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ab6ca8c2d04f2c/ESPM/Graduação ESPM/Orientação TCC/ENANGRAD22/"/>
    </mc:Choice>
  </mc:AlternateContent>
  <xr:revisionPtr revIDLastSave="671" documentId="13_ncr:40009_{1920FC0B-2930-4955-9A7B-C0A190FEC51F}" xr6:coauthVersionLast="47" xr6:coauthVersionMax="47" xr10:uidLastSave="{EE68973B-E9C6-4C68-A730-DF2B55EDE302}"/>
  <bookViews>
    <workbookView xWindow="-120" yWindow="-120" windowWidth="20730" windowHeight="11160" xr2:uid="{00000000-000D-0000-FFFF-FFFF00000000}"/>
  </bookViews>
  <sheets>
    <sheet name="ETFs Listados" sheetId="1" r:id="rId1"/>
    <sheet name="Ações Recomendadas" sheetId="4" r:id="rId2"/>
    <sheet name="BOVA11" sheetId="2" r:id="rId3"/>
    <sheet name="Selic" sheetId="11" r:id="rId4"/>
    <sheet name="IVVB11" sheetId="3" r:id="rId5"/>
    <sheet name="AÇÕES" sheetId="5" r:id="rId6"/>
    <sheet name="Portfolio" sheetId="7" r:id="rId7"/>
    <sheet name="Resumo" sheetId="9" r:id="rId8"/>
    <sheet name="Conceito ìndice Sharpe" sheetId="10" r:id="rId9"/>
  </sheets>
  <definedNames>
    <definedName name="solver_adj" localSheetId="6" hidden="1">Portfolio!$AB$2:$AB$3</definedName>
    <definedName name="solver_cvg" localSheetId="6" hidden="1">0.0001</definedName>
    <definedName name="solver_drv" localSheetId="6" hidden="1">1</definedName>
    <definedName name="solver_eng" localSheetId="6" hidden="1">1</definedName>
    <definedName name="solver_est" localSheetId="6" hidden="1">1</definedName>
    <definedName name="solver_itr" localSheetId="6" hidden="1">2147483647</definedName>
    <definedName name="solver_lhs1" localSheetId="6" hidden="1">Portfolio!$AB$2:$AB$3</definedName>
    <definedName name="solver_lhs2" localSheetId="6" hidden="1">Portfolio!$AB$4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1</definedName>
    <definedName name="solver_nod" localSheetId="6" hidden="1">2147483647</definedName>
    <definedName name="solver_num" localSheetId="6" hidden="1">2</definedName>
    <definedName name="solver_nwt" localSheetId="6" hidden="1">1</definedName>
    <definedName name="solver_opt" localSheetId="6" hidden="1">Portfolio!$AC$17</definedName>
    <definedName name="solver_pre" localSheetId="6" hidden="1">0.000001</definedName>
    <definedName name="solver_rbv" localSheetId="6" hidden="1">1</definedName>
    <definedName name="solver_rel1" localSheetId="6" hidden="1">3</definedName>
    <definedName name="solver_rel2" localSheetId="6" hidden="1">2</definedName>
    <definedName name="solver_rhs1" localSheetId="6" hidden="1">5%</definedName>
    <definedName name="solver_rhs2" localSheetId="6" hidden="1">1</definedName>
    <definedName name="solver_rlx" localSheetId="6" hidden="1">2</definedName>
    <definedName name="solver_rsd" localSheetId="6" hidden="1">0</definedName>
    <definedName name="solver_scl" localSheetId="6" hidden="1">1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1</definedName>
    <definedName name="solver_val" localSheetId="6" hidden="1">0</definedName>
    <definedName name="solver_ver" localSheetId="6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" i="11" l="1"/>
  <c r="G5" i="11"/>
  <c r="J2" i="2"/>
  <c r="J3" i="2"/>
  <c r="J7" i="2" s="1"/>
  <c r="L17" i="7" a="1"/>
  <c r="L17" i="7" s="1"/>
  <c r="M7" i="7"/>
  <c r="M6" i="7"/>
  <c r="M5" i="7"/>
  <c r="M4" i="7"/>
  <c r="M3" i="7"/>
  <c r="M2" i="7"/>
  <c r="F23" i="7"/>
  <c r="J7" i="3"/>
  <c r="B11" i="7"/>
  <c r="E3" i="7"/>
  <c r="E4" i="7"/>
  <c r="E5" i="7"/>
  <c r="E6" i="7"/>
  <c r="E7" i="7"/>
  <c r="E8" i="7"/>
  <c r="E9" i="7"/>
  <c r="E10" i="7"/>
  <c r="E2" i="7"/>
  <c r="J2" i="3"/>
  <c r="G6" i="9"/>
  <c r="G5" i="9"/>
  <c r="C6" i="9"/>
  <c r="C7" i="9"/>
  <c r="C8" i="9"/>
  <c r="C9" i="9"/>
  <c r="C10" i="9"/>
  <c r="C11" i="9"/>
  <c r="C12" i="9"/>
  <c r="C13" i="9"/>
  <c r="C5" i="9"/>
  <c r="AB4" i="7"/>
  <c r="AA2" i="7"/>
  <c r="AA3" i="7"/>
  <c r="AA6" i="7"/>
  <c r="AA7" i="7"/>
  <c r="AB7" i="7"/>
  <c r="AC7" i="7"/>
  <c r="AA8" i="7"/>
  <c r="AA9" i="7"/>
  <c r="AB1" i="7"/>
  <c r="AC1" i="7"/>
  <c r="AD1" i="7"/>
  <c r="AE1" i="7"/>
  <c r="AA23" i="7"/>
  <c r="U4" i="7"/>
  <c r="F68" i="3"/>
  <c r="F67" i="3"/>
  <c r="K5" i="7"/>
  <c r="K6" i="7"/>
  <c r="K9" i="7"/>
  <c r="K10" i="7"/>
  <c r="L11" i="7"/>
  <c r="B3" i="7"/>
  <c r="B6" i="9" s="1"/>
  <c r="B4" i="7"/>
  <c r="B7" i="9" s="1"/>
  <c r="B5" i="7"/>
  <c r="B8" i="9" s="1"/>
  <c r="B6" i="7"/>
  <c r="B9" i="9" s="1"/>
  <c r="B7" i="7"/>
  <c r="B10" i="9" s="1"/>
  <c r="B8" i="7"/>
  <c r="B11" i="9" s="1"/>
  <c r="B9" i="7"/>
  <c r="B12" i="9" s="1"/>
  <c r="B10" i="7"/>
  <c r="B13" i="9" s="1"/>
  <c r="B2" i="7"/>
  <c r="B5" i="9" s="1"/>
  <c r="A3" i="7"/>
  <c r="A6" i="9" s="1"/>
  <c r="A4" i="7"/>
  <c r="A7" i="9" s="1"/>
  <c r="A5" i="7"/>
  <c r="A8" i="9" s="1"/>
  <c r="A6" i="7"/>
  <c r="A9" i="9" s="1"/>
  <c r="A7" i="7"/>
  <c r="A10" i="9" s="1"/>
  <c r="A8" i="7"/>
  <c r="A11" i="9" s="1"/>
  <c r="A9" i="7"/>
  <c r="A12" i="9" s="1"/>
  <c r="A10" i="7"/>
  <c r="A13" i="9" s="1"/>
  <c r="A1" i="7"/>
  <c r="K1" i="7" s="1"/>
  <c r="T1" i="7" s="1"/>
  <c r="AA1" i="7" s="1"/>
  <c r="A2" i="7"/>
  <c r="K2" i="7" s="1"/>
  <c r="J25" i="5"/>
  <c r="I24" i="5" a="1"/>
  <c r="I24" i="5" s="1"/>
  <c r="H23" i="5" a="1"/>
  <c r="H23" i="5" s="1"/>
  <c r="G22" i="5" a="1"/>
  <c r="G22" i="5" s="1"/>
  <c r="F21" i="5" a="1"/>
  <c r="F21" i="5" s="1"/>
  <c r="E20" i="5" a="1"/>
  <c r="E20" i="5" s="1"/>
  <c r="D19" i="5" a="1"/>
  <c r="D19" i="5" s="1"/>
  <c r="C18" i="5" a="1"/>
  <c r="C18" i="5" s="1"/>
  <c r="K8" i="7" l="1"/>
  <c r="K4" i="7"/>
  <c r="A5" i="9"/>
  <c r="K7" i="7"/>
  <c r="K3" i="7"/>
  <c r="CV70" i="5" l="1"/>
  <c r="CV69" i="5"/>
  <c r="CV68" i="5"/>
  <c r="CV67" i="5"/>
  <c r="CV66" i="5"/>
  <c r="CV65" i="5"/>
  <c r="CV64" i="5"/>
  <c r="CV63" i="5"/>
  <c r="CV62" i="5"/>
  <c r="CV61" i="5"/>
  <c r="CV60" i="5"/>
  <c r="CV59" i="5"/>
  <c r="CV58" i="5"/>
  <c r="CV57" i="5"/>
  <c r="CV56" i="5"/>
  <c r="CV55" i="5"/>
  <c r="CV54" i="5"/>
  <c r="CV53" i="5"/>
  <c r="CV52" i="5"/>
  <c r="CV51" i="5"/>
  <c r="CV50" i="5"/>
  <c r="CV49" i="5"/>
  <c r="CV48" i="5"/>
  <c r="CV47" i="5"/>
  <c r="CV46" i="5"/>
  <c r="CV45" i="5"/>
  <c r="CV44" i="5"/>
  <c r="CV43" i="5"/>
  <c r="CV42" i="5"/>
  <c r="CV41" i="5"/>
  <c r="CV40" i="5"/>
  <c r="CV39" i="5"/>
  <c r="CV38" i="5"/>
  <c r="CV37" i="5"/>
  <c r="CV36" i="5"/>
  <c r="CV35" i="5"/>
  <c r="CV34" i="5"/>
  <c r="CV33" i="5"/>
  <c r="CV32" i="5"/>
  <c r="CV31" i="5"/>
  <c r="CV30" i="5"/>
  <c r="CV29" i="5"/>
  <c r="CV28" i="5"/>
  <c r="CV27" i="5"/>
  <c r="CV26" i="5"/>
  <c r="CV25" i="5"/>
  <c r="CV24" i="5"/>
  <c r="CV23" i="5"/>
  <c r="CV22" i="5"/>
  <c r="CV21" i="5"/>
  <c r="CV20" i="5"/>
  <c r="CV19" i="5"/>
  <c r="CV18" i="5"/>
  <c r="CV17" i="5"/>
  <c r="CV16" i="5"/>
  <c r="CV15" i="5"/>
  <c r="CV14" i="5"/>
  <c r="CV13" i="5"/>
  <c r="CV12" i="5"/>
  <c r="CV11" i="5"/>
  <c r="CV10" i="5"/>
  <c r="CV9" i="5"/>
  <c r="CV8" i="5"/>
  <c r="CV7" i="5"/>
  <c r="CV6" i="5"/>
  <c r="CV5" i="5"/>
  <c r="CV4" i="5"/>
  <c r="M4" i="5" a="1"/>
  <c r="U1" i="5" s="1"/>
  <c r="CN70" i="5"/>
  <c r="U71" i="5" s="1"/>
  <c r="CN69" i="5"/>
  <c r="U70" i="5" s="1"/>
  <c r="CN68" i="5"/>
  <c r="U69" i="5" s="1"/>
  <c r="CN67" i="5"/>
  <c r="U68" i="5" s="1"/>
  <c r="CN66" i="5"/>
  <c r="U67" i="5" s="1"/>
  <c r="CN65" i="5"/>
  <c r="U66" i="5" s="1"/>
  <c r="CN64" i="5"/>
  <c r="U65" i="5" s="1"/>
  <c r="CN63" i="5"/>
  <c r="U64" i="5" s="1"/>
  <c r="CN62" i="5"/>
  <c r="U63" i="5" s="1"/>
  <c r="CN61" i="5"/>
  <c r="U62" i="5" s="1"/>
  <c r="CN60" i="5"/>
  <c r="U61" i="5" s="1"/>
  <c r="CN59" i="5"/>
  <c r="U60" i="5" s="1"/>
  <c r="CN58" i="5"/>
  <c r="U59" i="5" s="1"/>
  <c r="CN57" i="5"/>
  <c r="U58" i="5" s="1"/>
  <c r="CN56" i="5"/>
  <c r="U57" i="5" s="1"/>
  <c r="CN55" i="5"/>
  <c r="U56" i="5" s="1"/>
  <c r="CN54" i="5"/>
  <c r="U55" i="5" s="1"/>
  <c r="CN53" i="5"/>
  <c r="U54" i="5" s="1"/>
  <c r="CN52" i="5"/>
  <c r="U53" i="5" s="1"/>
  <c r="CN51" i="5"/>
  <c r="U52" i="5" s="1"/>
  <c r="CN50" i="5"/>
  <c r="U51" i="5" s="1"/>
  <c r="CN49" i="5"/>
  <c r="U50" i="5" s="1"/>
  <c r="CN48" i="5"/>
  <c r="U49" i="5" s="1"/>
  <c r="CN47" i="5"/>
  <c r="U48" i="5" s="1"/>
  <c r="CN46" i="5"/>
  <c r="U47" i="5" s="1"/>
  <c r="CN45" i="5"/>
  <c r="U46" i="5" s="1"/>
  <c r="CN44" i="5"/>
  <c r="U45" i="5" s="1"/>
  <c r="CN43" i="5"/>
  <c r="U44" i="5" s="1"/>
  <c r="CN42" i="5"/>
  <c r="U43" i="5" s="1"/>
  <c r="CN41" i="5"/>
  <c r="U42" i="5" s="1"/>
  <c r="CN40" i="5"/>
  <c r="U41" i="5" s="1"/>
  <c r="CN39" i="5"/>
  <c r="U40" i="5" s="1"/>
  <c r="CN38" i="5"/>
  <c r="U39" i="5" s="1"/>
  <c r="CN37" i="5"/>
  <c r="U38" i="5" s="1"/>
  <c r="CN36" i="5"/>
  <c r="U37" i="5" s="1"/>
  <c r="CN35" i="5"/>
  <c r="U36" i="5" s="1"/>
  <c r="CN34" i="5"/>
  <c r="U35" i="5" s="1"/>
  <c r="CN33" i="5"/>
  <c r="U34" i="5" s="1"/>
  <c r="CN32" i="5"/>
  <c r="U33" i="5" s="1"/>
  <c r="CN31" i="5"/>
  <c r="U32" i="5" s="1"/>
  <c r="CN30" i="5"/>
  <c r="U31" i="5" s="1"/>
  <c r="CN29" i="5"/>
  <c r="U30" i="5" s="1"/>
  <c r="CN28" i="5"/>
  <c r="U29" i="5" s="1"/>
  <c r="CN27" i="5"/>
  <c r="U28" i="5" s="1"/>
  <c r="CN26" i="5"/>
  <c r="U27" i="5" s="1"/>
  <c r="CN25" i="5"/>
  <c r="U26" i="5" s="1"/>
  <c r="CN24" i="5"/>
  <c r="U25" i="5" s="1"/>
  <c r="CN23" i="5"/>
  <c r="U24" i="5" s="1"/>
  <c r="CN22" i="5"/>
  <c r="U23" i="5" s="1"/>
  <c r="CN21" i="5"/>
  <c r="U22" i="5" s="1"/>
  <c r="CN20" i="5"/>
  <c r="U21" i="5" s="1"/>
  <c r="CN19" i="5"/>
  <c r="U20" i="5" s="1"/>
  <c r="CN18" i="5"/>
  <c r="U19" i="5" s="1"/>
  <c r="CN17" i="5"/>
  <c r="U18" i="5" s="1"/>
  <c r="CN16" i="5"/>
  <c r="U17" i="5" s="1"/>
  <c r="CN15" i="5"/>
  <c r="U16" i="5" s="1"/>
  <c r="CN14" i="5"/>
  <c r="U15" i="5" s="1"/>
  <c r="CN13" i="5"/>
  <c r="U14" i="5" s="1"/>
  <c r="CN12" i="5"/>
  <c r="U13" i="5" s="1"/>
  <c r="CN11" i="5"/>
  <c r="U12" i="5" s="1"/>
  <c r="CN10" i="5"/>
  <c r="U11" i="5" s="1"/>
  <c r="CN9" i="5"/>
  <c r="U10" i="5" s="1"/>
  <c r="CN8" i="5"/>
  <c r="U9" i="5" s="1"/>
  <c r="CN7" i="5"/>
  <c r="U8" i="5" s="1"/>
  <c r="CN6" i="5"/>
  <c r="U7" i="5" s="1"/>
  <c r="CN5" i="5"/>
  <c r="U6" i="5" s="1"/>
  <c r="CN4" i="5"/>
  <c r="U5" i="5" s="1"/>
  <c r="CF70" i="5"/>
  <c r="T71" i="5" s="1"/>
  <c r="CF69" i="5"/>
  <c r="T70" i="5" s="1"/>
  <c r="CF68" i="5"/>
  <c r="T69" i="5" s="1"/>
  <c r="CF67" i="5"/>
  <c r="T68" i="5" s="1"/>
  <c r="CF66" i="5"/>
  <c r="T67" i="5" s="1"/>
  <c r="CF65" i="5"/>
  <c r="T66" i="5" s="1"/>
  <c r="CF64" i="5"/>
  <c r="T65" i="5" s="1"/>
  <c r="CF63" i="5"/>
  <c r="T64" i="5" s="1"/>
  <c r="CF62" i="5"/>
  <c r="T63" i="5" s="1"/>
  <c r="CF61" i="5"/>
  <c r="T62" i="5" s="1"/>
  <c r="CF60" i="5"/>
  <c r="T61" i="5" s="1"/>
  <c r="CF59" i="5"/>
  <c r="T60" i="5" s="1"/>
  <c r="CF58" i="5"/>
  <c r="T59" i="5" s="1"/>
  <c r="CF57" i="5"/>
  <c r="T58" i="5" s="1"/>
  <c r="CF56" i="5"/>
  <c r="T57" i="5" s="1"/>
  <c r="CF55" i="5"/>
  <c r="T56" i="5" s="1"/>
  <c r="CF54" i="5"/>
  <c r="T55" i="5" s="1"/>
  <c r="CF53" i="5"/>
  <c r="T54" i="5" s="1"/>
  <c r="CF52" i="5"/>
  <c r="T53" i="5" s="1"/>
  <c r="CF51" i="5"/>
  <c r="T52" i="5" s="1"/>
  <c r="CF50" i="5"/>
  <c r="T51" i="5" s="1"/>
  <c r="CF49" i="5"/>
  <c r="T50" i="5" s="1"/>
  <c r="CF48" i="5"/>
  <c r="T49" i="5" s="1"/>
  <c r="CF47" i="5"/>
  <c r="T48" i="5" s="1"/>
  <c r="CF46" i="5"/>
  <c r="T47" i="5" s="1"/>
  <c r="CF45" i="5"/>
  <c r="T46" i="5" s="1"/>
  <c r="CF44" i="5"/>
  <c r="T45" i="5" s="1"/>
  <c r="CF43" i="5"/>
  <c r="T44" i="5" s="1"/>
  <c r="CF42" i="5"/>
  <c r="T43" i="5" s="1"/>
  <c r="CF41" i="5"/>
  <c r="T42" i="5" s="1"/>
  <c r="CF40" i="5"/>
  <c r="T41" i="5" s="1"/>
  <c r="CF39" i="5"/>
  <c r="T40" i="5" s="1"/>
  <c r="CF38" i="5"/>
  <c r="T39" i="5" s="1"/>
  <c r="CF37" i="5"/>
  <c r="T38" i="5" s="1"/>
  <c r="CF36" i="5"/>
  <c r="T37" i="5" s="1"/>
  <c r="CF35" i="5"/>
  <c r="T36" i="5" s="1"/>
  <c r="CF34" i="5"/>
  <c r="T35" i="5" s="1"/>
  <c r="CF33" i="5"/>
  <c r="T34" i="5" s="1"/>
  <c r="CF32" i="5"/>
  <c r="T33" i="5" s="1"/>
  <c r="CF31" i="5"/>
  <c r="T32" i="5" s="1"/>
  <c r="CF30" i="5"/>
  <c r="T31" i="5" s="1"/>
  <c r="CF29" i="5"/>
  <c r="T30" i="5" s="1"/>
  <c r="CF28" i="5"/>
  <c r="T29" i="5" s="1"/>
  <c r="CF27" i="5"/>
  <c r="T28" i="5" s="1"/>
  <c r="CF26" i="5"/>
  <c r="T27" i="5" s="1"/>
  <c r="CF25" i="5"/>
  <c r="T26" i="5" s="1"/>
  <c r="CF24" i="5"/>
  <c r="T25" i="5" s="1"/>
  <c r="CF23" i="5"/>
  <c r="T24" i="5" s="1"/>
  <c r="CF22" i="5"/>
  <c r="T23" i="5" s="1"/>
  <c r="CF21" i="5"/>
  <c r="T22" i="5" s="1"/>
  <c r="CF20" i="5"/>
  <c r="T21" i="5" s="1"/>
  <c r="CF19" i="5"/>
  <c r="T20" i="5" s="1"/>
  <c r="CF18" i="5"/>
  <c r="T19" i="5" s="1"/>
  <c r="CF17" i="5"/>
  <c r="T18" i="5" s="1"/>
  <c r="CF16" i="5"/>
  <c r="T17" i="5" s="1"/>
  <c r="CF15" i="5"/>
  <c r="T16" i="5" s="1"/>
  <c r="CF14" i="5"/>
  <c r="T15" i="5" s="1"/>
  <c r="CF13" i="5"/>
  <c r="T14" i="5" s="1"/>
  <c r="CF12" i="5"/>
  <c r="T13" i="5" s="1"/>
  <c r="CF11" i="5"/>
  <c r="T12" i="5" s="1"/>
  <c r="CF10" i="5"/>
  <c r="T11" i="5" s="1"/>
  <c r="CF9" i="5"/>
  <c r="T10" i="5" s="1"/>
  <c r="CF8" i="5"/>
  <c r="T9" i="5" s="1"/>
  <c r="CF7" i="5"/>
  <c r="T8" i="5" s="1"/>
  <c r="CF6" i="5"/>
  <c r="T7" i="5" s="1"/>
  <c r="CF5" i="5"/>
  <c r="T6" i="5" s="1"/>
  <c r="CF4" i="5"/>
  <c r="T5" i="5" s="1"/>
  <c r="BX70" i="5"/>
  <c r="S71" i="5" s="1"/>
  <c r="BX69" i="5"/>
  <c r="S70" i="5" s="1"/>
  <c r="BX68" i="5"/>
  <c r="S69" i="5" s="1"/>
  <c r="BX67" i="5"/>
  <c r="S68" i="5" s="1"/>
  <c r="BX66" i="5"/>
  <c r="S67" i="5" s="1"/>
  <c r="BX65" i="5"/>
  <c r="S66" i="5" s="1"/>
  <c r="BX64" i="5"/>
  <c r="S65" i="5" s="1"/>
  <c r="BX63" i="5"/>
  <c r="S64" i="5" s="1"/>
  <c r="BX62" i="5"/>
  <c r="S63" i="5" s="1"/>
  <c r="BX61" i="5"/>
  <c r="S62" i="5" s="1"/>
  <c r="BX60" i="5"/>
  <c r="S61" i="5" s="1"/>
  <c r="BX59" i="5"/>
  <c r="S60" i="5" s="1"/>
  <c r="BX58" i="5"/>
  <c r="S59" i="5" s="1"/>
  <c r="BX57" i="5"/>
  <c r="S58" i="5" s="1"/>
  <c r="BX56" i="5"/>
  <c r="S57" i="5" s="1"/>
  <c r="BX55" i="5"/>
  <c r="S56" i="5" s="1"/>
  <c r="BX54" i="5"/>
  <c r="S55" i="5" s="1"/>
  <c r="BX53" i="5"/>
  <c r="S54" i="5" s="1"/>
  <c r="BX52" i="5"/>
  <c r="S53" i="5" s="1"/>
  <c r="BX51" i="5"/>
  <c r="S52" i="5" s="1"/>
  <c r="BX50" i="5"/>
  <c r="S51" i="5" s="1"/>
  <c r="BX49" i="5"/>
  <c r="S50" i="5" s="1"/>
  <c r="BX48" i="5"/>
  <c r="S49" i="5" s="1"/>
  <c r="BX47" i="5"/>
  <c r="S48" i="5" s="1"/>
  <c r="BX46" i="5"/>
  <c r="S47" i="5" s="1"/>
  <c r="BX45" i="5"/>
  <c r="S46" i="5" s="1"/>
  <c r="BX44" i="5"/>
  <c r="S45" i="5" s="1"/>
  <c r="BX43" i="5"/>
  <c r="S44" i="5" s="1"/>
  <c r="BX42" i="5"/>
  <c r="S43" i="5" s="1"/>
  <c r="BX41" i="5"/>
  <c r="S42" i="5" s="1"/>
  <c r="BX40" i="5"/>
  <c r="S41" i="5" s="1"/>
  <c r="BX39" i="5"/>
  <c r="S40" i="5" s="1"/>
  <c r="BX38" i="5"/>
  <c r="S39" i="5" s="1"/>
  <c r="BX37" i="5"/>
  <c r="S38" i="5" s="1"/>
  <c r="BX36" i="5"/>
  <c r="S37" i="5" s="1"/>
  <c r="BX35" i="5"/>
  <c r="S36" i="5" s="1"/>
  <c r="BX34" i="5"/>
  <c r="S35" i="5" s="1"/>
  <c r="BX33" i="5"/>
  <c r="S34" i="5" s="1"/>
  <c r="BX32" i="5"/>
  <c r="S33" i="5" s="1"/>
  <c r="BX31" i="5"/>
  <c r="S32" i="5" s="1"/>
  <c r="BX30" i="5"/>
  <c r="S31" i="5" s="1"/>
  <c r="BX29" i="5"/>
  <c r="S30" i="5" s="1"/>
  <c r="BX28" i="5"/>
  <c r="S29" i="5" s="1"/>
  <c r="BX27" i="5"/>
  <c r="S28" i="5" s="1"/>
  <c r="BX26" i="5"/>
  <c r="S27" i="5" s="1"/>
  <c r="BX25" i="5"/>
  <c r="S26" i="5" s="1"/>
  <c r="BX24" i="5"/>
  <c r="S25" i="5" s="1"/>
  <c r="BX23" i="5"/>
  <c r="S24" i="5" s="1"/>
  <c r="BX22" i="5"/>
  <c r="S23" i="5" s="1"/>
  <c r="BX21" i="5"/>
  <c r="S22" i="5" s="1"/>
  <c r="BX20" i="5"/>
  <c r="S21" i="5" s="1"/>
  <c r="BX19" i="5"/>
  <c r="S20" i="5" s="1"/>
  <c r="BX18" i="5"/>
  <c r="S19" i="5" s="1"/>
  <c r="BX17" i="5"/>
  <c r="S18" i="5" s="1"/>
  <c r="BX16" i="5"/>
  <c r="S17" i="5" s="1"/>
  <c r="BX15" i="5"/>
  <c r="S16" i="5" s="1"/>
  <c r="BX14" i="5"/>
  <c r="S15" i="5" s="1"/>
  <c r="BX13" i="5"/>
  <c r="S14" i="5" s="1"/>
  <c r="BX12" i="5"/>
  <c r="S13" i="5" s="1"/>
  <c r="BX11" i="5"/>
  <c r="S12" i="5" s="1"/>
  <c r="BX10" i="5"/>
  <c r="S11" i="5" s="1"/>
  <c r="BX9" i="5"/>
  <c r="S10" i="5" s="1"/>
  <c r="BX8" i="5"/>
  <c r="S9" i="5" s="1"/>
  <c r="BX7" i="5"/>
  <c r="S8" i="5" s="1"/>
  <c r="BX6" i="5"/>
  <c r="S7" i="5" s="1"/>
  <c r="BX5" i="5"/>
  <c r="S6" i="5" s="1"/>
  <c r="BX4" i="5"/>
  <c r="S5" i="5" s="1"/>
  <c r="BP70" i="5"/>
  <c r="R71" i="5" s="1"/>
  <c r="BP69" i="5"/>
  <c r="R70" i="5" s="1"/>
  <c r="BP68" i="5"/>
  <c r="R69" i="5" s="1"/>
  <c r="BP67" i="5"/>
  <c r="R68" i="5" s="1"/>
  <c r="BP66" i="5"/>
  <c r="R67" i="5" s="1"/>
  <c r="BP65" i="5"/>
  <c r="R66" i="5" s="1"/>
  <c r="BP64" i="5"/>
  <c r="R65" i="5" s="1"/>
  <c r="BP63" i="5"/>
  <c r="R64" i="5" s="1"/>
  <c r="BP62" i="5"/>
  <c r="R63" i="5" s="1"/>
  <c r="BP61" i="5"/>
  <c r="R62" i="5" s="1"/>
  <c r="BP60" i="5"/>
  <c r="R61" i="5" s="1"/>
  <c r="BP59" i="5"/>
  <c r="R60" i="5" s="1"/>
  <c r="BP58" i="5"/>
  <c r="R59" i="5" s="1"/>
  <c r="BP57" i="5"/>
  <c r="R58" i="5" s="1"/>
  <c r="BP56" i="5"/>
  <c r="R57" i="5" s="1"/>
  <c r="BP55" i="5"/>
  <c r="R56" i="5" s="1"/>
  <c r="BP54" i="5"/>
  <c r="R55" i="5" s="1"/>
  <c r="BP53" i="5"/>
  <c r="R54" i="5" s="1"/>
  <c r="BP52" i="5"/>
  <c r="R53" i="5" s="1"/>
  <c r="BP51" i="5"/>
  <c r="R52" i="5" s="1"/>
  <c r="BP50" i="5"/>
  <c r="R51" i="5" s="1"/>
  <c r="BP49" i="5"/>
  <c r="R50" i="5" s="1"/>
  <c r="BP48" i="5"/>
  <c r="R49" i="5" s="1"/>
  <c r="BP47" i="5"/>
  <c r="R48" i="5" s="1"/>
  <c r="BP46" i="5"/>
  <c r="R47" i="5" s="1"/>
  <c r="BP45" i="5"/>
  <c r="R46" i="5" s="1"/>
  <c r="BP44" i="5"/>
  <c r="R45" i="5" s="1"/>
  <c r="BP43" i="5"/>
  <c r="R44" i="5" s="1"/>
  <c r="BP42" i="5"/>
  <c r="R43" i="5" s="1"/>
  <c r="BP41" i="5"/>
  <c r="R42" i="5" s="1"/>
  <c r="BP40" i="5"/>
  <c r="R41" i="5" s="1"/>
  <c r="BP39" i="5"/>
  <c r="R40" i="5" s="1"/>
  <c r="BP38" i="5"/>
  <c r="R39" i="5" s="1"/>
  <c r="BP37" i="5"/>
  <c r="R38" i="5" s="1"/>
  <c r="BP36" i="5"/>
  <c r="R37" i="5" s="1"/>
  <c r="BP35" i="5"/>
  <c r="R36" i="5" s="1"/>
  <c r="BP34" i="5"/>
  <c r="R35" i="5" s="1"/>
  <c r="BP33" i="5"/>
  <c r="R34" i="5" s="1"/>
  <c r="BP32" i="5"/>
  <c r="R33" i="5" s="1"/>
  <c r="BP31" i="5"/>
  <c r="R32" i="5" s="1"/>
  <c r="BP30" i="5"/>
  <c r="R31" i="5" s="1"/>
  <c r="BP29" i="5"/>
  <c r="R30" i="5" s="1"/>
  <c r="BP28" i="5"/>
  <c r="R29" i="5" s="1"/>
  <c r="BP27" i="5"/>
  <c r="R28" i="5" s="1"/>
  <c r="BP26" i="5"/>
  <c r="R27" i="5" s="1"/>
  <c r="BP25" i="5"/>
  <c r="R26" i="5" s="1"/>
  <c r="BP24" i="5"/>
  <c r="R25" i="5" s="1"/>
  <c r="BP23" i="5"/>
  <c r="R24" i="5" s="1"/>
  <c r="BP22" i="5"/>
  <c r="R23" i="5" s="1"/>
  <c r="BP21" i="5"/>
  <c r="R22" i="5" s="1"/>
  <c r="BP20" i="5"/>
  <c r="R21" i="5" s="1"/>
  <c r="BP19" i="5"/>
  <c r="R20" i="5" s="1"/>
  <c r="BP18" i="5"/>
  <c r="R19" i="5" s="1"/>
  <c r="BP17" i="5"/>
  <c r="R18" i="5" s="1"/>
  <c r="BP16" i="5"/>
  <c r="R17" i="5" s="1"/>
  <c r="BP15" i="5"/>
  <c r="R16" i="5" s="1"/>
  <c r="BP14" i="5"/>
  <c r="R15" i="5" s="1"/>
  <c r="BP13" i="5"/>
  <c r="R14" i="5" s="1"/>
  <c r="BP12" i="5"/>
  <c r="R13" i="5" s="1"/>
  <c r="BP11" i="5"/>
  <c r="R12" i="5" s="1"/>
  <c r="BP10" i="5"/>
  <c r="R11" i="5" s="1"/>
  <c r="BP9" i="5"/>
  <c r="R10" i="5" s="1"/>
  <c r="BP8" i="5"/>
  <c r="R9" i="5" s="1"/>
  <c r="BP7" i="5"/>
  <c r="R8" i="5" s="1"/>
  <c r="BP6" i="5"/>
  <c r="R7" i="5" s="1"/>
  <c r="BP5" i="5"/>
  <c r="R6" i="5" s="1"/>
  <c r="BP4" i="5"/>
  <c r="R5" i="5" s="1"/>
  <c r="G23" i="5" s="1"/>
  <c r="BH70" i="5"/>
  <c r="Q71" i="5" s="1"/>
  <c r="BH69" i="5"/>
  <c r="Q70" i="5" s="1"/>
  <c r="BH68" i="5"/>
  <c r="Q69" i="5" s="1"/>
  <c r="BH67" i="5"/>
  <c r="Q68" i="5" s="1"/>
  <c r="BH66" i="5"/>
  <c r="Q67" i="5" s="1"/>
  <c r="BH65" i="5"/>
  <c r="Q66" i="5" s="1"/>
  <c r="BH64" i="5"/>
  <c r="Q65" i="5" s="1"/>
  <c r="BH63" i="5"/>
  <c r="Q64" i="5" s="1"/>
  <c r="BH62" i="5"/>
  <c r="Q63" i="5" s="1"/>
  <c r="BH61" i="5"/>
  <c r="Q62" i="5" s="1"/>
  <c r="BH60" i="5"/>
  <c r="Q61" i="5" s="1"/>
  <c r="BH59" i="5"/>
  <c r="Q60" i="5" s="1"/>
  <c r="BH58" i="5"/>
  <c r="Q59" i="5" s="1"/>
  <c r="BH57" i="5"/>
  <c r="Q58" i="5" s="1"/>
  <c r="BH56" i="5"/>
  <c r="Q57" i="5" s="1"/>
  <c r="BH55" i="5"/>
  <c r="Q56" i="5" s="1"/>
  <c r="BH54" i="5"/>
  <c r="Q55" i="5" s="1"/>
  <c r="BH53" i="5"/>
  <c r="Q54" i="5" s="1"/>
  <c r="BH52" i="5"/>
  <c r="Q53" i="5" s="1"/>
  <c r="BH51" i="5"/>
  <c r="Q52" i="5" s="1"/>
  <c r="BH50" i="5"/>
  <c r="Q51" i="5" s="1"/>
  <c r="BH49" i="5"/>
  <c r="Q50" i="5" s="1"/>
  <c r="BH48" i="5"/>
  <c r="Q49" i="5" s="1"/>
  <c r="BH47" i="5"/>
  <c r="Q48" i="5" s="1"/>
  <c r="BH46" i="5"/>
  <c r="Q47" i="5" s="1"/>
  <c r="BH45" i="5"/>
  <c r="Q46" i="5" s="1"/>
  <c r="BH44" i="5"/>
  <c r="Q45" i="5" s="1"/>
  <c r="BH43" i="5"/>
  <c r="Q44" i="5" s="1"/>
  <c r="BH42" i="5"/>
  <c r="Q43" i="5" s="1"/>
  <c r="BH41" i="5"/>
  <c r="Q42" i="5" s="1"/>
  <c r="BH40" i="5"/>
  <c r="Q41" i="5" s="1"/>
  <c r="BH39" i="5"/>
  <c r="Q40" i="5" s="1"/>
  <c r="BH38" i="5"/>
  <c r="Q39" i="5" s="1"/>
  <c r="BH37" i="5"/>
  <c r="Q38" i="5" s="1"/>
  <c r="BH36" i="5"/>
  <c r="Q37" i="5" s="1"/>
  <c r="BH35" i="5"/>
  <c r="Q36" i="5" s="1"/>
  <c r="BH34" i="5"/>
  <c r="Q35" i="5" s="1"/>
  <c r="BH33" i="5"/>
  <c r="Q34" i="5" s="1"/>
  <c r="BH32" i="5"/>
  <c r="Q33" i="5" s="1"/>
  <c r="BH31" i="5"/>
  <c r="Q32" i="5" s="1"/>
  <c r="BH30" i="5"/>
  <c r="Q31" i="5" s="1"/>
  <c r="BH29" i="5"/>
  <c r="Q30" i="5" s="1"/>
  <c r="BH28" i="5"/>
  <c r="Q29" i="5" s="1"/>
  <c r="BH27" i="5"/>
  <c r="Q28" i="5" s="1"/>
  <c r="BH26" i="5"/>
  <c r="Q27" i="5" s="1"/>
  <c r="BH25" i="5"/>
  <c r="Q26" i="5" s="1"/>
  <c r="BH24" i="5"/>
  <c r="Q25" i="5" s="1"/>
  <c r="BH23" i="5"/>
  <c r="Q24" i="5" s="1"/>
  <c r="BH22" i="5"/>
  <c r="Q23" i="5" s="1"/>
  <c r="BH21" i="5"/>
  <c r="Q22" i="5" s="1"/>
  <c r="BH20" i="5"/>
  <c r="Q21" i="5" s="1"/>
  <c r="BH19" i="5"/>
  <c r="Q20" i="5" s="1"/>
  <c r="BH18" i="5"/>
  <c r="Q19" i="5" s="1"/>
  <c r="BH17" i="5"/>
  <c r="Q18" i="5" s="1"/>
  <c r="BH16" i="5"/>
  <c r="Q17" i="5" s="1"/>
  <c r="BH15" i="5"/>
  <c r="Q16" i="5" s="1"/>
  <c r="BH14" i="5"/>
  <c r="Q15" i="5" s="1"/>
  <c r="BH13" i="5"/>
  <c r="Q14" i="5" s="1"/>
  <c r="BH12" i="5"/>
  <c r="Q13" i="5" s="1"/>
  <c r="BH11" i="5"/>
  <c r="Q12" i="5" s="1"/>
  <c r="BH10" i="5"/>
  <c r="Q11" i="5" s="1"/>
  <c r="BH9" i="5"/>
  <c r="Q10" i="5" s="1"/>
  <c r="BH8" i="5"/>
  <c r="Q9" i="5" s="1"/>
  <c r="BH7" i="5"/>
  <c r="Q8" i="5" s="1"/>
  <c r="BH6" i="5"/>
  <c r="Q7" i="5" s="1"/>
  <c r="BH5" i="5"/>
  <c r="Q6" i="5" s="1"/>
  <c r="BH4" i="5"/>
  <c r="Q5" i="5" s="1"/>
  <c r="AZ70" i="5"/>
  <c r="P71" i="5" s="1"/>
  <c r="AZ69" i="5"/>
  <c r="P70" i="5" s="1"/>
  <c r="AZ68" i="5"/>
  <c r="P69" i="5" s="1"/>
  <c r="AZ67" i="5"/>
  <c r="P68" i="5" s="1"/>
  <c r="AZ66" i="5"/>
  <c r="P67" i="5" s="1"/>
  <c r="AZ65" i="5"/>
  <c r="P66" i="5" s="1"/>
  <c r="AZ64" i="5"/>
  <c r="P65" i="5" s="1"/>
  <c r="AZ63" i="5"/>
  <c r="P64" i="5" s="1"/>
  <c r="AZ62" i="5"/>
  <c r="P63" i="5" s="1"/>
  <c r="AZ61" i="5"/>
  <c r="P62" i="5" s="1"/>
  <c r="AZ60" i="5"/>
  <c r="P61" i="5" s="1"/>
  <c r="AZ59" i="5"/>
  <c r="P60" i="5" s="1"/>
  <c r="AZ58" i="5"/>
  <c r="P59" i="5" s="1"/>
  <c r="AZ57" i="5"/>
  <c r="P58" i="5" s="1"/>
  <c r="AZ56" i="5"/>
  <c r="P57" i="5" s="1"/>
  <c r="AZ55" i="5"/>
  <c r="P56" i="5" s="1"/>
  <c r="AZ54" i="5"/>
  <c r="P55" i="5" s="1"/>
  <c r="AZ53" i="5"/>
  <c r="P54" i="5" s="1"/>
  <c r="AZ52" i="5"/>
  <c r="P53" i="5" s="1"/>
  <c r="AZ51" i="5"/>
  <c r="P52" i="5" s="1"/>
  <c r="AZ50" i="5"/>
  <c r="P51" i="5" s="1"/>
  <c r="AZ49" i="5"/>
  <c r="P50" i="5" s="1"/>
  <c r="AZ48" i="5"/>
  <c r="P49" i="5" s="1"/>
  <c r="AZ47" i="5"/>
  <c r="P48" i="5" s="1"/>
  <c r="AZ46" i="5"/>
  <c r="P47" i="5" s="1"/>
  <c r="AZ45" i="5"/>
  <c r="P46" i="5" s="1"/>
  <c r="AZ44" i="5"/>
  <c r="P45" i="5" s="1"/>
  <c r="AZ43" i="5"/>
  <c r="P44" i="5" s="1"/>
  <c r="AZ42" i="5"/>
  <c r="P43" i="5" s="1"/>
  <c r="AZ41" i="5"/>
  <c r="P42" i="5" s="1"/>
  <c r="AZ40" i="5"/>
  <c r="P41" i="5" s="1"/>
  <c r="AZ39" i="5"/>
  <c r="P40" i="5" s="1"/>
  <c r="AZ38" i="5"/>
  <c r="P39" i="5" s="1"/>
  <c r="AZ37" i="5"/>
  <c r="P38" i="5" s="1"/>
  <c r="AZ36" i="5"/>
  <c r="P37" i="5" s="1"/>
  <c r="AZ35" i="5"/>
  <c r="P36" i="5" s="1"/>
  <c r="AZ34" i="5"/>
  <c r="P35" i="5" s="1"/>
  <c r="AZ33" i="5"/>
  <c r="P34" i="5" s="1"/>
  <c r="AZ32" i="5"/>
  <c r="P33" i="5" s="1"/>
  <c r="AZ31" i="5"/>
  <c r="P32" i="5" s="1"/>
  <c r="AZ30" i="5"/>
  <c r="P31" i="5" s="1"/>
  <c r="AZ29" i="5"/>
  <c r="P30" i="5" s="1"/>
  <c r="AZ28" i="5"/>
  <c r="P29" i="5" s="1"/>
  <c r="AZ27" i="5"/>
  <c r="P28" i="5" s="1"/>
  <c r="AZ26" i="5"/>
  <c r="P27" i="5" s="1"/>
  <c r="AZ25" i="5"/>
  <c r="P26" i="5" s="1"/>
  <c r="AZ24" i="5"/>
  <c r="P25" i="5" s="1"/>
  <c r="AZ23" i="5"/>
  <c r="P24" i="5" s="1"/>
  <c r="AZ22" i="5"/>
  <c r="P23" i="5" s="1"/>
  <c r="AZ21" i="5"/>
  <c r="P22" i="5" s="1"/>
  <c r="AZ20" i="5"/>
  <c r="P21" i="5" s="1"/>
  <c r="AZ19" i="5"/>
  <c r="P20" i="5" s="1"/>
  <c r="AZ18" i="5"/>
  <c r="P19" i="5" s="1"/>
  <c r="AZ17" i="5"/>
  <c r="P18" i="5" s="1"/>
  <c r="AZ16" i="5"/>
  <c r="P17" i="5" s="1"/>
  <c r="AZ15" i="5"/>
  <c r="P16" i="5" s="1"/>
  <c r="AZ14" i="5"/>
  <c r="P15" i="5" s="1"/>
  <c r="AZ13" i="5"/>
  <c r="P14" i="5" s="1"/>
  <c r="AZ12" i="5"/>
  <c r="P13" i="5" s="1"/>
  <c r="AZ11" i="5"/>
  <c r="P12" i="5" s="1"/>
  <c r="AZ10" i="5"/>
  <c r="P11" i="5" s="1"/>
  <c r="AZ9" i="5"/>
  <c r="P10" i="5" s="1"/>
  <c r="AZ8" i="5"/>
  <c r="P9" i="5" s="1"/>
  <c r="AZ7" i="5"/>
  <c r="P8" i="5" s="1"/>
  <c r="AZ6" i="5"/>
  <c r="P7" i="5" s="1"/>
  <c r="AZ5" i="5"/>
  <c r="P6" i="5" s="1"/>
  <c r="AZ4" i="5"/>
  <c r="P5" i="5" s="1"/>
  <c r="AR70" i="5"/>
  <c r="O71" i="5" s="1"/>
  <c r="AR69" i="5"/>
  <c r="O70" i="5" s="1"/>
  <c r="AR68" i="5"/>
  <c r="O69" i="5" s="1"/>
  <c r="AR67" i="5"/>
  <c r="O68" i="5" s="1"/>
  <c r="AR66" i="5"/>
  <c r="O67" i="5" s="1"/>
  <c r="AR65" i="5"/>
  <c r="O66" i="5" s="1"/>
  <c r="AR64" i="5"/>
  <c r="O65" i="5" s="1"/>
  <c r="AR63" i="5"/>
  <c r="O64" i="5" s="1"/>
  <c r="AR62" i="5"/>
  <c r="O63" i="5" s="1"/>
  <c r="AR61" i="5"/>
  <c r="O62" i="5" s="1"/>
  <c r="AR60" i="5"/>
  <c r="O61" i="5" s="1"/>
  <c r="AR59" i="5"/>
  <c r="O60" i="5" s="1"/>
  <c r="AR58" i="5"/>
  <c r="O59" i="5" s="1"/>
  <c r="AR57" i="5"/>
  <c r="O58" i="5" s="1"/>
  <c r="AR56" i="5"/>
  <c r="O57" i="5" s="1"/>
  <c r="AR55" i="5"/>
  <c r="O56" i="5" s="1"/>
  <c r="AR54" i="5"/>
  <c r="O55" i="5" s="1"/>
  <c r="AR53" i="5"/>
  <c r="O54" i="5" s="1"/>
  <c r="AR52" i="5"/>
  <c r="O53" i="5" s="1"/>
  <c r="AR51" i="5"/>
  <c r="O52" i="5" s="1"/>
  <c r="AR50" i="5"/>
  <c r="O51" i="5" s="1"/>
  <c r="AR49" i="5"/>
  <c r="O50" i="5" s="1"/>
  <c r="AR48" i="5"/>
  <c r="O49" i="5" s="1"/>
  <c r="AR47" i="5"/>
  <c r="O48" i="5" s="1"/>
  <c r="AR46" i="5"/>
  <c r="O47" i="5" s="1"/>
  <c r="AR45" i="5"/>
  <c r="O46" i="5" s="1"/>
  <c r="AR44" i="5"/>
  <c r="O45" i="5" s="1"/>
  <c r="AR43" i="5"/>
  <c r="O44" i="5" s="1"/>
  <c r="AR42" i="5"/>
  <c r="O43" i="5" s="1"/>
  <c r="AR41" i="5"/>
  <c r="O42" i="5" s="1"/>
  <c r="AR40" i="5"/>
  <c r="O41" i="5" s="1"/>
  <c r="AR39" i="5"/>
  <c r="O40" i="5" s="1"/>
  <c r="AR38" i="5"/>
  <c r="O39" i="5" s="1"/>
  <c r="AR37" i="5"/>
  <c r="O38" i="5" s="1"/>
  <c r="AR36" i="5"/>
  <c r="O37" i="5" s="1"/>
  <c r="AR35" i="5"/>
  <c r="O36" i="5" s="1"/>
  <c r="AR34" i="5"/>
  <c r="O35" i="5" s="1"/>
  <c r="AR33" i="5"/>
  <c r="O34" i="5" s="1"/>
  <c r="AR32" i="5"/>
  <c r="O33" i="5" s="1"/>
  <c r="AR31" i="5"/>
  <c r="O32" i="5" s="1"/>
  <c r="AR30" i="5"/>
  <c r="O31" i="5" s="1"/>
  <c r="AR29" i="5"/>
  <c r="O30" i="5" s="1"/>
  <c r="AR28" i="5"/>
  <c r="O29" i="5" s="1"/>
  <c r="AR27" i="5"/>
  <c r="O28" i="5" s="1"/>
  <c r="AR26" i="5"/>
  <c r="O27" i="5" s="1"/>
  <c r="AR25" i="5"/>
  <c r="O26" i="5" s="1"/>
  <c r="AR24" i="5"/>
  <c r="O25" i="5" s="1"/>
  <c r="AR23" i="5"/>
  <c r="O24" i="5" s="1"/>
  <c r="AR22" i="5"/>
  <c r="O23" i="5" s="1"/>
  <c r="AR21" i="5"/>
  <c r="O22" i="5" s="1"/>
  <c r="AR20" i="5"/>
  <c r="O21" i="5" s="1"/>
  <c r="AR19" i="5"/>
  <c r="O20" i="5" s="1"/>
  <c r="AR18" i="5"/>
  <c r="O19" i="5" s="1"/>
  <c r="AR17" i="5"/>
  <c r="O18" i="5" s="1"/>
  <c r="AR16" i="5"/>
  <c r="O17" i="5" s="1"/>
  <c r="AR15" i="5"/>
  <c r="O16" i="5" s="1"/>
  <c r="AR14" i="5"/>
  <c r="O15" i="5" s="1"/>
  <c r="AR13" i="5"/>
  <c r="O14" i="5" s="1"/>
  <c r="AR12" i="5"/>
  <c r="O13" i="5" s="1"/>
  <c r="AR11" i="5"/>
  <c r="O12" i="5" s="1"/>
  <c r="AR10" i="5"/>
  <c r="O11" i="5" s="1"/>
  <c r="AR9" i="5"/>
  <c r="O10" i="5" s="1"/>
  <c r="AR8" i="5"/>
  <c r="O9" i="5" s="1"/>
  <c r="AR7" i="5"/>
  <c r="O8" i="5" s="1"/>
  <c r="AR6" i="5"/>
  <c r="O7" i="5" s="1"/>
  <c r="AR5" i="5"/>
  <c r="O6" i="5" s="1"/>
  <c r="AR4" i="5"/>
  <c r="O5" i="5" s="1"/>
  <c r="AJ70" i="5"/>
  <c r="N71" i="5" s="1"/>
  <c r="AJ69" i="5"/>
  <c r="N70" i="5" s="1"/>
  <c r="AJ68" i="5"/>
  <c r="N69" i="5" s="1"/>
  <c r="AJ67" i="5"/>
  <c r="N68" i="5" s="1"/>
  <c r="AJ66" i="5"/>
  <c r="N67" i="5" s="1"/>
  <c r="AJ65" i="5"/>
  <c r="N66" i="5" s="1"/>
  <c r="AJ64" i="5"/>
  <c r="N65" i="5" s="1"/>
  <c r="AJ63" i="5"/>
  <c r="N64" i="5" s="1"/>
  <c r="AJ62" i="5"/>
  <c r="N63" i="5" s="1"/>
  <c r="AJ61" i="5"/>
  <c r="N62" i="5" s="1"/>
  <c r="AJ60" i="5"/>
  <c r="N61" i="5" s="1"/>
  <c r="AJ59" i="5"/>
  <c r="N60" i="5" s="1"/>
  <c r="AJ58" i="5"/>
  <c r="N59" i="5" s="1"/>
  <c r="AJ57" i="5"/>
  <c r="N58" i="5" s="1"/>
  <c r="AJ56" i="5"/>
  <c r="N57" i="5" s="1"/>
  <c r="AJ55" i="5"/>
  <c r="N56" i="5" s="1"/>
  <c r="AJ54" i="5"/>
  <c r="N55" i="5" s="1"/>
  <c r="AJ53" i="5"/>
  <c r="N54" i="5" s="1"/>
  <c r="AJ52" i="5"/>
  <c r="N53" i="5" s="1"/>
  <c r="AJ51" i="5"/>
  <c r="N52" i="5" s="1"/>
  <c r="AJ50" i="5"/>
  <c r="N51" i="5" s="1"/>
  <c r="AJ49" i="5"/>
  <c r="N50" i="5" s="1"/>
  <c r="AJ48" i="5"/>
  <c r="N49" i="5" s="1"/>
  <c r="AJ47" i="5"/>
  <c r="N48" i="5" s="1"/>
  <c r="AJ46" i="5"/>
  <c r="N47" i="5" s="1"/>
  <c r="AJ45" i="5"/>
  <c r="N46" i="5" s="1"/>
  <c r="AJ44" i="5"/>
  <c r="N45" i="5" s="1"/>
  <c r="AJ43" i="5"/>
  <c r="N44" i="5" s="1"/>
  <c r="AJ42" i="5"/>
  <c r="N43" i="5" s="1"/>
  <c r="AJ41" i="5"/>
  <c r="N42" i="5" s="1"/>
  <c r="AJ40" i="5"/>
  <c r="N41" i="5" s="1"/>
  <c r="AJ39" i="5"/>
  <c r="N40" i="5" s="1"/>
  <c r="AJ38" i="5"/>
  <c r="N39" i="5" s="1"/>
  <c r="AJ37" i="5"/>
  <c r="N38" i="5" s="1"/>
  <c r="AJ36" i="5"/>
  <c r="N37" i="5" s="1"/>
  <c r="AJ35" i="5"/>
  <c r="N36" i="5" s="1"/>
  <c r="AJ34" i="5"/>
  <c r="N35" i="5" s="1"/>
  <c r="AJ33" i="5"/>
  <c r="N34" i="5" s="1"/>
  <c r="AJ32" i="5"/>
  <c r="N33" i="5" s="1"/>
  <c r="AJ31" i="5"/>
  <c r="N32" i="5" s="1"/>
  <c r="AJ30" i="5"/>
  <c r="N31" i="5" s="1"/>
  <c r="AJ29" i="5"/>
  <c r="N30" i="5" s="1"/>
  <c r="AJ28" i="5"/>
  <c r="N29" i="5" s="1"/>
  <c r="AJ27" i="5"/>
  <c r="N28" i="5" s="1"/>
  <c r="AJ26" i="5"/>
  <c r="N27" i="5" s="1"/>
  <c r="AJ25" i="5"/>
  <c r="N26" i="5" s="1"/>
  <c r="AJ24" i="5"/>
  <c r="N25" i="5" s="1"/>
  <c r="AJ23" i="5"/>
  <c r="N24" i="5" s="1"/>
  <c r="AJ22" i="5"/>
  <c r="N23" i="5" s="1"/>
  <c r="AJ21" i="5"/>
  <c r="N22" i="5" s="1"/>
  <c r="AJ20" i="5"/>
  <c r="N21" i="5" s="1"/>
  <c r="AJ19" i="5"/>
  <c r="N20" i="5" s="1"/>
  <c r="AJ18" i="5"/>
  <c r="N19" i="5" s="1"/>
  <c r="AJ17" i="5"/>
  <c r="N18" i="5" s="1"/>
  <c r="AJ16" i="5"/>
  <c r="N17" i="5" s="1"/>
  <c r="AJ15" i="5"/>
  <c r="N16" i="5" s="1"/>
  <c r="AJ14" i="5"/>
  <c r="N15" i="5" s="1"/>
  <c r="AJ13" i="5"/>
  <c r="N14" i="5" s="1"/>
  <c r="AJ12" i="5"/>
  <c r="N13" i="5" s="1"/>
  <c r="AJ11" i="5"/>
  <c r="N12" i="5" s="1"/>
  <c r="AJ10" i="5"/>
  <c r="N11" i="5" s="1"/>
  <c r="AJ9" i="5"/>
  <c r="N10" i="5" s="1"/>
  <c r="AJ8" i="5"/>
  <c r="N9" i="5" s="1"/>
  <c r="AJ7" i="5"/>
  <c r="N8" i="5" s="1"/>
  <c r="AJ6" i="5"/>
  <c r="N7" i="5" s="1"/>
  <c r="AJ5" i="5"/>
  <c r="N6" i="5" s="1"/>
  <c r="AJ4" i="5"/>
  <c r="N5" i="5" s="1"/>
  <c r="C19" i="5" s="1"/>
  <c r="AB5" i="5"/>
  <c r="M6" i="5" s="1"/>
  <c r="AB6" i="5"/>
  <c r="M7" i="5" s="1"/>
  <c r="AB7" i="5"/>
  <c r="M8" i="5" s="1"/>
  <c r="AB8" i="5"/>
  <c r="M9" i="5" s="1"/>
  <c r="AB9" i="5"/>
  <c r="M10" i="5" s="1"/>
  <c r="AB10" i="5"/>
  <c r="M11" i="5" s="1"/>
  <c r="AB11" i="5"/>
  <c r="M12" i="5" s="1"/>
  <c r="AB12" i="5"/>
  <c r="M13" i="5" s="1"/>
  <c r="AB13" i="5"/>
  <c r="M14" i="5" s="1"/>
  <c r="AB14" i="5"/>
  <c r="M15" i="5" s="1"/>
  <c r="AB15" i="5"/>
  <c r="M16" i="5" s="1"/>
  <c r="AB16" i="5"/>
  <c r="M17" i="5" s="1"/>
  <c r="AB17" i="5"/>
  <c r="M18" i="5" s="1"/>
  <c r="AB18" i="5"/>
  <c r="M19" i="5" s="1"/>
  <c r="AB19" i="5"/>
  <c r="M20" i="5" s="1"/>
  <c r="AB20" i="5"/>
  <c r="M21" i="5" s="1"/>
  <c r="AB21" i="5"/>
  <c r="M22" i="5" s="1"/>
  <c r="AB22" i="5"/>
  <c r="M23" i="5" s="1"/>
  <c r="AB23" i="5"/>
  <c r="M24" i="5" s="1"/>
  <c r="AB24" i="5"/>
  <c r="M25" i="5" s="1"/>
  <c r="AB25" i="5"/>
  <c r="M26" i="5" s="1"/>
  <c r="AB26" i="5"/>
  <c r="M27" i="5" s="1"/>
  <c r="AB27" i="5"/>
  <c r="M28" i="5" s="1"/>
  <c r="AB28" i="5"/>
  <c r="M29" i="5" s="1"/>
  <c r="AB29" i="5"/>
  <c r="M30" i="5" s="1"/>
  <c r="AB30" i="5"/>
  <c r="M31" i="5" s="1"/>
  <c r="AB31" i="5"/>
  <c r="M32" i="5" s="1"/>
  <c r="AB32" i="5"/>
  <c r="M33" i="5" s="1"/>
  <c r="AB33" i="5"/>
  <c r="M34" i="5" s="1"/>
  <c r="AB34" i="5"/>
  <c r="M35" i="5" s="1"/>
  <c r="AB35" i="5"/>
  <c r="M36" i="5" s="1"/>
  <c r="AB36" i="5"/>
  <c r="M37" i="5" s="1"/>
  <c r="AB37" i="5"/>
  <c r="M38" i="5" s="1"/>
  <c r="AB38" i="5"/>
  <c r="M39" i="5" s="1"/>
  <c r="AB39" i="5"/>
  <c r="M40" i="5" s="1"/>
  <c r="AB40" i="5"/>
  <c r="M41" i="5" s="1"/>
  <c r="AB41" i="5"/>
  <c r="M42" i="5" s="1"/>
  <c r="AB42" i="5"/>
  <c r="M43" i="5" s="1"/>
  <c r="AB43" i="5"/>
  <c r="M44" i="5" s="1"/>
  <c r="AB44" i="5"/>
  <c r="M45" i="5" s="1"/>
  <c r="AB45" i="5"/>
  <c r="M46" i="5" s="1"/>
  <c r="AB46" i="5"/>
  <c r="M47" i="5" s="1"/>
  <c r="AB47" i="5"/>
  <c r="M48" i="5" s="1"/>
  <c r="AB48" i="5"/>
  <c r="M49" i="5" s="1"/>
  <c r="AB49" i="5"/>
  <c r="M50" i="5" s="1"/>
  <c r="AB50" i="5"/>
  <c r="M51" i="5" s="1"/>
  <c r="AB51" i="5"/>
  <c r="M52" i="5" s="1"/>
  <c r="AB52" i="5"/>
  <c r="M53" i="5" s="1"/>
  <c r="AB53" i="5"/>
  <c r="M54" i="5" s="1"/>
  <c r="AB54" i="5"/>
  <c r="M55" i="5" s="1"/>
  <c r="AB55" i="5"/>
  <c r="M56" i="5" s="1"/>
  <c r="AB56" i="5"/>
  <c r="M57" i="5" s="1"/>
  <c r="AB57" i="5"/>
  <c r="M58" i="5" s="1"/>
  <c r="AB58" i="5"/>
  <c r="M59" i="5" s="1"/>
  <c r="AB59" i="5"/>
  <c r="M60" i="5" s="1"/>
  <c r="AB60" i="5"/>
  <c r="M61" i="5" s="1"/>
  <c r="AB61" i="5"/>
  <c r="M62" i="5" s="1"/>
  <c r="AB62" i="5"/>
  <c r="M63" i="5" s="1"/>
  <c r="AB63" i="5"/>
  <c r="M64" i="5" s="1"/>
  <c r="AB64" i="5"/>
  <c r="M65" i="5" s="1"/>
  <c r="AB65" i="5"/>
  <c r="M66" i="5" s="1"/>
  <c r="AB66" i="5"/>
  <c r="M67" i="5" s="1"/>
  <c r="AB67" i="5"/>
  <c r="M68" i="5" s="1"/>
  <c r="AB68" i="5"/>
  <c r="M69" i="5" s="1"/>
  <c r="AB69" i="5"/>
  <c r="M70" i="5" s="1"/>
  <c r="AB70" i="5"/>
  <c r="M71" i="5" s="1"/>
  <c r="AB4" i="5"/>
  <c r="M5" i="5" s="1"/>
  <c r="A13" i="5"/>
  <c r="A6" i="5"/>
  <c r="A7" i="5"/>
  <c r="A8" i="5"/>
  <c r="A9" i="5"/>
  <c r="A10" i="5"/>
  <c r="A11" i="5"/>
  <c r="A12" i="5"/>
  <c r="A5" i="5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AB8" i="7" l="1"/>
  <c r="W2" i="7"/>
  <c r="AD2" i="7" s="1"/>
  <c r="U8" i="7"/>
  <c r="AB9" i="7"/>
  <c r="AC8" i="7" s="1"/>
  <c r="U9" i="7"/>
  <c r="V8" i="7" s="1"/>
  <c r="AC9" i="7"/>
  <c r="V9" i="7"/>
  <c r="J3" i="3"/>
  <c r="B18" i="5"/>
  <c r="F22" i="5"/>
  <c r="J26" i="5"/>
  <c r="E21" i="5"/>
  <c r="I25" i="5"/>
  <c r="D20" i="5"/>
  <c r="H24" i="5"/>
  <c r="O2" i="5"/>
  <c r="O3" i="5"/>
  <c r="S2" i="5"/>
  <c r="S3" i="5"/>
  <c r="N3" i="5"/>
  <c r="M2" i="5"/>
  <c r="M3" i="5"/>
  <c r="Q2" i="5"/>
  <c r="Q3" i="5"/>
  <c r="U2" i="5"/>
  <c r="U3" i="5"/>
  <c r="R3" i="5"/>
  <c r="M4" i="5"/>
  <c r="M1" i="5" s="1"/>
  <c r="T1" i="5"/>
  <c r="P1" i="5"/>
  <c r="S1" i="5"/>
  <c r="O1" i="5"/>
  <c r="R1" i="5"/>
  <c r="N1" i="5"/>
  <c r="Q1" i="5"/>
  <c r="P2" i="5"/>
  <c r="P3" i="5"/>
  <c r="T2" i="5"/>
  <c r="T3" i="5"/>
  <c r="N2" i="5"/>
  <c r="R2" i="5"/>
  <c r="D2" i="7" l="1" a="1"/>
  <c r="V16" i="7" a="1"/>
  <c r="V16" i="7" s="1"/>
  <c r="C2" i="7" a="1"/>
  <c r="B17" i="7" a="1"/>
  <c r="B17" i="7" s="1"/>
  <c r="V2" i="7"/>
  <c r="AC16" i="7" a="1"/>
  <c r="AC16" i="7" s="1"/>
  <c r="V3" i="7"/>
  <c r="AC3" i="7" s="1"/>
  <c r="W3" i="7"/>
  <c r="AD3" i="7" s="1"/>
  <c r="C2" i="7" l="1"/>
  <c r="M8" i="7"/>
  <c r="M9" i="7"/>
  <c r="M10" i="7"/>
  <c r="AC2" i="7"/>
  <c r="AC15" i="7" s="1"/>
  <c r="AC17" i="7" s="1"/>
  <c r="AB23" i="7" s="1"/>
  <c r="G8" i="9" s="1"/>
  <c r="V15" i="7"/>
  <c r="V17" i="7" s="1"/>
  <c r="U23" i="7" s="1"/>
  <c r="F8" i="9" s="1"/>
  <c r="X2" i="7"/>
  <c r="AE2" i="7" s="1"/>
  <c r="D2" i="7"/>
  <c r="N2" i="7" s="1"/>
  <c r="N3" i="7"/>
  <c r="N7" i="7"/>
  <c r="N4" i="7"/>
  <c r="N8" i="7"/>
  <c r="N5" i="7"/>
  <c r="N9" i="7"/>
  <c r="N6" i="7"/>
  <c r="N10" i="7"/>
  <c r="X3" i="7"/>
  <c r="AE3" i="7" s="1"/>
  <c r="O5" i="7" l="1"/>
  <c r="O7" i="7"/>
  <c r="O9" i="7"/>
  <c r="O10" i="7"/>
  <c r="O8" i="7"/>
  <c r="O3" i="7"/>
  <c r="O6" i="7"/>
  <c r="O4" i="7"/>
  <c r="B16" i="7"/>
  <c r="B18" i="7" s="1"/>
  <c r="B15" i="9" s="1"/>
  <c r="O2" i="7" l="1"/>
  <c r="L16" i="7"/>
  <c r="L18" i="7" s="1"/>
  <c r="L23" i="7" l="1"/>
  <c r="C15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<sst xmlns="http://schemas.openxmlformats.org/spreadsheetml/2006/main" count="611" uniqueCount="468">
  <si>
    <t>Razão Social</t>
  </si>
  <si>
    <t>Fundo</t>
  </si>
  <si>
    <t>Código</t>
  </si>
  <si>
    <t>BB ETF IAGROFFS B3 FUNDO DE ÍNDICE</t>
  </si>
  <si>
    <t>BB ETF IAGRO</t>
  </si>
  <si>
    <t>AGRI</t>
  </si>
  <si>
    <t>BB ETF IBOVESPA FUNDO DE ÍNDICE</t>
  </si>
  <si>
    <t>BB ETF IBOV</t>
  </si>
  <si>
    <t>BBOV</t>
  </si>
  <si>
    <t>BB ETF S&amp;P DIVIDENDOS BRASIL FUNDO DE ÍNDICE</t>
  </si>
  <si>
    <t>BB ETF SP DV</t>
  </si>
  <si>
    <t>BBSD</t>
  </si>
  <si>
    <t>BTG PACTUAL B3 IBOVESPA FUNDO DE ÍNDICE</t>
  </si>
  <si>
    <t>PACTUAL IBOV</t>
  </si>
  <si>
    <t>IBOB</t>
  </si>
  <si>
    <t>BTG PACTUAL ESG FUNDO DE ÍNDICE S&amp;P/B3 BRAZIL ES</t>
  </si>
  <si>
    <t>ETF ESG BTG</t>
  </si>
  <si>
    <t>ESGB</t>
  </si>
  <si>
    <t>BTG PACTUAL S&amp;P 500 FUNDO DE ÍNDICE</t>
  </si>
  <si>
    <t>BTG S&amp;P 500</t>
  </si>
  <si>
    <t>SPXB</t>
  </si>
  <si>
    <t>BTG PACTUAL S&amp;P/B3 INGENIUS FUNDO DE ÍNDICE</t>
  </si>
  <si>
    <t>ETF BTG GENB</t>
  </si>
  <si>
    <t>GENB</t>
  </si>
  <si>
    <t>BTG PACTUAL SMLL B3 FUNDO DE ÍNDICE</t>
  </si>
  <si>
    <t>BTG SMLL CAP</t>
  </si>
  <si>
    <t>SMAB</t>
  </si>
  <si>
    <t>BTG PACTUAL TEVA AÇÕES COMMODITIES BRASIL FDO IND</t>
  </si>
  <si>
    <t>BTG COMMODIT</t>
  </si>
  <si>
    <t>CMDB</t>
  </si>
  <si>
    <t>CAIXA ETF IBOVESPA FUNDO DE INDICE</t>
  </si>
  <si>
    <t>CAIXAETFXBOV</t>
  </si>
  <si>
    <t>XBOV</t>
  </si>
  <si>
    <t>EMPIRICUS TEVA CRIPTOMOEDAS TOP20 FDO IND IE</t>
  </si>
  <si>
    <t>CRIPTO20 EMP</t>
  </si>
  <si>
    <t>CRPT</t>
  </si>
  <si>
    <t>ETF BRADESCO IBOVESPA FDO DE INDICE</t>
  </si>
  <si>
    <t>ETF BRA IBOV</t>
  </si>
  <si>
    <t>BOVB</t>
  </si>
  <si>
    <t>ETF TRÍGONO TEVA AÇÕES M CAP/SMALL CAP FDO ÍNDICE</t>
  </si>
  <si>
    <t>TRG SMIC CAP</t>
  </si>
  <si>
    <t>TRIG</t>
  </si>
  <si>
    <t>HASHDEX CRYPTO METAVERSE FUNDO DE ÍNDICE</t>
  </si>
  <si>
    <t>META HASH</t>
  </si>
  <si>
    <t>META</t>
  </si>
  <si>
    <t>HASHDEX DEFI INDEX FUNDO DE ÍNDICE</t>
  </si>
  <si>
    <t>DEFI HASH</t>
  </si>
  <si>
    <t>DEFI</t>
  </si>
  <si>
    <t>HASHDEX NASDAQ BITCOIN REFERENCE RATE FDO. IND.</t>
  </si>
  <si>
    <t>BITCOIN HASH</t>
  </si>
  <si>
    <t>BITH</t>
  </si>
  <si>
    <t>HASHDEX NASDAQ CRYPTO INDEX FUNDO DE ÍNDICE</t>
  </si>
  <si>
    <t>HASHDEX NCI</t>
  </si>
  <si>
    <t>HASH</t>
  </si>
  <si>
    <t>HASHDEX NASDAQ ETHEREUM REFERENCE PRICE FDO. IND.</t>
  </si>
  <si>
    <t>ETHER HASH</t>
  </si>
  <si>
    <t>ETHE</t>
  </si>
  <si>
    <t>HASHDEX SMART CONTRACT PLATFORMS FUNDO DE ÍNDICE</t>
  </si>
  <si>
    <t>SMART HASH</t>
  </si>
  <si>
    <t>WEB3</t>
  </si>
  <si>
    <t>ÍNDICE DE AÇÕES TECH BRASIL ETF FUNDO DE ÍNDICE</t>
  </si>
  <si>
    <t>TECH BRASIL</t>
  </si>
  <si>
    <t>TECB</t>
  </si>
  <si>
    <t>INTER EQI TEVA ETF GDES GURUS DO MERCADO FDO IND</t>
  </si>
  <si>
    <t>ETF GURU</t>
  </si>
  <si>
    <t>GURU</t>
  </si>
  <si>
    <t>INVESTO ETF BLUESTAR 5G COM INDEX FDO ÍNDICE IE</t>
  </si>
  <si>
    <t>INVESTO 5GTK</t>
  </si>
  <si>
    <t>5GTK</t>
  </si>
  <si>
    <t>INVESTO ETF GL VI GA &amp; ES FDO INV DE ÍNDICE IE</t>
  </si>
  <si>
    <t>INVESTO JOGO</t>
  </si>
  <si>
    <t>JOGO</t>
  </si>
  <si>
    <t>INVESTO ETF GLOBAL AGRIBUSINESS FDO INV IND IE</t>
  </si>
  <si>
    <t>INVESTO FOOD</t>
  </si>
  <si>
    <t>FOOD</t>
  </si>
  <si>
    <t>INVESTO ETF MSCI REAL ESTATE ETF FDO INDICE - IE</t>
  </si>
  <si>
    <t>INVESTO ALUG</t>
  </si>
  <si>
    <t>ALUG</t>
  </si>
  <si>
    <t>INVESTO ETF MSCI US TECHNOLOGY FDO INV IND INV EXT</t>
  </si>
  <si>
    <t>INVESTO USTK</t>
  </si>
  <si>
    <t>USTK</t>
  </si>
  <si>
    <t>INVESTO ETF S&amp;P SMALLCAP 600 VALUE FDO INV ÍND IE</t>
  </si>
  <si>
    <t>INVESTO SVAL</t>
  </si>
  <si>
    <t>SVAL</t>
  </si>
  <si>
    <t>Investo FTSE Global Equities ETF FDO INDICE - IE</t>
  </si>
  <si>
    <t>INVESTO WRLD</t>
  </si>
  <si>
    <t>WRLD</t>
  </si>
  <si>
    <t>INVESTO S&amp;P BIOTECH SEL INDUSTRY ETF FD INV IND IE</t>
  </si>
  <si>
    <t>INVESTO BTEK</t>
  </si>
  <si>
    <t>BTEK</t>
  </si>
  <si>
    <t>INVESTO VANECK ETF CRYPTO COMPARE SMART CONTRACTS</t>
  </si>
  <si>
    <t>INVESTO BLOK</t>
  </si>
  <si>
    <t>BLOK</t>
  </si>
  <si>
    <t>INVESTO VANECK ETF MVIS CRYPTO COMPARE</t>
  </si>
  <si>
    <t>INVESTO NFTS</t>
  </si>
  <si>
    <t>NFTS</t>
  </si>
  <si>
    <t>ISHARES BMFBOVESPA SMALL CAP FUNDO DE ÍNDICE</t>
  </si>
  <si>
    <t>ISHARES SMAL</t>
  </si>
  <si>
    <t>SMAL</t>
  </si>
  <si>
    <t>ISHARES IBOVESPA FUNDO DE ÍNDICE</t>
  </si>
  <si>
    <t>ISHARES BOVA</t>
  </si>
  <si>
    <t>BOVA</t>
  </si>
  <si>
    <t>ISHARES IBRX - ÍNDICE BRASIL (IBRX-100) FDO ÍNDICE</t>
  </si>
  <si>
    <t>ISHARES BRAX</t>
  </si>
  <si>
    <t>BRAX</t>
  </si>
  <si>
    <t>ISHARES ÍNDICE CARBONO EFIC. (ICO2) BRASIL-FDO ÍND</t>
  </si>
  <si>
    <t>ISHARES ECOO</t>
  </si>
  <si>
    <t>ECOO</t>
  </si>
  <si>
    <t>ISHARES S&amp;P 500 FDO INV COTAS FDO INDICE</t>
  </si>
  <si>
    <t>ISHARE SP500</t>
  </si>
  <si>
    <t>IVVB</t>
  </si>
  <si>
    <t>IT NOW IBOVESPA FUNDO DE ÍNDICE</t>
  </si>
  <si>
    <t>IT NOW IBOV</t>
  </si>
  <si>
    <t>BOVV</t>
  </si>
  <si>
    <t>IT NOW IDIV FUNDO DE ÍNDICE</t>
  </si>
  <si>
    <t>IT NOW IDIV</t>
  </si>
  <si>
    <t>DIVO</t>
  </si>
  <si>
    <t>IT NOW IFNC FUNDO DE ÍNDICE</t>
  </si>
  <si>
    <t>IT NOW IFNC</t>
  </si>
  <si>
    <t>FIND</t>
  </si>
  <si>
    <t>IT NOW IGCT FUNDO DE ÍNDICE</t>
  </si>
  <si>
    <t>IT NOW IGCT</t>
  </si>
  <si>
    <t>GOVE</t>
  </si>
  <si>
    <t>IT NOW IMAT FUNDO DE ÍNDICE</t>
  </si>
  <si>
    <t>IT NOW IMAT</t>
  </si>
  <si>
    <t>MATB</t>
  </si>
  <si>
    <t>IT NOW ISE FUNDO DE ÍNDICE</t>
  </si>
  <si>
    <t>IT NOW ISE</t>
  </si>
  <si>
    <t>ISUS</t>
  </si>
  <si>
    <t>IT NOW MORNINGSTAR XT US HEALTHCARE FDO. IND.</t>
  </si>
  <si>
    <t>IT NOW HCARE</t>
  </si>
  <si>
    <t>HTEK</t>
  </si>
  <si>
    <t>IT NOW MSCI USA IMI GENOMIC INNOVATION SELECT 50</t>
  </si>
  <si>
    <t>IT NOW DNA</t>
  </si>
  <si>
    <t>DNAI</t>
  </si>
  <si>
    <t>IT NOW MSCI USA IMI MILLENIALS SELECT 50 FDO. IND.</t>
  </si>
  <si>
    <t>IT NOW MILL</t>
  </si>
  <si>
    <t>MILL</t>
  </si>
  <si>
    <t>IT NOW NYSE FANG+TM FUNDO DE ÍNDICE</t>
  </si>
  <si>
    <t>IT NOW TECK</t>
  </si>
  <si>
    <t>TECK</t>
  </si>
  <si>
    <t>IT NOW PIBB IBRX-50 - FUNDO DE ÍNDICE</t>
  </si>
  <si>
    <t>IT NOW PIBB</t>
  </si>
  <si>
    <t>PIBB</t>
  </si>
  <si>
    <t>IT NOW RUSSELL® 1000 GREEN REVENUES 50 FDO DE IND</t>
  </si>
  <si>
    <t>IT NOW GREEN</t>
  </si>
  <si>
    <t>REVE</t>
  </si>
  <si>
    <t>IT NOW S&amp;P® KENSHO® HYDROGEN FUNDO DE ÍNDICE</t>
  </si>
  <si>
    <t>IT NOW HYDRO</t>
  </si>
  <si>
    <t>YDRO</t>
  </si>
  <si>
    <t>IT NOW S&amp;P® KENSHO® MOONSHOTS FUNDO DE ÍNDICE</t>
  </si>
  <si>
    <t>IT NOW SHOT</t>
  </si>
  <si>
    <t>SHOT</t>
  </si>
  <si>
    <t>IT NOW S&amp;P500 TRN FUNDO DE INDICE</t>
  </si>
  <si>
    <t>IT NOW SPXI</t>
  </si>
  <si>
    <t>SPXI</t>
  </si>
  <si>
    <t>IT NOW SMALL CAPS FDO ÍNDICE</t>
  </si>
  <si>
    <t>IT NOW SMALL</t>
  </si>
  <si>
    <t>SMAC</t>
  </si>
  <si>
    <t>QR BLOOMBERG DEFI FDO DE ÍNDICE - INV NO EXTERIOR</t>
  </si>
  <si>
    <t>QR DEFI</t>
  </si>
  <si>
    <t>QDFI</t>
  </si>
  <si>
    <t>QR CME CF BITCOIN REFERENCE RATE FDO. IND. INV. EX</t>
  </si>
  <si>
    <t>QR BITCOIN</t>
  </si>
  <si>
    <t>QBTC</t>
  </si>
  <si>
    <t>QR CME CF ETHER REFERENCE RATE FDO DE IND IE</t>
  </si>
  <si>
    <t>QR ETHER</t>
  </si>
  <si>
    <t>QETH</t>
  </si>
  <si>
    <t>SAFRA ETF MULHERES NA LIDERANÇA FDO DE ÍND AÇÕES</t>
  </si>
  <si>
    <t>SAFRAETFELAS</t>
  </si>
  <si>
    <t>ELAS</t>
  </si>
  <si>
    <t>SAFRA IBOVESPA FUNDO DE ÍNDICE</t>
  </si>
  <si>
    <t>SAFRAETFIBOV</t>
  </si>
  <si>
    <t>BOVS</t>
  </si>
  <si>
    <t>TREND ETF CRSP U.S. LARGE CAP FDO INV IND</t>
  </si>
  <si>
    <t>TREND US LRG</t>
  </si>
  <si>
    <t>USAL</t>
  </si>
  <si>
    <t>TREND ETF FTSE US REITS FUNDO DE INVEST DE ÍNDICE</t>
  </si>
  <si>
    <t>TREND U REIT</t>
  </si>
  <si>
    <t>URET</t>
  </si>
  <si>
    <t>TREND ETF IBOVESPA FUNDO DE ÍNDICE</t>
  </si>
  <si>
    <t>TREND IBOVX</t>
  </si>
  <si>
    <t>BOVX</t>
  </si>
  <si>
    <t>TREND ETF IFIX-L FUNDO DE ÍNDICE</t>
  </si>
  <si>
    <t>TREND IFIX-L</t>
  </si>
  <si>
    <t>XFIX</t>
  </si>
  <si>
    <t>TREND ETF LBMA OURO FDO. INV. ÍNDICE - INVEST. EXT</t>
  </si>
  <si>
    <t>TREND OURO</t>
  </si>
  <si>
    <t>GOLD</t>
  </si>
  <si>
    <t>TREND ETF MSCI ACWI FDO. INV. ÍNDICE - INVEST. EXT</t>
  </si>
  <si>
    <t>TREND ACWI</t>
  </si>
  <si>
    <t>ACWI</t>
  </si>
  <si>
    <t>Trend ETF MSCI Asia ex-Japão FDO INV IND INV EXT</t>
  </si>
  <si>
    <t>TREND ASIA</t>
  </si>
  <si>
    <t>ASIA</t>
  </si>
  <si>
    <t>TREND ETF MSCI CHINA FDO. INV. ÍNDICE - INV. EXT.</t>
  </si>
  <si>
    <t>TREND CHINA</t>
  </si>
  <si>
    <t>XINA</t>
  </si>
  <si>
    <t>TREND ETF MSCI EAFE ESG FDO INV INDICE - IE</t>
  </si>
  <si>
    <t>TREND ESG D</t>
  </si>
  <si>
    <t>ESGD</t>
  </si>
  <si>
    <t>TREND ETF MSCI EMERGING MARKETS ESG FDO INV IND IE</t>
  </si>
  <si>
    <t>TREND ESG E</t>
  </si>
  <si>
    <t>ESGE</t>
  </si>
  <si>
    <t>TREND ETF MSCI EUROPA FDO. INV. ÍNDICE - INV. EXT.</t>
  </si>
  <si>
    <t>TREND EUROPA</t>
  </si>
  <si>
    <t>EURP</t>
  </si>
  <si>
    <t>Trend ETF MSCI Mercados Emergentes FDO INV IND EXT</t>
  </si>
  <si>
    <t>TREND EMEG</t>
  </si>
  <si>
    <t>EMEG</t>
  </si>
  <si>
    <t>TREND ETF MSCI US TECHNOLOGY FDO INV DE ÍNDICE</t>
  </si>
  <si>
    <t>TREND US TEC</t>
  </si>
  <si>
    <t>UTEC</t>
  </si>
  <si>
    <t>TREND ETF MSCI USA ESG FDO DE INV DE ÍNDICE - IE</t>
  </si>
  <si>
    <t>TREND ESG US</t>
  </si>
  <si>
    <t>ESGU</t>
  </si>
  <si>
    <t>TREND ETF NASDAQ 100 FDO. INV. ÍNDICE. INV. EXT.</t>
  </si>
  <si>
    <t>TREND NASDAQ</t>
  </si>
  <si>
    <t>NASD</t>
  </si>
  <si>
    <t>TREND ETF SMALL CAPS FUNDO DE ÍNDICE</t>
  </si>
  <si>
    <t>TREND SMALL</t>
  </si>
  <si>
    <t>XMAL</t>
  </si>
  <si>
    <t>BOVA11</t>
  </si>
  <si>
    <t>IVVB11</t>
  </si>
  <si>
    <t>Nome</t>
  </si>
  <si>
    <t>Exposição</t>
  </si>
  <si>
    <t>Índice</t>
  </si>
  <si>
    <t>Ibovespa</t>
  </si>
  <si>
    <t>S&amp;P500</t>
  </si>
  <si>
    <t>iShares Ibovespa</t>
  </si>
  <si>
    <t>iShares S&amp;P 500</t>
  </si>
  <si>
    <t>Data</t>
  </si>
  <si>
    <t>Abertura</t>
  </si>
  <si>
    <t>Máxima</t>
  </si>
  <si>
    <t>Mínima</t>
  </si>
  <si>
    <t>Fechamento</t>
  </si>
  <si>
    <t>Retorno</t>
  </si>
  <si>
    <t>Desvio padrão</t>
  </si>
  <si>
    <t>Índice Sharpe</t>
  </si>
  <si>
    <t>Local</t>
  </si>
  <si>
    <t>Americano</t>
  </si>
  <si>
    <t>Dados Mensais</t>
  </si>
  <si>
    <t>Histórico de Janeiro 2017 até Julho 2022</t>
  </si>
  <si>
    <t>Ação</t>
  </si>
  <si>
    <t>Recomendações</t>
  </si>
  <si>
    <t>Petrobras (PETR4)</t>
  </si>
  <si>
    <t>Itaú Unibanco (ITUB4)</t>
  </si>
  <si>
    <t>BRF (BRFS3)</t>
  </si>
  <si>
    <t>CCR (CCRO3)</t>
  </si>
  <si>
    <t>Gerdau (GGBR4)</t>
  </si>
  <si>
    <t>B3 (BVMF3)</t>
  </si>
  <si>
    <t>Banco do Brasil (BBAS3)</t>
  </si>
  <si>
    <t>BR Malls (BRML3)</t>
  </si>
  <si>
    <t>Braskem (BRKM5)</t>
  </si>
  <si>
    <t>Raia Drogasil (RADL3)</t>
  </si>
  <si>
    <t>Ambev (ABEV3)</t>
  </si>
  <si>
    <t>BB Seguridade (BBSE3)</t>
  </si>
  <si>
    <t>Equatorial (EQTL3)</t>
  </si>
  <si>
    <t>Fibria (FIBR3)</t>
  </si>
  <si>
    <t>Fleury (FLRY3)</t>
  </si>
  <si>
    <t>Klabin (KLBN11)</t>
  </si>
  <si>
    <t>Localiza (RENT3)</t>
  </si>
  <si>
    <t>MRV (MRVE3)</t>
  </si>
  <si>
    <t>Rumo (RAIL3)</t>
  </si>
  <si>
    <t>Ser Educacional (SEER3)</t>
  </si>
  <si>
    <t>Ultrapar (UGPA3)</t>
  </si>
  <si>
    <t>Usiminas (USIM5)</t>
  </si>
  <si>
    <t>Vale (VALE3)</t>
  </si>
  <si>
    <t>Via Varejo (VVAR11)</t>
  </si>
  <si>
    <t>Weg (WEGE3)</t>
  </si>
  <si>
    <t>Bradesco (BBDC4)</t>
  </si>
  <si>
    <t>Cielo (CIEL3)</t>
  </si>
  <si>
    <t>Cosan (CSAN3)</t>
  </si>
  <si>
    <t>CSN (CSNA3)</t>
  </si>
  <si>
    <t>CVC Brasil (CVCB3)</t>
  </si>
  <si>
    <t>Guararapes (GUAR3)</t>
  </si>
  <si>
    <t>Hypermarcas (HYPE3)</t>
  </si>
  <si>
    <t>IRB Brasil (IRBR3)</t>
  </si>
  <si>
    <t>Itaúsa (ITSA4)</t>
  </si>
  <si>
    <t>Lojas Americanas (LAME4)</t>
  </si>
  <si>
    <t>M. Dias Branco (MDIA3)</t>
  </si>
  <si>
    <t>Magazine Luiza (MGLU3)</t>
  </si>
  <si>
    <t>Multiplan (MULT3)</t>
  </si>
  <si>
    <t>Natura (NATU3)</t>
  </si>
  <si>
    <t>Pão de Açúcar (PCAR4)</t>
  </si>
  <si>
    <t>Renner (LREN3)</t>
  </si>
  <si>
    <t>Smiles (SMLE3)</t>
  </si>
  <si>
    <t>Banco ABC (ABCB4)</t>
  </si>
  <si>
    <t>AES Tietê (TIET11)</t>
  </si>
  <si>
    <t>Alliar (AALR3)</t>
  </si>
  <si>
    <t>Anima (ANIM3)</t>
  </si>
  <si>
    <t>Arezzo (ARZZ3)</t>
  </si>
  <si>
    <t>BR Properties (BRPR3)</t>
  </si>
  <si>
    <t>BTG Pactual (BPAC11)</t>
  </si>
  <si>
    <t>Carrefour (CRFB3)</t>
  </si>
  <si>
    <t>Copasa (CSMG3)</t>
  </si>
  <si>
    <t>Copel (CPLE6)</t>
  </si>
  <si>
    <t>CSU (CARD3)</t>
  </si>
  <si>
    <t>Direcional (DIRR3)</t>
  </si>
  <si>
    <t>Duratex (DTEX3)</t>
  </si>
  <si>
    <t>Engie Brasil (EGIE3)</t>
  </si>
  <si>
    <t>Eztec (EZTC3)</t>
  </si>
  <si>
    <t>Grendene (GRND3)</t>
  </si>
  <si>
    <t>Hering (HGTX3)</t>
  </si>
  <si>
    <t>Iguatemi (IGTA3)</t>
  </si>
  <si>
    <t>JSL (JSLG3)</t>
  </si>
  <si>
    <t>Kroton (KROT3)</t>
  </si>
  <si>
    <t>Linx (LINX3)</t>
  </si>
  <si>
    <t>Marcopolo (POMO4)</t>
  </si>
  <si>
    <t>Marisa (AMAR3)</t>
  </si>
  <si>
    <t>Metal Leve (LEVE3)</t>
  </si>
  <si>
    <t>Mills (MILS3)</t>
  </si>
  <si>
    <t>Minerva (BEEF3)</t>
  </si>
  <si>
    <t>Movida (MOVI3)</t>
  </si>
  <si>
    <t>Odontoprev (ODPV3)</t>
  </si>
  <si>
    <t>Randon (RAPT4)</t>
  </si>
  <si>
    <t>Sanepar (SAPR4)</t>
  </si>
  <si>
    <t>São Carlos (SCAR3)</t>
  </si>
  <si>
    <t>São Martinho (SMTO3)</t>
  </si>
  <si>
    <t>Suzano (SUZB3)</t>
  </si>
  <si>
    <t>Taesa (TAEE11)</t>
  </si>
  <si>
    <t>Tenda (TEND3)</t>
  </si>
  <si>
    <t>TIM (TIMP3)</t>
  </si>
  <si>
    <t>Totvs (TOTS3)</t>
  </si>
  <si>
    <t>Telefônica Brasil - Vivo (VIVT4)</t>
  </si>
  <si>
    <t>Vale (VALE5)</t>
  </si>
  <si>
    <t>https://exame.com/invest/minhas-financas/as-acoes-mais-indicadas-para-janeiro-de-acordo-com-17-corretoras/</t>
  </si>
  <si>
    <t>premissa pegar as ações indicadas por 5 casas de análises</t>
  </si>
  <si>
    <t>PETR4</t>
  </si>
  <si>
    <t>ITUB4</t>
  </si>
  <si>
    <t>BRFS3</t>
  </si>
  <si>
    <t>CCRO3</t>
  </si>
  <si>
    <t>GGBR4</t>
  </si>
  <si>
    <t>BBAS3</t>
  </si>
  <si>
    <t>BRML3</t>
  </si>
  <si>
    <t>BRKM5</t>
  </si>
  <si>
    <t>B3SA3</t>
  </si>
  <si>
    <t>Ações mais recomendas por 5 casas de análise</t>
  </si>
  <si>
    <t>IBOV</t>
  </si>
  <si>
    <t>DP</t>
  </si>
  <si>
    <t>Média</t>
  </si>
  <si>
    <t>Peso</t>
  </si>
  <si>
    <t>Soma</t>
  </si>
  <si>
    <t>Sharpe</t>
  </si>
  <si>
    <t>Retorno (mês)</t>
  </si>
  <si>
    <t>RF (mês)</t>
  </si>
  <si>
    <t>Matriz Covariância</t>
  </si>
  <si>
    <t>Carteira Ações</t>
  </si>
  <si>
    <t>Carteira Ações Otimizado</t>
  </si>
  <si>
    <t>Carteira Ações Peso Iguais</t>
  </si>
  <si>
    <t>Carteira ETF peso iguais</t>
  </si>
  <si>
    <t>Carteira ETF otimizado</t>
  </si>
  <si>
    <t>Alocação</t>
  </si>
  <si>
    <t>peso iguais</t>
  </si>
  <si>
    <t>otimizado</t>
  </si>
  <si>
    <t>Indicações Corretoras</t>
  </si>
  <si>
    <t>ETF</t>
  </si>
  <si>
    <t>Selecionamos as ações indicadas em 2017 com mais de 5 recomendações pelas instituições financeiras</t>
  </si>
  <si>
    <t>Fizemos uma simulação com alocação igual para os 9 ativos selecionados descobrindo o índice sharpe (0,142)</t>
  </si>
  <si>
    <t>Depois realizamos uma otimização de carteiras com o auxílio do Solver e encontramos o sharpe de 0,207</t>
  </si>
  <si>
    <t>Nossa hipótese é que a alocação internacional melhor a relação risco x retorno</t>
  </si>
  <si>
    <t>Encontramos o sharpe de 0,35, ou seja, já superior a indicação das instituições financeiras</t>
  </si>
  <si>
    <t>Depois realizamos uma otimização e encontramos um sharpe melhor ainda (0,39)</t>
  </si>
  <si>
    <t>Portanto, verificamos que o investidor local consegue uma relação risco x retorno melhro diversificando no mercado externo.</t>
  </si>
  <si>
    <t>Considerações</t>
  </si>
  <si>
    <t>Carteira Ações Selecionadas pelas Casas de Análises</t>
  </si>
  <si>
    <t>https://www.btgpactualdigital.com/blog/coluna-gustavo-cerbasi/indice-de-sharpe-o-que-e-e-como-impacta-os-seus-investimentos/amp</t>
  </si>
  <si>
    <t>Risk Free</t>
  </si>
  <si>
    <t>Retorno Médio (5 anos)</t>
  </si>
  <si>
    <t xml:space="preserve">A locação ótima é de 30% no BOVA11 e70% no  IVVB11 </t>
  </si>
  <si>
    <t>Assim, criamos uma carteira de alocação de peso igual com o ETF: IVVB11 e BOVA11</t>
  </si>
  <si>
    <t>nº</t>
  </si>
  <si>
    <t>data</t>
  </si>
  <si>
    <t>viés</t>
  </si>
  <si>
    <r>
      <t>% </t>
    </r>
    <r>
      <rPr>
        <sz val="9"/>
        <color rgb="FF007BFF"/>
        <rFont val="Ubuntu"/>
        <family val="2"/>
      </rPr>
      <t>(3)</t>
    </r>
  </si>
  <si>
    <r>
      <t>% a.a.</t>
    </r>
    <r>
      <rPr>
        <sz val="9"/>
        <color rgb="FF007BFF"/>
        <rFont val="Ubuntu"/>
        <family val="2"/>
      </rPr>
      <t>(4)</t>
    </r>
  </si>
  <si>
    <t>247º</t>
  </si>
  <si>
    <t>17/06/2022 -</t>
  </si>
  <si>
    <t>246º</t>
  </si>
  <si>
    <t>05/05/2022 - 16/06/2022</t>
  </si>
  <si>
    <t>245º</t>
  </si>
  <si>
    <t>17/03/2022 - 04/05/2022</t>
  </si>
  <si>
    <t>244º</t>
  </si>
  <si>
    <t>03/02/2022 - 16/03/2022</t>
  </si>
  <si>
    <t>243º</t>
  </si>
  <si>
    <t>09/12/2021 - 02/02/2022</t>
  </si>
  <si>
    <t>242º</t>
  </si>
  <si>
    <t>28/10/2021 - 08/12/2021</t>
  </si>
  <si>
    <t>241º</t>
  </si>
  <si>
    <t>23/09/2021 - 27/10/2021</t>
  </si>
  <si>
    <t>240º</t>
  </si>
  <si>
    <t>05/08/2021 - 22/09/2021</t>
  </si>
  <si>
    <t>239º</t>
  </si>
  <si>
    <t>17/06/2021 - 04/08/2021</t>
  </si>
  <si>
    <t>238º</t>
  </si>
  <si>
    <t>06/05/2021 - 16/06/2021</t>
  </si>
  <si>
    <t>237º</t>
  </si>
  <si>
    <t>18/03/2021 - 05/05/2021</t>
  </si>
  <si>
    <t>236º</t>
  </si>
  <si>
    <t>21/01/2021 - 17/03/2021</t>
  </si>
  <si>
    <t>235º</t>
  </si>
  <si>
    <t>10/12/2020 - 20/01/2021</t>
  </si>
  <si>
    <t>234º</t>
  </si>
  <si>
    <t>29/10/2020 - 09/12/2020</t>
  </si>
  <si>
    <t>233º</t>
  </si>
  <si>
    <t>17/09/2020 - 28/10/2020</t>
  </si>
  <si>
    <t>232º</t>
  </si>
  <si>
    <t>06/08/2020 - 16/09/2020</t>
  </si>
  <si>
    <t>231º</t>
  </si>
  <si>
    <t>18/06/2020 - 05/08/2020</t>
  </si>
  <si>
    <t>230º</t>
  </si>
  <si>
    <t>07/05/2020 - 17/06/2020</t>
  </si>
  <si>
    <t>229º</t>
  </si>
  <si>
    <t>19/03/2020 - 06/05/2020</t>
  </si>
  <si>
    <t>228º</t>
  </si>
  <si>
    <t>06/02/2020 - 18/03/2020</t>
  </si>
  <si>
    <t>227º</t>
  </si>
  <si>
    <t>12/12/2019 - 05/02/2020</t>
  </si>
  <si>
    <t>226º</t>
  </si>
  <si>
    <t>31/10/2019 - 11/12/2019</t>
  </si>
  <si>
    <t>225º</t>
  </si>
  <si>
    <t>19/09/2019 - 30/10/2019</t>
  </si>
  <si>
    <t>224º</t>
  </si>
  <si>
    <t>01/08/2019 - 18/09/2019</t>
  </si>
  <si>
    <t>223º</t>
  </si>
  <si>
    <t>21/06/2019 - 31/07/2019</t>
  </si>
  <si>
    <t>222º</t>
  </si>
  <si>
    <t>09/05/2019 - 20/06/2019</t>
  </si>
  <si>
    <t>221º</t>
  </si>
  <si>
    <t>21/03/2019 - 08/05/2019</t>
  </si>
  <si>
    <t>220º</t>
  </si>
  <si>
    <t>07/02/2019 - 20/03/2019</t>
  </si>
  <si>
    <t>219º</t>
  </si>
  <si>
    <t>13/12/2018 - 06/02/2019</t>
  </si>
  <si>
    <t>218º</t>
  </si>
  <si>
    <t>01/11/2018 - 12/12/2018</t>
  </si>
  <si>
    <t>217º</t>
  </si>
  <si>
    <t>20/09/2018 - 31/10/2018</t>
  </si>
  <si>
    <t>216º</t>
  </si>
  <si>
    <t>02/08/2018 - 19/09/2018</t>
  </si>
  <si>
    <t>215º</t>
  </si>
  <si>
    <t>21/06/2018 - 01/08/2018</t>
  </si>
  <si>
    <t>214º</t>
  </si>
  <si>
    <t>17/05/2018 - 20/06/2018</t>
  </si>
  <si>
    <t>213º</t>
  </si>
  <si>
    <t>22/03/2018 - 16/05/2018</t>
  </si>
  <si>
    <t>212º</t>
  </si>
  <si>
    <t>08/02/2018 - 21/03/2018</t>
  </si>
  <si>
    <t>211º</t>
  </si>
  <si>
    <t>07/12/2017 - 07/02/2018</t>
  </si>
  <si>
    <t>210º</t>
  </si>
  <si>
    <t>26/10/2017 - 06/12/2017</t>
  </si>
  <si>
    <t>209º</t>
  </si>
  <si>
    <t>08/09/2017 - 25/10/2017</t>
  </si>
  <si>
    <t>208º</t>
  </si>
  <si>
    <t>27/07/2017 - 06/09/2017</t>
  </si>
  <si>
    <t>207º</t>
  </si>
  <si>
    <t>01/06/2017 - 26/07/2017</t>
  </si>
  <si>
    <t>206º</t>
  </si>
  <si>
    <t>13/04/2017 - 31/05/2017</t>
  </si>
  <si>
    <t>205º</t>
  </si>
  <si>
    <t>23/02/2017 - 12/04/2017</t>
  </si>
  <si>
    <t>204º</t>
  </si>
  <si>
    <t>12/01/2017 - 22/02/2017</t>
  </si>
  <si>
    <t>https://www.bcb.gov.br/controleinflacao/historicotaxasjuros</t>
  </si>
  <si>
    <t>Meta SELIC</t>
  </si>
  <si>
    <t>ao ano</t>
  </si>
  <si>
    <t>ao 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</si>
</sst>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%"/>
    <numFmt numFmtId="165" formatCode="0.000%"/>
    <numFmt numFmtId="166" formatCode="_-* #,##0.000_-;\-* #,##0.000_-;_-* &quot;-&quot;??_-;_-@_-"/>
    <numFmt numFmtId="167" formatCode="_-* #,##0.0000000_-;\-* #,##0.0000000_-;_-* &quot;-&quot;??_-;_-@_-"/>
    <numFmt numFmtId="168" formatCode="_-* #,##0.0000_-;\-* #,##0.000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495057"/>
      <name val="Ubuntu"/>
      <family val="2"/>
    </font>
    <font>
      <b/>
      <sz val="11"/>
      <color rgb="FF495057"/>
      <name val="Ubuntu"/>
      <family val="2"/>
    </font>
    <font>
      <sz val="9"/>
      <color rgb="FF007BFF"/>
      <name val="Ubuntu"/>
      <family val="2"/>
    </font>
    <font>
      <sz val="11"/>
      <color rgb="FF212529"/>
      <name val="Ubuntu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ECE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rgb="FFDEE2E6"/>
      </top>
      <bottom style="thick">
        <color rgb="FFDEE2E6"/>
      </bottom>
      <diagonal/>
    </border>
    <border>
      <left/>
      <right/>
      <top style="medium">
        <color rgb="FFDEE2E6"/>
      </top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14" fontId="0" fillId="0" borderId="0" xfId="0" applyNumberFormat="1"/>
    <xf numFmtId="9" fontId="0" fillId="0" borderId="0" xfId="2" applyFont="1"/>
    <xf numFmtId="164" fontId="0" fillId="0" borderId="0" xfId="2" applyNumberFormat="1" applyFont="1"/>
    <xf numFmtId="10" fontId="0" fillId="0" borderId="0" xfId="2" applyNumberFormat="1" applyFont="1"/>
    <xf numFmtId="165" fontId="0" fillId="0" borderId="0" xfId="2" applyNumberFormat="1" applyFont="1"/>
    <xf numFmtId="165" fontId="0" fillId="0" borderId="0" xfId="0" applyNumberFormat="1"/>
    <xf numFmtId="10" fontId="0" fillId="0" borderId="0" xfId="0" applyNumberFormat="1"/>
    <xf numFmtId="43" fontId="0" fillId="0" borderId="0" xfId="1" applyFont="1"/>
    <xf numFmtId="0" fontId="0" fillId="33" borderId="0" xfId="0" applyFill="1"/>
    <xf numFmtId="14" fontId="0" fillId="33" borderId="0" xfId="0" applyNumberFormat="1" applyFill="1"/>
    <xf numFmtId="9" fontId="0" fillId="0" borderId="0" xfId="0" applyNumberFormat="1"/>
    <xf numFmtId="164" fontId="0" fillId="0" borderId="0" xfId="0" applyNumberFormat="1"/>
    <xf numFmtId="9" fontId="0" fillId="33" borderId="0" xfId="2" applyFont="1" applyFill="1"/>
    <xf numFmtId="10" fontId="0" fillId="33" borderId="0" xfId="2" applyNumberFormat="1" applyFont="1" applyFill="1"/>
    <xf numFmtId="10" fontId="0" fillId="33" borderId="0" xfId="0" applyNumberFormat="1" applyFill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0" fillId="33" borderId="0" xfId="0" applyFill="1" applyBorder="1" applyAlignment="1"/>
    <xf numFmtId="0" fontId="0" fillId="33" borderId="10" xfId="0" applyFill="1" applyBorder="1" applyAlignment="1"/>
    <xf numFmtId="43" fontId="0" fillId="0" borderId="0" xfId="0" applyNumberFormat="1"/>
    <xf numFmtId="164" fontId="0" fillId="33" borderId="0" xfId="2" applyNumberFormat="1" applyFont="1" applyFill="1"/>
    <xf numFmtId="164" fontId="0" fillId="0" borderId="0" xfId="2" applyNumberFormat="1" applyFont="1" applyFill="1"/>
    <xf numFmtId="166" fontId="0" fillId="0" borderId="0" xfId="1" applyNumberFormat="1" applyFont="1"/>
    <xf numFmtId="167" fontId="0" fillId="0" borderId="0" xfId="1" applyNumberFormat="1" applyFont="1"/>
    <xf numFmtId="166" fontId="0" fillId="33" borderId="0" xfId="0" applyNumberFormat="1" applyFill="1"/>
    <xf numFmtId="0" fontId="0" fillId="0" borderId="0" xfId="0" applyFill="1"/>
    <xf numFmtId="166" fontId="0" fillId="0" borderId="0" xfId="0" applyNumberFormat="1" applyFill="1"/>
    <xf numFmtId="166" fontId="0" fillId="0" borderId="0" xfId="1" applyNumberFormat="1" applyFont="1" applyAlignment="1">
      <alignment horizontal="center"/>
    </xf>
    <xf numFmtId="168" fontId="0" fillId="0" borderId="0" xfId="1" applyNumberFormat="1" applyFont="1"/>
    <xf numFmtId="0" fontId="19" fillId="35" borderId="12" xfId="0" applyFont="1" applyFill="1" applyBorder="1" applyAlignment="1">
      <alignment horizontal="center" wrapText="1"/>
    </xf>
    <xf numFmtId="0" fontId="22" fillId="34" borderId="13" xfId="0" applyFont="1" applyFill="1" applyBorder="1" applyAlignment="1">
      <alignment vertical="top" wrapText="1"/>
    </xf>
    <xf numFmtId="14" fontId="22" fillId="34" borderId="13" xfId="0" applyNumberFormat="1" applyFont="1" applyFill="1" applyBorder="1" applyAlignment="1">
      <alignment vertical="top" wrapText="1"/>
    </xf>
    <xf numFmtId="0" fontId="20" fillId="0" borderId="0" xfId="0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1815461</xdr:colOff>
      <xdr:row>5</xdr:row>
      <xdr:rowOff>123825</xdr:rowOff>
    </xdr:from>
    <xdr:to>
      <xdr:col>5</xdr:col>
      <xdr:colOff>856315</xdr:colOff>
      <xdr:row>19</xdr:row>
      <xdr:rowOff>132859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ECD4F8-BCBC-B2EA-3B5F-120BE4B31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8211" y="1076325"/>
          <a:ext cx="5098754" cy="2676034"/>
        </a:xfrm>
        <a:prstGeom prst="rect">
          <a:avLst/>
        </a:prstGeom>
      </xdr:spPr>
    </xdr:pic>
    <xdr:clientData/>
  </xdr:twoCellAnchor>
  <xdr:twoCellAnchor editAs="oneCell">
    <xdr:from>
      <xdr:col>2</xdr:col>
      <xdr:colOff>1790700</xdr:colOff>
      <xdr:row>20</xdr:row>
      <xdr:rowOff>19050</xdr:rowOff>
    </xdr:from>
    <xdr:to>
      <xdr:col>5</xdr:col>
      <xdr:colOff>1917991</xdr:colOff>
      <xdr:row>32</xdr:row>
      <xdr:rowOff>47294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1FEDD9-60FC-3BA1-DEA7-9AB5E7572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43450" y="3829050"/>
          <a:ext cx="6185191" cy="23142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4</xdr:row>
      <xdr:rowOff>0</xdr:rowOff>
    </xdr:from>
    <xdr:to>
      <xdr:col>11</xdr:col>
      <xdr:colOff>256894</xdr:colOff>
      <xdr:row>19</xdr:row>
      <xdr:rowOff>171036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BCA960-A6CA-0A0F-8D7B-C8BD97064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762000"/>
          <a:ext cx="6857719" cy="3028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workbookViewId="0">
      <selection activeCell="G12" sqref="G12"/>
    </sheetView>
  </sheetViews>
  <sheetFormatPr defaultRowHeight="15" x14ac:dyDescent="0.25"/>
  <cols>
    <col min="1" max="1" width="55.5703125" bestFit="1" customWidth="1"/>
    <col min="2" max="2" width="18.85546875" customWidth="1"/>
    <col min="6" max="6" width="18.28515625" customWidth="1"/>
    <col min="7" max="7" width="11.140625" customWidth="1"/>
    <col min="8" max="8" width="9.85546875" customWidth="1"/>
    <col min="9" max="9" width="1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F1" t="s">
        <v>242</v>
      </c>
    </row>
    <row r="2" spans="1:9" x14ac:dyDescent="0.25">
      <c r="A2" t="s">
        <v>3</v>
      </c>
      <c r="B2" t="s">
        <v>4</v>
      </c>
      <c r="C2" t="s">
        <v>5</v>
      </c>
      <c r="F2" t="s">
        <v>241</v>
      </c>
    </row>
    <row r="3" spans="1:9" x14ac:dyDescent="0.25">
      <c r="A3" t="s">
        <v>6</v>
      </c>
      <c r="B3" t="s">
        <v>7</v>
      </c>
      <c r="C3" t="s">
        <v>8</v>
      </c>
    </row>
    <row r="4" spans="1:9" x14ac:dyDescent="0.25">
      <c r="A4" t="s">
        <v>9</v>
      </c>
      <c r="B4" t="s">
        <v>10</v>
      </c>
      <c r="C4" t="s">
        <v>11</v>
      </c>
      <c r="F4" t="s">
        <v>224</v>
      </c>
      <c r="G4" t="s">
        <v>2</v>
      </c>
      <c r="H4" t="s">
        <v>226</v>
      </c>
      <c r="I4" t="s">
        <v>225</v>
      </c>
    </row>
    <row r="5" spans="1:9" x14ac:dyDescent="0.25">
      <c r="A5" t="s">
        <v>12</v>
      </c>
      <c r="B5" t="s">
        <v>13</v>
      </c>
      <c r="C5" t="s">
        <v>14</v>
      </c>
      <c r="F5" t="s">
        <v>229</v>
      </c>
      <c r="G5" t="s">
        <v>222</v>
      </c>
      <c r="H5" t="s">
        <v>227</v>
      </c>
      <c r="I5" t="s">
        <v>239</v>
      </c>
    </row>
    <row r="6" spans="1:9" x14ac:dyDescent="0.25">
      <c r="A6" t="s">
        <v>15</v>
      </c>
      <c r="B6" t="s">
        <v>16</v>
      </c>
      <c r="C6" t="s">
        <v>17</v>
      </c>
      <c r="F6" t="s">
        <v>230</v>
      </c>
      <c r="G6" t="s">
        <v>223</v>
      </c>
      <c r="H6" t="s">
        <v>228</v>
      </c>
      <c r="I6" t="s">
        <v>240</v>
      </c>
    </row>
    <row r="7" spans="1:9" x14ac:dyDescent="0.25">
      <c r="A7" t="s">
        <v>18</v>
      </c>
      <c r="B7" t="s">
        <v>19</v>
      </c>
      <c r="C7" t="s">
        <v>20</v>
      </c>
    </row>
    <row r="8" spans="1:9" x14ac:dyDescent="0.25">
      <c r="A8" t="s">
        <v>21</v>
      </c>
      <c r="B8" t="s">
        <v>22</v>
      </c>
      <c r="C8" t="s">
        <v>23</v>
      </c>
    </row>
    <row r="9" spans="1:9" x14ac:dyDescent="0.25">
      <c r="A9" t="s">
        <v>24</v>
      </c>
      <c r="B9" t="s">
        <v>25</v>
      </c>
      <c r="C9" t="s">
        <v>26</v>
      </c>
    </row>
    <row r="10" spans="1:9" x14ac:dyDescent="0.25">
      <c r="A10" t="s">
        <v>27</v>
      </c>
      <c r="B10" t="s">
        <v>28</v>
      </c>
      <c r="C10" t="s">
        <v>29</v>
      </c>
    </row>
    <row r="11" spans="1:9" x14ac:dyDescent="0.25">
      <c r="A11" t="s">
        <v>30</v>
      </c>
      <c r="B11" t="s">
        <v>31</v>
      </c>
      <c r="C11" t="s">
        <v>32</v>
      </c>
    </row>
    <row r="12" spans="1:9" x14ac:dyDescent="0.25">
      <c r="A12" t="s">
        <v>33</v>
      </c>
      <c r="B12" t="s">
        <v>34</v>
      </c>
      <c r="C12" t="s">
        <v>35</v>
      </c>
    </row>
    <row r="13" spans="1:9" x14ac:dyDescent="0.25">
      <c r="A13" t="s">
        <v>36</v>
      </c>
      <c r="B13" t="s">
        <v>37</v>
      </c>
      <c r="C13" t="s">
        <v>38</v>
      </c>
    </row>
    <row r="14" spans="1:9" x14ac:dyDescent="0.25">
      <c r="A14" t="s">
        <v>39</v>
      </c>
      <c r="B14" t="s">
        <v>40</v>
      </c>
      <c r="C14" t="s">
        <v>41</v>
      </c>
    </row>
    <row r="15" spans="1:9" x14ac:dyDescent="0.25">
      <c r="A15" t="s">
        <v>42</v>
      </c>
      <c r="B15" t="s">
        <v>43</v>
      </c>
      <c r="C15" t="s">
        <v>44</v>
      </c>
    </row>
    <row r="16" spans="1:9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2"/>
  <sheetViews>
    <sheetView workbookViewId="0">
      <selection activeCell="B2" sqref="B2"/>
    </sheetView>
  </sheetViews>
  <sheetFormatPr defaultColWidth="30.28515625" defaultRowHeight="15" x14ac:dyDescent="0.25"/>
  <cols>
    <col min="1" max="1" width="28.7109375" bestFit="1" customWidth="1"/>
    <col min="2" max="2" width="15.5703125" bestFit="1" customWidth="1"/>
  </cols>
  <sheetData>
    <row r="1" spans="1:4" x14ac:dyDescent="0.25">
      <c r="A1" t="s">
        <v>243</v>
      </c>
      <c r="B1" t="s">
        <v>244</v>
      </c>
      <c r="D1" t="s">
        <v>326</v>
      </c>
    </row>
    <row r="2" spans="1:4" x14ac:dyDescent="0.25">
      <c r="A2" s="9" t="s">
        <v>245</v>
      </c>
      <c r="B2" s="9">
        <v>13</v>
      </c>
    </row>
    <row r="3" spans="1:4" x14ac:dyDescent="0.25">
      <c r="A3" s="9" t="s">
        <v>246</v>
      </c>
      <c r="B3" s="9">
        <v>8</v>
      </c>
      <c r="D3" t="s">
        <v>327</v>
      </c>
    </row>
    <row r="4" spans="1:4" x14ac:dyDescent="0.25">
      <c r="A4" s="9" t="s">
        <v>247</v>
      </c>
      <c r="B4" s="9">
        <v>7</v>
      </c>
    </row>
    <row r="5" spans="1:4" x14ac:dyDescent="0.25">
      <c r="A5" s="9" t="s">
        <v>248</v>
      </c>
      <c r="B5" s="9">
        <v>6</v>
      </c>
    </row>
    <row r="6" spans="1:4" x14ac:dyDescent="0.25">
      <c r="A6" s="9" t="s">
        <v>249</v>
      </c>
      <c r="B6" s="9">
        <v>6</v>
      </c>
    </row>
    <row r="7" spans="1:4" x14ac:dyDescent="0.25">
      <c r="A7" s="9" t="s">
        <v>250</v>
      </c>
      <c r="B7" s="9">
        <v>5</v>
      </c>
    </row>
    <row r="8" spans="1:4" x14ac:dyDescent="0.25">
      <c r="A8" s="9" t="s">
        <v>251</v>
      </c>
      <c r="B8" s="9">
        <v>5</v>
      </c>
    </row>
    <row r="9" spans="1:4" x14ac:dyDescent="0.25">
      <c r="A9" s="9" t="s">
        <v>252</v>
      </c>
      <c r="B9" s="9">
        <v>5</v>
      </c>
    </row>
    <row r="10" spans="1:4" x14ac:dyDescent="0.25">
      <c r="A10" s="9" t="s">
        <v>253</v>
      </c>
      <c r="B10" s="9">
        <v>5</v>
      </c>
    </row>
    <row r="11" spans="1:4" x14ac:dyDescent="0.25">
      <c r="A11" t="s">
        <v>254</v>
      </c>
      <c r="B11">
        <v>4</v>
      </c>
    </row>
    <row r="12" spans="1:4" x14ac:dyDescent="0.25">
      <c r="A12" t="s">
        <v>255</v>
      </c>
      <c r="B12">
        <v>3</v>
      </c>
    </row>
    <row r="13" spans="1:4" x14ac:dyDescent="0.25">
      <c r="A13" t="s">
        <v>256</v>
      </c>
      <c r="B13">
        <v>3</v>
      </c>
    </row>
    <row r="14" spans="1:4" x14ac:dyDescent="0.25">
      <c r="A14" t="s">
        <v>257</v>
      </c>
      <c r="B14">
        <v>3</v>
      </c>
    </row>
    <row r="15" spans="1:4" x14ac:dyDescent="0.25">
      <c r="A15" t="s">
        <v>258</v>
      </c>
      <c r="B15">
        <v>3</v>
      </c>
    </row>
    <row r="16" spans="1:4" x14ac:dyDescent="0.25">
      <c r="A16" t="s">
        <v>259</v>
      </c>
      <c r="B16">
        <v>3</v>
      </c>
    </row>
    <row r="17" spans="1:2" x14ac:dyDescent="0.25">
      <c r="A17" t="s">
        <v>260</v>
      </c>
      <c r="B17">
        <v>3</v>
      </c>
    </row>
    <row r="18" spans="1:2" x14ac:dyDescent="0.25">
      <c r="A18" t="s">
        <v>261</v>
      </c>
      <c r="B18">
        <v>3</v>
      </c>
    </row>
    <row r="19" spans="1:2" x14ac:dyDescent="0.25">
      <c r="A19" t="s">
        <v>262</v>
      </c>
      <c r="B19">
        <v>3</v>
      </c>
    </row>
    <row r="20" spans="1:2" x14ac:dyDescent="0.25">
      <c r="A20" t="s">
        <v>263</v>
      </c>
      <c r="B20">
        <v>3</v>
      </c>
    </row>
    <row r="21" spans="1:2" x14ac:dyDescent="0.25">
      <c r="A21" t="s">
        <v>264</v>
      </c>
      <c r="B21">
        <v>3</v>
      </c>
    </row>
    <row r="22" spans="1:2" x14ac:dyDescent="0.25">
      <c r="A22" t="s">
        <v>265</v>
      </c>
      <c r="B22">
        <v>3</v>
      </c>
    </row>
    <row r="23" spans="1:2" x14ac:dyDescent="0.25">
      <c r="A23" t="s">
        <v>266</v>
      </c>
      <c r="B23">
        <v>3</v>
      </c>
    </row>
    <row r="24" spans="1:2" x14ac:dyDescent="0.25">
      <c r="A24" t="s">
        <v>267</v>
      </c>
      <c r="B24">
        <v>3</v>
      </c>
    </row>
    <row r="25" spans="1:2" x14ac:dyDescent="0.25">
      <c r="A25" t="s">
        <v>268</v>
      </c>
      <c r="B25">
        <v>3</v>
      </c>
    </row>
    <row r="26" spans="1:2" x14ac:dyDescent="0.25">
      <c r="A26" t="s">
        <v>269</v>
      </c>
      <c r="B26">
        <v>3</v>
      </c>
    </row>
    <row r="27" spans="1:2" x14ac:dyDescent="0.25">
      <c r="A27" t="s">
        <v>270</v>
      </c>
      <c r="B27">
        <v>2</v>
      </c>
    </row>
    <row r="28" spans="1:2" x14ac:dyDescent="0.25">
      <c r="A28" t="s">
        <v>271</v>
      </c>
      <c r="B28">
        <v>2</v>
      </c>
    </row>
    <row r="29" spans="1:2" x14ac:dyDescent="0.25">
      <c r="A29" t="s">
        <v>272</v>
      </c>
      <c r="B29">
        <v>2</v>
      </c>
    </row>
    <row r="30" spans="1:2" x14ac:dyDescent="0.25">
      <c r="A30" t="s">
        <v>273</v>
      </c>
      <c r="B30">
        <v>2</v>
      </c>
    </row>
    <row r="31" spans="1:2" x14ac:dyDescent="0.25">
      <c r="A31" t="s">
        <v>274</v>
      </c>
      <c r="B31">
        <v>2</v>
      </c>
    </row>
    <row r="32" spans="1:2" x14ac:dyDescent="0.25">
      <c r="A32" t="s">
        <v>275</v>
      </c>
      <c r="B32">
        <v>2</v>
      </c>
    </row>
    <row r="33" spans="1:2" x14ac:dyDescent="0.25">
      <c r="A33" t="s">
        <v>276</v>
      </c>
      <c r="B33">
        <v>2</v>
      </c>
    </row>
    <row r="34" spans="1:2" x14ac:dyDescent="0.25">
      <c r="A34" t="s">
        <v>277</v>
      </c>
      <c r="B34">
        <v>2</v>
      </c>
    </row>
    <row r="35" spans="1:2" x14ac:dyDescent="0.25">
      <c r="A35" t="s">
        <v>278</v>
      </c>
      <c r="B35">
        <v>2</v>
      </c>
    </row>
    <row r="36" spans="1:2" x14ac:dyDescent="0.25">
      <c r="A36" t="s">
        <v>279</v>
      </c>
      <c r="B36">
        <v>2</v>
      </c>
    </row>
    <row r="37" spans="1:2" x14ac:dyDescent="0.25">
      <c r="A37" t="s">
        <v>280</v>
      </c>
      <c r="B37">
        <v>2</v>
      </c>
    </row>
    <row r="38" spans="1:2" x14ac:dyDescent="0.25">
      <c r="A38" t="s">
        <v>281</v>
      </c>
      <c r="B38">
        <v>2</v>
      </c>
    </row>
    <row r="39" spans="1:2" x14ac:dyDescent="0.25">
      <c r="A39" t="s">
        <v>282</v>
      </c>
      <c r="B39">
        <v>2</v>
      </c>
    </row>
    <row r="40" spans="1:2" x14ac:dyDescent="0.25">
      <c r="A40" t="s">
        <v>283</v>
      </c>
      <c r="B40">
        <v>2</v>
      </c>
    </row>
    <row r="41" spans="1:2" x14ac:dyDescent="0.25">
      <c r="A41" t="s">
        <v>284</v>
      </c>
      <c r="B41">
        <v>2</v>
      </c>
    </row>
    <row r="42" spans="1:2" x14ac:dyDescent="0.25">
      <c r="A42" t="s">
        <v>285</v>
      </c>
      <c r="B42">
        <v>2</v>
      </c>
    </row>
    <row r="43" spans="1:2" x14ac:dyDescent="0.25">
      <c r="A43" t="s">
        <v>286</v>
      </c>
      <c r="B43">
        <v>2</v>
      </c>
    </row>
    <row r="44" spans="1:2" x14ac:dyDescent="0.25">
      <c r="A44" t="s">
        <v>287</v>
      </c>
      <c r="B44">
        <v>1</v>
      </c>
    </row>
    <row r="45" spans="1:2" x14ac:dyDescent="0.25">
      <c r="A45" t="s">
        <v>288</v>
      </c>
      <c r="B45">
        <v>1</v>
      </c>
    </row>
    <row r="46" spans="1:2" x14ac:dyDescent="0.25">
      <c r="A46" t="s">
        <v>289</v>
      </c>
      <c r="B46">
        <v>1</v>
      </c>
    </row>
    <row r="47" spans="1:2" x14ac:dyDescent="0.25">
      <c r="A47" t="s">
        <v>290</v>
      </c>
      <c r="B47">
        <v>1</v>
      </c>
    </row>
    <row r="48" spans="1:2" x14ac:dyDescent="0.25">
      <c r="A48" t="s">
        <v>291</v>
      </c>
      <c r="B48">
        <v>1</v>
      </c>
    </row>
    <row r="49" spans="1:2" x14ac:dyDescent="0.25">
      <c r="A49" t="s">
        <v>292</v>
      </c>
      <c r="B49">
        <v>1</v>
      </c>
    </row>
    <row r="50" spans="1:2" x14ac:dyDescent="0.25">
      <c r="A50" t="s">
        <v>293</v>
      </c>
      <c r="B50">
        <v>1</v>
      </c>
    </row>
    <row r="51" spans="1:2" x14ac:dyDescent="0.25">
      <c r="A51" t="s">
        <v>294</v>
      </c>
      <c r="B51">
        <v>1</v>
      </c>
    </row>
    <row r="52" spans="1:2" x14ac:dyDescent="0.25">
      <c r="A52" t="s">
        <v>295</v>
      </c>
      <c r="B52">
        <v>1</v>
      </c>
    </row>
    <row r="53" spans="1:2" x14ac:dyDescent="0.25">
      <c r="A53" t="s">
        <v>296</v>
      </c>
      <c r="B53">
        <v>1</v>
      </c>
    </row>
    <row r="54" spans="1:2" x14ac:dyDescent="0.25">
      <c r="A54" t="s">
        <v>297</v>
      </c>
      <c r="B54">
        <v>1</v>
      </c>
    </row>
    <row r="55" spans="1:2" x14ac:dyDescent="0.25">
      <c r="A55" t="s">
        <v>298</v>
      </c>
      <c r="B55">
        <v>1</v>
      </c>
    </row>
    <row r="56" spans="1:2" x14ac:dyDescent="0.25">
      <c r="A56" t="s">
        <v>299</v>
      </c>
      <c r="B56">
        <v>1</v>
      </c>
    </row>
    <row r="57" spans="1:2" x14ac:dyDescent="0.25">
      <c r="A57" t="s">
        <v>300</v>
      </c>
      <c r="B57">
        <v>1</v>
      </c>
    </row>
    <row r="58" spans="1:2" x14ac:dyDescent="0.25">
      <c r="A58" t="s">
        <v>301</v>
      </c>
      <c r="B58">
        <v>1</v>
      </c>
    </row>
    <row r="59" spans="1:2" x14ac:dyDescent="0.25">
      <c r="A59" t="s">
        <v>302</v>
      </c>
      <c r="B59">
        <v>1</v>
      </c>
    </row>
    <row r="60" spans="1:2" x14ac:dyDescent="0.25">
      <c r="A60" t="s">
        <v>303</v>
      </c>
      <c r="B60">
        <v>1</v>
      </c>
    </row>
    <row r="61" spans="1:2" x14ac:dyDescent="0.25">
      <c r="A61" t="s">
        <v>304</v>
      </c>
      <c r="B61">
        <v>1</v>
      </c>
    </row>
    <row r="62" spans="1:2" x14ac:dyDescent="0.25">
      <c r="A62" t="s">
        <v>305</v>
      </c>
      <c r="B62">
        <v>1</v>
      </c>
    </row>
    <row r="63" spans="1:2" x14ac:dyDescent="0.25">
      <c r="A63" t="s">
        <v>306</v>
      </c>
      <c r="B63">
        <v>1</v>
      </c>
    </row>
    <row r="64" spans="1:2" x14ac:dyDescent="0.25">
      <c r="A64" t="s">
        <v>307</v>
      </c>
      <c r="B64">
        <v>1</v>
      </c>
    </row>
    <row r="65" spans="1:2" x14ac:dyDescent="0.25">
      <c r="A65" t="s">
        <v>308</v>
      </c>
      <c r="B65">
        <v>1</v>
      </c>
    </row>
    <row r="66" spans="1:2" x14ac:dyDescent="0.25">
      <c r="A66" t="s">
        <v>309</v>
      </c>
      <c r="B66">
        <v>1</v>
      </c>
    </row>
    <row r="67" spans="1:2" x14ac:dyDescent="0.25">
      <c r="A67" t="s">
        <v>310</v>
      </c>
      <c r="B67">
        <v>1</v>
      </c>
    </row>
    <row r="68" spans="1:2" x14ac:dyDescent="0.25">
      <c r="A68" t="s">
        <v>311</v>
      </c>
      <c r="B68">
        <v>1</v>
      </c>
    </row>
    <row r="69" spans="1:2" x14ac:dyDescent="0.25">
      <c r="A69" t="s">
        <v>312</v>
      </c>
      <c r="B69">
        <v>1</v>
      </c>
    </row>
    <row r="70" spans="1:2" x14ac:dyDescent="0.25">
      <c r="A70" t="s">
        <v>313</v>
      </c>
      <c r="B70">
        <v>1</v>
      </c>
    </row>
    <row r="71" spans="1:2" x14ac:dyDescent="0.25">
      <c r="A71" t="s">
        <v>314</v>
      </c>
      <c r="B71">
        <v>1</v>
      </c>
    </row>
    <row r="72" spans="1:2" x14ac:dyDescent="0.25">
      <c r="A72" t="s">
        <v>315</v>
      </c>
      <c r="B72">
        <v>1</v>
      </c>
    </row>
    <row r="73" spans="1:2" x14ac:dyDescent="0.25">
      <c r="A73" t="s">
        <v>316</v>
      </c>
      <c r="B73">
        <v>1</v>
      </c>
    </row>
    <row r="74" spans="1:2" x14ac:dyDescent="0.25">
      <c r="A74" t="s">
        <v>317</v>
      </c>
      <c r="B74">
        <v>1</v>
      </c>
    </row>
    <row r="75" spans="1:2" x14ac:dyDescent="0.25">
      <c r="A75" t="s">
        <v>318</v>
      </c>
      <c r="B75">
        <v>1</v>
      </c>
    </row>
    <row r="76" spans="1:2" x14ac:dyDescent="0.25">
      <c r="A76" t="s">
        <v>319</v>
      </c>
      <c r="B76">
        <v>1</v>
      </c>
    </row>
    <row r="77" spans="1:2" x14ac:dyDescent="0.25">
      <c r="A77" t="s">
        <v>320</v>
      </c>
      <c r="B77">
        <v>1</v>
      </c>
    </row>
    <row r="78" spans="1:2" x14ac:dyDescent="0.25">
      <c r="A78" t="s">
        <v>321</v>
      </c>
      <c r="B78">
        <v>1</v>
      </c>
    </row>
    <row r="79" spans="1:2" x14ac:dyDescent="0.25">
      <c r="A79" t="s">
        <v>322</v>
      </c>
      <c r="B79">
        <v>1</v>
      </c>
    </row>
    <row r="80" spans="1:2" x14ac:dyDescent="0.25">
      <c r="A80" t="s">
        <v>323</v>
      </c>
      <c r="B80">
        <v>1</v>
      </c>
    </row>
    <row r="81" spans="1:2" x14ac:dyDescent="0.25">
      <c r="A81" t="s">
        <v>324</v>
      </c>
      <c r="B81">
        <v>1</v>
      </c>
    </row>
    <row r="82" spans="1:2" x14ac:dyDescent="0.25">
      <c r="A82" t="s">
        <v>325</v>
      </c>
      <c r="B82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382"/>
  <sheetViews>
    <sheetView workbookViewId="0">
      <selection activeCell="J4" sqref="J4"/>
    </sheetView>
  </sheetViews>
  <sheetFormatPr defaultRowHeight="15" x14ac:dyDescent="0.25"/>
  <cols>
    <col min="1" max="1" width="10.7109375" bestFit="1" customWidth="1"/>
    <col min="2" max="2" width="8.85546875" bestFit="1" customWidth="1"/>
    <col min="3" max="3" width="8" bestFit="1" customWidth="1"/>
    <col min="4" max="4" width="7.5703125" bestFit="1" customWidth="1"/>
    <col min="5" max="5" width="12" bestFit="1" customWidth="1"/>
    <col min="6" max="6" width="8.85546875" bestFit="1" customWidth="1"/>
    <col min="7" max="7" width="18.85546875" style="5" bestFit="1" customWidth="1"/>
    <col min="9" max="9" width="28.42578125" bestFit="1" customWidth="1"/>
  </cols>
  <sheetData>
    <row r="1" spans="1:10" x14ac:dyDescent="0.25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</row>
    <row r="2" spans="1:10" x14ac:dyDescent="0.25">
      <c r="A2" s="1">
        <v>44743</v>
      </c>
      <c r="B2">
        <v>94.36</v>
      </c>
      <c r="C2">
        <v>100.38</v>
      </c>
      <c r="D2">
        <v>91.9</v>
      </c>
      <c r="E2">
        <v>99.3</v>
      </c>
      <c r="F2" s="5">
        <f t="shared" ref="F2:F65" si="0">E2/E3-1</f>
        <v>4.5263157894736894E-2</v>
      </c>
      <c r="I2" t="s">
        <v>368</v>
      </c>
      <c r="J2" s="7">
        <f>AVERAGE(F2:F68)</f>
        <v>1.055184528387304E-2</v>
      </c>
    </row>
    <row r="3" spans="1:10" x14ac:dyDescent="0.25">
      <c r="A3" s="1">
        <v>44713</v>
      </c>
      <c r="B3">
        <v>107.33</v>
      </c>
      <c r="C3">
        <v>108.75</v>
      </c>
      <c r="D3">
        <v>94.26</v>
      </c>
      <c r="E3">
        <v>95</v>
      </c>
      <c r="F3" s="5">
        <f t="shared" si="0"/>
        <v>-0.1136406045904087</v>
      </c>
      <c r="I3" t="s">
        <v>237</v>
      </c>
      <c r="J3" s="4">
        <f>_xlfn.STDEV.S(F2:F68)</f>
        <v>6.9479096078463573E-2</v>
      </c>
    </row>
    <row r="4" spans="1:10" x14ac:dyDescent="0.25">
      <c r="A4" s="1">
        <v>44683</v>
      </c>
      <c r="B4">
        <v>103.67</v>
      </c>
      <c r="C4">
        <v>108.73</v>
      </c>
      <c r="D4">
        <v>98.63</v>
      </c>
      <c r="E4">
        <v>107.18</v>
      </c>
      <c r="F4" s="5">
        <f t="shared" si="0"/>
        <v>3.6557059961315197E-2</v>
      </c>
      <c r="I4" s="6" t="s">
        <v>367</v>
      </c>
      <c r="J4" s="7">
        <v>0</v>
      </c>
    </row>
    <row r="5" spans="1:10" x14ac:dyDescent="0.25">
      <c r="A5" s="1">
        <v>44652</v>
      </c>
      <c r="B5">
        <v>116.58</v>
      </c>
      <c r="C5">
        <v>117.22</v>
      </c>
      <c r="D5">
        <v>103.4</v>
      </c>
      <c r="E5">
        <v>103.4</v>
      </c>
      <c r="F5" s="5">
        <f t="shared" si="0"/>
        <v>-0.10553633217993075</v>
      </c>
      <c r="J5" s="6"/>
    </row>
    <row r="6" spans="1:10" x14ac:dyDescent="0.25">
      <c r="A6" s="1">
        <v>44622</v>
      </c>
      <c r="B6">
        <v>110.2</v>
      </c>
      <c r="C6">
        <v>116.45</v>
      </c>
      <c r="D6">
        <v>103.84</v>
      </c>
      <c r="E6">
        <v>115.6</v>
      </c>
      <c r="F6" s="5">
        <f t="shared" si="0"/>
        <v>6.1524334251606971E-2</v>
      </c>
    </row>
    <row r="7" spans="1:10" x14ac:dyDescent="0.25">
      <c r="A7" s="1">
        <v>44593</v>
      </c>
      <c r="B7">
        <v>108.24</v>
      </c>
      <c r="C7">
        <v>111.34</v>
      </c>
      <c r="D7">
        <v>105.1</v>
      </c>
      <c r="E7">
        <v>108.9</v>
      </c>
      <c r="F7" s="5">
        <f t="shared" si="0"/>
        <v>8.5200963141323083E-3</v>
      </c>
      <c r="I7" t="s">
        <v>238</v>
      </c>
      <c r="J7" s="30">
        <f>(J2-J4)/J3</f>
        <v>0.15187079106436152</v>
      </c>
    </row>
    <row r="8" spans="1:10" x14ac:dyDescent="0.25">
      <c r="A8" s="1">
        <v>44564</v>
      </c>
      <c r="B8">
        <v>101.49</v>
      </c>
      <c r="C8">
        <v>108.85</v>
      </c>
      <c r="D8">
        <v>97.1</v>
      </c>
      <c r="E8">
        <v>107.98</v>
      </c>
      <c r="F8" s="5">
        <f t="shared" si="0"/>
        <v>7.1230158730158699E-2</v>
      </c>
    </row>
    <row r="9" spans="1:10" x14ac:dyDescent="0.25">
      <c r="A9" s="1">
        <v>44531</v>
      </c>
      <c r="B9">
        <v>99.26</v>
      </c>
      <c r="C9">
        <v>105.41</v>
      </c>
      <c r="D9">
        <v>96.91</v>
      </c>
      <c r="E9">
        <v>100.8</v>
      </c>
      <c r="F9" s="5">
        <f t="shared" si="0"/>
        <v>2.4911032028469782E-2</v>
      </c>
    </row>
    <row r="10" spans="1:10" x14ac:dyDescent="0.25">
      <c r="A10" s="1">
        <v>44501</v>
      </c>
      <c r="B10">
        <v>100.76</v>
      </c>
      <c r="C10">
        <v>104.5</v>
      </c>
      <c r="D10">
        <v>96.32</v>
      </c>
      <c r="E10">
        <v>98.35</v>
      </c>
      <c r="F10" s="5">
        <f t="shared" si="0"/>
        <v>-1.3342696629213613E-2</v>
      </c>
    </row>
    <row r="11" spans="1:10" x14ac:dyDescent="0.25">
      <c r="A11" s="1">
        <v>44470</v>
      </c>
      <c r="B11">
        <v>107.01</v>
      </c>
      <c r="C11">
        <v>110.53</v>
      </c>
      <c r="D11">
        <v>98.88</v>
      </c>
      <c r="E11">
        <v>99.68</v>
      </c>
      <c r="F11" s="5">
        <f t="shared" si="0"/>
        <v>-6.3949666635364721E-2</v>
      </c>
    </row>
    <row r="12" spans="1:10" x14ac:dyDescent="0.25">
      <c r="A12" s="1">
        <v>44440</v>
      </c>
      <c r="B12">
        <v>114.15</v>
      </c>
      <c r="C12">
        <v>115.45</v>
      </c>
      <c r="D12">
        <v>103.44</v>
      </c>
      <c r="E12">
        <v>106.49</v>
      </c>
      <c r="F12" s="5">
        <f t="shared" si="0"/>
        <v>-6.6532258064516125E-2</v>
      </c>
    </row>
    <row r="13" spans="1:10" x14ac:dyDescent="0.25">
      <c r="A13" s="1">
        <v>44410</v>
      </c>
      <c r="B13">
        <v>118.88</v>
      </c>
      <c r="C13">
        <v>119.8</v>
      </c>
      <c r="D13">
        <v>110</v>
      </c>
      <c r="E13">
        <v>114.08</v>
      </c>
      <c r="F13" s="5">
        <f t="shared" si="0"/>
        <v>-2.5873110750576411E-2</v>
      </c>
    </row>
    <row r="14" spans="1:10" x14ac:dyDescent="0.25">
      <c r="A14" s="1">
        <v>44378</v>
      </c>
      <c r="B14">
        <v>122.12</v>
      </c>
      <c r="C14">
        <v>124.71</v>
      </c>
      <c r="D14">
        <v>117.1</v>
      </c>
      <c r="E14">
        <v>117.11</v>
      </c>
      <c r="F14" s="5">
        <f t="shared" si="0"/>
        <v>-3.8584681060668258E-2</v>
      </c>
    </row>
    <row r="15" spans="1:10" x14ac:dyDescent="0.25">
      <c r="A15" s="1">
        <v>44348</v>
      </c>
      <c r="B15">
        <v>122.49</v>
      </c>
      <c r="C15">
        <v>126.22</v>
      </c>
      <c r="D15">
        <v>121.33</v>
      </c>
      <c r="E15">
        <v>121.81</v>
      </c>
      <c r="F15" s="5">
        <f t="shared" si="0"/>
        <v>4.6185567010308404E-3</v>
      </c>
    </row>
    <row r="16" spans="1:10" x14ac:dyDescent="0.25">
      <c r="A16" s="1">
        <v>44319</v>
      </c>
      <c r="B16">
        <v>115.3</v>
      </c>
      <c r="C16">
        <v>121.25</v>
      </c>
      <c r="D16">
        <v>113.16</v>
      </c>
      <c r="E16">
        <v>121.25</v>
      </c>
      <c r="F16" s="5">
        <f t="shared" si="0"/>
        <v>5.9877622377622286E-2</v>
      </c>
    </row>
    <row r="17" spans="1:6" x14ac:dyDescent="0.25">
      <c r="A17" s="1">
        <v>44287</v>
      </c>
      <c r="B17">
        <v>112.33</v>
      </c>
      <c r="C17">
        <v>117.35</v>
      </c>
      <c r="D17">
        <v>110.56</v>
      </c>
      <c r="E17">
        <v>114.4</v>
      </c>
      <c r="F17" s="5">
        <f t="shared" si="0"/>
        <v>2.1246206034636783E-2</v>
      </c>
    </row>
    <row r="18" spans="1:6" x14ac:dyDescent="0.25">
      <c r="A18" s="1">
        <v>44256</v>
      </c>
      <c r="B18">
        <v>107.41</v>
      </c>
      <c r="C18">
        <v>112.83</v>
      </c>
      <c r="D18">
        <v>103.16</v>
      </c>
      <c r="E18">
        <v>112.02</v>
      </c>
      <c r="F18" s="5">
        <f t="shared" si="0"/>
        <v>6.0895918174069363E-2</v>
      </c>
    </row>
    <row r="19" spans="1:6" x14ac:dyDescent="0.25">
      <c r="A19" s="1">
        <v>44228</v>
      </c>
      <c r="B19">
        <v>112.65</v>
      </c>
      <c r="C19">
        <v>116.59</v>
      </c>
      <c r="D19">
        <v>105.59</v>
      </c>
      <c r="E19">
        <v>105.59</v>
      </c>
      <c r="F19" s="5">
        <f t="shared" si="0"/>
        <v>-4.4952966714905895E-2</v>
      </c>
    </row>
    <row r="20" spans="1:6" x14ac:dyDescent="0.25">
      <c r="A20" s="1">
        <v>44200</v>
      </c>
      <c r="B20">
        <v>115.6</v>
      </c>
      <c r="C20">
        <v>120.66</v>
      </c>
      <c r="D20">
        <v>110.53</v>
      </c>
      <c r="E20">
        <v>110.56</v>
      </c>
      <c r="F20" s="5">
        <f t="shared" si="0"/>
        <v>-3.5673789795028332E-2</v>
      </c>
    </row>
    <row r="21" spans="1:6" x14ac:dyDescent="0.25">
      <c r="A21" s="1">
        <v>44166</v>
      </c>
      <c r="B21">
        <v>106.48</v>
      </c>
      <c r="C21">
        <v>115.7</v>
      </c>
      <c r="D21">
        <v>106.15</v>
      </c>
      <c r="E21">
        <v>114.65</v>
      </c>
      <c r="F21" s="5">
        <f t="shared" si="0"/>
        <v>9.1904761904761934E-2</v>
      </c>
    </row>
    <row r="22" spans="1:6" x14ac:dyDescent="0.25">
      <c r="A22" s="1">
        <v>44138</v>
      </c>
      <c r="B22">
        <v>92.09</v>
      </c>
      <c r="C22">
        <v>107.41</v>
      </c>
      <c r="D22">
        <v>91.47</v>
      </c>
      <c r="E22">
        <v>105</v>
      </c>
      <c r="F22" s="5">
        <f t="shared" si="0"/>
        <v>0.15817339510258122</v>
      </c>
    </row>
    <row r="23" spans="1:6" x14ac:dyDescent="0.25">
      <c r="A23" s="1">
        <v>44105</v>
      </c>
      <c r="B23">
        <v>91.34</v>
      </c>
      <c r="C23">
        <v>98.39</v>
      </c>
      <c r="D23">
        <v>89.91</v>
      </c>
      <c r="E23">
        <v>90.66</v>
      </c>
      <c r="F23" s="5">
        <f t="shared" si="0"/>
        <v>-4.2833607907742932E-3</v>
      </c>
    </row>
    <row r="24" spans="1:6" x14ac:dyDescent="0.25">
      <c r="A24" s="1">
        <v>44075</v>
      </c>
      <c r="B24">
        <v>96.58</v>
      </c>
      <c r="C24">
        <v>99.39</v>
      </c>
      <c r="D24">
        <v>89.9</v>
      </c>
      <c r="E24">
        <v>91.05</v>
      </c>
      <c r="F24" s="5">
        <f t="shared" si="0"/>
        <v>-4.8589341692790056E-2</v>
      </c>
    </row>
    <row r="25" spans="1:6" x14ac:dyDescent="0.25">
      <c r="A25" s="1">
        <v>44046</v>
      </c>
      <c r="B25">
        <v>99.96</v>
      </c>
      <c r="C25">
        <v>100.7</v>
      </c>
      <c r="D25">
        <v>94.82</v>
      </c>
      <c r="E25">
        <v>95.7</v>
      </c>
      <c r="F25" s="5">
        <f t="shared" si="0"/>
        <v>-3.6156712659885182E-2</v>
      </c>
    </row>
    <row r="26" spans="1:6" x14ac:dyDescent="0.25">
      <c r="A26" s="1">
        <v>44013</v>
      </c>
      <c r="B26">
        <v>91.88</v>
      </c>
      <c r="C26">
        <v>101.77</v>
      </c>
      <c r="D26">
        <v>91.88</v>
      </c>
      <c r="E26">
        <v>99.29</v>
      </c>
      <c r="F26" s="5">
        <f t="shared" si="0"/>
        <v>8.3715345994324508E-2</v>
      </c>
    </row>
    <row r="27" spans="1:6" x14ac:dyDescent="0.25">
      <c r="A27" s="1">
        <v>43983</v>
      </c>
      <c r="B27">
        <v>83.6</v>
      </c>
      <c r="C27">
        <v>94.12</v>
      </c>
      <c r="D27">
        <v>83.48</v>
      </c>
      <c r="E27">
        <v>91.62</v>
      </c>
      <c r="F27" s="5">
        <f t="shared" si="0"/>
        <v>8.8770053475935917E-2</v>
      </c>
    </row>
    <row r="28" spans="1:6" x14ac:dyDescent="0.25">
      <c r="A28" s="1">
        <v>43955</v>
      </c>
      <c r="B28">
        <v>75.17</v>
      </c>
      <c r="C28">
        <v>85</v>
      </c>
      <c r="D28">
        <v>72.849999999999994</v>
      </c>
      <c r="E28">
        <v>84.15</v>
      </c>
      <c r="F28" s="5">
        <f t="shared" si="0"/>
        <v>8.9884729957259601E-2</v>
      </c>
    </row>
    <row r="29" spans="1:6" x14ac:dyDescent="0.25">
      <c r="A29" s="1">
        <v>43922</v>
      </c>
      <c r="B29">
        <v>67.77</v>
      </c>
      <c r="C29">
        <v>80.55</v>
      </c>
      <c r="D29">
        <v>65.3</v>
      </c>
      <c r="E29">
        <v>77.209999999999994</v>
      </c>
      <c r="F29" s="5">
        <f t="shared" si="0"/>
        <v>0.11333813987022356</v>
      </c>
    </row>
    <row r="30" spans="1:6" x14ac:dyDescent="0.25">
      <c r="A30" s="1">
        <v>43892</v>
      </c>
      <c r="B30">
        <v>100.85</v>
      </c>
      <c r="C30">
        <v>105.27</v>
      </c>
      <c r="D30">
        <v>59.1</v>
      </c>
      <c r="E30">
        <v>69.349999999999994</v>
      </c>
      <c r="F30" s="5">
        <f t="shared" si="0"/>
        <v>-0.31063618290258455</v>
      </c>
    </row>
    <row r="31" spans="1:6" x14ac:dyDescent="0.25">
      <c r="A31" s="1">
        <v>43864</v>
      </c>
      <c r="B31">
        <v>109.7</v>
      </c>
      <c r="C31">
        <v>113.4</v>
      </c>
      <c r="D31">
        <v>96.26</v>
      </c>
      <c r="E31">
        <v>100.6</v>
      </c>
      <c r="F31" s="5">
        <f t="shared" si="0"/>
        <v>-7.6216712580349011E-2</v>
      </c>
    </row>
    <row r="32" spans="1:6" x14ac:dyDescent="0.25">
      <c r="A32" s="1">
        <v>43832</v>
      </c>
      <c r="B32">
        <v>112.45</v>
      </c>
      <c r="C32">
        <v>115.26</v>
      </c>
      <c r="D32">
        <v>108.66</v>
      </c>
      <c r="E32">
        <v>108.9</v>
      </c>
      <c r="F32" s="5">
        <f t="shared" si="0"/>
        <v>-2.0947586082891267E-2</v>
      </c>
    </row>
    <row r="33" spans="1:6" x14ac:dyDescent="0.25">
      <c r="A33" s="1">
        <v>43801</v>
      </c>
      <c r="B33">
        <v>104.6</v>
      </c>
      <c r="C33">
        <v>113.84</v>
      </c>
      <c r="D33">
        <v>104.1</v>
      </c>
      <c r="E33">
        <v>111.23</v>
      </c>
      <c r="F33" s="5">
        <f t="shared" si="0"/>
        <v>6.5931959750838542E-2</v>
      </c>
    </row>
    <row r="34" spans="1:6" x14ac:dyDescent="0.25">
      <c r="A34" s="1">
        <v>43770</v>
      </c>
      <c r="B34">
        <v>103.85</v>
      </c>
      <c r="C34">
        <v>105.63</v>
      </c>
      <c r="D34">
        <v>101.31</v>
      </c>
      <c r="E34">
        <v>104.35</v>
      </c>
      <c r="F34" s="5">
        <f t="shared" si="0"/>
        <v>1.0849559236655981E-2</v>
      </c>
    </row>
    <row r="35" spans="1:6" x14ac:dyDescent="0.25">
      <c r="A35" s="1">
        <v>43739</v>
      </c>
      <c r="B35">
        <v>101</v>
      </c>
      <c r="C35">
        <v>104.42</v>
      </c>
      <c r="D35">
        <v>96.1</v>
      </c>
      <c r="E35">
        <v>103.23</v>
      </c>
      <c r="F35" s="5">
        <f t="shared" si="0"/>
        <v>2.19780219780219E-2</v>
      </c>
    </row>
    <row r="36" spans="1:6" x14ac:dyDescent="0.25">
      <c r="A36" s="1">
        <v>43710</v>
      </c>
      <c r="B36">
        <v>97.52</v>
      </c>
      <c r="C36">
        <v>102.12</v>
      </c>
      <c r="D36">
        <v>95.67</v>
      </c>
      <c r="E36">
        <v>101.01</v>
      </c>
      <c r="F36" s="5">
        <f t="shared" si="0"/>
        <v>3.4832496670423208E-2</v>
      </c>
    </row>
    <row r="37" spans="1:6" x14ac:dyDescent="0.25">
      <c r="A37" s="1">
        <v>43678</v>
      </c>
      <c r="B37">
        <v>98.58</v>
      </c>
      <c r="C37">
        <v>101.05</v>
      </c>
      <c r="D37">
        <v>92.26</v>
      </c>
      <c r="E37">
        <v>97.61</v>
      </c>
      <c r="F37" s="5">
        <f t="shared" si="0"/>
        <v>-3.776280873647675E-3</v>
      </c>
    </row>
    <row r="38" spans="1:6" x14ac:dyDescent="0.25">
      <c r="A38" s="1">
        <v>43647</v>
      </c>
      <c r="B38">
        <v>98.6</v>
      </c>
      <c r="C38">
        <v>102.8</v>
      </c>
      <c r="D38">
        <v>96.23</v>
      </c>
      <c r="E38">
        <v>97.98</v>
      </c>
      <c r="F38" s="5">
        <f t="shared" si="0"/>
        <v>8.9589125733704478E-3</v>
      </c>
    </row>
    <row r="39" spans="1:6" x14ac:dyDescent="0.25">
      <c r="A39" s="1">
        <v>43619</v>
      </c>
      <c r="B39">
        <v>94.01</v>
      </c>
      <c r="C39">
        <v>98.89</v>
      </c>
      <c r="D39">
        <v>92.2</v>
      </c>
      <c r="E39">
        <v>97.11</v>
      </c>
      <c r="F39" s="5">
        <f t="shared" si="0"/>
        <v>3.7610855860668924E-2</v>
      </c>
    </row>
    <row r="40" spans="1:6" x14ac:dyDescent="0.25">
      <c r="A40" s="1">
        <v>43587</v>
      </c>
      <c r="B40">
        <v>92.19</v>
      </c>
      <c r="C40">
        <v>94.45</v>
      </c>
      <c r="D40">
        <v>86.12</v>
      </c>
      <c r="E40">
        <v>93.59</v>
      </c>
      <c r="F40" s="5">
        <f t="shared" si="0"/>
        <v>7.6442721791560864E-3</v>
      </c>
    </row>
    <row r="41" spans="1:6" x14ac:dyDescent="0.25">
      <c r="A41" s="1">
        <v>43556</v>
      </c>
      <c r="B41">
        <v>92.92</v>
      </c>
      <c r="C41">
        <v>94.15</v>
      </c>
      <c r="D41">
        <v>88.94</v>
      </c>
      <c r="E41">
        <v>92.88</v>
      </c>
      <c r="F41" s="5">
        <f t="shared" si="0"/>
        <v>1.1654503866681099E-2</v>
      </c>
    </row>
    <row r="42" spans="1:6" x14ac:dyDescent="0.25">
      <c r="A42" s="1">
        <v>43525</v>
      </c>
      <c r="B42">
        <v>92.4</v>
      </c>
      <c r="C42">
        <v>96.86</v>
      </c>
      <c r="D42">
        <v>88.1</v>
      </c>
      <c r="E42">
        <v>91.81</v>
      </c>
      <c r="F42" s="5">
        <f t="shared" si="0"/>
        <v>-4.3549265106146429E-4</v>
      </c>
    </row>
    <row r="43" spans="1:6" x14ac:dyDescent="0.25">
      <c r="A43" s="1">
        <v>43497</v>
      </c>
      <c r="B43">
        <v>94.1</v>
      </c>
      <c r="C43">
        <v>95.1</v>
      </c>
      <c r="D43">
        <v>90.08</v>
      </c>
      <c r="E43">
        <v>91.85</v>
      </c>
      <c r="F43" s="5">
        <f t="shared" si="0"/>
        <v>-2.287234042553199E-2</v>
      </c>
    </row>
    <row r="44" spans="1:6" x14ac:dyDescent="0.25">
      <c r="A44" s="1">
        <v>43467</v>
      </c>
      <c r="B44">
        <v>84.6</v>
      </c>
      <c r="C44">
        <v>94.95</v>
      </c>
      <c r="D44">
        <v>84.35</v>
      </c>
      <c r="E44">
        <v>94</v>
      </c>
      <c r="F44" s="5">
        <f t="shared" si="0"/>
        <v>0.11111111111111116</v>
      </c>
    </row>
    <row r="45" spans="1:6" x14ac:dyDescent="0.25">
      <c r="A45" s="1">
        <v>43437</v>
      </c>
      <c r="B45">
        <v>88.1</v>
      </c>
      <c r="C45">
        <v>88.15</v>
      </c>
      <c r="D45">
        <v>80.900000000000006</v>
      </c>
      <c r="E45">
        <v>84.6</v>
      </c>
      <c r="F45" s="5">
        <f t="shared" si="0"/>
        <v>-2.0493226814866428E-2</v>
      </c>
    </row>
    <row r="46" spans="1:6" x14ac:dyDescent="0.25">
      <c r="A46" s="1">
        <v>43405</v>
      </c>
      <c r="B46">
        <v>84.51</v>
      </c>
      <c r="C46">
        <v>87.04</v>
      </c>
      <c r="D46">
        <v>81.02</v>
      </c>
      <c r="E46">
        <v>86.37</v>
      </c>
      <c r="F46" s="5">
        <f t="shared" si="0"/>
        <v>2.7235965746907675E-2</v>
      </c>
    </row>
    <row r="47" spans="1:6" x14ac:dyDescent="0.25">
      <c r="A47" s="1">
        <v>43374</v>
      </c>
      <c r="B47">
        <v>76.75</v>
      </c>
      <c r="C47">
        <v>84.93</v>
      </c>
      <c r="D47">
        <v>75.33</v>
      </c>
      <c r="E47">
        <v>84.08</v>
      </c>
      <c r="F47" s="5">
        <f t="shared" si="0"/>
        <v>9.7506852891267481E-2</v>
      </c>
    </row>
    <row r="48" spans="1:6" x14ac:dyDescent="0.25">
      <c r="A48" s="1">
        <v>43346</v>
      </c>
      <c r="B48">
        <v>73.66</v>
      </c>
      <c r="C48">
        <v>77.290000000000006</v>
      </c>
      <c r="D48">
        <v>71.63</v>
      </c>
      <c r="E48">
        <v>76.61</v>
      </c>
      <c r="F48" s="5">
        <f t="shared" si="0"/>
        <v>3.3594171613599455E-2</v>
      </c>
    </row>
    <row r="49" spans="1:6" x14ac:dyDescent="0.25">
      <c r="A49" s="1">
        <v>43313</v>
      </c>
      <c r="B49">
        <v>76.010000000000005</v>
      </c>
      <c r="C49">
        <v>78.94</v>
      </c>
      <c r="D49">
        <v>72.08</v>
      </c>
      <c r="E49">
        <v>74.12</v>
      </c>
      <c r="F49" s="5">
        <f t="shared" si="0"/>
        <v>-3.0477436232831945E-2</v>
      </c>
    </row>
    <row r="50" spans="1:6" x14ac:dyDescent="0.25">
      <c r="A50" s="1">
        <v>43283</v>
      </c>
      <c r="B50">
        <v>69.59</v>
      </c>
      <c r="C50">
        <v>77.67</v>
      </c>
      <c r="D50">
        <v>69.39</v>
      </c>
      <c r="E50">
        <v>76.45</v>
      </c>
      <c r="F50" s="5">
        <f t="shared" si="0"/>
        <v>8.6709310589907718E-2</v>
      </c>
    </row>
    <row r="51" spans="1:6" x14ac:dyDescent="0.25">
      <c r="A51" s="1">
        <v>43252</v>
      </c>
      <c r="B51">
        <v>74.75</v>
      </c>
      <c r="C51">
        <v>76.16</v>
      </c>
      <c r="D51">
        <v>66.64</v>
      </c>
      <c r="E51">
        <v>70.349999999999994</v>
      </c>
      <c r="F51" s="5">
        <f t="shared" si="0"/>
        <v>-5.0222762251923792E-2</v>
      </c>
    </row>
    <row r="52" spans="1:6" x14ac:dyDescent="0.25">
      <c r="A52" s="1">
        <v>43222</v>
      </c>
      <c r="B52">
        <v>82.43</v>
      </c>
      <c r="C52">
        <v>83.67</v>
      </c>
      <c r="D52">
        <v>72.69</v>
      </c>
      <c r="E52">
        <v>74.069999999999993</v>
      </c>
      <c r="F52" s="5">
        <f t="shared" si="0"/>
        <v>-0.10952151959605694</v>
      </c>
    </row>
    <row r="53" spans="1:6" x14ac:dyDescent="0.25">
      <c r="A53" s="1">
        <v>43192</v>
      </c>
      <c r="B53">
        <v>82.3</v>
      </c>
      <c r="C53">
        <v>84.15</v>
      </c>
      <c r="D53">
        <v>79.94</v>
      </c>
      <c r="E53">
        <v>83.18</v>
      </c>
      <c r="F53" s="5">
        <f t="shared" si="0"/>
        <v>9.0986291398762464E-3</v>
      </c>
    </row>
    <row r="54" spans="1:6" x14ac:dyDescent="0.25">
      <c r="A54" s="1">
        <v>43160</v>
      </c>
      <c r="B54">
        <v>82.5</v>
      </c>
      <c r="C54">
        <v>84.49</v>
      </c>
      <c r="D54">
        <v>79.5</v>
      </c>
      <c r="E54">
        <v>82.43</v>
      </c>
      <c r="F54" s="5">
        <f t="shared" si="0"/>
        <v>-8.4848484848476513E-4</v>
      </c>
    </row>
    <row r="55" spans="1:6" x14ac:dyDescent="0.25">
      <c r="A55" s="1">
        <v>43132</v>
      </c>
      <c r="B55">
        <v>82.02</v>
      </c>
      <c r="C55">
        <v>85.32</v>
      </c>
      <c r="D55">
        <v>76.959999999999994</v>
      </c>
      <c r="E55">
        <v>82.5</v>
      </c>
      <c r="F55" s="5">
        <f t="shared" si="0"/>
        <v>6.0975609756097615E-3</v>
      </c>
    </row>
    <row r="56" spans="1:6" x14ac:dyDescent="0.25">
      <c r="A56" s="1">
        <v>43102</v>
      </c>
      <c r="B56">
        <v>74</v>
      </c>
      <c r="C56">
        <v>83.22</v>
      </c>
      <c r="D56">
        <v>74</v>
      </c>
      <c r="E56">
        <v>82</v>
      </c>
      <c r="F56" s="5">
        <f t="shared" si="0"/>
        <v>0.11081007856949343</v>
      </c>
    </row>
    <row r="57" spans="1:6" x14ac:dyDescent="0.25">
      <c r="A57" s="1">
        <v>43070</v>
      </c>
      <c r="B57">
        <v>68.760000000000005</v>
      </c>
      <c r="C57">
        <v>73.83</v>
      </c>
      <c r="D57">
        <v>68.760000000000005</v>
      </c>
      <c r="E57">
        <v>73.819999999999993</v>
      </c>
      <c r="F57" s="5">
        <f t="shared" si="0"/>
        <v>6.3688760806916322E-2</v>
      </c>
    </row>
    <row r="58" spans="1:6" x14ac:dyDescent="0.25">
      <c r="A58" s="1">
        <v>43040</v>
      </c>
      <c r="B58">
        <v>72.41</v>
      </c>
      <c r="C58">
        <v>72.7</v>
      </c>
      <c r="D58">
        <v>68.459999999999994</v>
      </c>
      <c r="E58">
        <v>69.400000000000006</v>
      </c>
      <c r="F58" s="5">
        <f t="shared" si="0"/>
        <v>-3.3022154103385715E-2</v>
      </c>
    </row>
    <row r="59" spans="1:6" x14ac:dyDescent="0.25">
      <c r="A59" s="1">
        <v>43010</v>
      </c>
      <c r="B59">
        <v>71.599999999999994</v>
      </c>
      <c r="C59">
        <v>75.41</v>
      </c>
      <c r="D59">
        <v>71.33</v>
      </c>
      <c r="E59">
        <v>71.77</v>
      </c>
      <c r="F59" s="5">
        <f t="shared" si="0"/>
        <v>2.6543727298127262E-3</v>
      </c>
    </row>
    <row r="60" spans="1:6" x14ac:dyDescent="0.25">
      <c r="A60" s="1">
        <v>42979</v>
      </c>
      <c r="B60">
        <v>68.98</v>
      </c>
      <c r="C60">
        <v>73.87</v>
      </c>
      <c r="D60">
        <v>68.98</v>
      </c>
      <c r="E60">
        <v>71.58</v>
      </c>
      <c r="F60" s="5">
        <f t="shared" si="0"/>
        <v>4.6338254641134391E-2</v>
      </c>
    </row>
    <row r="61" spans="1:6" x14ac:dyDescent="0.25">
      <c r="A61" s="1">
        <v>42948</v>
      </c>
      <c r="B61">
        <v>64.02</v>
      </c>
      <c r="C61">
        <v>69.069999999999993</v>
      </c>
      <c r="D61">
        <v>63.8</v>
      </c>
      <c r="E61">
        <v>68.41</v>
      </c>
      <c r="F61" s="5">
        <f t="shared" si="0"/>
        <v>7.3603264281230318E-2</v>
      </c>
    </row>
    <row r="62" spans="1:6" x14ac:dyDescent="0.25">
      <c r="A62" s="1">
        <v>42919</v>
      </c>
      <c r="B62">
        <v>61.29</v>
      </c>
      <c r="C62">
        <v>64.72</v>
      </c>
      <c r="D62">
        <v>59.98</v>
      </c>
      <c r="E62">
        <v>63.72</v>
      </c>
      <c r="F62" s="5">
        <f t="shared" si="0"/>
        <v>4.579025110782875E-2</v>
      </c>
    </row>
    <row r="63" spans="1:6" x14ac:dyDescent="0.25">
      <c r="A63" s="1">
        <v>42887</v>
      </c>
      <c r="B63">
        <v>60.9</v>
      </c>
      <c r="C63">
        <v>61.55</v>
      </c>
      <c r="D63">
        <v>58.57</v>
      </c>
      <c r="E63">
        <v>60.93</v>
      </c>
      <c r="F63" s="5">
        <f t="shared" si="0"/>
        <v>6.1096433289300478E-3</v>
      </c>
    </row>
    <row r="64" spans="1:6" x14ac:dyDescent="0.25">
      <c r="A64" s="1">
        <v>42857</v>
      </c>
      <c r="B64">
        <v>63.46</v>
      </c>
      <c r="C64">
        <v>66.540000000000006</v>
      </c>
      <c r="D64">
        <v>58</v>
      </c>
      <c r="E64">
        <v>60.56</v>
      </c>
      <c r="F64" s="5">
        <f t="shared" si="0"/>
        <v>-4.1620509574299636E-2</v>
      </c>
    </row>
    <row r="65" spans="1:6" x14ac:dyDescent="0.25">
      <c r="A65" s="1">
        <v>42828</v>
      </c>
      <c r="B65">
        <v>62.7</v>
      </c>
      <c r="C65">
        <v>64.180000000000007</v>
      </c>
      <c r="D65">
        <v>60.79</v>
      </c>
      <c r="E65">
        <v>63.19</v>
      </c>
      <c r="F65" s="5">
        <f t="shared" si="0"/>
        <v>6.5307422746097021E-3</v>
      </c>
    </row>
    <row r="66" spans="1:6" x14ac:dyDescent="0.25">
      <c r="A66" s="1">
        <v>42795</v>
      </c>
      <c r="B66">
        <v>65.12</v>
      </c>
      <c r="C66">
        <v>65.88</v>
      </c>
      <c r="D66">
        <v>60.51</v>
      </c>
      <c r="E66">
        <v>62.78</v>
      </c>
      <c r="F66" s="5">
        <f t="shared" ref="F66:F68" si="1">E66/E67-1</f>
        <v>-2.6666666666666616E-2</v>
      </c>
    </row>
    <row r="67" spans="1:6" x14ac:dyDescent="0.25">
      <c r="A67" s="1">
        <v>42767</v>
      </c>
      <c r="B67">
        <v>63</v>
      </c>
      <c r="C67">
        <v>67.34</v>
      </c>
      <c r="D67">
        <v>61.71</v>
      </c>
      <c r="E67">
        <v>64.5</v>
      </c>
      <c r="F67" s="5">
        <f t="shared" si="1"/>
        <v>3.3819522359352483E-2</v>
      </c>
    </row>
    <row r="68" spans="1:6" x14ac:dyDescent="0.25">
      <c r="A68" s="1">
        <v>42737</v>
      </c>
      <c r="B68">
        <v>57.99</v>
      </c>
      <c r="C68">
        <v>64.5</v>
      </c>
      <c r="D68">
        <v>57.5</v>
      </c>
      <c r="E68">
        <v>62.39</v>
      </c>
      <c r="F68" s="5">
        <f t="shared" si="1"/>
        <v>7.1256868131868156E-2</v>
      </c>
    </row>
    <row r="69" spans="1:6" x14ac:dyDescent="0.25">
      <c r="A69" s="1">
        <v>42705</v>
      </c>
      <c r="B69">
        <v>59.3</v>
      </c>
      <c r="C69">
        <v>60.09</v>
      </c>
      <c r="D69">
        <v>55.01</v>
      </c>
      <c r="E69">
        <v>58.24</v>
      </c>
      <c r="F69" s="5"/>
    </row>
    <row r="70" spans="1:6" x14ac:dyDescent="0.25">
      <c r="A70" s="1">
        <v>42675</v>
      </c>
      <c r="B70">
        <v>63</v>
      </c>
      <c r="C70">
        <v>63.4</v>
      </c>
      <c r="D70">
        <v>56.48</v>
      </c>
      <c r="E70">
        <v>60</v>
      </c>
      <c r="F70" s="5"/>
    </row>
    <row r="71" spans="1:6" x14ac:dyDescent="0.25">
      <c r="A71" s="1">
        <v>42646</v>
      </c>
      <c r="B71">
        <v>56.99</v>
      </c>
      <c r="C71">
        <v>63</v>
      </c>
      <c r="D71">
        <v>56.54</v>
      </c>
      <c r="E71">
        <v>62.9</v>
      </c>
      <c r="F71" s="5"/>
    </row>
    <row r="72" spans="1:6" x14ac:dyDescent="0.25">
      <c r="A72" s="1">
        <v>42614</v>
      </c>
      <c r="B72">
        <v>56.55</v>
      </c>
      <c r="C72">
        <v>58.45</v>
      </c>
      <c r="D72">
        <v>54.72</v>
      </c>
      <c r="E72">
        <v>56.56</v>
      </c>
      <c r="F72" s="5"/>
    </row>
    <row r="73" spans="1:6" x14ac:dyDescent="0.25">
      <c r="A73" s="1">
        <v>42583</v>
      </c>
      <c r="B73">
        <v>55.65</v>
      </c>
      <c r="C73">
        <v>57.64</v>
      </c>
      <c r="D73">
        <v>54.05</v>
      </c>
      <c r="E73">
        <v>55.93</v>
      </c>
      <c r="F73" s="5"/>
    </row>
    <row r="74" spans="1:6" x14ac:dyDescent="0.25">
      <c r="A74" s="1">
        <v>42552</v>
      </c>
      <c r="B74">
        <v>50.08</v>
      </c>
      <c r="C74">
        <v>55.76</v>
      </c>
      <c r="D74">
        <v>49.29</v>
      </c>
      <c r="E74">
        <v>55.68</v>
      </c>
      <c r="F74" s="5"/>
    </row>
    <row r="75" spans="1:6" x14ac:dyDescent="0.25">
      <c r="A75" s="1">
        <v>42522</v>
      </c>
      <c r="B75">
        <v>47.04</v>
      </c>
      <c r="C75">
        <v>50.28</v>
      </c>
      <c r="D75">
        <v>46.6</v>
      </c>
      <c r="E75">
        <v>49.9</v>
      </c>
      <c r="F75" s="5"/>
    </row>
    <row r="76" spans="1:6" x14ac:dyDescent="0.25">
      <c r="A76" s="1">
        <v>42492</v>
      </c>
      <c r="B76">
        <v>52.35</v>
      </c>
      <c r="C76">
        <v>52.49</v>
      </c>
      <c r="D76">
        <v>46.85</v>
      </c>
      <c r="E76">
        <v>47.02</v>
      </c>
      <c r="F76" s="5"/>
    </row>
    <row r="77" spans="1:6" x14ac:dyDescent="0.25">
      <c r="A77" s="1">
        <v>42461</v>
      </c>
      <c r="B77">
        <v>48.12</v>
      </c>
      <c r="C77">
        <v>53.37</v>
      </c>
      <c r="D77">
        <v>46.5</v>
      </c>
      <c r="E77">
        <v>52.15</v>
      </c>
      <c r="F77" s="5"/>
    </row>
    <row r="78" spans="1:6" x14ac:dyDescent="0.25">
      <c r="A78" s="1">
        <v>42430</v>
      </c>
      <c r="B78">
        <v>42.01</v>
      </c>
      <c r="C78">
        <v>50.81</v>
      </c>
      <c r="D78">
        <v>41.87</v>
      </c>
      <c r="E78">
        <v>48.64</v>
      </c>
      <c r="F78" s="5"/>
    </row>
    <row r="79" spans="1:6" x14ac:dyDescent="0.25">
      <c r="A79" s="1">
        <v>42401</v>
      </c>
      <c r="B79">
        <v>39.200000000000003</v>
      </c>
      <c r="C79">
        <v>42.38</v>
      </c>
      <c r="D79">
        <v>37.520000000000003</v>
      </c>
      <c r="E79">
        <v>41.45</v>
      </c>
      <c r="F79" s="5"/>
    </row>
    <row r="80" spans="1:6" x14ac:dyDescent="0.25">
      <c r="A80" s="1">
        <v>42373</v>
      </c>
      <c r="B80">
        <v>41</v>
      </c>
      <c r="C80">
        <v>42.3</v>
      </c>
      <c r="D80">
        <v>36.01</v>
      </c>
      <c r="E80">
        <v>39.19</v>
      </c>
      <c r="F80" s="5"/>
    </row>
    <row r="81" spans="1:6" x14ac:dyDescent="0.25">
      <c r="A81" s="1">
        <v>42339</v>
      </c>
      <c r="B81">
        <v>44</v>
      </c>
      <c r="C81">
        <v>45.79</v>
      </c>
      <c r="D81">
        <v>41.88</v>
      </c>
      <c r="E81">
        <v>42.13</v>
      </c>
      <c r="F81" s="5"/>
    </row>
    <row r="82" spans="1:6" x14ac:dyDescent="0.25">
      <c r="A82" s="1">
        <v>42311</v>
      </c>
      <c r="B82">
        <v>45</v>
      </c>
      <c r="C82">
        <v>47.63</v>
      </c>
      <c r="D82">
        <v>43.7</v>
      </c>
      <c r="E82">
        <v>43.7</v>
      </c>
      <c r="F82" s="5"/>
    </row>
    <row r="83" spans="1:6" x14ac:dyDescent="0.25">
      <c r="A83" s="1">
        <v>42278</v>
      </c>
      <c r="B83">
        <v>43.61</v>
      </c>
      <c r="C83">
        <v>48.22</v>
      </c>
      <c r="D83">
        <v>43.4</v>
      </c>
      <c r="E83">
        <v>44.4</v>
      </c>
      <c r="F83" s="5"/>
    </row>
    <row r="84" spans="1:6" x14ac:dyDescent="0.25">
      <c r="A84" s="1">
        <v>42248</v>
      </c>
      <c r="B84">
        <v>44.29</v>
      </c>
      <c r="C84">
        <v>47.91</v>
      </c>
      <c r="D84">
        <v>42.5</v>
      </c>
      <c r="E84">
        <v>43.43</v>
      </c>
      <c r="F84" s="5"/>
    </row>
    <row r="85" spans="1:6" x14ac:dyDescent="0.25">
      <c r="A85" s="1">
        <v>42219</v>
      </c>
      <c r="B85">
        <v>48.9</v>
      </c>
      <c r="C85">
        <v>49.35</v>
      </c>
      <c r="D85">
        <v>41.33</v>
      </c>
      <c r="E85">
        <v>45.34</v>
      </c>
      <c r="F85" s="5"/>
    </row>
    <row r="86" spans="1:6" x14ac:dyDescent="0.25">
      <c r="A86" s="1">
        <v>42186</v>
      </c>
      <c r="B86">
        <v>51.61</v>
      </c>
      <c r="C86">
        <v>51.91</v>
      </c>
      <c r="D86">
        <v>47.17</v>
      </c>
      <c r="E86">
        <v>49.37</v>
      </c>
      <c r="F86" s="5"/>
    </row>
    <row r="87" spans="1:6" x14ac:dyDescent="0.25">
      <c r="A87" s="1">
        <v>42156</v>
      </c>
      <c r="B87">
        <v>51.18</v>
      </c>
      <c r="C87">
        <v>52.85</v>
      </c>
      <c r="D87">
        <v>51.06</v>
      </c>
      <c r="E87">
        <v>51.46</v>
      </c>
      <c r="F87" s="5"/>
    </row>
    <row r="88" spans="1:6" x14ac:dyDescent="0.25">
      <c r="A88" s="1">
        <v>42128</v>
      </c>
      <c r="B88">
        <v>55.2</v>
      </c>
      <c r="C88">
        <v>56.9</v>
      </c>
      <c r="D88">
        <v>51.28</v>
      </c>
      <c r="E88">
        <v>51.35</v>
      </c>
      <c r="F88" s="5"/>
    </row>
    <row r="89" spans="1:6" x14ac:dyDescent="0.25">
      <c r="A89" s="1">
        <v>42095</v>
      </c>
      <c r="B89">
        <v>50.2</v>
      </c>
      <c r="C89">
        <v>55.38</v>
      </c>
      <c r="D89">
        <v>50.08</v>
      </c>
      <c r="E89">
        <v>54.62</v>
      </c>
      <c r="F89" s="5"/>
    </row>
    <row r="90" spans="1:6" x14ac:dyDescent="0.25">
      <c r="A90" s="1">
        <v>42065</v>
      </c>
      <c r="B90">
        <v>49.99</v>
      </c>
      <c r="C90">
        <v>50.86</v>
      </c>
      <c r="D90">
        <v>46.38</v>
      </c>
      <c r="E90">
        <v>49.5</v>
      </c>
      <c r="F90" s="5"/>
    </row>
    <row r="91" spans="1:6" x14ac:dyDescent="0.25">
      <c r="A91" s="1">
        <v>42037</v>
      </c>
      <c r="B91">
        <v>46.09</v>
      </c>
      <c r="C91">
        <v>51.07</v>
      </c>
      <c r="D91">
        <v>45.46</v>
      </c>
      <c r="E91">
        <v>50.01</v>
      </c>
      <c r="F91" s="5"/>
    </row>
    <row r="92" spans="1:6" x14ac:dyDescent="0.25">
      <c r="A92" s="1">
        <v>42006</v>
      </c>
      <c r="B92">
        <v>48.13</v>
      </c>
      <c r="C92">
        <v>48.99</v>
      </c>
      <c r="D92">
        <v>45.22</v>
      </c>
      <c r="E92">
        <v>45.61</v>
      </c>
      <c r="F92" s="5"/>
    </row>
    <row r="93" spans="1:6" x14ac:dyDescent="0.25">
      <c r="A93" s="1">
        <v>41974</v>
      </c>
      <c r="B93">
        <v>52.52</v>
      </c>
      <c r="C93">
        <v>52.85</v>
      </c>
      <c r="D93">
        <v>44.13</v>
      </c>
      <c r="E93">
        <v>48.54</v>
      </c>
      <c r="F93" s="5"/>
    </row>
    <row r="94" spans="1:6" x14ac:dyDescent="0.25">
      <c r="A94" s="1">
        <v>41946</v>
      </c>
      <c r="B94">
        <v>52.53</v>
      </c>
      <c r="C94">
        <v>55.75</v>
      </c>
      <c r="D94">
        <v>49.1</v>
      </c>
      <c r="E94">
        <v>53.15</v>
      </c>
      <c r="F94" s="5"/>
    </row>
    <row r="95" spans="1:6" x14ac:dyDescent="0.25">
      <c r="A95" s="1">
        <v>41913</v>
      </c>
      <c r="B95">
        <v>51.92</v>
      </c>
      <c r="C95">
        <v>57.74</v>
      </c>
      <c r="D95">
        <v>46.71</v>
      </c>
      <c r="E95">
        <v>52.98</v>
      </c>
      <c r="F95" s="5"/>
    </row>
    <row r="96" spans="1:6" x14ac:dyDescent="0.25">
      <c r="A96" s="1">
        <v>41883</v>
      </c>
      <c r="B96">
        <v>60.22</v>
      </c>
      <c r="C96">
        <v>60.68</v>
      </c>
      <c r="D96">
        <v>52.09</v>
      </c>
      <c r="E96">
        <v>52.64</v>
      </c>
      <c r="F96" s="5"/>
    </row>
    <row r="97" spans="1:6" x14ac:dyDescent="0.25">
      <c r="A97" s="1">
        <v>41852</v>
      </c>
      <c r="B97">
        <v>54.05</v>
      </c>
      <c r="C97">
        <v>59.85</v>
      </c>
      <c r="D97">
        <v>53.67</v>
      </c>
      <c r="E97">
        <v>59.69</v>
      </c>
      <c r="F97" s="5"/>
    </row>
    <row r="98" spans="1:6" x14ac:dyDescent="0.25">
      <c r="A98" s="1">
        <v>41821</v>
      </c>
      <c r="B98">
        <v>52.18</v>
      </c>
      <c r="C98">
        <v>56.92</v>
      </c>
      <c r="D98">
        <v>51.28</v>
      </c>
      <c r="E98">
        <v>54.33</v>
      </c>
      <c r="F98" s="5"/>
    </row>
    <row r="99" spans="1:6" x14ac:dyDescent="0.25">
      <c r="A99" s="1">
        <v>41792</v>
      </c>
      <c r="B99">
        <v>50.04</v>
      </c>
      <c r="C99">
        <v>53.99</v>
      </c>
      <c r="D99">
        <v>50</v>
      </c>
      <c r="E99">
        <v>51.69</v>
      </c>
      <c r="F99" s="5"/>
    </row>
    <row r="100" spans="1:6" x14ac:dyDescent="0.25">
      <c r="A100" s="1">
        <v>41761</v>
      </c>
      <c r="B100">
        <v>50.29</v>
      </c>
      <c r="C100">
        <v>53.09</v>
      </c>
      <c r="D100">
        <v>49.98</v>
      </c>
      <c r="E100">
        <v>49.98</v>
      </c>
      <c r="F100" s="5"/>
    </row>
    <row r="101" spans="1:6" x14ac:dyDescent="0.25">
      <c r="A101" s="1">
        <v>41730</v>
      </c>
      <c r="B101">
        <v>49.15</v>
      </c>
      <c r="C101">
        <v>52.09</v>
      </c>
      <c r="D101">
        <v>48.59</v>
      </c>
      <c r="E101">
        <v>50.29</v>
      </c>
      <c r="F101" s="5"/>
    </row>
    <row r="102" spans="1:6" x14ac:dyDescent="0.25">
      <c r="A102" s="1">
        <v>41703</v>
      </c>
      <c r="B102">
        <v>46.1</v>
      </c>
      <c r="C102">
        <v>49.16</v>
      </c>
      <c r="D102">
        <v>43.77</v>
      </c>
      <c r="E102">
        <v>49.09</v>
      </c>
      <c r="F102" s="5"/>
    </row>
    <row r="103" spans="1:6" x14ac:dyDescent="0.25">
      <c r="A103" s="1">
        <v>41673</v>
      </c>
      <c r="B103">
        <v>46.2</v>
      </c>
      <c r="C103">
        <v>47.74</v>
      </c>
      <c r="D103">
        <v>45.01</v>
      </c>
      <c r="E103">
        <v>46.08</v>
      </c>
      <c r="F103" s="5"/>
    </row>
    <row r="104" spans="1:6" x14ac:dyDescent="0.25">
      <c r="A104" s="1">
        <v>41641</v>
      </c>
      <c r="B104">
        <v>50.23</v>
      </c>
      <c r="C104">
        <v>50.29</v>
      </c>
      <c r="D104">
        <v>45.64</v>
      </c>
      <c r="E104">
        <v>46.46</v>
      </c>
      <c r="F104" s="5"/>
    </row>
    <row r="105" spans="1:6" x14ac:dyDescent="0.25">
      <c r="A105" s="1">
        <v>41610</v>
      </c>
      <c r="B105">
        <v>50.3</v>
      </c>
      <c r="C105">
        <v>50.83</v>
      </c>
      <c r="D105">
        <v>48.7</v>
      </c>
      <c r="E105">
        <v>50.24</v>
      </c>
      <c r="F105" s="5"/>
    </row>
    <row r="106" spans="1:6" x14ac:dyDescent="0.25">
      <c r="A106" s="1">
        <v>41579</v>
      </c>
      <c r="B106">
        <v>53.19</v>
      </c>
      <c r="C106">
        <v>53.32</v>
      </c>
      <c r="D106">
        <v>50.07</v>
      </c>
      <c r="E106">
        <v>51.28</v>
      </c>
      <c r="F106" s="5"/>
    </row>
    <row r="107" spans="1:6" x14ac:dyDescent="0.25">
      <c r="A107" s="1">
        <v>41548</v>
      </c>
      <c r="B107">
        <v>51.33</v>
      </c>
      <c r="C107">
        <v>55.5</v>
      </c>
      <c r="D107">
        <v>50.75</v>
      </c>
      <c r="E107">
        <v>52.7</v>
      </c>
      <c r="F107" s="5"/>
    </row>
    <row r="108" spans="1:6" x14ac:dyDescent="0.25">
      <c r="A108" s="1">
        <v>41519</v>
      </c>
      <c r="B108">
        <v>50.82</v>
      </c>
      <c r="C108">
        <v>54.74</v>
      </c>
      <c r="D108">
        <v>49.92</v>
      </c>
      <c r="E108">
        <v>51.29</v>
      </c>
      <c r="F108" s="5"/>
    </row>
    <row r="109" spans="1:6" x14ac:dyDescent="0.25">
      <c r="A109" s="1">
        <v>41487</v>
      </c>
      <c r="B109">
        <v>47.91</v>
      </c>
      <c r="C109">
        <v>51.49</v>
      </c>
      <c r="D109">
        <v>46.23</v>
      </c>
      <c r="E109">
        <v>49.5</v>
      </c>
      <c r="F109" s="5"/>
    </row>
    <row r="110" spans="1:6" x14ac:dyDescent="0.25">
      <c r="A110" s="1">
        <v>41456</v>
      </c>
      <c r="B110">
        <v>46.5</v>
      </c>
      <c r="C110">
        <v>48.69</v>
      </c>
      <c r="D110">
        <v>43.23</v>
      </c>
      <c r="E110">
        <v>47.32</v>
      </c>
      <c r="F110" s="5"/>
    </row>
    <row r="111" spans="1:6" x14ac:dyDescent="0.25">
      <c r="A111" s="1">
        <v>41428</v>
      </c>
      <c r="B111">
        <v>52.52</v>
      </c>
      <c r="C111">
        <v>53.16</v>
      </c>
      <c r="D111">
        <v>44.53</v>
      </c>
      <c r="E111">
        <v>46.5</v>
      </c>
      <c r="F111" s="5"/>
    </row>
    <row r="112" spans="1:6" x14ac:dyDescent="0.25">
      <c r="A112" s="1">
        <v>41396</v>
      </c>
      <c r="B112">
        <v>54.2</v>
      </c>
      <c r="C112">
        <v>55.94</v>
      </c>
      <c r="D112">
        <v>51.87</v>
      </c>
      <c r="E112">
        <v>52.45</v>
      </c>
      <c r="F112" s="5"/>
    </row>
    <row r="113" spans="1:6" x14ac:dyDescent="0.25">
      <c r="A113" s="1">
        <v>41365</v>
      </c>
      <c r="B113">
        <v>54.9</v>
      </c>
      <c r="C113">
        <v>55.89</v>
      </c>
      <c r="D113">
        <v>51.35</v>
      </c>
      <c r="E113">
        <v>54.45</v>
      </c>
      <c r="F113" s="5"/>
    </row>
    <row r="114" spans="1:6" x14ac:dyDescent="0.25">
      <c r="A114" s="1">
        <v>41334</v>
      </c>
      <c r="B114">
        <v>55.63</v>
      </c>
      <c r="C114">
        <v>58.8</v>
      </c>
      <c r="D114">
        <v>53.6</v>
      </c>
      <c r="E114">
        <v>55.1</v>
      </c>
      <c r="F114" s="5"/>
    </row>
    <row r="115" spans="1:6" x14ac:dyDescent="0.25">
      <c r="A115" s="1">
        <v>41306</v>
      </c>
      <c r="B115">
        <v>58.69</v>
      </c>
      <c r="C115">
        <v>59.36</v>
      </c>
      <c r="D115">
        <v>54.32</v>
      </c>
      <c r="E115">
        <v>56.14</v>
      </c>
      <c r="F115" s="5"/>
    </row>
    <row r="116" spans="1:6" x14ac:dyDescent="0.25">
      <c r="A116" s="1">
        <v>41276</v>
      </c>
      <c r="B116">
        <v>60.81</v>
      </c>
      <c r="C116">
        <v>62.21</v>
      </c>
      <c r="D116">
        <v>57.98</v>
      </c>
      <c r="E116">
        <v>58.69</v>
      </c>
      <c r="F116" s="5"/>
    </row>
    <row r="117" spans="1:6" x14ac:dyDescent="0.25">
      <c r="A117" s="1">
        <v>41246</v>
      </c>
      <c r="B117">
        <v>56.89</v>
      </c>
      <c r="C117">
        <v>60.3</v>
      </c>
      <c r="D117">
        <v>56.03</v>
      </c>
      <c r="E117">
        <v>59.69</v>
      </c>
      <c r="F117" s="5"/>
    </row>
    <row r="118" spans="1:6" x14ac:dyDescent="0.25">
      <c r="A118" s="1">
        <v>41214</v>
      </c>
      <c r="B118">
        <v>56.49</v>
      </c>
      <c r="C118">
        <v>58.46</v>
      </c>
      <c r="D118">
        <v>54.08</v>
      </c>
      <c r="E118">
        <v>56.5</v>
      </c>
      <c r="F118" s="5"/>
    </row>
    <row r="119" spans="1:6" x14ac:dyDescent="0.25">
      <c r="A119" s="1">
        <v>41183</v>
      </c>
      <c r="B119">
        <v>58.25</v>
      </c>
      <c r="C119">
        <v>59.9</v>
      </c>
      <c r="D119">
        <v>55.5</v>
      </c>
      <c r="E119">
        <v>56.04</v>
      </c>
      <c r="F119" s="5"/>
    </row>
    <row r="120" spans="1:6" x14ac:dyDescent="0.25">
      <c r="A120" s="1">
        <v>41155</v>
      </c>
      <c r="B120">
        <v>56.4</v>
      </c>
      <c r="C120">
        <v>62.32</v>
      </c>
      <c r="D120">
        <v>55.17</v>
      </c>
      <c r="E120">
        <v>58.15</v>
      </c>
      <c r="F120" s="5"/>
    </row>
    <row r="121" spans="1:6" x14ac:dyDescent="0.25">
      <c r="A121" s="1">
        <v>41122</v>
      </c>
      <c r="B121">
        <v>56.17</v>
      </c>
      <c r="C121">
        <v>59.23</v>
      </c>
      <c r="D121">
        <v>54.29</v>
      </c>
      <c r="E121">
        <v>56.15</v>
      </c>
      <c r="F121" s="5"/>
    </row>
    <row r="122" spans="1:6" x14ac:dyDescent="0.25">
      <c r="A122" s="1">
        <v>41092</v>
      </c>
      <c r="B122">
        <v>53.39</v>
      </c>
      <c r="C122">
        <v>56.56</v>
      </c>
      <c r="D122">
        <v>51.31</v>
      </c>
      <c r="E122">
        <v>55.1</v>
      </c>
      <c r="F122" s="5"/>
    </row>
    <row r="123" spans="1:6" x14ac:dyDescent="0.25">
      <c r="A123" s="1">
        <v>41061</v>
      </c>
      <c r="B123">
        <v>52.32</v>
      </c>
      <c r="C123">
        <v>56.86</v>
      </c>
      <c r="D123">
        <v>51.45</v>
      </c>
      <c r="E123">
        <v>53.42</v>
      </c>
      <c r="F123" s="5"/>
    </row>
    <row r="124" spans="1:6" x14ac:dyDescent="0.25">
      <c r="A124" s="1">
        <v>41031</v>
      </c>
      <c r="B124">
        <v>60.66</v>
      </c>
      <c r="C124">
        <v>62.9</v>
      </c>
      <c r="D124">
        <v>52.18</v>
      </c>
      <c r="E124">
        <v>53.6</v>
      </c>
      <c r="F124" s="5"/>
    </row>
    <row r="125" spans="1:6" x14ac:dyDescent="0.25">
      <c r="A125" s="1">
        <v>41001</v>
      </c>
      <c r="B125">
        <v>63.04</v>
      </c>
      <c r="C125">
        <v>64.58</v>
      </c>
      <c r="D125">
        <v>60.01</v>
      </c>
      <c r="E125">
        <v>60.9</v>
      </c>
      <c r="F125" s="5"/>
    </row>
    <row r="126" spans="1:6" x14ac:dyDescent="0.25">
      <c r="A126" s="1">
        <v>40969</v>
      </c>
      <c r="B126">
        <v>65.14</v>
      </c>
      <c r="C126">
        <v>67.930000000000007</v>
      </c>
      <c r="D126">
        <v>62.9</v>
      </c>
      <c r="E126">
        <v>63.54</v>
      </c>
      <c r="F126" s="5"/>
    </row>
    <row r="127" spans="1:6" x14ac:dyDescent="0.25">
      <c r="A127" s="1">
        <v>40940</v>
      </c>
      <c r="B127">
        <v>62.7</v>
      </c>
      <c r="C127">
        <v>65.709999999999994</v>
      </c>
      <c r="D127">
        <v>62.7</v>
      </c>
      <c r="E127">
        <v>64.739999999999995</v>
      </c>
      <c r="F127" s="5"/>
    </row>
    <row r="128" spans="1:6" x14ac:dyDescent="0.25">
      <c r="A128" s="1">
        <v>40910</v>
      </c>
      <c r="B128">
        <v>56.51</v>
      </c>
      <c r="C128">
        <v>62.82</v>
      </c>
      <c r="D128">
        <v>55.77</v>
      </c>
      <c r="E128">
        <v>62.17</v>
      </c>
      <c r="F128" s="5"/>
    </row>
    <row r="129" spans="1:6" x14ac:dyDescent="0.25">
      <c r="A129" s="1">
        <v>40878</v>
      </c>
      <c r="B129">
        <v>57.1</v>
      </c>
      <c r="C129">
        <v>58.73</v>
      </c>
      <c r="D129">
        <v>54.5</v>
      </c>
      <c r="E129">
        <v>55.98</v>
      </c>
      <c r="F129" s="5"/>
    </row>
    <row r="130" spans="1:6" x14ac:dyDescent="0.25">
      <c r="A130" s="1">
        <v>40848</v>
      </c>
      <c r="B130">
        <v>55.68</v>
      </c>
      <c r="C130">
        <v>58.8</v>
      </c>
      <c r="D130">
        <v>53.81</v>
      </c>
      <c r="E130">
        <v>56.18</v>
      </c>
      <c r="F130" s="5"/>
    </row>
    <row r="131" spans="1:6" x14ac:dyDescent="0.25">
      <c r="A131" s="1">
        <v>40819</v>
      </c>
      <c r="B131">
        <v>51.15</v>
      </c>
      <c r="C131">
        <v>59.09</v>
      </c>
      <c r="D131">
        <v>48.75</v>
      </c>
      <c r="E131">
        <v>57.57</v>
      </c>
      <c r="F131" s="5"/>
    </row>
    <row r="132" spans="1:6" x14ac:dyDescent="0.25">
      <c r="A132" s="1">
        <v>40787</v>
      </c>
      <c r="B132">
        <v>56.78</v>
      </c>
      <c r="C132">
        <v>57.84</v>
      </c>
      <c r="D132">
        <v>51.25</v>
      </c>
      <c r="E132">
        <v>51.6</v>
      </c>
      <c r="F132" s="5"/>
    </row>
    <row r="133" spans="1:6" x14ac:dyDescent="0.25">
      <c r="A133" s="1">
        <v>40756</v>
      </c>
      <c r="B133">
        <v>58.5</v>
      </c>
      <c r="C133">
        <v>58.81</v>
      </c>
      <c r="D133">
        <v>47.11</v>
      </c>
      <c r="E133">
        <v>55.75</v>
      </c>
      <c r="F133" s="5"/>
    </row>
    <row r="134" spans="1:6" x14ac:dyDescent="0.25">
      <c r="A134" s="1">
        <v>40725</v>
      </c>
      <c r="B134">
        <v>61.66</v>
      </c>
      <c r="C134">
        <v>63</v>
      </c>
      <c r="D134">
        <v>57.17</v>
      </c>
      <c r="E134">
        <v>58.18</v>
      </c>
      <c r="F134" s="5"/>
    </row>
    <row r="135" spans="1:6" x14ac:dyDescent="0.25">
      <c r="A135" s="1">
        <v>40695</v>
      </c>
      <c r="B135">
        <v>63.58</v>
      </c>
      <c r="C135">
        <v>64.150000000000006</v>
      </c>
      <c r="D135">
        <v>59.77</v>
      </c>
      <c r="E135">
        <v>61.49</v>
      </c>
      <c r="F135" s="5"/>
    </row>
    <row r="136" spans="1:6" x14ac:dyDescent="0.25">
      <c r="A136" s="1">
        <v>40665</v>
      </c>
      <c r="B136">
        <v>65.5</v>
      </c>
      <c r="C136">
        <v>65.5</v>
      </c>
      <c r="D136">
        <v>60.88</v>
      </c>
      <c r="E136">
        <v>63.81</v>
      </c>
      <c r="F136" s="5"/>
    </row>
    <row r="137" spans="1:6" x14ac:dyDescent="0.25">
      <c r="A137" s="1">
        <v>40634</v>
      </c>
      <c r="B137">
        <v>68</v>
      </c>
      <c r="C137">
        <v>69.27</v>
      </c>
      <c r="D137">
        <v>64</v>
      </c>
      <c r="E137">
        <v>65.2</v>
      </c>
      <c r="F137" s="5"/>
    </row>
    <row r="138" spans="1:6" x14ac:dyDescent="0.25">
      <c r="A138" s="1">
        <v>40603</v>
      </c>
      <c r="B138">
        <v>66.8</v>
      </c>
      <c r="C138">
        <v>67.81</v>
      </c>
      <c r="D138">
        <v>64.11</v>
      </c>
      <c r="E138">
        <v>67.55</v>
      </c>
      <c r="F138" s="5"/>
    </row>
    <row r="139" spans="1:6" x14ac:dyDescent="0.25">
      <c r="A139" s="1">
        <v>40575</v>
      </c>
      <c r="B139">
        <v>66.88</v>
      </c>
      <c r="C139">
        <v>67.59</v>
      </c>
      <c r="D139">
        <v>63.24</v>
      </c>
      <c r="E139">
        <v>66.75</v>
      </c>
      <c r="F139" s="5"/>
    </row>
    <row r="140" spans="1:6" x14ac:dyDescent="0.25">
      <c r="A140" s="1">
        <v>40546</v>
      </c>
      <c r="B140">
        <v>69</v>
      </c>
      <c r="C140">
        <v>71.099999999999994</v>
      </c>
      <c r="D140">
        <v>65.14</v>
      </c>
      <c r="E140">
        <v>65.78</v>
      </c>
      <c r="F140" s="5"/>
    </row>
    <row r="141" spans="1:6" x14ac:dyDescent="0.25">
      <c r="A141" s="1">
        <v>40513</v>
      </c>
      <c r="B141">
        <v>67.97</v>
      </c>
      <c r="C141">
        <v>69.819999999999993</v>
      </c>
      <c r="D141">
        <v>66.2</v>
      </c>
      <c r="E141">
        <v>68.53</v>
      </c>
      <c r="F141" s="5"/>
    </row>
    <row r="142" spans="1:6" x14ac:dyDescent="0.25">
      <c r="A142" s="1">
        <v>40483</v>
      </c>
      <c r="B142">
        <v>70.400000000000006</v>
      </c>
      <c r="C142">
        <v>72.400000000000006</v>
      </c>
      <c r="D142">
        <v>66.400000000000006</v>
      </c>
      <c r="E142">
        <v>67</v>
      </c>
      <c r="F142" s="5"/>
    </row>
    <row r="143" spans="1:6" x14ac:dyDescent="0.25">
      <c r="A143" s="1">
        <v>40452</v>
      </c>
      <c r="B143">
        <v>69</v>
      </c>
      <c r="C143">
        <v>71.349999999999994</v>
      </c>
      <c r="D143">
        <v>68.22</v>
      </c>
      <c r="E143">
        <v>70.2</v>
      </c>
      <c r="F143" s="5"/>
    </row>
    <row r="144" spans="1:6" x14ac:dyDescent="0.25">
      <c r="A144" s="1">
        <v>40422</v>
      </c>
      <c r="B144">
        <v>64.7</v>
      </c>
      <c r="C144">
        <v>69.099999999999994</v>
      </c>
      <c r="D144">
        <v>64.7</v>
      </c>
      <c r="E144">
        <v>68.7</v>
      </c>
      <c r="F144" s="5"/>
    </row>
    <row r="145" spans="1:6" x14ac:dyDescent="0.25">
      <c r="A145" s="1">
        <v>40392</v>
      </c>
      <c r="B145">
        <v>68.849999999999994</v>
      </c>
      <c r="C145">
        <v>68.849999999999994</v>
      </c>
      <c r="D145">
        <v>63.29</v>
      </c>
      <c r="E145">
        <v>64.5</v>
      </c>
      <c r="F145" s="5"/>
    </row>
    <row r="146" spans="1:6" x14ac:dyDescent="0.25">
      <c r="A146" s="1">
        <v>40360</v>
      </c>
      <c r="B146">
        <v>60.72</v>
      </c>
      <c r="C146">
        <v>66.989999999999995</v>
      </c>
      <c r="D146">
        <v>59.49</v>
      </c>
      <c r="E146">
        <v>66.87</v>
      </c>
      <c r="F146" s="5"/>
    </row>
    <row r="147" spans="1:6" x14ac:dyDescent="0.25">
      <c r="A147" s="1">
        <v>40330</v>
      </c>
      <c r="B147">
        <v>61.59</v>
      </c>
      <c r="C147">
        <v>65.17</v>
      </c>
      <c r="D147">
        <v>60.3</v>
      </c>
      <c r="E147">
        <v>60.37</v>
      </c>
      <c r="F147" s="5"/>
    </row>
    <row r="148" spans="1:6" x14ac:dyDescent="0.25">
      <c r="A148" s="1">
        <v>40301</v>
      </c>
      <c r="B148">
        <v>66.92</v>
      </c>
      <c r="C148">
        <v>67.27</v>
      </c>
      <c r="D148">
        <v>57</v>
      </c>
      <c r="E148">
        <v>62.42</v>
      </c>
      <c r="F148" s="5"/>
    </row>
    <row r="149" spans="1:6" x14ac:dyDescent="0.25">
      <c r="A149" s="1">
        <v>40269</v>
      </c>
      <c r="B149">
        <v>70.02</v>
      </c>
      <c r="C149">
        <v>71.3</v>
      </c>
      <c r="D149">
        <v>65.41</v>
      </c>
      <c r="E149">
        <v>66.92</v>
      </c>
      <c r="F149" s="5"/>
    </row>
    <row r="150" spans="1:6" x14ac:dyDescent="0.25">
      <c r="A150" s="1">
        <v>40238</v>
      </c>
      <c r="B150">
        <v>66.42</v>
      </c>
      <c r="C150">
        <v>70.05</v>
      </c>
      <c r="D150">
        <v>66.25</v>
      </c>
      <c r="E150">
        <v>70</v>
      </c>
      <c r="F150" s="5"/>
    </row>
    <row r="151" spans="1:6" x14ac:dyDescent="0.25">
      <c r="A151" s="1">
        <v>40210</v>
      </c>
      <c r="B151">
        <v>65.400000000000006</v>
      </c>
      <c r="C151">
        <v>67.599999999999994</v>
      </c>
      <c r="D151">
        <v>60.76</v>
      </c>
      <c r="E151">
        <v>66.5</v>
      </c>
      <c r="F151" s="5"/>
    </row>
    <row r="152" spans="1:6" x14ac:dyDescent="0.25">
      <c r="A152" s="1">
        <v>40182</v>
      </c>
      <c r="B152">
        <v>68.55</v>
      </c>
      <c r="C152">
        <v>70.459999999999994</v>
      </c>
      <c r="D152">
        <v>63.9</v>
      </c>
      <c r="E152">
        <v>64.900000000000006</v>
      </c>
      <c r="F152" s="5"/>
    </row>
    <row r="153" spans="1:6" x14ac:dyDescent="0.25">
      <c r="A153" s="1">
        <v>40148</v>
      </c>
      <c r="B153">
        <v>67.62</v>
      </c>
      <c r="C153">
        <v>69.989999999999995</v>
      </c>
      <c r="D153">
        <v>65.61</v>
      </c>
      <c r="E153">
        <v>68.5</v>
      </c>
      <c r="F153" s="5"/>
    </row>
    <row r="154" spans="1:6" x14ac:dyDescent="0.25">
      <c r="A154" s="1">
        <v>40120</v>
      </c>
      <c r="B154">
        <v>60.45</v>
      </c>
      <c r="C154">
        <v>67.58</v>
      </c>
      <c r="D154">
        <v>60.27</v>
      </c>
      <c r="E154">
        <v>66.900000000000006</v>
      </c>
      <c r="F154" s="5"/>
    </row>
    <row r="155" spans="1:6" x14ac:dyDescent="0.25">
      <c r="A155" s="1">
        <v>40087</v>
      </c>
      <c r="B155">
        <v>60.97</v>
      </c>
      <c r="C155">
        <v>67.27</v>
      </c>
      <c r="D155">
        <v>59.23</v>
      </c>
      <c r="E155">
        <v>61.5</v>
      </c>
      <c r="F155" s="5"/>
    </row>
    <row r="156" spans="1:6" x14ac:dyDescent="0.25">
      <c r="A156" s="1">
        <v>40057</v>
      </c>
      <c r="B156">
        <v>56.39</v>
      </c>
      <c r="C156">
        <v>61.69</v>
      </c>
      <c r="D156">
        <v>54.92</v>
      </c>
      <c r="E156">
        <v>61.51</v>
      </c>
      <c r="F156" s="5"/>
    </row>
    <row r="157" spans="1:6" x14ac:dyDescent="0.25">
      <c r="A157" s="1">
        <v>40028</v>
      </c>
      <c r="B157">
        <v>54.85</v>
      </c>
      <c r="C157">
        <v>58.25</v>
      </c>
      <c r="D157">
        <v>54.54</v>
      </c>
      <c r="E157">
        <v>56.25</v>
      </c>
      <c r="F157" s="5"/>
    </row>
    <row r="158" spans="1:6" x14ac:dyDescent="0.25">
      <c r="A158" s="1">
        <v>39995</v>
      </c>
      <c r="B158">
        <v>51.57</v>
      </c>
      <c r="C158">
        <v>54.78</v>
      </c>
      <c r="D158">
        <v>48.03</v>
      </c>
      <c r="E158">
        <v>54.5</v>
      </c>
      <c r="F158" s="5"/>
    </row>
    <row r="159" spans="1:6" x14ac:dyDescent="0.25">
      <c r="A159" s="1">
        <v>39965</v>
      </c>
      <c r="B159">
        <v>53.52</v>
      </c>
      <c r="C159">
        <v>54.85</v>
      </c>
      <c r="D159">
        <v>48.79</v>
      </c>
      <c r="E159">
        <v>51.4</v>
      </c>
      <c r="F159" s="5"/>
    </row>
    <row r="160" spans="1:6" x14ac:dyDescent="0.25">
      <c r="A160" s="1">
        <v>39937</v>
      </c>
      <c r="B160">
        <v>48.5</v>
      </c>
      <c r="C160">
        <v>54</v>
      </c>
      <c r="D160">
        <v>48.1</v>
      </c>
      <c r="E160">
        <v>53.1</v>
      </c>
      <c r="F160" s="5"/>
    </row>
    <row r="161" spans="1:6" x14ac:dyDescent="0.25">
      <c r="A161" s="1">
        <v>39904</v>
      </c>
      <c r="B161">
        <v>40</v>
      </c>
      <c r="C161">
        <v>48.1</v>
      </c>
      <c r="D161">
        <v>40</v>
      </c>
      <c r="E161">
        <v>48.1</v>
      </c>
      <c r="F161" s="5"/>
    </row>
    <row r="162" spans="1:6" x14ac:dyDescent="0.25">
      <c r="A162" s="1">
        <v>39874</v>
      </c>
      <c r="B162">
        <v>38.4</v>
      </c>
      <c r="C162">
        <v>42.7</v>
      </c>
      <c r="D162">
        <v>35.729999999999997</v>
      </c>
      <c r="E162">
        <v>40.57</v>
      </c>
      <c r="F162" s="5"/>
    </row>
    <row r="163" spans="1:6" x14ac:dyDescent="0.25">
      <c r="A163" s="1">
        <v>39846</v>
      </c>
      <c r="B163">
        <v>38.68</v>
      </c>
      <c r="C163">
        <v>43.29</v>
      </c>
      <c r="D163">
        <v>37.299999999999997</v>
      </c>
      <c r="E163">
        <v>38.75</v>
      </c>
      <c r="F163" s="5"/>
    </row>
    <row r="164" spans="1:6" x14ac:dyDescent="0.25">
      <c r="A164" s="1">
        <v>39815</v>
      </c>
      <c r="B164">
        <v>38.28</v>
      </c>
      <c r="C164">
        <v>42.47</v>
      </c>
      <c r="D164">
        <v>36.799999999999997</v>
      </c>
      <c r="E164">
        <v>39.6</v>
      </c>
      <c r="F164" s="5"/>
    </row>
    <row r="165" spans="1:6" x14ac:dyDescent="0.25">
      <c r="A165" s="1">
        <v>39784</v>
      </c>
      <c r="B165">
        <v>35.11</v>
      </c>
      <c r="C165">
        <v>40.49</v>
      </c>
      <c r="D165">
        <v>33.9</v>
      </c>
      <c r="E165">
        <v>37.64</v>
      </c>
      <c r="F165" s="5"/>
    </row>
    <row r="167" spans="1:6" x14ac:dyDescent="0.25">
      <c r="A167" s="1"/>
      <c r="F167" s="5"/>
    </row>
    <row r="168" spans="1:6" x14ac:dyDescent="0.25">
      <c r="A168" s="1"/>
      <c r="F168" s="5"/>
    </row>
    <row r="169" spans="1:6" x14ac:dyDescent="0.25">
      <c r="A169" s="1"/>
      <c r="F169" s="5"/>
    </row>
    <row r="170" spans="1:6" x14ac:dyDescent="0.25">
      <c r="A170" s="1"/>
      <c r="F170" s="5"/>
    </row>
    <row r="171" spans="1:6" x14ac:dyDescent="0.25">
      <c r="A171" s="1"/>
      <c r="F171" s="5"/>
    </row>
    <row r="172" spans="1:6" x14ac:dyDescent="0.25">
      <c r="A172" s="1"/>
      <c r="F172" s="5"/>
    </row>
    <row r="173" spans="1:6" x14ac:dyDescent="0.25">
      <c r="A173" s="1"/>
      <c r="F173" s="5"/>
    </row>
    <row r="174" spans="1:6" x14ac:dyDescent="0.25">
      <c r="A174" s="1"/>
      <c r="F174" s="5"/>
    </row>
    <row r="175" spans="1:6" x14ac:dyDescent="0.25">
      <c r="A175" s="1"/>
      <c r="F175" s="5"/>
    </row>
    <row r="176" spans="1:6" x14ac:dyDescent="0.25">
      <c r="A176" s="1"/>
      <c r="F176" s="5"/>
    </row>
    <row r="177" spans="1:6" x14ac:dyDescent="0.25">
      <c r="A177" s="1"/>
      <c r="F177" s="5"/>
    </row>
    <row r="178" spans="1:6" x14ac:dyDescent="0.25">
      <c r="A178" s="1"/>
      <c r="F178" s="5"/>
    </row>
    <row r="179" spans="1:6" x14ac:dyDescent="0.25">
      <c r="A179" s="1"/>
      <c r="F179" s="5"/>
    </row>
    <row r="180" spans="1:6" x14ac:dyDescent="0.25">
      <c r="A180" s="1"/>
      <c r="F180" s="5"/>
    </row>
    <row r="181" spans="1:6" x14ac:dyDescent="0.25">
      <c r="A181" s="1"/>
      <c r="F181" s="5"/>
    </row>
    <row r="182" spans="1:6" x14ac:dyDescent="0.25">
      <c r="A182" s="1"/>
      <c r="F182" s="5"/>
    </row>
    <row r="183" spans="1:6" x14ac:dyDescent="0.25">
      <c r="A183" s="1"/>
      <c r="F183" s="5"/>
    </row>
    <row r="184" spans="1:6" x14ac:dyDescent="0.25">
      <c r="A184" s="1"/>
      <c r="F184" s="5"/>
    </row>
    <row r="185" spans="1:6" x14ac:dyDescent="0.25">
      <c r="A185" s="1"/>
      <c r="F185" s="5"/>
    </row>
    <row r="186" spans="1:6" x14ac:dyDescent="0.25">
      <c r="A186" s="1"/>
      <c r="F186" s="5"/>
    </row>
    <row r="187" spans="1:6" x14ac:dyDescent="0.25">
      <c r="A187" s="1"/>
      <c r="F187" s="5"/>
    </row>
    <row r="188" spans="1:6" x14ac:dyDescent="0.25">
      <c r="A188" s="1"/>
      <c r="F188" s="5"/>
    </row>
    <row r="189" spans="1:6" x14ac:dyDescent="0.25">
      <c r="A189" s="1"/>
      <c r="F189" s="5"/>
    </row>
    <row r="190" spans="1:6" x14ac:dyDescent="0.25">
      <c r="A190" s="1"/>
      <c r="F190" s="5"/>
    </row>
    <row r="191" spans="1:6" x14ac:dyDescent="0.25">
      <c r="A191" s="1"/>
      <c r="F191" s="5"/>
    </row>
    <row r="192" spans="1:6" x14ac:dyDescent="0.25">
      <c r="A192" s="1"/>
      <c r="F192" s="5"/>
    </row>
    <row r="193" spans="1:6" x14ac:dyDescent="0.25">
      <c r="A193" s="1"/>
      <c r="F193" s="5"/>
    </row>
    <row r="194" spans="1:6" x14ac:dyDescent="0.25">
      <c r="A194" s="1"/>
      <c r="F194" s="5"/>
    </row>
    <row r="195" spans="1:6" x14ac:dyDescent="0.25">
      <c r="A195" s="1"/>
      <c r="F195" s="5"/>
    </row>
    <row r="196" spans="1:6" x14ac:dyDescent="0.25">
      <c r="A196" s="1"/>
      <c r="F196" s="5"/>
    </row>
    <row r="197" spans="1:6" x14ac:dyDescent="0.25">
      <c r="A197" s="1"/>
      <c r="F197" s="5"/>
    </row>
    <row r="198" spans="1:6" x14ac:dyDescent="0.25">
      <c r="A198" s="1"/>
      <c r="F198" s="5"/>
    </row>
    <row r="199" spans="1:6" x14ac:dyDescent="0.25">
      <c r="A199" s="1"/>
      <c r="F199" s="5"/>
    </row>
    <row r="200" spans="1:6" x14ac:dyDescent="0.25">
      <c r="A200" s="1"/>
      <c r="F200" s="5"/>
    </row>
    <row r="201" spans="1:6" x14ac:dyDescent="0.25">
      <c r="A201" s="1"/>
      <c r="F201" s="5"/>
    </row>
    <row r="202" spans="1:6" x14ac:dyDescent="0.25">
      <c r="A202" s="1"/>
      <c r="F202" s="5"/>
    </row>
    <row r="203" spans="1:6" x14ac:dyDescent="0.25">
      <c r="A203" s="1"/>
      <c r="F203" s="5"/>
    </row>
    <row r="204" spans="1:6" x14ac:dyDescent="0.25">
      <c r="A204" s="1"/>
      <c r="F204" s="5"/>
    </row>
    <row r="205" spans="1:6" x14ac:dyDescent="0.25">
      <c r="A205" s="1"/>
      <c r="F205" s="5"/>
    </row>
    <row r="206" spans="1:6" x14ac:dyDescent="0.25">
      <c r="A206" s="1"/>
      <c r="F206" s="5"/>
    </row>
    <row r="207" spans="1:6" x14ac:dyDescent="0.25">
      <c r="A207" s="1"/>
      <c r="F207" s="5"/>
    </row>
    <row r="208" spans="1:6" x14ac:dyDescent="0.25">
      <c r="A208" s="1"/>
      <c r="F208" s="5"/>
    </row>
    <row r="209" spans="1:6" x14ac:dyDescent="0.25">
      <c r="A209" s="1"/>
      <c r="F209" s="5"/>
    </row>
    <row r="210" spans="1:6" x14ac:dyDescent="0.25">
      <c r="A210" s="1"/>
      <c r="F210" s="5"/>
    </row>
    <row r="211" spans="1:6" x14ac:dyDescent="0.25">
      <c r="A211" s="1"/>
      <c r="F211" s="5"/>
    </row>
    <row r="212" spans="1:6" x14ac:dyDescent="0.25">
      <c r="A212" s="1"/>
      <c r="F212" s="5"/>
    </row>
    <row r="213" spans="1:6" x14ac:dyDescent="0.25">
      <c r="A213" s="1"/>
      <c r="F213" s="5"/>
    </row>
    <row r="214" spans="1:6" x14ac:dyDescent="0.25">
      <c r="A214" s="1"/>
      <c r="F214" s="5"/>
    </row>
    <row r="215" spans="1:6" x14ac:dyDescent="0.25">
      <c r="A215" s="1"/>
      <c r="F215" s="5"/>
    </row>
    <row r="216" spans="1:6" x14ac:dyDescent="0.25">
      <c r="A216" s="1"/>
      <c r="F216" s="5"/>
    </row>
    <row r="217" spans="1:6" x14ac:dyDescent="0.25">
      <c r="A217" s="1"/>
      <c r="F217" s="5"/>
    </row>
    <row r="218" spans="1:6" x14ac:dyDescent="0.25">
      <c r="A218" s="1"/>
      <c r="F218" s="5"/>
    </row>
    <row r="219" spans="1:6" x14ac:dyDescent="0.25">
      <c r="A219" s="1"/>
      <c r="F219" s="5"/>
    </row>
    <row r="220" spans="1:6" x14ac:dyDescent="0.25">
      <c r="A220" s="1"/>
      <c r="F220" s="5"/>
    </row>
    <row r="221" spans="1:6" x14ac:dyDescent="0.25">
      <c r="A221" s="1"/>
      <c r="F221" s="5"/>
    </row>
    <row r="222" spans="1:6" x14ac:dyDescent="0.25">
      <c r="A222" s="1"/>
      <c r="F222" s="5"/>
    </row>
    <row r="223" spans="1:6" x14ac:dyDescent="0.25">
      <c r="A223" s="1"/>
      <c r="F223" s="5"/>
    </row>
    <row r="224" spans="1:6" x14ac:dyDescent="0.25">
      <c r="A224" s="1"/>
      <c r="F224" s="5"/>
    </row>
    <row r="225" spans="1:6" x14ac:dyDescent="0.25">
      <c r="A225" s="1"/>
      <c r="F225" s="5"/>
    </row>
    <row r="226" spans="1:6" x14ac:dyDescent="0.25">
      <c r="A226" s="1"/>
      <c r="F226" s="5"/>
    </row>
    <row r="227" spans="1:6" x14ac:dyDescent="0.25">
      <c r="A227" s="1"/>
      <c r="F227" s="5"/>
    </row>
    <row r="228" spans="1:6" x14ac:dyDescent="0.25">
      <c r="A228" s="1"/>
      <c r="F228" s="5"/>
    </row>
    <row r="229" spans="1:6" x14ac:dyDescent="0.25">
      <c r="A229" s="1"/>
      <c r="F229" s="5"/>
    </row>
    <row r="230" spans="1:6" x14ac:dyDescent="0.25">
      <c r="A230" s="1"/>
      <c r="F230" s="5"/>
    </row>
    <row r="231" spans="1:6" x14ac:dyDescent="0.25">
      <c r="A231" s="1"/>
      <c r="F231" s="5"/>
    </row>
    <row r="232" spans="1:6" x14ac:dyDescent="0.25">
      <c r="A232" s="1"/>
      <c r="F232" s="5"/>
    </row>
    <row r="233" spans="1:6" x14ac:dyDescent="0.25">
      <c r="A233" s="1"/>
      <c r="F233" s="5"/>
    </row>
    <row r="234" spans="1:6" x14ac:dyDescent="0.25">
      <c r="A234" s="1"/>
      <c r="F234" s="5"/>
    </row>
    <row r="235" spans="1:6" x14ac:dyDescent="0.25">
      <c r="A235" s="1"/>
      <c r="F235" s="5"/>
    </row>
    <row r="236" spans="1:6" x14ac:dyDescent="0.25">
      <c r="A236" s="1"/>
      <c r="F236" s="5"/>
    </row>
    <row r="237" spans="1:6" x14ac:dyDescent="0.25">
      <c r="A237" s="1"/>
      <c r="F237" s="5"/>
    </row>
    <row r="238" spans="1:6" x14ac:dyDescent="0.25">
      <c r="A238" s="1"/>
      <c r="F238" s="5"/>
    </row>
    <row r="239" spans="1:6" x14ac:dyDescent="0.25">
      <c r="A239" s="1"/>
      <c r="F239" s="5"/>
    </row>
    <row r="240" spans="1:6" x14ac:dyDescent="0.25">
      <c r="A240" s="1"/>
      <c r="F240" s="5"/>
    </row>
    <row r="241" spans="1:6" x14ac:dyDescent="0.25">
      <c r="A241" s="1"/>
      <c r="F241" s="5"/>
    </row>
    <row r="242" spans="1:6" x14ac:dyDescent="0.25">
      <c r="A242" s="1"/>
      <c r="F242" s="5"/>
    </row>
    <row r="243" spans="1:6" x14ac:dyDescent="0.25">
      <c r="A243" s="1"/>
      <c r="F243" s="5"/>
    </row>
    <row r="244" spans="1:6" x14ac:dyDescent="0.25">
      <c r="A244" s="1"/>
      <c r="F244" s="5"/>
    </row>
    <row r="245" spans="1:6" x14ac:dyDescent="0.25">
      <c r="A245" s="1"/>
      <c r="F245" s="5"/>
    </row>
    <row r="246" spans="1:6" x14ac:dyDescent="0.25">
      <c r="A246" s="1"/>
      <c r="F246" s="5"/>
    </row>
    <row r="247" spans="1:6" x14ac:dyDescent="0.25">
      <c r="A247" s="1"/>
      <c r="F247" s="5"/>
    </row>
    <row r="248" spans="1:6" x14ac:dyDescent="0.25">
      <c r="A248" s="1"/>
      <c r="F248" s="5"/>
    </row>
    <row r="249" spans="1:6" x14ac:dyDescent="0.25">
      <c r="A249" s="1"/>
      <c r="F249" s="5"/>
    </row>
    <row r="250" spans="1:6" x14ac:dyDescent="0.25">
      <c r="A250" s="1"/>
      <c r="F250" s="5"/>
    </row>
    <row r="251" spans="1:6" x14ac:dyDescent="0.25">
      <c r="A251" s="1"/>
      <c r="F251" s="5"/>
    </row>
    <row r="252" spans="1:6" x14ac:dyDescent="0.25">
      <c r="A252" s="1"/>
      <c r="F252" s="5"/>
    </row>
    <row r="253" spans="1:6" x14ac:dyDescent="0.25">
      <c r="A253" s="1"/>
      <c r="F253" s="5"/>
    </row>
    <row r="254" spans="1:6" x14ac:dyDescent="0.25">
      <c r="A254" s="1"/>
      <c r="F254" s="5"/>
    </row>
    <row r="255" spans="1:6" x14ac:dyDescent="0.25">
      <c r="A255" s="1"/>
      <c r="F255" s="5"/>
    </row>
    <row r="256" spans="1:6" x14ac:dyDescent="0.25">
      <c r="A256" s="1"/>
      <c r="F256" s="5"/>
    </row>
    <row r="257" spans="1:6" x14ac:dyDescent="0.25">
      <c r="A257" s="1"/>
      <c r="F257" s="5"/>
    </row>
    <row r="258" spans="1:6" x14ac:dyDescent="0.25">
      <c r="A258" s="1"/>
      <c r="F258" s="5"/>
    </row>
    <row r="259" spans="1:6" x14ac:dyDescent="0.25">
      <c r="A259" s="1"/>
      <c r="F259" s="5"/>
    </row>
    <row r="260" spans="1:6" x14ac:dyDescent="0.25">
      <c r="A260" s="1"/>
      <c r="F260" s="5"/>
    </row>
    <row r="261" spans="1:6" x14ac:dyDescent="0.25">
      <c r="A261" s="1"/>
      <c r="F261" s="5"/>
    </row>
    <row r="262" spans="1:6" x14ac:dyDescent="0.25">
      <c r="A262" s="1"/>
      <c r="F262" s="5"/>
    </row>
    <row r="263" spans="1:6" x14ac:dyDescent="0.25">
      <c r="A263" s="1"/>
      <c r="F263" s="5"/>
    </row>
    <row r="264" spans="1:6" x14ac:dyDescent="0.25">
      <c r="A264" s="1"/>
      <c r="F264" s="5"/>
    </row>
    <row r="265" spans="1:6" x14ac:dyDescent="0.25">
      <c r="A265" s="1"/>
      <c r="F265" s="5"/>
    </row>
    <row r="266" spans="1:6" x14ac:dyDescent="0.25">
      <c r="A266" s="1"/>
      <c r="F266" s="5"/>
    </row>
    <row r="267" spans="1:6" x14ac:dyDescent="0.25">
      <c r="A267" s="1"/>
      <c r="F267" s="5"/>
    </row>
    <row r="268" spans="1:6" x14ac:dyDescent="0.25">
      <c r="A268" s="1"/>
      <c r="F268" s="5"/>
    </row>
    <row r="269" spans="1:6" x14ac:dyDescent="0.25">
      <c r="A269" s="1"/>
      <c r="F269" s="5"/>
    </row>
    <row r="270" spans="1:6" x14ac:dyDescent="0.25">
      <c r="A270" s="1"/>
      <c r="F270" s="5"/>
    </row>
    <row r="271" spans="1:6" x14ac:dyDescent="0.25">
      <c r="A271" s="1"/>
      <c r="F271" s="5"/>
    </row>
    <row r="272" spans="1:6" x14ac:dyDescent="0.25">
      <c r="A272" s="1"/>
      <c r="F272" s="5"/>
    </row>
    <row r="273" spans="1:6" x14ac:dyDescent="0.25">
      <c r="A273" s="1"/>
      <c r="F273" s="5"/>
    </row>
    <row r="274" spans="1:6" x14ac:dyDescent="0.25">
      <c r="A274" s="1"/>
      <c r="F274" s="5"/>
    </row>
    <row r="275" spans="1:6" x14ac:dyDescent="0.25">
      <c r="A275" s="1"/>
      <c r="F275" s="5"/>
    </row>
    <row r="276" spans="1:6" x14ac:dyDescent="0.25">
      <c r="A276" s="1"/>
      <c r="F276" s="5"/>
    </row>
    <row r="277" spans="1:6" x14ac:dyDescent="0.25">
      <c r="A277" s="1"/>
      <c r="F277" s="5"/>
    </row>
    <row r="278" spans="1:6" x14ac:dyDescent="0.25">
      <c r="A278" s="1"/>
      <c r="F278" s="5"/>
    </row>
    <row r="279" spans="1:6" x14ac:dyDescent="0.25">
      <c r="A279" s="1"/>
      <c r="F279" s="5"/>
    </row>
    <row r="280" spans="1:6" x14ac:dyDescent="0.25">
      <c r="A280" s="1"/>
      <c r="F280" s="5"/>
    </row>
    <row r="281" spans="1:6" x14ac:dyDescent="0.25">
      <c r="A281" s="1"/>
      <c r="F281" s="5"/>
    </row>
    <row r="282" spans="1:6" x14ac:dyDescent="0.25">
      <c r="A282" s="1"/>
      <c r="F282" s="5"/>
    </row>
    <row r="283" spans="1:6" x14ac:dyDescent="0.25">
      <c r="A283" s="1"/>
      <c r="F283" s="5"/>
    </row>
    <row r="284" spans="1:6" x14ac:dyDescent="0.25">
      <c r="A284" s="1"/>
      <c r="F284" s="5"/>
    </row>
    <row r="285" spans="1:6" x14ac:dyDescent="0.25">
      <c r="A285" s="1"/>
      <c r="F285" s="5"/>
    </row>
    <row r="286" spans="1:6" x14ac:dyDescent="0.25">
      <c r="A286" s="1"/>
      <c r="F286" s="5"/>
    </row>
    <row r="287" spans="1:6" x14ac:dyDescent="0.25">
      <c r="A287" s="1"/>
      <c r="F287" s="5"/>
    </row>
    <row r="288" spans="1:6" x14ac:dyDescent="0.25">
      <c r="A288" s="1"/>
      <c r="F288" s="5"/>
    </row>
    <row r="289" spans="1:6" x14ac:dyDescent="0.25">
      <c r="A289" s="1"/>
      <c r="F289" s="5"/>
    </row>
    <row r="290" spans="1:6" x14ac:dyDescent="0.25">
      <c r="A290" s="1"/>
      <c r="F290" s="5"/>
    </row>
    <row r="291" spans="1:6" x14ac:dyDescent="0.25">
      <c r="A291" s="1"/>
      <c r="F291" s="5"/>
    </row>
    <row r="292" spans="1:6" x14ac:dyDescent="0.25">
      <c r="A292" s="1"/>
      <c r="F292" s="5"/>
    </row>
    <row r="293" spans="1:6" x14ac:dyDescent="0.25">
      <c r="A293" s="1"/>
      <c r="F293" s="5"/>
    </row>
    <row r="294" spans="1:6" x14ac:dyDescent="0.25">
      <c r="A294" s="1"/>
      <c r="F294" s="5"/>
    </row>
    <row r="295" spans="1:6" x14ac:dyDescent="0.25">
      <c r="A295" s="1"/>
      <c r="F295" s="5"/>
    </row>
    <row r="296" spans="1:6" x14ac:dyDescent="0.25">
      <c r="A296" s="1"/>
      <c r="F296" s="5"/>
    </row>
    <row r="297" spans="1:6" x14ac:dyDescent="0.25">
      <c r="A297" s="1"/>
      <c r="F297" s="5"/>
    </row>
    <row r="298" spans="1:6" x14ac:dyDescent="0.25">
      <c r="A298" s="1"/>
      <c r="F298" s="5"/>
    </row>
    <row r="299" spans="1:6" x14ac:dyDescent="0.25">
      <c r="A299" s="1"/>
      <c r="F299" s="5"/>
    </row>
    <row r="300" spans="1:6" x14ac:dyDescent="0.25">
      <c r="A300" s="1"/>
      <c r="F300" s="5"/>
    </row>
    <row r="301" spans="1:6" x14ac:dyDescent="0.25">
      <c r="A301" s="1"/>
      <c r="F301" s="5"/>
    </row>
    <row r="302" spans="1:6" x14ac:dyDescent="0.25">
      <c r="A302" s="1"/>
      <c r="F302" s="5"/>
    </row>
    <row r="303" spans="1:6" x14ac:dyDescent="0.25">
      <c r="A303" s="1"/>
      <c r="F303" s="5"/>
    </row>
    <row r="304" spans="1:6" x14ac:dyDescent="0.25">
      <c r="A304" s="1"/>
      <c r="F304" s="5"/>
    </row>
    <row r="305" spans="1:6" x14ac:dyDescent="0.25">
      <c r="A305" s="1"/>
      <c r="F305" s="5"/>
    </row>
    <row r="306" spans="1:6" x14ac:dyDescent="0.25">
      <c r="A306" s="1"/>
      <c r="F306" s="5"/>
    </row>
    <row r="307" spans="1:6" x14ac:dyDescent="0.25">
      <c r="A307" s="1"/>
      <c r="F307" s="5"/>
    </row>
    <row r="308" spans="1:6" x14ac:dyDescent="0.25">
      <c r="A308" s="1"/>
      <c r="F308" s="5"/>
    </row>
    <row r="309" spans="1:6" x14ac:dyDescent="0.25">
      <c r="A309" s="1"/>
      <c r="F309" s="5"/>
    </row>
    <row r="310" spans="1:6" x14ac:dyDescent="0.25">
      <c r="A310" s="1"/>
      <c r="F310" s="5"/>
    </row>
    <row r="311" spans="1:6" x14ac:dyDescent="0.25">
      <c r="A311" s="1"/>
      <c r="F311" s="5"/>
    </row>
    <row r="312" spans="1:6" x14ac:dyDescent="0.25">
      <c r="A312" s="1"/>
      <c r="F312" s="5"/>
    </row>
    <row r="313" spans="1:6" x14ac:dyDescent="0.25">
      <c r="A313" s="1"/>
      <c r="F313" s="5"/>
    </row>
    <row r="314" spans="1:6" x14ac:dyDescent="0.25">
      <c r="A314" s="1"/>
      <c r="F314" s="5"/>
    </row>
    <row r="315" spans="1:6" x14ac:dyDescent="0.25">
      <c r="A315" s="1"/>
      <c r="F315" s="5"/>
    </row>
    <row r="316" spans="1:6" x14ac:dyDescent="0.25">
      <c r="A316" s="1"/>
      <c r="F316" s="5"/>
    </row>
    <row r="317" spans="1:6" x14ac:dyDescent="0.25">
      <c r="A317" s="1"/>
      <c r="F317" s="5"/>
    </row>
    <row r="318" spans="1:6" x14ac:dyDescent="0.25">
      <c r="A318" s="1"/>
      <c r="F318" s="5"/>
    </row>
    <row r="319" spans="1:6" x14ac:dyDescent="0.25">
      <c r="A319" s="1"/>
      <c r="F319" s="5"/>
    </row>
    <row r="320" spans="1:6" x14ac:dyDescent="0.25">
      <c r="A320" s="1"/>
      <c r="F320" s="5"/>
    </row>
    <row r="321" spans="1:6" x14ac:dyDescent="0.25">
      <c r="A321" s="1"/>
      <c r="F321" s="5"/>
    </row>
    <row r="322" spans="1:6" x14ac:dyDescent="0.25">
      <c r="A322" s="1"/>
      <c r="F322" s="5"/>
    </row>
    <row r="323" spans="1:6" x14ac:dyDescent="0.25">
      <c r="A323" s="1"/>
      <c r="F323" s="5"/>
    </row>
    <row r="324" spans="1:6" x14ac:dyDescent="0.25">
      <c r="A324" s="1"/>
      <c r="F324" s="5"/>
    </row>
    <row r="325" spans="1:6" x14ac:dyDescent="0.25">
      <c r="A325" s="1"/>
      <c r="F325" s="5"/>
    </row>
    <row r="326" spans="1:6" x14ac:dyDescent="0.25">
      <c r="A326" s="1"/>
      <c r="F326" s="5"/>
    </row>
    <row r="327" spans="1:6" x14ac:dyDescent="0.25">
      <c r="A327" s="1"/>
      <c r="F327" s="5"/>
    </row>
    <row r="328" spans="1:6" x14ac:dyDescent="0.25">
      <c r="A328" s="1"/>
      <c r="F328" s="5"/>
    </row>
    <row r="329" spans="1:6" x14ac:dyDescent="0.25">
      <c r="A329" s="1"/>
      <c r="F329" s="5"/>
    </row>
    <row r="330" spans="1:6" x14ac:dyDescent="0.25">
      <c r="A330" s="1"/>
      <c r="F330" s="5"/>
    </row>
    <row r="331" spans="1:6" x14ac:dyDescent="0.25">
      <c r="A331" s="1"/>
      <c r="F331" s="5"/>
    </row>
    <row r="332" spans="1:6" x14ac:dyDescent="0.25">
      <c r="A332" s="1"/>
      <c r="F332" s="5"/>
    </row>
    <row r="333" spans="1:6" x14ac:dyDescent="0.25">
      <c r="A333" s="1"/>
      <c r="F333" s="5"/>
    </row>
    <row r="334" spans="1:6" x14ac:dyDescent="0.25">
      <c r="A334" s="1"/>
      <c r="F334" s="5"/>
    </row>
    <row r="335" spans="1:6" x14ac:dyDescent="0.25">
      <c r="A335" s="1"/>
      <c r="F335" s="5"/>
    </row>
    <row r="336" spans="1:6" x14ac:dyDescent="0.25">
      <c r="A336" s="1"/>
      <c r="F336" s="5"/>
    </row>
    <row r="337" spans="1:6" x14ac:dyDescent="0.25">
      <c r="A337" s="1"/>
      <c r="F337" s="5"/>
    </row>
    <row r="338" spans="1:6" x14ac:dyDescent="0.25">
      <c r="A338" s="1"/>
      <c r="F338" s="5"/>
    </row>
    <row r="339" spans="1:6" x14ac:dyDescent="0.25">
      <c r="A339" s="1"/>
      <c r="F339" s="5"/>
    </row>
    <row r="340" spans="1:6" x14ac:dyDescent="0.25">
      <c r="A340" s="1"/>
      <c r="F340" s="5"/>
    </row>
    <row r="341" spans="1:6" x14ac:dyDescent="0.25">
      <c r="A341" s="1"/>
      <c r="F341" s="5"/>
    </row>
    <row r="342" spans="1:6" x14ac:dyDescent="0.25">
      <c r="A342" s="1"/>
      <c r="F342" s="5"/>
    </row>
    <row r="343" spans="1:6" x14ac:dyDescent="0.25">
      <c r="A343" s="1"/>
      <c r="F343" s="5"/>
    </row>
    <row r="344" spans="1:6" x14ac:dyDescent="0.25">
      <c r="A344" s="1"/>
      <c r="F344" s="5"/>
    </row>
    <row r="345" spans="1:6" x14ac:dyDescent="0.25">
      <c r="A345" s="1"/>
      <c r="F345" s="5"/>
    </row>
    <row r="346" spans="1:6" x14ac:dyDescent="0.25">
      <c r="A346" s="1"/>
      <c r="F346" s="5"/>
    </row>
    <row r="347" spans="1:6" x14ac:dyDescent="0.25">
      <c r="A347" s="1"/>
      <c r="F347" s="5"/>
    </row>
    <row r="348" spans="1:6" x14ac:dyDescent="0.25">
      <c r="A348" s="1"/>
      <c r="F348" s="5"/>
    </row>
    <row r="349" spans="1:6" x14ac:dyDescent="0.25">
      <c r="A349" s="1"/>
      <c r="F349" s="5"/>
    </row>
    <row r="350" spans="1:6" x14ac:dyDescent="0.25">
      <c r="A350" s="1"/>
      <c r="F350" s="5"/>
    </row>
    <row r="351" spans="1:6" x14ac:dyDescent="0.25">
      <c r="A351" s="1"/>
      <c r="F351" s="5"/>
    </row>
    <row r="352" spans="1:6" x14ac:dyDescent="0.25">
      <c r="A352" s="1"/>
      <c r="F352" s="5"/>
    </row>
    <row r="353" spans="1:6" x14ac:dyDescent="0.25">
      <c r="A353" s="1"/>
      <c r="F353" s="5"/>
    </row>
    <row r="354" spans="1:6" x14ac:dyDescent="0.25">
      <c r="A354" s="1"/>
      <c r="F354" s="5"/>
    </row>
    <row r="355" spans="1:6" x14ac:dyDescent="0.25">
      <c r="A355" s="1"/>
      <c r="F355" s="5"/>
    </row>
    <row r="356" spans="1:6" x14ac:dyDescent="0.25">
      <c r="A356" s="1"/>
      <c r="F356" s="5"/>
    </row>
    <row r="357" spans="1:6" x14ac:dyDescent="0.25">
      <c r="A357" s="1"/>
      <c r="F357" s="5"/>
    </row>
    <row r="358" spans="1:6" x14ac:dyDescent="0.25">
      <c r="A358" s="1"/>
      <c r="F358" s="5"/>
    </row>
    <row r="359" spans="1:6" x14ac:dyDescent="0.25">
      <c r="A359" s="1"/>
      <c r="F359" s="5"/>
    </row>
    <row r="360" spans="1:6" x14ac:dyDescent="0.25">
      <c r="A360" s="1"/>
      <c r="F360" s="5"/>
    </row>
    <row r="361" spans="1:6" x14ac:dyDescent="0.25">
      <c r="A361" s="1"/>
      <c r="F361" s="5"/>
    </row>
    <row r="362" spans="1:6" x14ac:dyDescent="0.25">
      <c r="A362" s="1"/>
      <c r="F362" s="5"/>
    </row>
    <row r="363" spans="1:6" x14ac:dyDescent="0.25">
      <c r="A363" s="1"/>
      <c r="F363" s="5"/>
    </row>
    <row r="364" spans="1:6" x14ac:dyDescent="0.25">
      <c r="A364" s="1"/>
      <c r="F364" s="5"/>
    </row>
    <row r="365" spans="1:6" x14ac:dyDescent="0.25">
      <c r="A365" s="1"/>
      <c r="F365" s="5"/>
    </row>
    <row r="366" spans="1:6" x14ac:dyDescent="0.25">
      <c r="A366" s="1"/>
      <c r="F366" s="5"/>
    </row>
    <row r="367" spans="1:6" x14ac:dyDescent="0.25">
      <c r="A367" s="1"/>
      <c r="F367" s="5"/>
    </row>
    <row r="368" spans="1:6" x14ac:dyDescent="0.25">
      <c r="A368" s="1"/>
      <c r="F368" s="5"/>
    </row>
    <row r="369" spans="1:6" x14ac:dyDescent="0.25">
      <c r="A369" s="1"/>
      <c r="F369" s="5"/>
    </row>
    <row r="370" spans="1:6" x14ac:dyDescent="0.25">
      <c r="A370" s="1"/>
      <c r="F370" s="5"/>
    </row>
    <row r="371" spans="1:6" x14ac:dyDescent="0.25">
      <c r="A371" s="1"/>
      <c r="F371" s="5"/>
    </row>
    <row r="372" spans="1:6" x14ac:dyDescent="0.25">
      <c r="A372" s="1"/>
      <c r="F372" s="5"/>
    </row>
    <row r="373" spans="1:6" x14ac:dyDescent="0.25">
      <c r="A373" s="1"/>
      <c r="F373" s="5"/>
    </row>
    <row r="374" spans="1:6" x14ac:dyDescent="0.25">
      <c r="A374" s="1"/>
      <c r="F374" s="5"/>
    </row>
    <row r="375" spans="1:6" x14ac:dyDescent="0.25">
      <c r="A375" s="1"/>
      <c r="F375" s="5"/>
    </row>
    <row r="376" spans="1:6" x14ac:dyDescent="0.25">
      <c r="A376" s="1"/>
      <c r="F376" s="5"/>
    </row>
    <row r="377" spans="1:6" x14ac:dyDescent="0.25">
      <c r="A377" s="1"/>
      <c r="F377" s="5"/>
    </row>
    <row r="378" spans="1:6" x14ac:dyDescent="0.25">
      <c r="A378" s="1"/>
      <c r="F378" s="5"/>
    </row>
    <row r="379" spans="1:6" x14ac:dyDescent="0.25">
      <c r="A379" s="1"/>
      <c r="F379" s="5"/>
    </row>
    <row r="380" spans="1:6" x14ac:dyDescent="0.25">
      <c r="A380" s="1"/>
      <c r="F380" s="5"/>
    </row>
    <row r="381" spans="1:6" x14ac:dyDescent="0.25">
      <c r="A381" s="1"/>
      <c r="F381" s="5"/>
    </row>
    <row r="382" spans="1:6" x14ac:dyDescent="0.25">
      <c r="A382" s="1"/>
      <c r="F382" s="5"/>
    </row>
    <row r="383" spans="1:6" x14ac:dyDescent="0.25">
      <c r="A383" s="1"/>
      <c r="F383" s="5"/>
    </row>
    <row r="384" spans="1:6" x14ac:dyDescent="0.25">
      <c r="A384" s="1"/>
      <c r="F384" s="5"/>
    </row>
    <row r="385" spans="1:6" x14ac:dyDescent="0.25">
      <c r="A385" s="1"/>
      <c r="F385" s="5"/>
    </row>
    <row r="386" spans="1:6" x14ac:dyDescent="0.25">
      <c r="A386" s="1"/>
      <c r="F386" s="5"/>
    </row>
    <row r="387" spans="1:6" x14ac:dyDescent="0.25">
      <c r="A387" s="1"/>
      <c r="F387" s="5"/>
    </row>
    <row r="388" spans="1:6" x14ac:dyDescent="0.25">
      <c r="A388" s="1"/>
      <c r="F388" s="5"/>
    </row>
    <row r="389" spans="1:6" x14ac:dyDescent="0.25">
      <c r="A389" s="1"/>
      <c r="F389" s="5"/>
    </row>
    <row r="390" spans="1:6" x14ac:dyDescent="0.25">
      <c r="A390" s="1"/>
      <c r="F390" s="5"/>
    </row>
    <row r="391" spans="1:6" x14ac:dyDescent="0.25">
      <c r="A391" s="1"/>
      <c r="F391" s="5"/>
    </row>
    <row r="392" spans="1:6" x14ac:dyDescent="0.25">
      <c r="A392" s="1"/>
      <c r="F392" s="5"/>
    </row>
    <row r="393" spans="1:6" x14ac:dyDescent="0.25">
      <c r="A393" s="1"/>
      <c r="F393" s="5"/>
    </row>
    <row r="394" spans="1:6" x14ac:dyDescent="0.25">
      <c r="A394" s="1"/>
      <c r="F394" s="5"/>
    </row>
    <row r="395" spans="1:6" x14ac:dyDescent="0.25">
      <c r="A395" s="1"/>
      <c r="F395" s="5"/>
    </row>
    <row r="396" spans="1:6" x14ac:dyDescent="0.25">
      <c r="A396" s="1"/>
      <c r="F396" s="5"/>
    </row>
    <row r="397" spans="1:6" x14ac:dyDescent="0.25">
      <c r="A397" s="1"/>
      <c r="F397" s="5"/>
    </row>
    <row r="398" spans="1:6" x14ac:dyDescent="0.25">
      <c r="A398" s="1"/>
      <c r="F398" s="5"/>
    </row>
    <row r="399" spans="1:6" x14ac:dyDescent="0.25">
      <c r="A399" s="1"/>
      <c r="F399" s="5"/>
    </row>
    <row r="400" spans="1:6" x14ac:dyDescent="0.25">
      <c r="A400" s="1"/>
      <c r="F400" s="5"/>
    </row>
    <row r="401" spans="1:6" x14ac:dyDescent="0.25">
      <c r="A401" s="1"/>
      <c r="F401" s="5"/>
    </row>
    <row r="402" spans="1:6" x14ac:dyDescent="0.25">
      <c r="A402" s="1"/>
      <c r="F402" s="5"/>
    </row>
    <row r="403" spans="1:6" x14ac:dyDescent="0.25">
      <c r="A403" s="1"/>
      <c r="F403" s="5"/>
    </row>
    <row r="404" spans="1:6" x14ac:dyDescent="0.25">
      <c r="A404" s="1"/>
      <c r="F404" s="5"/>
    </row>
    <row r="405" spans="1:6" x14ac:dyDescent="0.25">
      <c r="A405" s="1"/>
      <c r="F405" s="5"/>
    </row>
    <row r="406" spans="1:6" x14ac:dyDescent="0.25">
      <c r="A406" s="1"/>
      <c r="F406" s="5"/>
    </row>
    <row r="407" spans="1:6" x14ac:dyDescent="0.25">
      <c r="A407" s="1"/>
      <c r="F407" s="5"/>
    </row>
    <row r="408" spans="1:6" x14ac:dyDescent="0.25">
      <c r="A408" s="1"/>
      <c r="F408" s="5"/>
    </row>
    <row r="409" spans="1:6" x14ac:dyDescent="0.25">
      <c r="A409" s="1"/>
      <c r="F409" s="5"/>
    </row>
    <row r="410" spans="1:6" x14ac:dyDescent="0.25">
      <c r="A410" s="1"/>
      <c r="F410" s="5"/>
    </row>
    <row r="411" spans="1:6" x14ac:dyDescent="0.25">
      <c r="A411" s="1"/>
      <c r="F411" s="5"/>
    </row>
    <row r="412" spans="1:6" x14ac:dyDescent="0.25">
      <c r="A412" s="1"/>
      <c r="F412" s="5"/>
    </row>
    <row r="413" spans="1:6" x14ac:dyDescent="0.25">
      <c r="A413" s="1"/>
      <c r="F413" s="5"/>
    </row>
    <row r="414" spans="1:6" x14ac:dyDescent="0.25">
      <c r="A414" s="1"/>
      <c r="F414" s="5"/>
    </row>
    <row r="415" spans="1:6" x14ac:dyDescent="0.25">
      <c r="A415" s="1"/>
      <c r="F415" s="5"/>
    </row>
    <row r="416" spans="1:6" x14ac:dyDescent="0.25">
      <c r="A416" s="1"/>
      <c r="F416" s="5"/>
    </row>
    <row r="417" spans="1:6" x14ac:dyDescent="0.25">
      <c r="A417" s="1"/>
      <c r="F417" s="5"/>
    </row>
    <row r="418" spans="1:6" x14ac:dyDescent="0.25">
      <c r="A418" s="1"/>
      <c r="F418" s="5"/>
    </row>
    <row r="419" spans="1:6" x14ac:dyDescent="0.25">
      <c r="A419" s="1"/>
      <c r="F419" s="5"/>
    </row>
    <row r="420" spans="1:6" x14ac:dyDescent="0.25">
      <c r="A420" s="1"/>
      <c r="F420" s="5"/>
    </row>
    <row r="421" spans="1:6" x14ac:dyDescent="0.25">
      <c r="A421" s="1"/>
      <c r="F421" s="5"/>
    </row>
    <row r="422" spans="1:6" x14ac:dyDescent="0.25">
      <c r="A422" s="1"/>
      <c r="F422" s="5"/>
    </row>
    <row r="423" spans="1:6" x14ac:dyDescent="0.25">
      <c r="A423" s="1"/>
      <c r="F423" s="5"/>
    </row>
    <row r="424" spans="1:6" x14ac:dyDescent="0.25">
      <c r="A424" s="1"/>
      <c r="F424" s="5"/>
    </row>
    <row r="425" spans="1:6" x14ac:dyDescent="0.25">
      <c r="A425" s="1"/>
      <c r="F425" s="5"/>
    </row>
    <row r="426" spans="1:6" x14ac:dyDescent="0.25">
      <c r="A426" s="1"/>
      <c r="F426" s="5"/>
    </row>
    <row r="427" spans="1:6" x14ac:dyDescent="0.25">
      <c r="A427" s="1"/>
      <c r="F427" s="5"/>
    </row>
    <row r="428" spans="1:6" x14ac:dyDescent="0.25">
      <c r="A428" s="1"/>
      <c r="F428" s="5"/>
    </row>
    <row r="429" spans="1:6" x14ac:dyDescent="0.25">
      <c r="A429" s="1"/>
      <c r="F429" s="5"/>
    </row>
    <row r="430" spans="1:6" x14ac:dyDescent="0.25">
      <c r="A430" s="1"/>
      <c r="F430" s="5"/>
    </row>
    <row r="431" spans="1:6" x14ac:dyDescent="0.25">
      <c r="A431" s="1"/>
      <c r="F431" s="5"/>
    </row>
    <row r="432" spans="1:6" x14ac:dyDescent="0.25">
      <c r="A432" s="1"/>
      <c r="F432" s="5"/>
    </row>
    <row r="433" spans="1:6" x14ac:dyDescent="0.25">
      <c r="A433" s="1"/>
      <c r="F433" s="5"/>
    </row>
    <row r="434" spans="1:6" x14ac:dyDescent="0.25">
      <c r="A434" s="1"/>
      <c r="F434" s="5"/>
    </row>
    <row r="435" spans="1:6" x14ac:dyDescent="0.25">
      <c r="A435" s="1"/>
      <c r="F435" s="5"/>
    </row>
    <row r="436" spans="1:6" x14ac:dyDescent="0.25">
      <c r="A436" s="1"/>
      <c r="F436" s="5"/>
    </row>
    <row r="437" spans="1:6" x14ac:dyDescent="0.25">
      <c r="A437" s="1"/>
      <c r="F437" s="5"/>
    </row>
    <row r="438" spans="1:6" x14ac:dyDescent="0.25">
      <c r="A438" s="1"/>
      <c r="F438" s="5"/>
    </row>
    <row r="439" spans="1:6" x14ac:dyDescent="0.25">
      <c r="A439" s="1"/>
      <c r="F439" s="5"/>
    </row>
    <row r="440" spans="1:6" x14ac:dyDescent="0.25">
      <c r="A440" s="1"/>
      <c r="F440" s="5"/>
    </row>
    <row r="441" spans="1:6" x14ac:dyDescent="0.25">
      <c r="A441" s="1"/>
      <c r="F441" s="5"/>
    </row>
    <row r="442" spans="1:6" x14ac:dyDescent="0.25">
      <c r="A442" s="1"/>
      <c r="F442" s="5"/>
    </row>
    <row r="443" spans="1:6" x14ac:dyDescent="0.25">
      <c r="A443" s="1"/>
      <c r="F443" s="5"/>
    </row>
    <row r="444" spans="1:6" x14ac:dyDescent="0.25">
      <c r="A444" s="1"/>
      <c r="F444" s="5"/>
    </row>
    <row r="445" spans="1:6" x14ac:dyDescent="0.25">
      <c r="A445" s="1"/>
      <c r="F445" s="5"/>
    </row>
    <row r="446" spans="1:6" x14ac:dyDescent="0.25">
      <c r="A446" s="1"/>
      <c r="F446" s="5"/>
    </row>
    <row r="447" spans="1:6" x14ac:dyDescent="0.25">
      <c r="A447" s="1"/>
      <c r="F447" s="5"/>
    </row>
    <row r="448" spans="1:6" x14ac:dyDescent="0.25">
      <c r="A448" s="1"/>
      <c r="F448" s="5"/>
    </row>
    <row r="449" spans="1:6" x14ac:dyDescent="0.25">
      <c r="A449" s="1"/>
      <c r="F449" s="5"/>
    </row>
    <row r="450" spans="1:6" x14ac:dyDescent="0.25">
      <c r="A450" s="1"/>
      <c r="F450" s="5"/>
    </row>
    <row r="451" spans="1:6" x14ac:dyDescent="0.25">
      <c r="A451" s="1"/>
      <c r="F451" s="5"/>
    </row>
    <row r="452" spans="1:6" x14ac:dyDescent="0.25">
      <c r="A452" s="1"/>
      <c r="F452" s="5"/>
    </row>
    <row r="453" spans="1:6" x14ac:dyDescent="0.25">
      <c r="A453" s="1"/>
      <c r="F453" s="5"/>
    </row>
    <row r="454" spans="1:6" x14ac:dyDescent="0.25">
      <c r="A454" s="1"/>
      <c r="F454" s="5"/>
    </row>
    <row r="455" spans="1:6" x14ac:dyDescent="0.25">
      <c r="A455" s="1"/>
      <c r="F455" s="5"/>
    </row>
    <row r="456" spans="1:6" x14ac:dyDescent="0.25">
      <c r="A456" s="1"/>
      <c r="F456" s="5"/>
    </row>
    <row r="457" spans="1:6" x14ac:dyDescent="0.25">
      <c r="A457" s="1"/>
      <c r="F457" s="5"/>
    </row>
    <row r="458" spans="1:6" x14ac:dyDescent="0.25">
      <c r="A458" s="1"/>
      <c r="F458" s="5"/>
    </row>
    <row r="459" spans="1:6" x14ac:dyDescent="0.25">
      <c r="A459" s="1"/>
      <c r="F459" s="5"/>
    </row>
    <row r="460" spans="1:6" x14ac:dyDescent="0.25">
      <c r="A460" s="1"/>
      <c r="F460" s="5"/>
    </row>
    <row r="461" spans="1:6" x14ac:dyDescent="0.25">
      <c r="A461" s="1"/>
      <c r="F461" s="5"/>
    </row>
    <row r="462" spans="1:6" x14ac:dyDescent="0.25">
      <c r="A462" s="1"/>
      <c r="F462" s="5"/>
    </row>
    <row r="463" spans="1:6" x14ac:dyDescent="0.25">
      <c r="A463" s="1"/>
      <c r="F463" s="5"/>
    </row>
    <row r="464" spans="1:6" x14ac:dyDescent="0.25">
      <c r="A464" s="1"/>
      <c r="F464" s="5"/>
    </row>
    <row r="465" spans="1:6" x14ac:dyDescent="0.25">
      <c r="A465" s="1"/>
      <c r="F465" s="5"/>
    </row>
    <row r="466" spans="1:6" x14ac:dyDescent="0.25">
      <c r="A466" s="1"/>
      <c r="F466" s="5"/>
    </row>
    <row r="467" spans="1:6" x14ac:dyDescent="0.25">
      <c r="A467" s="1"/>
      <c r="F467" s="5"/>
    </row>
    <row r="468" spans="1:6" x14ac:dyDescent="0.25">
      <c r="A468" s="1"/>
      <c r="F468" s="5"/>
    </row>
    <row r="469" spans="1:6" x14ac:dyDescent="0.25">
      <c r="A469" s="1"/>
      <c r="F469" s="5"/>
    </row>
    <row r="470" spans="1:6" x14ac:dyDescent="0.25">
      <c r="A470" s="1"/>
      <c r="F470" s="5"/>
    </row>
    <row r="471" spans="1:6" x14ac:dyDescent="0.25">
      <c r="A471" s="1"/>
      <c r="F471" s="5"/>
    </row>
    <row r="472" spans="1:6" x14ac:dyDescent="0.25">
      <c r="A472" s="1"/>
      <c r="F472" s="5"/>
    </row>
    <row r="473" spans="1:6" x14ac:dyDescent="0.25">
      <c r="A473" s="1"/>
      <c r="F473" s="5"/>
    </row>
    <row r="474" spans="1:6" x14ac:dyDescent="0.25">
      <c r="A474" s="1"/>
      <c r="F474" s="5"/>
    </row>
    <row r="475" spans="1:6" x14ac:dyDescent="0.25">
      <c r="A475" s="1"/>
      <c r="F475" s="5"/>
    </row>
    <row r="476" spans="1:6" x14ac:dyDescent="0.25">
      <c r="A476" s="1"/>
      <c r="F476" s="5"/>
    </row>
    <row r="477" spans="1:6" x14ac:dyDescent="0.25">
      <c r="A477" s="1"/>
      <c r="F477" s="5"/>
    </row>
    <row r="478" spans="1:6" x14ac:dyDescent="0.25">
      <c r="A478" s="1"/>
      <c r="F478" s="5"/>
    </row>
    <row r="479" spans="1:6" x14ac:dyDescent="0.25">
      <c r="A479" s="1"/>
      <c r="F479" s="5"/>
    </row>
    <row r="480" spans="1:6" x14ac:dyDescent="0.25">
      <c r="A480" s="1"/>
      <c r="F480" s="5"/>
    </row>
    <row r="481" spans="1:6" x14ac:dyDescent="0.25">
      <c r="A481" s="1"/>
      <c r="F481" s="5"/>
    </row>
    <row r="482" spans="1:6" x14ac:dyDescent="0.25">
      <c r="A482" s="1"/>
      <c r="F482" s="5"/>
    </row>
    <row r="483" spans="1:6" x14ac:dyDescent="0.25">
      <c r="A483" s="1"/>
      <c r="F483" s="5"/>
    </row>
    <row r="484" spans="1:6" x14ac:dyDescent="0.25">
      <c r="A484" s="1"/>
      <c r="F484" s="5"/>
    </row>
    <row r="485" spans="1:6" x14ac:dyDescent="0.25">
      <c r="A485" s="1"/>
      <c r="F485" s="5"/>
    </row>
    <row r="486" spans="1:6" x14ac:dyDescent="0.25">
      <c r="A486" s="1"/>
      <c r="F486" s="5"/>
    </row>
    <row r="487" spans="1:6" x14ac:dyDescent="0.25">
      <c r="A487" s="1"/>
      <c r="F487" s="5"/>
    </row>
    <row r="488" spans="1:6" x14ac:dyDescent="0.25">
      <c r="A488" s="1"/>
      <c r="F488" s="5"/>
    </row>
    <row r="489" spans="1:6" x14ac:dyDescent="0.25">
      <c r="A489" s="1"/>
      <c r="F489" s="5"/>
    </row>
    <row r="490" spans="1:6" x14ac:dyDescent="0.25">
      <c r="A490" s="1"/>
      <c r="F490" s="5"/>
    </row>
    <row r="491" spans="1:6" x14ac:dyDescent="0.25">
      <c r="A491" s="1"/>
      <c r="F491" s="5"/>
    </row>
    <row r="492" spans="1:6" x14ac:dyDescent="0.25">
      <c r="A492" s="1"/>
      <c r="F492" s="5"/>
    </row>
    <row r="493" spans="1:6" x14ac:dyDescent="0.25">
      <c r="A493" s="1"/>
      <c r="F493" s="5"/>
    </row>
    <row r="494" spans="1:6" x14ac:dyDescent="0.25">
      <c r="A494" s="1"/>
      <c r="F494" s="5"/>
    </row>
    <row r="495" spans="1:6" x14ac:dyDescent="0.25">
      <c r="A495" s="1"/>
      <c r="F495" s="5"/>
    </row>
    <row r="496" spans="1:6" x14ac:dyDescent="0.25">
      <c r="A496" s="1"/>
      <c r="F496" s="5"/>
    </row>
    <row r="497" spans="1:6" x14ac:dyDescent="0.25">
      <c r="A497" s="1"/>
      <c r="F497" s="5"/>
    </row>
    <row r="498" spans="1:6" x14ac:dyDescent="0.25">
      <c r="A498" s="1"/>
      <c r="F498" s="5"/>
    </row>
    <row r="499" spans="1:6" x14ac:dyDescent="0.25">
      <c r="A499" s="1"/>
      <c r="F499" s="5"/>
    </row>
    <row r="500" spans="1:6" x14ac:dyDescent="0.25">
      <c r="A500" s="1"/>
      <c r="F500" s="5"/>
    </row>
    <row r="501" spans="1:6" x14ac:dyDescent="0.25">
      <c r="A501" s="1"/>
      <c r="F501" s="5"/>
    </row>
    <row r="502" spans="1:6" x14ac:dyDescent="0.25">
      <c r="A502" s="1"/>
      <c r="F502" s="5"/>
    </row>
    <row r="503" spans="1:6" x14ac:dyDescent="0.25">
      <c r="A503" s="1"/>
      <c r="F503" s="5"/>
    </row>
    <row r="504" spans="1:6" x14ac:dyDescent="0.25">
      <c r="A504" s="1"/>
      <c r="F504" s="5"/>
    </row>
    <row r="505" spans="1:6" x14ac:dyDescent="0.25">
      <c r="A505" s="1"/>
      <c r="F505" s="5"/>
    </row>
    <row r="506" spans="1:6" x14ac:dyDescent="0.25">
      <c r="A506" s="1"/>
      <c r="F506" s="5"/>
    </row>
    <row r="507" spans="1:6" x14ac:dyDescent="0.25">
      <c r="A507" s="1"/>
      <c r="F507" s="5"/>
    </row>
    <row r="508" spans="1:6" x14ac:dyDescent="0.25">
      <c r="A508" s="1"/>
      <c r="F508" s="5"/>
    </row>
    <row r="509" spans="1:6" x14ac:dyDescent="0.25">
      <c r="A509" s="1"/>
      <c r="F509" s="5"/>
    </row>
    <row r="510" spans="1:6" x14ac:dyDescent="0.25">
      <c r="A510" s="1"/>
      <c r="F510" s="5"/>
    </row>
    <row r="511" spans="1:6" x14ac:dyDescent="0.25">
      <c r="A511" s="1"/>
      <c r="F511" s="5"/>
    </row>
    <row r="512" spans="1:6" x14ac:dyDescent="0.25">
      <c r="A512" s="1"/>
      <c r="F512" s="5"/>
    </row>
    <row r="513" spans="1:6" x14ac:dyDescent="0.25">
      <c r="A513" s="1"/>
      <c r="F513" s="5"/>
    </row>
    <row r="514" spans="1:6" x14ac:dyDescent="0.25">
      <c r="A514" s="1"/>
      <c r="F514" s="5"/>
    </row>
    <row r="515" spans="1:6" x14ac:dyDescent="0.25">
      <c r="A515" s="1"/>
      <c r="F515" s="5"/>
    </row>
    <row r="516" spans="1:6" x14ac:dyDescent="0.25">
      <c r="A516" s="1"/>
      <c r="F516" s="5"/>
    </row>
    <row r="517" spans="1:6" x14ac:dyDescent="0.25">
      <c r="A517" s="1"/>
      <c r="F517" s="5"/>
    </row>
    <row r="518" spans="1:6" x14ac:dyDescent="0.25">
      <c r="A518" s="1"/>
      <c r="F518" s="5"/>
    </row>
    <row r="519" spans="1:6" x14ac:dyDescent="0.25">
      <c r="A519" s="1"/>
      <c r="F519" s="5"/>
    </row>
    <row r="520" spans="1:6" x14ac:dyDescent="0.25">
      <c r="A520" s="1"/>
      <c r="F520" s="5"/>
    </row>
    <row r="521" spans="1:6" x14ac:dyDescent="0.25">
      <c r="A521" s="1"/>
      <c r="F521" s="5"/>
    </row>
    <row r="522" spans="1:6" x14ac:dyDescent="0.25">
      <c r="A522" s="1"/>
      <c r="F522" s="5"/>
    </row>
    <row r="523" spans="1:6" x14ac:dyDescent="0.25">
      <c r="A523" s="1"/>
      <c r="F523" s="5"/>
    </row>
    <row r="524" spans="1:6" x14ac:dyDescent="0.25">
      <c r="A524" s="1"/>
      <c r="F524" s="5"/>
    </row>
    <row r="525" spans="1:6" x14ac:dyDescent="0.25">
      <c r="A525" s="1"/>
      <c r="F525" s="5"/>
    </row>
    <row r="526" spans="1:6" x14ac:dyDescent="0.25">
      <c r="A526" s="1"/>
      <c r="F526" s="5"/>
    </row>
    <row r="527" spans="1:6" x14ac:dyDescent="0.25">
      <c r="A527" s="1"/>
      <c r="F527" s="5"/>
    </row>
    <row r="528" spans="1:6" x14ac:dyDescent="0.25">
      <c r="A528" s="1"/>
      <c r="F528" s="5"/>
    </row>
    <row r="529" spans="1:6" x14ac:dyDescent="0.25">
      <c r="A529" s="1"/>
      <c r="F529" s="5"/>
    </row>
    <row r="530" spans="1:6" x14ac:dyDescent="0.25">
      <c r="A530" s="1"/>
      <c r="F530" s="5"/>
    </row>
    <row r="531" spans="1:6" x14ac:dyDescent="0.25">
      <c r="A531" s="1"/>
      <c r="F531" s="5"/>
    </row>
    <row r="532" spans="1:6" x14ac:dyDescent="0.25">
      <c r="A532" s="1"/>
      <c r="F532" s="5"/>
    </row>
    <row r="533" spans="1:6" x14ac:dyDescent="0.25">
      <c r="A533" s="1"/>
      <c r="F533" s="5"/>
    </row>
    <row r="534" spans="1:6" x14ac:dyDescent="0.25">
      <c r="A534" s="1"/>
      <c r="F534" s="5"/>
    </row>
    <row r="535" spans="1:6" x14ac:dyDescent="0.25">
      <c r="A535" s="1"/>
      <c r="F535" s="5"/>
    </row>
    <row r="536" spans="1:6" x14ac:dyDescent="0.25">
      <c r="A536" s="1"/>
      <c r="F536" s="5"/>
    </row>
    <row r="537" spans="1:6" x14ac:dyDescent="0.25">
      <c r="A537" s="1"/>
      <c r="F537" s="5"/>
    </row>
    <row r="538" spans="1:6" x14ac:dyDescent="0.25">
      <c r="A538" s="1"/>
      <c r="F538" s="5"/>
    </row>
    <row r="539" spans="1:6" x14ac:dyDescent="0.25">
      <c r="A539" s="1"/>
      <c r="F539" s="5"/>
    </row>
    <row r="540" spans="1:6" x14ac:dyDescent="0.25">
      <c r="A540" s="1"/>
      <c r="F540" s="5"/>
    </row>
    <row r="541" spans="1:6" x14ac:dyDescent="0.25">
      <c r="A541" s="1"/>
      <c r="F541" s="5"/>
    </row>
    <row r="542" spans="1:6" x14ac:dyDescent="0.25">
      <c r="A542" s="1"/>
      <c r="F542" s="5"/>
    </row>
    <row r="543" spans="1:6" x14ac:dyDescent="0.25">
      <c r="A543" s="1"/>
      <c r="F543" s="5"/>
    </row>
    <row r="544" spans="1:6" x14ac:dyDescent="0.25">
      <c r="A544" s="1"/>
      <c r="F544" s="5"/>
    </row>
    <row r="545" spans="1:6" x14ac:dyDescent="0.25">
      <c r="A545" s="1"/>
      <c r="F545" s="5"/>
    </row>
    <row r="546" spans="1:6" x14ac:dyDescent="0.25">
      <c r="A546" s="1"/>
      <c r="F546" s="5"/>
    </row>
    <row r="547" spans="1:6" x14ac:dyDescent="0.25">
      <c r="A547" s="1"/>
      <c r="F547" s="5"/>
    </row>
    <row r="548" spans="1:6" x14ac:dyDescent="0.25">
      <c r="A548" s="1"/>
      <c r="F548" s="5"/>
    </row>
    <row r="549" spans="1:6" x14ac:dyDescent="0.25">
      <c r="A549" s="1"/>
      <c r="F549" s="5"/>
    </row>
    <row r="550" spans="1:6" x14ac:dyDescent="0.25">
      <c r="A550" s="1"/>
      <c r="F550" s="5"/>
    </row>
    <row r="551" spans="1:6" x14ac:dyDescent="0.25">
      <c r="A551" s="1"/>
      <c r="F551" s="5"/>
    </row>
    <row r="552" spans="1:6" x14ac:dyDescent="0.25">
      <c r="A552" s="1"/>
      <c r="F552" s="5"/>
    </row>
    <row r="553" spans="1:6" x14ac:dyDescent="0.25">
      <c r="A553" s="1"/>
      <c r="F553" s="5"/>
    </row>
    <row r="554" spans="1:6" x14ac:dyDescent="0.25">
      <c r="A554" s="1"/>
      <c r="F554" s="5"/>
    </row>
    <row r="555" spans="1:6" x14ac:dyDescent="0.25">
      <c r="A555" s="1"/>
      <c r="F555" s="5"/>
    </row>
    <row r="556" spans="1:6" x14ac:dyDescent="0.25">
      <c r="A556" s="1"/>
      <c r="F556" s="5"/>
    </row>
    <row r="557" spans="1:6" x14ac:dyDescent="0.25">
      <c r="A557" s="1"/>
      <c r="F557" s="5"/>
    </row>
    <row r="558" spans="1:6" x14ac:dyDescent="0.25">
      <c r="A558" s="1"/>
      <c r="F558" s="5"/>
    </row>
    <row r="559" spans="1:6" x14ac:dyDescent="0.25">
      <c r="A559" s="1"/>
      <c r="F559" s="5"/>
    </row>
    <row r="560" spans="1:6" x14ac:dyDescent="0.25">
      <c r="A560" s="1"/>
      <c r="F560" s="5"/>
    </row>
    <row r="561" spans="1:6" x14ac:dyDescent="0.25">
      <c r="A561" s="1"/>
      <c r="F561" s="5"/>
    </row>
    <row r="562" spans="1:6" x14ac:dyDescent="0.25">
      <c r="A562" s="1"/>
      <c r="F562" s="5"/>
    </row>
    <row r="563" spans="1:6" x14ac:dyDescent="0.25">
      <c r="A563" s="1"/>
      <c r="F563" s="5"/>
    </row>
    <row r="564" spans="1:6" x14ac:dyDescent="0.25">
      <c r="A564" s="1"/>
      <c r="F564" s="5"/>
    </row>
    <row r="565" spans="1:6" x14ac:dyDescent="0.25">
      <c r="A565" s="1"/>
      <c r="F565" s="5"/>
    </row>
    <row r="566" spans="1:6" x14ac:dyDescent="0.25">
      <c r="A566" s="1"/>
      <c r="F566" s="5"/>
    </row>
    <row r="567" spans="1:6" x14ac:dyDescent="0.25">
      <c r="A567" s="1"/>
      <c r="F567" s="5"/>
    </row>
    <row r="568" spans="1:6" x14ac:dyDescent="0.25">
      <c r="A568" s="1"/>
      <c r="F568" s="5"/>
    </row>
    <row r="569" spans="1:6" x14ac:dyDescent="0.25">
      <c r="A569" s="1"/>
      <c r="F569" s="5"/>
    </row>
    <row r="570" spans="1:6" x14ac:dyDescent="0.25">
      <c r="A570" s="1"/>
      <c r="F570" s="5"/>
    </row>
    <row r="571" spans="1:6" x14ac:dyDescent="0.25">
      <c r="A571" s="1"/>
      <c r="F571" s="5"/>
    </row>
    <row r="572" spans="1:6" x14ac:dyDescent="0.25">
      <c r="A572" s="1"/>
      <c r="F572" s="5"/>
    </row>
    <row r="573" spans="1:6" x14ac:dyDescent="0.25">
      <c r="A573" s="1"/>
      <c r="F573" s="5"/>
    </row>
    <row r="574" spans="1:6" x14ac:dyDescent="0.25">
      <c r="A574" s="1"/>
      <c r="F574" s="5"/>
    </row>
    <row r="575" spans="1:6" x14ac:dyDescent="0.25">
      <c r="A575" s="1"/>
      <c r="F575" s="5"/>
    </row>
    <row r="576" spans="1:6" x14ac:dyDescent="0.25">
      <c r="A576" s="1"/>
      <c r="F576" s="5"/>
    </row>
    <row r="577" spans="1:6" x14ac:dyDescent="0.25">
      <c r="A577" s="1"/>
      <c r="F577" s="5"/>
    </row>
    <row r="578" spans="1:6" x14ac:dyDescent="0.25">
      <c r="A578" s="1"/>
      <c r="F578" s="5"/>
    </row>
    <row r="579" spans="1:6" x14ac:dyDescent="0.25">
      <c r="A579" s="1"/>
      <c r="F579" s="5"/>
    </row>
    <row r="580" spans="1:6" x14ac:dyDescent="0.25">
      <c r="A580" s="1"/>
      <c r="F580" s="5"/>
    </row>
    <row r="581" spans="1:6" x14ac:dyDescent="0.25">
      <c r="A581" s="1"/>
      <c r="F581" s="5"/>
    </row>
    <row r="582" spans="1:6" x14ac:dyDescent="0.25">
      <c r="A582" s="1"/>
      <c r="F582" s="5"/>
    </row>
    <row r="583" spans="1:6" x14ac:dyDescent="0.25">
      <c r="A583" s="1"/>
      <c r="F583" s="5"/>
    </row>
    <row r="584" spans="1:6" x14ac:dyDescent="0.25">
      <c r="A584" s="1"/>
      <c r="F584" s="5"/>
    </row>
    <row r="585" spans="1:6" x14ac:dyDescent="0.25">
      <c r="A585" s="1"/>
      <c r="F585" s="5"/>
    </row>
    <row r="586" spans="1:6" x14ac:dyDescent="0.25">
      <c r="A586" s="1"/>
      <c r="F586" s="5"/>
    </row>
    <row r="587" spans="1:6" x14ac:dyDescent="0.25">
      <c r="A587" s="1"/>
      <c r="F587" s="5"/>
    </row>
    <row r="588" spans="1:6" x14ac:dyDescent="0.25">
      <c r="A588" s="1"/>
      <c r="F588" s="5"/>
    </row>
    <row r="589" spans="1:6" x14ac:dyDescent="0.25">
      <c r="A589" s="1"/>
      <c r="F589" s="5"/>
    </row>
    <row r="590" spans="1:6" x14ac:dyDescent="0.25">
      <c r="A590" s="1"/>
      <c r="F590" s="5"/>
    </row>
    <row r="591" spans="1:6" x14ac:dyDescent="0.25">
      <c r="A591" s="1"/>
      <c r="F591" s="5"/>
    </row>
    <row r="592" spans="1:6" x14ac:dyDescent="0.25">
      <c r="A592" s="1"/>
      <c r="F592" s="5"/>
    </row>
    <row r="593" spans="1:6" x14ac:dyDescent="0.25">
      <c r="A593" s="1"/>
      <c r="F593" s="5"/>
    </row>
    <row r="594" spans="1:6" x14ac:dyDescent="0.25">
      <c r="A594" s="1"/>
      <c r="F594" s="5"/>
    </row>
    <row r="595" spans="1:6" x14ac:dyDescent="0.25">
      <c r="A595" s="1"/>
      <c r="F595" s="5"/>
    </row>
    <row r="596" spans="1:6" x14ac:dyDescent="0.25">
      <c r="A596" s="1"/>
      <c r="F596" s="5"/>
    </row>
    <row r="597" spans="1:6" x14ac:dyDescent="0.25">
      <c r="A597" s="1"/>
      <c r="F597" s="5"/>
    </row>
    <row r="598" spans="1:6" x14ac:dyDescent="0.25">
      <c r="A598" s="1"/>
      <c r="F598" s="5"/>
    </row>
    <row r="599" spans="1:6" x14ac:dyDescent="0.25">
      <c r="A599" s="1"/>
      <c r="F599" s="5"/>
    </row>
    <row r="600" spans="1:6" x14ac:dyDescent="0.25">
      <c r="A600" s="1"/>
      <c r="F600" s="5"/>
    </row>
    <row r="601" spans="1:6" x14ac:dyDescent="0.25">
      <c r="A601" s="1"/>
      <c r="F601" s="5"/>
    </row>
    <row r="602" spans="1:6" x14ac:dyDescent="0.25">
      <c r="A602" s="1"/>
      <c r="F602" s="5"/>
    </row>
    <row r="603" spans="1:6" x14ac:dyDescent="0.25">
      <c r="A603" s="1"/>
      <c r="F603" s="5"/>
    </row>
    <row r="604" spans="1:6" x14ac:dyDescent="0.25">
      <c r="A604" s="1"/>
      <c r="F604" s="5"/>
    </row>
    <row r="605" spans="1:6" x14ac:dyDescent="0.25">
      <c r="A605" s="1"/>
      <c r="F605" s="5"/>
    </row>
    <row r="606" spans="1:6" x14ac:dyDescent="0.25">
      <c r="A606" s="1"/>
      <c r="F606" s="5"/>
    </row>
    <row r="607" spans="1:6" x14ac:dyDescent="0.25">
      <c r="A607" s="1"/>
      <c r="F607" s="5"/>
    </row>
    <row r="608" spans="1:6" x14ac:dyDescent="0.25">
      <c r="A608" s="1"/>
      <c r="F608" s="5"/>
    </row>
    <row r="609" spans="1:6" x14ac:dyDescent="0.25">
      <c r="A609" s="1"/>
      <c r="F609" s="5"/>
    </row>
    <row r="610" spans="1:6" x14ac:dyDescent="0.25">
      <c r="A610" s="1"/>
      <c r="F610" s="5"/>
    </row>
    <row r="611" spans="1:6" x14ac:dyDescent="0.25">
      <c r="A611" s="1"/>
      <c r="F611" s="5"/>
    </row>
    <row r="612" spans="1:6" x14ac:dyDescent="0.25">
      <c r="A612" s="1"/>
      <c r="F612" s="5"/>
    </row>
    <row r="613" spans="1:6" x14ac:dyDescent="0.25">
      <c r="A613" s="1"/>
      <c r="F613" s="5"/>
    </row>
    <row r="614" spans="1:6" x14ac:dyDescent="0.25">
      <c r="A614" s="1"/>
      <c r="F614" s="5"/>
    </row>
    <row r="615" spans="1:6" x14ac:dyDescent="0.25">
      <c r="A615" s="1"/>
      <c r="F615" s="5"/>
    </row>
    <row r="616" spans="1:6" x14ac:dyDescent="0.25">
      <c r="A616" s="1"/>
      <c r="F616" s="5"/>
    </row>
    <row r="617" spans="1:6" x14ac:dyDescent="0.25">
      <c r="A617" s="1"/>
      <c r="F617" s="5"/>
    </row>
    <row r="618" spans="1:6" x14ac:dyDescent="0.25">
      <c r="A618" s="1"/>
      <c r="F618" s="5"/>
    </row>
    <row r="619" spans="1:6" x14ac:dyDescent="0.25">
      <c r="A619" s="1"/>
      <c r="F619" s="5"/>
    </row>
    <row r="620" spans="1:6" x14ac:dyDescent="0.25">
      <c r="A620" s="1"/>
      <c r="F620" s="5"/>
    </row>
    <row r="621" spans="1:6" x14ac:dyDescent="0.25">
      <c r="A621" s="1"/>
      <c r="F621" s="5"/>
    </row>
    <row r="622" spans="1:6" x14ac:dyDescent="0.25">
      <c r="A622" s="1"/>
      <c r="F622" s="5"/>
    </row>
    <row r="623" spans="1:6" x14ac:dyDescent="0.25">
      <c r="A623" s="1"/>
      <c r="F623" s="5"/>
    </row>
    <row r="624" spans="1:6" x14ac:dyDescent="0.25">
      <c r="A624" s="1"/>
      <c r="F624" s="5"/>
    </row>
    <row r="625" spans="1:6" x14ac:dyDescent="0.25">
      <c r="A625" s="1"/>
      <c r="F625" s="5"/>
    </row>
    <row r="626" spans="1:6" x14ac:dyDescent="0.25">
      <c r="A626" s="1"/>
      <c r="F626" s="5"/>
    </row>
    <row r="627" spans="1:6" x14ac:dyDescent="0.25">
      <c r="A627" s="1"/>
      <c r="F627" s="5"/>
    </row>
    <row r="628" spans="1:6" x14ac:dyDescent="0.25">
      <c r="A628" s="1"/>
      <c r="F628" s="5"/>
    </row>
    <row r="629" spans="1:6" x14ac:dyDescent="0.25">
      <c r="A629" s="1"/>
      <c r="F629" s="5"/>
    </row>
    <row r="630" spans="1:6" x14ac:dyDescent="0.25">
      <c r="A630" s="1"/>
      <c r="F630" s="5"/>
    </row>
    <row r="631" spans="1:6" x14ac:dyDescent="0.25">
      <c r="A631" s="1"/>
      <c r="F631" s="5"/>
    </row>
    <row r="632" spans="1:6" x14ac:dyDescent="0.25">
      <c r="A632" s="1"/>
      <c r="F632" s="5"/>
    </row>
    <row r="633" spans="1:6" x14ac:dyDescent="0.25">
      <c r="A633" s="1"/>
      <c r="F633" s="5"/>
    </row>
    <row r="634" spans="1:6" x14ac:dyDescent="0.25">
      <c r="A634" s="1"/>
      <c r="F634" s="5"/>
    </row>
    <row r="635" spans="1:6" x14ac:dyDescent="0.25">
      <c r="A635" s="1"/>
      <c r="F635" s="5"/>
    </row>
    <row r="636" spans="1:6" x14ac:dyDescent="0.25">
      <c r="A636" s="1"/>
      <c r="F636" s="5"/>
    </row>
    <row r="637" spans="1:6" x14ac:dyDescent="0.25">
      <c r="A637" s="1"/>
      <c r="F637" s="5"/>
    </row>
    <row r="638" spans="1:6" x14ac:dyDescent="0.25">
      <c r="A638" s="1"/>
      <c r="F638" s="5"/>
    </row>
    <row r="639" spans="1:6" x14ac:dyDescent="0.25">
      <c r="A639" s="1"/>
      <c r="F639" s="5"/>
    </row>
    <row r="640" spans="1:6" x14ac:dyDescent="0.25">
      <c r="A640" s="1"/>
      <c r="F640" s="5"/>
    </row>
    <row r="641" spans="1:6" x14ac:dyDescent="0.25">
      <c r="A641" s="1"/>
      <c r="F641" s="5"/>
    </row>
    <row r="642" spans="1:6" x14ac:dyDescent="0.25">
      <c r="A642" s="1"/>
      <c r="F642" s="5"/>
    </row>
    <row r="643" spans="1:6" x14ac:dyDescent="0.25">
      <c r="A643" s="1"/>
      <c r="F643" s="5"/>
    </row>
    <row r="644" spans="1:6" x14ac:dyDescent="0.25">
      <c r="A644" s="1"/>
      <c r="F644" s="5"/>
    </row>
    <row r="645" spans="1:6" x14ac:dyDescent="0.25">
      <c r="A645" s="1"/>
      <c r="F645" s="5"/>
    </row>
    <row r="646" spans="1:6" x14ac:dyDescent="0.25">
      <c r="A646" s="1"/>
      <c r="F646" s="5"/>
    </row>
    <row r="647" spans="1:6" x14ac:dyDescent="0.25">
      <c r="A647" s="1"/>
      <c r="F647" s="5"/>
    </row>
    <row r="648" spans="1:6" x14ac:dyDescent="0.25">
      <c r="A648" s="1"/>
      <c r="F648" s="5"/>
    </row>
    <row r="649" spans="1:6" x14ac:dyDescent="0.25">
      <c r="A649" s="1"/>
      <c r="F649" s="5"/>
    </row>
    <row r="650" spans="1:6" x14ac:dyDescent="0.25">
      <c r="A650" s="1"/>
      <c r="F650" s="5"/>
    </row>
    <row r="651" spans="1:6" x14ac:dyDescent="0.25">
      <c r="A651" s="1"/>
      <c r="F651" s="5"/>
    </row>
    <row r="652" spans="1:6" x14ac:dyDescent="0.25">
      <c r="A652" s="1"/>
      <c r="F652" s="5"/>
    </row>
    <row r="653" spans="1:6" x14ac:dyDescent="0.25">
      <c r="A653" s="1"/>
      <c r="F653" s="5"/>
    </row>
    <row r="654" spans="1:6" x14ac:dyDescent="0.25">
      <c r="A654" s="1"/>
      <c r="F654" s="5"/>
    </row>
    <row r="655" spans="1:6" x14ac:dyDescent="0.25">
      <c r="A655" s="1"/>
      <c r="F655" s="5"/>
    </row>
    <row r="656" spans="1:6" x14ac:dyDescent="0.25">
      <c r="A656" s="1"/>
      <c r="F656" s="5"/>
    </row>
    <row r="657" spans="1:6" x14ac:dyDescent="0.25">
      <c r="A657" s="1"/>
      <c r="F657" s="5"/>
    </row>
    <row r="658" spans="1:6" x14ac:dyDescent="0.25">
      <c r="A658" s="1"/>
      <c r="F658" s="5"/>
    </row>
    <row r="659" spans="1:6" x14ac:dyDescent="0.25">
      <c r="A659" s="1"/>
      <c r="F659" s="5"/>
    </row>
    <row r="660" spans="1:6" x14ac:dyDescent="0.25">
      <c r="A660" s="1"/>
      <c r="F660" s="5"/>
    </row>
    <row r="661" spans="1:6" x14ac:dyDescent="0.25">
      <c r="A661" s="1"/>
      <c r="F661" s="5"/>
    </row>
    <row r="662" spans="1:6" x14ac:dyDescent="0.25">
      <c r="A662" s="1"/>
      <c r="F662" s="5"/>
    </row>
    <row r="663" spans="1:6" x14ac:dyDescent="0.25">
      <c r="A663" s="1"/>
      <c r="F663" s="5"/>
    </row>
    <row r="664" spans="1:6" x14ac:dyDescent="0.25">
      <c r="A664" s="1"/>
      <c r="F664" s="5"/>
    </row>
    <row r="665" spans="1:6" x14ac:dyDescent="0.25">
      <c r="A665" s="1"/>
      <c r="F665" s="5"/>
    </row>
    <row r="666" spans="1:6" x14ac:dyDescent="0.25">
      <c r="A666" s="1"/>
      <c r="F666" s="5"/>
    </row>
    <row r="667" spans="1:6" x14ac:dyDescent="0.25">
      <c r="A667" s="1"/>
      <c r="F667" s="5"/>
    </row>
    <row r="668" spans="1:6" x14ac:dyDescent="0.25">
      <c r="A668" s="1"/>
      <c r="F668" s="5"/>
    </row>
    <row r="669" spans="1:6" x14ac:dyDescent="0.25">
      <c r="A669" s="1"/>
      <c r="F669" s="5"/>
    </row>
    <row r="670" spans="1:6" x14ac:dyDescent="0.25">
      <c r="A670" s="1"/>
      <c r="F670" s="5"/>
    </row>
    <row r="671" spans="1:6" x14ac:dyDescent="0.25">
      <c r="A671" s="1"/>
      <c r="F671" s="5"/>
    </row>
    <row r="672" spans="1:6" x14ac:dyDescent="0.25">
      <c r="A672" s="1"/>
      <c r="F672" s="5"/>
    </row>
    <row r="673" spans="1:6" x14ac:dyDescent="0.25">
      <c r="A673" s="1"/>
      <c r="F673" s="5"/>
    </row>
    <row r="674" spans="1:6" x14ac:dyDescent="0.25">
      <c r="A674" s="1"/>
      <c r="F674" s="5"/>
    </row>
    <row r="675" spans="1:6" x14ac:dyDescent="0.25">
      <c r="A675" s="1"/>
      <c r="F675" s="5"/>
    </row>
    <row r="676" spans="1:6" x14ac:dyDescent="0.25">
      <c r="A676" s="1"/>
      <c r="F676" s="5"/>
    </row>
    <row r="677" spans="1:6" x14ac:dyDescent="0.25">
      <c r="A677" s="1"/>
      <c r="F677" s="5"/>
    </row>
    <row r="678" spans="1:6" x14ac:dyDescent="0.25">
      <c r="A678" s="1"/>
      <c r="F678" s="5"/>
    </row>
    <row r="679" spans="1:6" x14ac:dyDescent="0.25">
      <c r="A679" s="1"/>
      <c r="F679" s="5"/>
    </row>
    <row r="680" spans="1:6" x14ac:dyDescent="0.25">
      <c r="A680" s="1"/>
      <c r="F680" s="5"/>
    </row>
    <row r="681" spans="1:6" x14ac:dyDescent="0.25">
      <c r="A681" s="1"/>
      <c r="F681" s="5"/>
    </row>
    <row r="682" spans="1:6" x14ac:dyDescent="0.25">
      <c r="A682" s="1"/>
      <c r="F682" s="5"/>
    </row>
    <row r="683" spans="1:6" x14ac:dyDescent="0.25">
      <c r="A683" s="1"/>
      <c r="F683" s="5"/>
    </row>
    <row r="684" spans="1:6" x14ac:dyDescent="0.25">
      <c r="A684" s="1"/>
      <c r="F684" s="5"/>
    </row>
    <row r="685" spans="1:6" x14ac:dyDescent="0.25">
      <c r="A685" s="1"/>
      <c r="F685" s="5"/>
    </row>
    <row r="686" spans="1:6" x14ac:dyDescent="0.25">
      <c r="A686" s="1"/>
      <c r="F686" s="5"/>
    </row>
    <row r="687" spans="1:6" x14ac:dyDescent="0.25">
      <c r="A687" s="1"/>
      <c r="F687" s="5"/>
    </row>
    <row r="688" spans="1:6" x14ac:dyDescent="0.25">
      <c r="A688" s="1"/>
      <c r="F688" s="5"/>
    </row>
    <row r="689" spans="1:6" x14ac:dyDescent="0.25">
      <c r="A689" s="1"/>
      <c r="F689" s="5"/>
    </row>
    <row r="690" spans="1:6" x14ac:dyDescent="0.25">
      <c r="A690" s="1"/>
      <c r="F690" s="5"/>
    </row>
    <row r="691" spans="1:6" x14ac:dyDescent="0.25">
      <c r="A691" s="1"/>
      <c r="F691" s="5"/>
    </row>
    <row r="692" spans="1:6" x14ac:dyDescent="0.25">
      <c r="A692" s="1"/>
      <c r="F692" s="5"/>
    </row>
    <row r="693" spans="1:6" x14ac:dyDescent="0.25">
      <c r="A693" s="1"/>
      <c r="F693" s="5"/>
    </row>
    <row r="694" spans="1:6" x14ac:dyDescent="0.25">
      <c r="A694" s="1"/>
      <c r="F694" s="5"/>
    </row>
    <row r="695" spans="1:6" x14ac:dyDescent="0.25">
      <c r="A695" s="1"/>
      <c r="F695" s="5"/>
    </row>
    <row r="696" spans="1:6" x14ac:dyDescent="0.25">
      <c r="A696" s="1"/>
      <c r="F696" s="5"/>
    </row>
    <row r="697" spans="1:6" x14ac:dyDescent="0.25">
      <c r="A697" s="1"/>
      <c r="F697" s="5"/>
    </row>
    <row r="698" spans="1:6" x14ac:dyDescent="0.25">
      <c r="A698" s="1"/>
      <c r="F698" s="5"/>
    </row>
    <row r="699" spans="1:6" x14ac:dyDescent="0.25">
      <c r="A699" s="1"/>
      <c r="F699" s="5"/>
    </row>
    <row r="700" spans="1:6" x14ac:dyDescent="0.25">
      <c r="A700" s="1"/>
      <c r="F700" s="5"/>
    </row>
    <row r="701" spans="1:6" x14ac:dyDescent="0.25">
      <c r="A701" s="1"/>
      <c r="F701" s="5"/>
    </row>
    <row r="702" spans="1:6" x14ac:dyDescent="0.25">
      <c r="A702" s="1"/>
      <c r="F702" s="5"/>
    </row>
    <row r="703" spans="1:6" x14ac:dyDescent="0.25">
      <c r="A703" s="1"/>
      <c r="F703" s="5"/>
    </row>
    <row r="704" spans="1:6" x14ac:dyDescent="0.25">
      <c r="A704" s="1"/>
      <c r="F704" s="5"/>
    </row>
    <row r="705" spans="1:6" x14ac:dyDescent="0.25">
      <c r="A705" s="1"/>
      <c r="F705" s="5"/>
    </row>
    <row r="706" spans="1:6" x14ac:dyDescent="0.25">
      <c r="A706" s="1"/>
      <c r="F706" s="5"/>
    </row>
    <row r="707" spans="1:6" x14ac:dyDescent="0.25">
      <c r="A707" s="1"/>
      <c r="F707" s="5"/>
    </row>
    <row r="708" spans="1:6" x14ac:dyDescent="0.25">
      <c r="A708" s="1"/>
      <c r="F708" s="5"/>
    </row>
    <row r="709" spans="1:6" x14ac:dyDescent="0.25">
      <c r="A709" s="1"/>
      <c r="F709" s="5"/>
    </row>
    <row r="710" spans="1:6" x14ac:dyDescent="0.25">
      <c r="A710" s="1"/>
      <c r="F710" s="5"/>
    </row>
    <row r="711" spans="1:6" x14ac:dyDescent="0.25">
      <c r="A711" s="1"/>
      <c r="F711" s="5"/>
    </row>
    <row r="712" spans="1:6" x14ac:dyDescent="0.25">
      <c r="A712" s="1"/>
      <c r="F712" s="5"/>
    </row>
    <row r="713" spans="1:6" x14ac:dyDescent="0.25">
      <c r="A713" s="1"/>
      <c r="F713" s="5"/>
    </row>
    <row r="714" spans="1:6" x14ac:dyDescent="0.25">
      <c r="A714" s="1"/>
      <c r="F714" s="5"/>
    </row>
    <row r="715" spans="1:6" x14ac:dyDescent="0.25">
      <c r="A715" s="1"/>
      <c r="F715" s="5"/>
    </row>
    <row r="716" spans="1:6" x14ac:dyDescent="0.25">
      <c r="A716" s="1"/>
      <c r="F716" s="5"/>
    </row>
    <row r="717" spans="1:6" x14ac:dyDescent="0.25">
      <c r="A717" s="1"/>
      <c r="F717" s="5"/>
    </row>
    <row r="718" spans="1:6" x14ac:dyDescent="0.25">
      <c r="A718" s="1"/>
      <c r="F718" s="5"/>
    </row>
    <row r="719" spans="1:6" x14ac:dyDescent="0.25">
      <c r="A719" s="1"/>
      <c r="F719" s="5"/>
    </row>
    <row r="720" spans="1:6" x14ac:dyDescent="0.25">
      <c r="A720" s="1"/>
      <c r="F720" s="5"/>
    </row>
    <row r="721" spans="1:6" x14ac:dyDescent="0.25">
      <c r="A721" s="1"/>
      <c r="F721" s="5"/>
    </row>
    <row r="722" spans="1:6" x14ac:dyDescent="0.25">
      <c r="A722" s="1"/>
      <c r="F722" s="5"/>
    </row>
    <row r="723" spans="1:6" x14ac:dyDescent="0.25">
      <c r="A723" s="1"/>
      <c r="F723" s="5"/>
    </row>
    <row r="724" spans="1:6" x14ac:dyDescent="0.25">
      <c r="A724" s="1"/>
      <c r="F724" s="5"/>
    </row>
    <row r="725" spans="1:6" x14ac:dyDescent="0.25">
      <c r="A725" s="1"/>
      <c r="F725" s="5"/>
    </row>
    <row r="726" spans="1:6" x14ac:dyDescent="0.25">
      <c r="A726" s="1"/>
      <c r="F726" s="5"/>
    </row>
    <row r="727" spans="1:6" x14ac:dyDescent="0.25">
      <c r="A727" s="1"/>
      <c r="F727" s="5"/>
    </row>
    <row r="728" spans="1:6" x14ac:dyDescent="0.25">
      <c r="A728" s="1"/>
      <c r="F728" s="5"/>
    </row>
    <row r="729" spans="1:6" x14ac:dyDescent="0.25">
      <c r="A729" s="1"/>
      <c r="F729" s="5"/>
    </row>
    <row r="730" spans="1:6" x14ac:dyDescent="0.25">
      <c r="A730" s="1"/>
      <c r="F730" s="5"/>
    </row>
    <row r="731" spans="1:6" x14ac:dyDescent="0.25">
      <c r="A731" s="1"/>
      <c r="F731" s="5"/>
    </row>
    <row r="732" spans="1:6" x14ac:dyDescent="0.25">
      <c r="A732" s="1"/>
      <c r="F732" s="5"/>
    </row>
    <row r="733" spans="1:6" x14ac:dyDescent="0.25">
      <c r="A733" s="1"/>
      <c r="F733" s="5"/>
    </row>
    <row r="734" spans="1:6" x14ac:dyDescent="0.25">
      <c r="A734" s="1"/>
      <c r="F734" s="5"/>
    </row>
    <row r="735" spans="1:6" x14ac:dyDescent="0.25">
      <c r="A735" s="1"/>
      <c r="F735" s="5"/>
    </row>
    <row r="736" spans="1:6" x14ac:dyDescent="0.25">
      <c r="A736" s="1"/>
      <c r="F736" s="5"/>
    </row>
    <row r="737" spans="1:6" x14ac:dyDescent="0.25">
      <c r="A737" s="1"/>
      <c r="F737" s="5"/>
    </row>
    <row r="738" spans="1:6" x14ac:dyDescent="0.25">
      <c r="A738" s="1"/>
      <c r="F738" s="5"/>
    </row>
    <row r="739" spans="1:6" x14ac:dyDescent="0.25">
      <c r="A739" s="1"/>
      <c r="F739" s="5"/>
    </row>
    <row r="740" spans="1:6" x14ac:dyDescent="0.25">
      <c r="A740" s="1"/>
      <c r="F740" s="5"/>
    </row>
    <row r="741" spans="1:6" x14ac:dyDescent="0.25">
      <c r="A741" s="1"/>
      <c r="F741" s="5"/>
    </row>
    <row r="742" spans="1:6" x14ac:dyDescent="0.25">
      <c r="A742" s="1"/>
      <c r="F742" s="5"/>
    </row>
    <row r="743" spans="1:6" x14ac:dyDescent="0.25">
      <c r="A743" s="1"/>
      <c r="F743" s="5"/>
    </row>
    <row r="744" spans="1:6" x14ac:dyDescent="0.25">
      <c r="A744" s="1"/>
      <c r="F744" s="5"/>
    </row>
    <row r="745" spans="1:6" x14ac:dyDescent="0.25">
      <c r="A745" s="1"/>
      <c r="F745" s="5"/>
    </row>
    <row r="746" spans="1:6" x14ac:dyDescent="0.25">
      <c r="A746" s="1"/>
      <c r="F746" s="5"/>
    </row>
    <row r="747" spans="1:6" x14ac:dyDescent="0.25">
      <c r="A747" s="1"/>
      <c r="F747" s="5"/>
    </row>
    <row r="748" spans="1:6" x14ac:dyDescent="0.25">
      <c r="A748" s="1"/>
      <c r="F748" s="5"/>
    </row>
    <row r="749" spans="1:6" x14ac:dyDescent="0.25">
      <c r="A749" s="1"/>
      <c r="F749" s="5"/>
    </row>
    <row r="750" spans="1:6" x14ac:dyDescent="0.25">
      <c r="A750" s="1"/>
      <c r="F750" s="5"/>
    </row>
    <row r="751" spans="1:6" x14ac:dyDescent="0.25">
      <c r="A751" s="1"/>
      <c r="F751" s="5"/>
    </row>
    <row r="752" spans="1:6" x14ac:dyDescent="0.25">
      <c r="A752" s="1"/>
      <c r="F752" s="5"/>
    </row>
    <row r="753" spans="1:6" x14ac:dyDescent="0.25">
      <c r="A753" s="1"/>
      <c r="F753" s="5"/>
    </row>
    <row r="754" spans="1:6" x14ac:dyDescent="0.25">
      <c r="A754" s="1"/>
      <c r="F754" s="5"/>
    </row>
    <row r="755" spans="1:6" x14ac:dyDescent="0.25">
      <c r="A755" s="1"/>
      <c r="F755" s="5"/>
    </row>
    <row r="756" spans="1:6" x14ac:dyDescent="0.25">
      <c r="A756" s="1"/>
      <c r="F756" s="5"/>
    </row>
    <row r="757" spans="1:6" x14ac:dyDescent="0.25">
      <c r="A757" s="1"/>
      <c r="F757" s="5"/>
    </row>
    <row r="758" spans="1:6" x14ac:dyDescent="0.25">
      <c r="A758" s="1"/>
      <c r="F758" s="5"/>
    </row>
    <row r="759" spans="1:6" x14ac:dyDescent="0.25">
      <c r="A759" s="1"/>
      <c r="F759" s="5"/>
    </row>
    <row r="760" spans="1:6" x14ac:dyDescent="0.25">
      <c r="A760" s="1"/>
      <c r="F760" s="5"/>
    </row>
    <row r="761" spans="1:6" x14ac:dyDescent="0.25">
      <c r="A761" s="1"/>
      <c r="F761" s="5"/>
    </row>
    <row r="762" spans="1:6" x14ac:dyDescent="0.25">
      <c r="A762" s="1"/>
      <c r="F762" s="5"/>
    </row>
    <row r="763" spans="1:6" x14ac:dyDescent="0.25">
      <c r="A763" s="1"/>
      <c r="F763" s="5"/>
    </row>
    <row r="764" spans="1:6" x14ac:dyDescent="0.25">
      <c r="A764" s="1"/>
      <c r="F764" s="5"/>
    </row>
    <row r="765" spans="1:6" x14ac:dyDescent="0.25">
      <c r="A765" s="1"/>
      <c r="F765" s="5"/>
    </row>
    <row r="766" spans="1:6" x14ac:dyDescent="0.25">
      <c r="A766" s="1"/>
      <c r="F766" s="5"/>
    </row>
    <row r="767" spans="1:6" x14ac:dyDescent="0.25">
      <c r="A767" s="1"/>
      <c r="F767" s="5"/>
    </row>
    <row r="768" spans="1:6" x14ac:dyDescent="0.25">
      <c r="A768" s="1"/>
      <c r="F768" s="5"/>
    </row>
    <row r="769" spans="1:6" x14ac:dyDescent="0.25">
      <c r="A769" s="1"/>
      <c r="F769" s="5"/>
    </row>
    <row r="770" spans="1:6" x14ac:dyDescent="0.25">
      <c r="A770" s="1"/>
      <c r="F770" s="5"/>
    </row>
    <row r="771" spans="1:6" x14ac:dyDescent="0.25">
      <c r="A771" s="1"/>
      <c r="F771" s="5"/>
    </row>
    <row r="772" spans="1:6" x14ac:dyDescent="0.25">
      <c r="A772" s="1"/>
      <c r="F772" s="5"/>
    </row>
    <row r="773" spans="1:6" x14ac:dyDescent="0.25">
      <c r="A773" s="1"/>
      <c r="F773" s="5"/>
    </row>
    <row r="774" spans="1:6" x14ac:dyDescent="0.25">
      <c r="A774" s="1"/>
      <c r="F774" s="5"/>
    </row>
    <row r="775" spans="1:6" x14ac:dyDescent="0.25">
      <c r="A775" s="1"/>
      <c r="F775" s="5"/>
    </row>
    <row r="776" spans="1:6" x14ac:dyDescent="0.25">
      <c r="A776" s="1"/>
      <c r="F776" s="5"/>
    </row>
    <row r="777" spans="1:6" x14ac:dyDescent="0.25">
      <c r="A777" s="1"/>
      <c r="F777" s="5"/>
    </row>
    <row r="778" spans="1:6" x14ac:dyDescent="0.25">
      <c r="A778" s="1"/>
      <c r="F778" s="5"/>
    </row>
    <row r="779" spans="1:6" x14ac:dyDescent="0.25">
      <c r="A779" s="1"/>
      <c r="F779" s="5"/>
    </row>
    <row r="780" spans="1:6" x14ac:dyDescent="0.25">
      <c r="A780" s="1"/>
      <c r="F780" s="5"/>
    </row>
    <row r="781" spans="1:6" x14ac:dyDescent="0.25">
      <c r="A781" s="1"/>
      <c r="F781" s="5"/>
    </row>
    <row r="782" spans="1:6" x14ac:dyDescent="0.25">
      <c r="A782" s="1"/>
      <c r="F782" s="5"/>
    </row>
    <row r="783" spans="1:6" x14ac:dyDescent="0.25">
      <c r="A783" s="1"/>
      <c r="F783" s="5"/>
    </row>
    <row r="784" spans="1:6" x14ac:dyDescent="0.25">
      <c r="A784" s="1"/>
      <c r="F784" s="5"/>
    </row>
    <row r="785" spans="1:6" x14ac:dyDescent="0.25">
      <c r="A785" s="1"/>
      <c r="F785" s="5"/>
    </row>
    <row r="786" spans="1:6" x14ac:dyDescent="0.25">
      <c r="A786" s="1"/>
      <c r="F786" s="5"/>
    </row>
    <row r="787" spans="1:6" x14ac:dyDescent="0.25">
      <c r="A787" s="1"/>
      <c r="F787" s="5"/>
    </row>
    <row r="788" spans="1:6" x14ac:dyDescent="0.25">
      <c r="A788" s="1"/>
      <c r="F788" s="5"/>
    </row>
    <row r="789" spans="1:6" x14ac:dyDescent="0.25">
      <c r="A789" s="1"/>
      <c r="F789" s="5"/>
    </row>
    <row r="790" spans="1:6" x14ac:dyDescent="0.25">
      <c r="A790" s="1"/>
      <c r="F790" s="5"/>
    </row>
    <row r="791" spans="1:6" x14ac:dyDescent="0.25">
      <c r="A791" s="1"/>
      <c r="F791" s="5"/>
    </row>
    <row r="792" spans="1:6" x14ac:dyDescent="0.25">
      <c r="A792" s="1"/>
      <c r="F792" s="5"/>
    </row>
    <row r="793" spans="1:6" x14ac:dyDescent="0.25">
      <c r="A793" s="1"/>
      <c r="F793" s="5"/>
    </row>
    <row r="794" spans="1:6" x14ac:dyDescent="0.25">
      <c r="A794" s="1"/>
      <c r="F794" s="5"/>
    </row>
    <row r="795" spans="1:6" x14ac:dyDescent="0.25">
      <c r="A795" s="1"/>
      <c r="F795" s="5"/>
    </row>
    <row r="796" spans="1:6" x14ac:dyDescent="0.25">
      <c r="A796" s="1"/>
      <c r="F796" s="5"/>
    </row>
    <row r="797" spans="1:6" x14ac:dyDescent="0.25">
      <c r="A797" s="1"/>
      <c r="F797" s="5"/>
    </row>
    <row r="798" spans="1:6" x14ac:dyDescent="0.25">
      <c r="A798" s="1"/>
      <c r="F798" s="5"/>
    </row>
    <row r="799" spans="1:6" x14ac:dyDescent="0.25">
      <c r="A799" s="1"/>
      <c r="F799" s="5"/>
    </row>
    <row r="800" spans="1:6" x14ac:dyDescent="0.25">
      <c r="A800" s="1"/>
      <c r="F800" s="5"/>
    </row>
    <row r="801" spans="1:6" x14ac:dyDescent="0.25">
      <c r="A801" s="1"/>
      <c r="F801" s="5"/>
    </row>
    <row r="802" spans="1:6" x14ac:dyDescent="0.25">
      <c r="A802" s="1"/>
      <c r="F802" s="5"/>
    </row>
    <row r="803" spans="1:6" x14ac:dyDescent="0.25">
      <c r="A803" s="1"/>
      <c r="F803" s="5"/>
    </row>
    <row r="804" spans="1:6" x14ac:dyDescent="0.25">
      <c r="A804" s="1"/>
      <c r="F804" s="5"/>
    </row>
    <row r="805" spans="1:6" x14ac:dyDescent="0.25">
      <c r="A805" s="1"/>
      <c r="F805" s="5"/>
    </row>
    <row r="806" spans="1:6" x14ac:dyDescent="0.25">
      <c r="A806" s="1"/>
      <c r="F806" s="5"/>
    </row>
    <row r="807" spans="1:6" x14ac:dyDescent="0.25">
      <c r="A807" s="1"/>
      <c r="F807" s="5"/>
    </row>
    <row r="808" spans="1:6" x14ac:dyDescent="0.25">
      <c r="A808" s="1"/>
      <c r="F808" s="5"/>
    </row>
    <row r="809" spans="1:6" x14ac:dyDescent="0.25">
      <c r="A809" s="1"/>
      <c r="F809" s="5"/>
    </row>
    <row r="810" spans="1:6" x14ac:dyDescent="0.25">
      <c r="A810" s="1"/>
      <c r="F810" s="5"/>
    </row>
    <row r="811" spans="1:6" x14ac:dyDescent="0.25">
      <c r="A811" s="1"/>
      <c r="F811" s="5"/>
    </row>
    <row r="812" spans="1:6" x14ac:dyDescent="0.25">
      <c r="A812" s="1"/>
      <c r="F812" s="5"/>
    </row>
    <row r="813" spans="1:6" x14ac:dyDescent="0.25">
      <c r="A813" s="1"/>
      <c r="F813" s="5"/>
    </row>
    <row r="814" spans="1:6" x14ac:dyDescent="0.25">
      <c r="A814" s="1"/>
      <c r="F814" s="5"/>
    </row>
    <row r="815" spans="1:6" x14ac:dyDescent="0.25">
      <c r="A815" s="1"/>
      <c r="F815" s="5"/>
    </row>
    <row r="816" spans="1:6" x14ac:dyDescent="0.25">
      <c r="A816" s="1"/>
      <c r="F816" s="5"/>
    </row>
    <row r="817" spans="1:6" x14ac:dyDescent="0.25">
      <c r="A817" s="1"/>
      <c r="F817" s="5"/>
    </row>
    <row r="818" spans="1:6" x14ac:dyDescent="0.25">
      <c r="A818" s="1"/>
      <c r="F818" s="5"/>
    </row>
    <row r="819" spans="1:6" x14ac:dyDescent="0.25">
      <c r="A819" s="1"/>
      <c r="F819" s="5"/>
    </row>
    <row r="820" spans="1:6" x14ac:dyDescent="0.25">
      <c r="A820" s="1"/>
      <c r="F820" s="5"/>
    </row>
    <row r="821" spans="1:6" x14ac:dyDescent="0.25">
      <c r="A821" s="1"/>
      <c r="F821" s="5"/>
    </row>
    <row r="822" spans="1:6" x14ac:dyDescent="0.25">
      <c r="A822" s="1"/>
      <c r="F822" s="5"/>
    </row>
    <row r="823" spans="1:6" x14ac:dyDescent="0.25">
      <c r="A823" s="1"/>
      <c r="F823" s="5"/>
    </row>
    <row r="824" spans="1:6" x14ac:dyDescent="0.25">
      <c r="A824" s="1"/>
      <c r="F824" s="5"/>
    </row>
    <row r="825" spans="1:6" x14ac:dyDescent="0.25">
      <c r="A825" s="1"/>
      <c r="F825" s="5"/>
    </row>
    <row r="826" spans="1:6" x14ac:dyDescent="0.25">
      <c r="A826" s="1"/>
      <c r="F826" s="5"/>
    </row>
    <row r="827" spans="1:6" x14ac:dyDescent="0.25">
      <c r="A827" s="1"/>
      <c r="F827" s="5"/>
    </row>
    <row r="828" spans="1:6" x14ac:dyDescent="0.25">
      <c r="A828" s="1"/>
      <c r="F828" s="5"/>
    </row>
    <row r="829" spans="1:6" x14ac:dyDescent="0.25">
      <c r="A829" s="1"/>
      <c r="F829" s="5"/>
    </row>
    <row r="830" spans="1:6" x14ac:dyDescent="0.25">
      <c r="A830" s="1"/>
      <c r="F830" s="5"/>
    </row>
    <row r="831" spans="1:6" x14ac:dyDescent="0.25">
      <c r="A831" s="1"/>
      <c r="F831" s="5"/>
    </row>
    <row r="832" spans="1:6" x14ac:dyDescent="0.25">
      <c r="A832" s="1"/>
      <c r="F832" s="5"/>
    </row>
    <row r="833" spans="1:6" x14ac:dyDescent="0.25">
      <c r="A833" s="1"/>
      <c r="F833" s="5"/>
    </row>
    <row r="834" spans="1:6" x14ac:dyDescent="0.25">
      <c r="A834" s="1"/>
      <c r="F834" s="5"/>
    </row>
    <row r="835" spans="1:6" x14ac:dyDescent="0.25">
      <c r="A835" s="1"/>
      <c r="F835" s="5"/>
    </row>
    <row r="836" spans="1:6" x14ac:dyDescent="0.25">
      <c r="A836" s="1"/>
      <c r="F836" s="5"/>
    </row>
    <row r="837" spans="1:6" x14ac:dyDescent="0.25">
      <c r="A837" s="1"/>
      <c r="F837" s="5"/>
    </row>
    <row r="838" spans="1:6" x14ac:dyDescent="0.25">
      <c r="A838" s="1"/>
      <c r="F838" s="5"/>
    </row>
    <row r="839" spans="1:6" x14ac:dyDescent="0.25">
      <c r="A839" s="1"/>
      <c r="F839" s="5"/>
    </row>
    <row r="840" spans="1:6" x14ac:dyDescent="0.25">
      <c r="A840" s="1"/>
      <c r="F840" s="5"/>
    </row>
    <row r="841" spans="1:6" x14ac:dyDescent="0.25">
      <c r="A841" s="1"/>
      <c r="F841" s="5"/>
    </row>
    <row r="842" spans="1:6" x14ac:dyDescent="0.25">
      <c r="A842" s="1"/>
      <c r="F842" s="5"/>
    </row>
    <row r="843" spans="1:6" x14ac:dyDescent="0.25">
      <c r="A843" s="1"/>
      <c r="F843" s="5"/>
    </row>
    <row r="844" spans="1:6" x14ac:dyDescent="0.25">
      <c r="A844" s="1"/>
      <c r="F844" s="5"/>
    </row>
    <row r="845" spans="1:6" x14ac:dyDescent="0.25">
      <c r="A845" s="1"/>
      <c r="F845" s="5"/>
    </row>
    <row r="846" spans="1:6" x14ac:dyDescent="0.25">
      <c r="A846" s="1"/>
      <c r="F846" s="5"/>
    </row>
    <row r="847" spans="1:6" x14ac:dyDescent="0.25">
      <c r="A847" s="1"/>
      <c r="F847" s="5"/>
    </row>
    <row r="848" spans="1:6" x14ac:dyDescent="0.25">
      <c r="A848" s="1"/>
      <c r="F848" s="5"/>
    </row>
    <row r="849" spans="1:6" x14ac:dyDescent="0.25">
      <c r="A849" s="1"/>
      <c r="F849" s="5"/>
    </row>
    <row r="850" spans="1:6" x14ac:dyDescent="0.25">
      <c r="A850" s="1"/>
      <c r="F850" s="5"/>
    </row>
    <row r="851" spans="1:6" x14ac:dyDescent="0.25">
      <c r="A851" s="1"/>
      <c r="F851" s="5"/>
    </row>
    <row r="852" spans="1:6" x14ac:dyDescent="0.25">
      <c r="A852" s="1"/>
      <c r="F852" s="5"/>
    </row>
    <row r="853" spans="1:6" x14ac:dyDescent="0.25">
      <c r="A853" s="1"/>
      <c r="F853" s="5"/>
    </row>
    <row r="854" spans="1:6" x14ac:dyDescent="0.25">
      <c r="A854" s="1"/>
      <c r="F854" s="5"/>
    </row>
    <row r="855" spans="1:6" x14ac:dyDescent="0.25">
      <c r="A855" s="1"/>
      <c r="F855" s="5"/>
    </row>
    <row r="856" spans="1:6" x14ac:dyDescent="0.25">
      <c r="A856" s="1"/>
      <c r="F856" s="5"/>
    </row>
    <row r="857" spans="1:6" x14ac:dyDescent="0.25">
      <c r="A857" s="1"/>
      <c r="F857" s="5"/>
    </row>
    <row r="858" spans="1:6" x14ac:dyDescent="0.25">
      <c r="A858" s="1"/>
      <c r="F858" s="5"/>
    </row>
    <row r="859" spans="1:6" x14ac:dyDescent="0.25">
      <c r="A859" s="1"/>
      <c r="F859" s="5"/>
    </row>
    <row r="860" spans="1:6" x14ac:dyDescent="0.25">
      <c r="A860" s="1"/>
      <c r="F860" s="5"/>
    </row>
    <row r="861" spans="1:6" x14ac:dyDescent="0.25">
      <c r="A861" s="1"/>
      <c r="F861" s="5"/>
    </row>
    <row r="862" spans="1:6" x14ac:dyDescent="0.25">
      <c r="A862" s="1"/>
      <c r="F862" s="5"/>
    </row>
    <row r="863" spans="1:6" x14ac:dyDescent="0.25">
      <c r="A863" s="1"/>
      <c r="F863" s="5"/>
    </row>
    <row r="864" spans="1:6" x14ac:dyDescent="0.25">
      <c r="A864" s="1"/>
      <c r="F864" s="5"/>
    </row>
    <row r="865" spans="1:6" x14ac:dyDescent="0.25">
      <c r="A865" s="1"/>
      <c r="F865" s="5"/>
    </row>
    <row r="866" spans="1:6" x14ac:dyDescent="0.25">
      <c r="A866" s="1"/>
      <c r="F866" s="5"/>
    </row>
    <row r="867" spans="1:6" x14ac:dyDescent="0.25">
      <c r="A867" s="1"/>
      <c r="F867" s="5"/>
    </row>
    <row r="868" spans="1:6" x14ac:dyDescent="0.25">
      <c r="A868" s="1"/>
      <c r="F868" s="5"/>
    </row>
    <row r="869" spans="1:6" x14ac:dyDescent="0.25">
      <c r="A869" s="1"/>
      <c r="F869" s="5"/>
    </row>
    <row r="870" spans="1:6" x14ac:dyDescent="0.25">
      <c r="A870" s="1"/>
      <c r="F870" s="5"/>
    </row>
    <row r="871" spans="1:6" x14ac:dyDescent="0.25">
      <c r="A871" s="1"/>
      <c r="F871" s="5"/>
    </row>
    <row r="872" spans="1:6" x14ac:dyDescent="0.25">
      <c r="A872" s="1"/>
      <c r="F872" s="5"/>
    </row>
    <row r="873" spans="1:6" x14ac:dyDescent="0.25">
      <c r="A873" s="1"/>
      <c r="F873" s="5"/>
    </row>
    <row r="874" spans="1:6" x14ac:dyDescent="0.25">
      <c r="A874" s="1"/>
      <c r="F874" s="5"/>
    </row>
    <row r="875" spans="1:6" x14ac:dyDescent="0.25">
      <c r="A875" s="1"/>
      <c r="F875" s="5"/>
    </row>
    <row r="876" spans="1:6" x14ac:dyDescent="0.25">
      <c r="A876" s="1"/>
      <c r="F876" s="5"/>
    </row>
    <row r="877" spans="1:6" x14ac:dyDescent="0.25">
      <c r="A877" s="1"/>
      <c r="F877" s="5"/>
    </row>
    <row r="878" spans="1:6" x14ac:dyDescent="0.25">
      <c r="A878" s="1"/>
      <c r="F878" s="5"/>
    </row>
    <row r="879" spans="1:6" x14ac:dyDescent="0.25">
      <c r="A879" s="1"/>
      <c r="F879" s="5"/>
    </row>
    <row r="880" spans="1:6" x14ac:dyDescent="0.25">
      <c r="A880" s="1"/>
      <c r="F880" s="5"/>
    </row>
    <row r="881" spans="1:6" x14ac:dyDescent="0.25">
      <c r="A881" s="1"/>
      <c r="F881" s="5"/>
    </row>
    <row r="882" spans="1:6" x14ac:dyDescent="0.25">
      <c r="A882" s="1"/>
      <c r="F882" s="5"/>
    </row>
    <row r="883" spans="1:6" x14ac:dyDescent="0.25">
      <c r="A883" s="1"/>
      <c r="F883" s="5"/>
    </row>
    <row r="884" spans="1:6" x14ac:dyDescent="0.25">
      <c r="A884" s="1"/>
      <c r="F884" s="5"/>
    </row>
    <row r="885" spans="1:6" x14ac:dyDescent="0.25">
      <c r="A885" s="1"/>
      <c r="F885" s="5"/>
    </row>
    <row r="886" spans="1:6" x14ac:dyDescent="0.25">
      <c r="A886" s="1"/>
      <c r="F886" s="5"/>
    </row>
    <row r="887" spans="1:6" x14ac:dyDescent="0.25">
      <c r="A887" s="1"/>
      <c r="F887" s="5"/>
    </row>
    <row r="888" spans="1:6" x14ac:dyDescent="0.25">
      <c r="A888" s="1"/>
      <c r="F888" s="5"/>
    </row>
    <row r="889" spans="1:6" x14ac:dyDescent="0.25">
      <c r="A889" s="1"/>
      <c r="F889" s="5"/>
    </row>
    <row r="890" spans="1:6" x14ac:dyDescent="0.25">
      <c r="A890" s="1"/>
      <c r="F890" s="5"/>
    </row>
    <row r="891" spans="1:6" x14ac:dyDescent="0.25">
      <c r="A891" s="1"/>
      <c r="F891" s="5"/>
    </row>
    <row r="892" spans="1:6" x14ac:dyDescent="0.25">
      <c r="A892" s="1"/>
      <c r="F892" s="5"/>
    </row>
    <row r="893" spans="1:6" x14ac:dyDescent="0.25">
      <c r="A893" s="1"/>
      <c r="F893" s="5"/>
    </row>
    <row r="894" spans="1:6" x14ac:dyDescent="0.25">
      <c r="A894" s="1"/>
      <c r="F894" s="5"/>
    </row>
    <row r="895" spans="1:6" x14ac:dyDescent="0.25">
      <c r="A895" s="1"/>
      <c r="F895" s="5"/>
    </row>
    <row r="896" spans="1:6" x14ac:dyDescent="0.25">
      <c r="A896" s="1"/>
      <c r="F896" s="5"/>
    </row>
    <row r="897" spans="1:6" x14ac:dyDescent="0.25">
      <c r="A897" s="1"/>
      <c r="F897" s="5"/>
    </row>
    <row r="898" spans="1:6" x14ac:dyDescent="0.25">
      <c r="A898" s="1"/>
      <c r="F898" s="5"/>
    </row>
    <row r="899" spans="1:6" x14ac:dyDescent="0.25">
      <c r="A899" s="1"/>
      <c r="F899" s="5"/>
    </row>
    <row r="900" spans="1:6" x14ac:dyDescent="0.25">
      <c r="A900" s="1"/>
      <c r="F900" s="5"/>
    </row>
    <row r="901" spans="1:6" x14ac:dyDescent="0.25">
      <c r="A901" s="1"/>
      <c r="F901" s="5"/>
    </row>
    <row r="902" spans="1:6" x14ac:dyDescent="0.25">
      <c r="A902" s="1"/>
      <c r="F902" s="5"/>
    </row>
    <row r="903" spans="1:6" x14ac:dyDescent="0.25">
      <c r="A903" s="1"/>
      <c r="F903" s="5"/>
    </row>
    <row r="904" spans="1:6" x14ac:dyDescent="0.25">
      <c r="A904" s="1"/>
      <c r="F904" s="5"/>
    </row>
    <row r="905" spans="1:6" x14ac:dyDescent="0.25">
      <c r="A905" s="1"/>
      <c r="F905" s="5"/>
    </row>
    <row r="906" spans="1:6" x14ac:dyDescent="0.25">
      <c r="A906" s="1"/>
      <c r="F906" s="5"/>
    </row>
    <row r="907" spans="1:6" x14ac:dyDescent="0.25">
      <c r="A907" s="1"/>
      <c r="F907" s="5"/>
    </row>
    <row r="908" spans="1:6" x14ac:dyDescent="0.25">
      <c r="A908" s="1"/>
      <c r="F908" s="5"/>
    </row>
    <row r="909" spans="1:6" x14ac:dyDescent="0.25">
      <c r="A909" s="1"/>
      <c r="F909" s="5"/>
    </row>
    <row r="910" spans="1:6" x14ac:dyDescent="0.25">
      <c r="A910" s="1"/>
      <c r="F910" s="5"/>
    </row>
    <row r="911" spans="1:6" x14ac:dyDescent="0.25">
      <c r="A911" s="1"/>
      <c r="F911" s="5"/>
    </row>
    <row r="912" spans="1:6" x14ac:dyDescent="0.25">
      <c r="A912" s="1"/>
      <c r="F912" s="5"/>
    </row>
    <row r="913" spans="1:6" x14ac:dyDescent="0.25">
      <c r="A913" s="1"/>
      <c r="F913" s="5"/>
    </row>
    <row r="914" spans="1:6" x14ac:dyDescent="0.25">
      <c r="A914" s="1"/>
      <c r="F914" s="5"/>
    </row>
    <row r="915" spans="1:6" x14ac:dyDescent="0.25">
      <c r="A915" s="1"/>
      <c r="F915" s="5"/>
    </row>
    <row r="916" spans="1:6" x14ac:dyDescent="0.25">
      <c r="A916" s="1"/>
      <c r="F916" s="5"/>
    </row>
    <row r="917" spans="1:6" x14ac:dyDescent="0.25">
      <c r="A917" s="1"/>
      <c r="F917" s="5"/>
    </row>
    <row r="918" spans="1:6" x14ac:dyDescent="0.25">
      <c r="A918" s="1"/>
      <c r="F918" s="5"/>
    </row>
    <row r="919" spans="1:6" x14ac:dyDescent="0.25">
      <c r="A919" s="1"/>
      <c r="F919" s="5"/>
    </row>
    <row r="920" spans="1:6" x14ac:dyDescent="0.25">
      <c r="A920" s="1"/>
      <c r="F920" s="5"/>
    </row>
    <row r="921" spans="1:6" x14ac:dyDescent="0.25">
      <c r="A921" s="1"/>
      <c r="F921" s="5"/>
    </row>
    <row r="922" spans="1:6" x14ac:dyDescent="0.25">
      <c r="A922" s="1"/>
      <c r="F922" s="5"/>
    </row>
    <row r="923" spans="1:6" x14ac:dyDescent="0.25">
      <c r="A923" s="1"/>
      <c r="F923" s="5"/>
    </row>
    <row r="924" spans="1:6" x14ac:dyDescent="0.25">
      <c r="A924" s="1"/>
      <c r="F924" s="5"/>
    </row>
    <row r="925" spans="1:6" x14ac:dyDescent="0.25">
      <c r="A925" s="1"/>
      <c r="F925" s="5"/>
    </row>
    <row r="926" spans="1:6" x14ac:dyDescent="0.25">
      <c r="A926" s="1"/>
      <c r="F926" s="5"/>
    </row>
    <row r="927" spans="1:6" x14ac:dyDescent="0.25">
      <c r="A927" s="1"/>
      <c r="F927" s="5"/>
    </row>
    <row r="928" spans="1:6" x14ac:dyDescent="0.25">
      <c r="A928" s="1"/>
      <c r="F928" s="5"/>
    </row>
    <row r="929" spans="1:6" x14ac:dyDescent="0.25">
      <c r="A929" s="1"/>
      <c r="F929" s="5"/>
    </row>
    <row r="930" spans="1:6" x14ac:dyDescent="0.25">
      <c r="A930" s="1"/>
      <c r="F930" s="5"/>
    </row>
    <row r="931" spans="1:6" x14ac:dyDescent="0.25">
      <c r="A931" s="1"/>
      <c r="F931" s="5"/>
    </row>
    <row r="932" spans="1:6" x14ac:dyDescent="0.25">
      <c r="A932" s="1"/>
      <c r="F932" s="5"/>
    </row>
    <row r="933" spans="1:6" x14ac:dyDescent="0.25">
      <c r="A933" s="1"/>
      <c r="F933" s="5"/>
    </row>
    <row r="934" spans="1:6" x14ac:dyDescent="0.25">
      <c r="A934" s="1"/>
      <c r="F934" s="5"/>
    </row>
    <row r="935" spans="1:6" x14ac:dyDescent="0.25">
      <c r="A935" s="1"/>
      <c r="F935" s="5"/>
    </row>
    <row r="936" spans="1:6" x14ac:dyDescent="0.25">
      <c r="A936" s="1"/>
      <c r="F936" s="5"/>
    </row>
    <row r="937" spans="1:6" x14ac:dyDescent="0.25">
      <c r="A937" s="1"/>
      <c r="F937" s="5"/>
    </row>
    <row r="938" spans="1:6" x14ac:dyDescent="0.25">
      <c r="A938" s="1"/>
      <c r="F938" s="5"/>
    </row>
    <row r="939" spans="1:6" x14ac:dyDescent="0.25">
      <c r="A939" s="1"/>
      <c r="F939" s="5"/>
    </row>
    <row r="940" spans="1:6" x14ac:dyDescent="0.25">
      <c r="A940" s="1"/>
      <c r="F940" s="5"/>
    </row>
    <row r="941" spans="1:6" x14ac:dyDescent="0.25">
      <c r="A941" s="1"/>
      <c r="F941" s="5"/>
    </row>
    <row r="942" spans="1:6" x14ac:dyDescent="0.25">
      <c r="A942" s="1"/>
      <c r="F942" s="5"/>
    </row>
    <row r="943" spans="1:6" x14ac:dyDescent="0.25">
      <c r="A943" s="1"/>
      <c r="F943" s="5"/>
    </row>
    <row r="944" spans="1:6" x14ac:dyDescent="0.25">
      <c r="A944" s="1"/>
      <c r="F944" s="5"/>
    </row>
    <row r="945" spans="1:6" x14ac:dyDescent="0.25">
      <c r="A945" s="1"/>
      <c r="F945" s="5"/>
    </row>
    <row r="946" spans="1:6" x14ac:dyDescent="0.25">
      <c r="A946" s="1"/>
      <c r="F946" s="5"/>
    </row>
    <row r="947" spans="1:6" x14ac:dyDescent="0.25">
      <c r="A947" s="1"/>
      <c r="F947" s="5"/>
    </row>
    <row r="948" spans="1:6" x14ac:dyDescent="0.25">
      <c r="A948" s="1"/>
      <c r="F948" s="5"/>
    </row>
    <row r="949" spans="1:6" x14ac:dyDescent="0.25">
      <c r="A949" s="1"/>
      <c r="F949" s="5"/>
    </row>
    <row r="950" spans="1:6" x14ac:dyDescent="0.25">
      <c r="A950" s="1"/>
      <c r="F950" s="5"/>
    </row>
    <row r="951" spans="1:6" x14ac:dyDescent="0.25">
      <c r="A951" s="1"/>
      <c r="F951" s="5"/>
    </row>
    <row r="952" spans="1:6" x14ac:dyDescent="0.25">
      <c r="A952" s="1"/>
      <c r="F952" s="5"/>
    </row>
    <row r="953" spans="1:6" x14ac:dyDescent="0.25">
      <c r="A953" s="1"/>
      <c r="F953" s="5"/>
    </row>
    <row r="954" spans="1:6" x14ac:dyDescent="0.25">
      <c r="A954" s="1"/>
      <c r="F954" s="5"/>
    </row>
    <row r="955" spans="1:6" x14ac:dyDescent="0.25">
      <c r="A955" s="1"/>
      <c r="F955" s="5"/>
    </row>
    <row r="956" spans="1:6" x14ac:dyDescent="0.25">
      <c r="A956" s="1"/>
      <c r="F956" s="5"/>
    </row>
    <row r="957" spans="1:6" x14ac:dyDescent="0.25">
      <c r="A957" s="1"/>
      <c r="F957" s="5"/>
    </row>
    <row r="958" spans="1:6" x14ac:dyDescent="0.25">
      <c r="A958" s="1"/>
      <c r="F958" s="5"/>
    </row>
    <row r="959" spans="1:6" x14ac:dyDescent="0.25">
      <c r="A959" s="1"/>
      <c r="F959" s="5"/>
    </row>
    <row r="960" spans="1:6" x14ac:dyDescent="0.25">
      <c r="A960" s="1"/>
      <c r="F960" s="5"/>
    </row>
    <row r="961" spans="1:6" x14ac:dyDescent="0.25">
      <c r="A961" s="1"/>
      <c r="F961" s="5"/>
    </row>
    <row r="962" spans="1:6" x14ac:dyDescent="0.25">
      <c r="A962" s="1"/>
      <c r="F962" s="5"/>
    </row>
    <row r="963" spans="1:6" x14ac:dyDescent="0.25">
      <c r="A963" s="1"/>
      <c r="F963" s="5"/>
    </row>
    <row r="964" spans="1:6" x14ac:dyDescent="0.25">
      <c r="A964" s="1"/>
      <c r="F964" s="5"/>
    </row>
    <row r="965" spans="1:6" x14ac:dyDescent="0.25">
      <c r="A965" s="1"/>
      <c r="F965" s="5"/>
    </row>
    <row r="966" spans="1:6" x14ac:dyDescent="0.25">
      <c r="A966" s="1"/>
      <c r="F966" s="5"/>
    </row>
    <row r="967" spans="1:6" x14ac:dyDescent="0.25">
      <c r="A967" s="1"/>
      <c r="F967" s="5"/>
    </row>
    <row r="968" spans="1:6" x14ac:dyDescent="0.25">
      <c r="A968" s="1"/>
      <c r="F968" s="5"/>
    </row>
    <row r="969" spans="1:6" x14ac:dyDescent="0.25">
      <c r="A969" s="1"/>
      <c r="F969" s="5"/>
    </row>
    <row r="970" spans="1:6" x14ac:dyDescent="0.25">
      <c r="A970" s="1"/>
      <c r="F970" s="5"/>
    </row>
    <row r="971" spans="1:6" x14ac:dyDescent="0.25">
      <c r="A971" s="1"/>
      <c r="F971" s="5"/>
    </row>
    <row r="972" spans="1:6" x14ac:dyDescent="0.25">
      <c r="A972" s="1"/>
      <c r="F972" s="5"/>
    </row>
    <row r="973" spans="1:6" x14ac:dyDescent="0.25">
      <c r="A973" s="1"/>
      <c r="F973" s="5"/>
    </row>
    <row r="974" spans="1:6" x14ac:dyDescent="0.25">
      <c r="A974" s="1"/>
      <c r="F974" s="5"/>
    </row>
    <row r="975" spans="1:6" x14ac:dyDescent="0.25">
      <c r="A975" s="1"/>
      <c r="F975" s="5"/>
    </row>
    <row r="976" spans="1:6" x14ac:dyDescent="0.25">
      <c r="A976" s="1"/>
      <c r="F976" s="5"/>
    </row>
    <row r="977" spans="1:6" x14ac:dyDescent="0.25">
      <c r="A977" s="1"/>
      <c r="F977" s="5"/>
    </row>
    <row r="978" spans="1:6" x14ac:dyDescent="0.25">
      <c r="A978" s="1"/>
      <c r="F978" s="5"/>
    </row>
    <row r="979" spans="1:6" x14ac:dyDescent="0.25">
      <c r="A979" s="1"/>
      <c r="F979" s="5"/>
    </row>
    <row r="980" spans="1:6" x14ac:dyDescent="0.25">
      <c r="A980" s="1"/>
      <c r="F980" s="5"/>
    </row>
    <row r="981" spans="1:6" x14ac:dyDescent="0.25">
      <c r="A981" s="1"/>
      <c r="F981" s="5"/>
    </row>
    <row r="982" spans="1:6" x14ac:dyDescent="0.25">
      <c r="A982" s="1"/>
      <c r="F982" s="5"/>
    </row>
    <row r="983" spans="1:6" x14ac:dyDescent="0.25">
      <c r="A983" s="1"/>
      <c r="F983" s="5"/>
    </row>
    <row r="984" spans="1:6" x14ac:dyDescent="0.25">
      <c r="A984" s="1"/>
      <c r="F984" s="5"/>
    </row>
    <row r="985" spans="1:6" x14ac:dyDescent="0.25">
      <c r="A985" s="1"/>
      <c r="F985" s="5"/>
    </row>
    <row r="986" spans="1:6" x14ac:dyDescent="0.25">
      <c r="A986" s="1"/>
      <c r="F986" s="5"/>
    </row>
    <row r="987" spans="1:6" x14ac:dyDescent="0.25">
      <c r="A987" s="1"/>
      <c r="F987" s="5"/>
    </row>
    <row r="988" spans="1:6" x14ac:dyDescent="0.25">
      <c r="A988" s="1"/>
      <c r="F988" s="5"/>
    </row>
    <row r="989" spans="1:6" x14ac:dyDescent="0.25">
      <c r="A989" s="1"/>
      <c r="F989" s="5"/>
    </row>
    <row r="990" spans="1:6" x14ac:dyDescent="0.25">
      <c r="A990" s="1"/>
      <c r="F990" s="5"/>
    </row>
    <row r="991" spans="1:6" x14ac:dyDescent="0.25">
      <c r="A991" s="1"/>
      <c r="F991" s="5"/>
    </row>
    <row r="992" spans="1:6" x14ac:dyDescent="0.25">
      <c r="A992" s="1"/>
      <c r="F992" s="5"/>
    </row>
    <row r="993" spans="1:6" x14ac:dyDescent="0.25">
      <c r="A993" s="1"/>
      <c r="F993" s="5"/>
    </row>
    <row r="994" spans="1:6" x14ac:dyDescent="0.25">
      <c r="A994" s="1"/>
      <c r="F994" s="5"/>
    </row>
    <row r="995" spans="1:6" x14ac:dyDescent="0.25">
      <c r="A995" s="1"/>
      <c r="F995" s="5"/>
    </row>
    <row r="996" spans="1:6" x14ac:dyDescent="0.25">
      <c r="A996" s="1"/>
      <c r="F996" s="5"/>
    </row>
    <row r="997" spans="1:6" x14ac:dyDescent="0.25">
      <c r="A997" s="1"/>
      <c r="F997" s="5"/>
    </row>
    <row r="998" spans="1:6" x14ac:dyDescent="0.25">
      <c r="A998" s="1"/>
      <c r="F998" s="5"/>
    </row>
    <row r="999" spans="1:6" x14ac:dyDescent="0.25">
      <c r="A999" s="1"/>
      <c r="F999" s="5"/>
    </row>
    <row r="1000" spans="1:6" x14ac:dyDescent="0.25">
      <c r="A1000" s="1"/>
      <c r="F1000" s="5"/>
    </row>
    <row r="1001" spans="1:6" x14ac:dyDescent="0.25">
      <c r="A1001" s="1"/>
      <c r="F1001" s="5"/>
    </row>
    <row r="1002" spans="1:6" x14ac:dyDescent="0.25">
      <c r="A1002" s="1"/>
      <c r="F1002" s="5"/>
    </row>
    <row r="1003" spans="1:6" x14ac:dyDescent="0.25">
      <c r="A1003" s="1"/>
      <c r="F1003" s="5"/>
    </row>
    <row r="1004" spans="1:6" x14ac:dyDescent="0.25">
      <c r="A1004" s="1"/>
      <c r="F1004" s="5"/>
    </row>
    <row r="1005" spans="1:6" x14ac:dyDescent="0.25">
      <c r="A1005" s="1"/>
      <c r="F1005" s="5"/>
    </row>
    <row r="1006" spans="1:6" x14ac:dyDescent="0.25">
      <c r="A1006" s="1"/>
      <c r="F1006" s="5"/>
    </row>
    <row r="1007" spans="1:6" x14ac:dyDescent="0.25">
      <c r="A1007" s="1"/>
      <c r="F1007" s="5"/>
    </row>
    <row r="1008" spans="1:6" x14ac:dyDescent="0.25">
      <c r="A1008" s="1"/>
      <c r="F1008" s="5"/>
    </row>
    <row r="1009" spans="1:6" x14ac:dyDescent="0.25">
      <c r="A1009" s="1"/>
      <c r="F1009" s="5"/>
    </row>
    <row r="1010" spans="1:6" x14ac:dyDescent="0.25">
      <c r="A1010" s="1"/>
      <c r="F1010" s="5"/>
    </row>
    <row r="1011" spans="1:6" x14ac:dyDescent="0.25">
      <c r="A1011" s="1"/>
      <c r="F1011" s="5"/>
    </row>
    <row r="1012" spans="1:6" x14ac:dyDescent="0.25">
      <c r="A1012" s="1"/>
      <c r="F1012" s="5"/>
    </row>
    <row r="1013" spans="1:6" x14ac:dyDescent="0.25">
      <c r="A1013" s="1"/>
      <c r="F1013" s="5"/>
    </row>
    <row r="1014" spans="1:6" x14ac:dyDescent="0.25">
      <c r="A1014" s="1"/>
      <c r="F1014" s="5"/>
    </row>
    <row r="1015" spans="1:6" x14ac:dyDescent="0.25">
      <c r="A1015" s="1"/>
      <c r="F1015" s="5"/>
    </row>
    <row r="1016" spans="1:6" x14ac:dyDescent="0.25">
      <c r="A1016" s="1"/>
      <c r="F1016" s="5"/>
    </row>
    <row r="1017" spans="1:6" x14ac:dyDescent="0.25">
      <c r="A1017" s="1"/>
      <c r="F1017" s="5"/>
    </row>
    <row r="1018" spans="1:6" x14ac:dyDescent="0.25">
      <c r="A1018" s="1"/>
      <c r="F1018" s="5"/>
    </row>
    <row r="1019" spans="1:6" x14ac:dyDescent="0.25">
      <c r="A1019" s="1"/>
      <c r="F1019" s="5"/>
    </row>
    <row r="1020" spans="1:6" x14ac:dyDescent="0.25">
      <c r="A1020" s="1"/>
      <c r="F1020" s="5"/>
    </row>
    <row r="1021" spans="1:6" x14ac:dyDescent="0.25">
      <c r="A1021" s="1"/>
      <c r="F1021" s="5"/>
    </row>
    <row r="1022" spans="1:6" x14ac:dyDescent="0.25">
      <c r="A1022" s="1"/>
      <c r="F1022" s="5"/>
    </row>
    <row r="1023" spans="1:6" x14ac:dyDescent="0.25">
      <c r="A1023" s="1"/>
      <c r="F1023" s="5"/>
    </row>
    <row r="1024" spans="1:6" x14ac:dyDescent="0.25">
      <c r="A1024" s="1"/>
      <c r="F1024" s="5"/>
    </row>
    <row r="1025" spans="1:6" x14ac:dyDescent="0.25">
      <c r="A1025" s="1"/>
      <c r="F1025" s="5"/>
    </row>
    <row r="1026" spans="1:6" x14ac:dyDescent="0.25">
      <c r="A1026" s="1"/>
      <c r="F1026" s="5"/>
    </row>
    <row r="1027" spans="1:6" x14ac:dyDescent="0.25">
      <c r="A1027" s="1"/>
      <c r="F1027" s="5"/>
    </row>
    <row r="1028" spans="1:6" x14ac:dyDescent="0.25">
      <c r="A1028" s="1"/>
      <c r="F1028" s="5"/>
    </row>
    <row r="1029" spans="1:6" x14ac:dyDescent="0.25">
      <c r="A1029" s="1"/>
      <c r="F1029" s="5"/>
    </row>
    <row r="1030" spans="1:6" x14ac:dyDescent="0.25">
      <c r="A1030" s="1"/>
      <c r="F1030" s="5"/>
    </row>
    <row r="1031" spans="1:6" x14ac:dyDescent="0.25">
      <c r="A1031" s="1"/>
      <c r="F1031" s="5"/>
    </row>
    <row r="1032" spans="1:6" x14ac:dyDescent="0.25">
      <c r="A1032" s="1"/>
      <c r="F1032" s="5"/>
    </row>
    <row r="1033" spans="1:6" x14ac:dyDescent="0.25">
      <c r="A1033" s="1"/>
      <c r="F1033" s="5"/>
    </row>
    <row r="1034" spans="1:6" x14ac:dyDescent="0.25">
      <c r="A1034" s="1"/>
      <c r="F1034" s="5"/>
    </row>
    <row r="1035" spans="1:6" x14ac:dyDescent="0.25">
      <c r="A1035" s="1"/>
      <c r="F1035" s="5"/>
    </row>
    <row r="1036" spans="1:6" x14ac:dyDescent="0.25">
      <c r="A1036" s="1"/>
      <c r="F1036" s="5"/>
    </row>
    <row r="1037" spans="1:6" x14ac:dyDescent="0.25">
      <c r="A1037" s="1"/>
      <c r="F1037" s="5"/>
    </row>
    <row r="1038" spans="1:6" x14ac:dyDescent="0.25">
      <c r="A1038" s="1"/>
      <c r="F1038" s="5"/>
    </row>
    <row r="1039" spans="1:6" x14ac:dyDescent="0.25">
      <c r="A1039" s="1"/>
      <c r="F1039" s="5"/>
    </row>
    <row r="1040" spans="1:6" x14ac:dyDescent="0.25">
      <c r="A1040" s="1"/>
      <c r="F1040" s="5"/>
    </row>
    <row r="1041" spans="1:6" x14ac:dyDescent="0.25">
      <c r="A1041" s="1"/>
      <c r="F1041" s="5"/>
    </row>
    <row r="1042" spans="1:6" x14ac:dyDescent="0.25">
      <c r="A1042" s="1"/>
      <c r="F1042" s="5"/>
    </row>
    <row r="1043" spans="1:6" x14ac:dyDescent="0.25">
      <c r="A1043" s="1"/>
      <c r="F1043" s="5"/>
    </row>
    <row r="1044" spans="1:6" x14ac:dyDescent="0.25">
      <c r="A1044" s="1"/>
      <c r="F1044" s="5"/>
    </row>
    <row r="1045" spans="1:6" x14ac:dyDescent="0.25">
      <c r="A1045" s="1"/>
      <c r="F1045" s="5"/>
    </row>
    <row r="1046" spans="1:6" x14ac:dyDescent="0.25">
      <c r="A1046" s="1"/>
      <c r="F1046" s="5"/>
    </row>
    <row r="1047" spans="1:6" x14ac:dyDescent="0.25">
      <c r="A1047" s="1"/>
      <c r="F1047" s="5"/>
    </row>
    <row r="1048" spans="1:6" x14ac:dyDescent="0.25">
      <c r="A1048" s="1"/>
      <c r="F1048" s="5"/>
    </row>
    <row r="1049" spans="1:6" x14ac:dyDescent="0.25">
      <c r="A1049" s="1"/>
      <c r="F1049" s="5"/>
    </row>
    <row r="1050" spans="1:6" x14ac:dyDescent="0.25">
      <c r="A1050" s="1"/>
      <c r="F1050" s="5"/>
    </row>
    <row r="1051" spans="1:6" x14ac:dyDescent="0.25">
      <c r="A1051" s="1"/>
      <c r="F1051" s="5"/>
    </row>
    <row r="1052" spans="1:6" x14ac:dyDescent="0.25">
      <c r="A1052" s="1"/>
      <c r="F1052" s="5"/>
    </row>
    <row r="1053" spans="1:6" x14ac:dyDescent="0.25">
      <c r="A1053" s="1"/>
      <c r="F1053" s="5"/>
    </row>
    <row r="1054" spans="1:6" x14ac:dyDescent="0.25">
      <c r="A1054" s="1"/>
      <c r="F1054" s="5"/>
    </row>
    <row r="1055" spans="1:6" x14ac:dyDescent="0.25">
      <c r="A1055" s="1"/>
      <c r="F1055" s="5"/>
    </row>
    <row r="1056" spans="1:6" x14ac:dyDescent="0.25">
      <c r="A1056" s="1"/>
      <c r="F1056" s="5"/>
    </row>
    <row r="1057" spans="1:6" x14ac:dyDescent="0.25">
      <c r="A1057" s="1"/>
      <c r="F1057" s="5"/>
    </row>
    <row r="1058" spans="1:6" x14ac:dyDescent="0.25">
      <c r="A1058" s="1"/>
      <c r="F1058" s="5"/>
    </row>
    <row r="1059" spans="1:6" x14ac:dyDescent="0.25">
      <c r="A1059" s="1"/>
      <c r="F1059" s="5"/>
    </row>
    <row r="1060" spans="1:6" x14ac:dyDescent="0.25">
      <c r="A1060" s="1"/>
      <c r="F1060" s="5"/>
    </row>
    <row r="1061" spans="1:6" x14ac:dyDescent="0.25">
      <c r="A1061" s="1"/>
      <c r="F1061" s="5"/>
    </row>
    <row r="1062" spans="1:6" x14ac:dyDescent="0.25">
      <c r="A1062" s="1"/>
      <c r="F1062" s="5"/>
    </row>
    <row r="1063" spans="1:6" x14ac:dyDescent="0.25">
      <c r="A1063" s="1"/>
      <c r="F1063" s="5"/>
    </row>
    <row r="1064" spans="1:6" x14ac:dyDescent="0.25">
      <c r="A1064" s="1"/>
      <c r="F1064" s="5"/>
    </row>
    <row r="1065" spans="1:6" x14ac:dyDescent="0.25">
      <c r="A1065" s="1"/>
      <c r="F1065" s="5"/>
    </row>
    <row r="1066" spans="1:6" x14ac:dyDescent="0.25">
      <c r="A1066" s="1"/>
      <c r="F1066" s="5"/>
    </row>
    <row r="1067" spans="1:6" x14ac:dyDescent="0.25">
      <c r="A1067" s="1"/>
      <c r="F1067" s="5"/>
    </row>
    <row r="1068" spans="1:6" x14ac:dyDescent="0.25">
      <c r="A1068" s="1"/>
      <c r="F1068" s="5"/>
    </row>
    <row r="1069" spans="1:6" x14ac:dyDescent="0.25">
      <c r="A1069" s="1"/>
      <c r="F1069" s="5"/>
    </row>
    <row r="1070" spans="1:6" x14ac:dyDescent="0.25">
      <c r="A1070" s="1"/>
      <c r="F1070" s="5"/>
    </row>
    <row r="1071" spans="1:6" x14ac:dyDescent="0.25">
      <c r="A1071" s="1"/>
      <c r="F1071" s="5"/>
    </row>
    <row r="1072" spans="1:6" x14ac:dyDescent="0.25">
      <c r="A1072" s="1"/>
      <c r="F1072" s="5"/>
    </row>
    <row r="1073" spans="1:6" x14ac:dyDescent="0.25">
      <c r="A1073" s="1"/>
      <c r="F1073" s="5"/>
    </row>
    <row r="1074" spans="1:6" x14ac:dyDescent="0.25">
      <c r="A1074" s="1"/>
      <c r="F1074" s="5"/>
    </row>
    <row r="1075" spans="1:6" x14ac:dyDescent="0.25">
      <c r="A1075" s="1"/>
      <c r="F1075" s="5"/>
    </row>
    <row r="1076" spans="1:6" x14ac:dyDescent="0.25">
      <c r="A1076" s="1"/>
      <c r="F1076" s="5"/>
    </row>
    <row r="1077" spans="1:6" x14ac:dyDescent="0.25">
      <c r="A1077" s="1"/>
      <c r="F1077" s="5"/>
    </row>
    <row r="1078" spans="1:6" x14ac:dyDescent="0.25">
      <c r="A1078" s="1"/>
      <c r="F1078" s="5"/>
    </row>
    <row r="1079" spans="1:6" x14ac:dyDescent="0.25">
      <c r="A1079" s="1"/>
      <c r="F1079" s="5"/>
    </row>
    <row r="1080" spans="1:6" x14ac:dyDescent="0.25">
      <c r="A1080" s="1"/>
      <c r="F1080" s="5"/>
    </row>
    <row r="1081" spans="1:6" x14ac:dyDescent="0.25">
      <c r="A1081" s="1"/>
      <c r="F1081" s="5"/>
    </row>
    <row r="1082" spans="1:6" x14ac:dyDescent="0.25">
      <c r="A1082" s="1"/>
      <c r="F1082" s="5"/>
    </row>
    <row r="1083" spans="1:6" x14ac:dyDescent="0.25">
      <c r="A1083" s="1"/>
      <c r="F1083" s="5"/>
    </row>
    <row r="1084" spans="1:6" x14ac:dyDescent="0.25">
      <c r="A1084" s="1"/>
      <c r="F1084" s="5"/>
    </row>
    <row r="1085" spans="1:6" x14ac:dyDescent="0.25">
      <c r="A1085" s="1"/>
      <c r="F1085" s="5"/>
    </row>
    <row r="1086" spans="1:6" x14ac:dyDescent="0.25">
      <c r="A1086" s="1"/>
      <c r="F1086" s="5"/>
    </row>
    <row r="1087" spans="1:6" x14ac:dyDescent="0.25">
      <c r="A1087" s="1"/>
      <c r="F1087" s="5"/>
    </row>
    <row r="1088" spans="1:6" x14ac:dyDescent="0.25">
      <c r="A1088" s="1"/>
      <c r="F1088" s="5"/>
    </row>
    <row r="1089" spans="1:6" x14ac:dyDescent="0.25">
      <c r="A1089" s="1"/>
      <c r="F1089" s="5"/>
    </row>
    <row r="1090" spans="1:6" x14ac:dyDescent="0.25">
      <c r="A1090" s="1"/>
      <c r="F1090" s="5"/>
    </row>
    <row r="1091" spans="1:6" x14ac:dyDescent="0.25">
      <c r="A1091" s="1"/>
      <c r="F1091" s="5"/>
    </row>
    <row r="1092" spans="1:6" x14ac:dyDescent="0.25">
      <c r="A1092" s="1"/>
      <c r="F1092" s="5"/>
    </row>
    <row r="1093" spans="1:6" x14ac:dyDescent="0.25">
      <c r="A1093" s="1"/>
      <c r="F1093" s="5"/>
    </row>
    <row r="1094" spans="1:6" x14ac:dyDescent="0.25">
      <c r="A1094" s="1"/>
      <c r="F1094" s="5"/>
    </row>
    <row r="1095" spans="1:6" x14ac:dyDescent="0.25">
      <c r="A1095" s="1"/>
      <c r="F1095" s="5"/>
    </row>
    <row r="1096" spans="1:6" x14ac:dyDescent="0.25">
      <c r="A1096" s="1"/>
      <c r="F1096" s="5"/>
    </row>
    <row r="1097" spans="1:6" x14ac:dyDescent="0.25">
      <c r="A1097" s="1"/>
      <c r="F1097" s="5"/>
    </row>
    <row r="1098" spans="1:6" x14ac:dyDescent="0.25">
      <c r="A1098" s="1"/>
      <c r="F1098" s="5"/>
    </row>
    <row r="1099" spans="1:6" x14ac:dyDescent="0.25">
      <c r="A1099" s="1"/>
      <c r="F1099" s="5"/>
    </row>
    <row r="1100" spans="1:6" x14ac:dyDescent="0.25">
      <c r="A1100" s="1"/>
      <c r="F1100" s="5"/>
    </row>
    <row r="1101" spans="1:6" x14ac:dyDescent="0.25">
      <c r="A1101" s="1"/>
      <c r="F1101" s="5"/>
    </row>
    <row r="1102" spans="1:6" x14ac:dyDescent="0.25">
      <c r="A1102" s="1"/>
      <c r="F1102" s="5"/>
    </row>
    <row r="1103" spans="1:6" x14ac:dyDescent="0.25">
      <c r="A1103" s="1"/>
      <c r="F1103" s="5"/>
    </row>
    <row r="1104" spans="1:6" x14ac:dyDescent="0.25">
      <c r="A1104" s="1"/>
      <c r="F1104" s="5"/>
    </row>
    <row r="1105" spans="1:6" x14ac:dyDescent="0.25">
      <c r="A1105" s="1"/>
      <c r="F1105" s="5"/>
    </row>
    <row r="1106" spans="1:6" x14ac:dyDescent="0.25">
      <c r="A1106" s="1"/>
      <c r="F1106" s="5"/>
    </row>
    <row r="1107" spans="1:6" x14ac:dyDescent="0.25">
      <c r="A1107" s="1"/>
      <c r="F1107" s="5"/>
    </row>
    <row r="1108" spans="1:6" x14ac:dyDescent="0.25">
      <c r="A1108" s="1"/>
      <c r="F1108" s="5"/>
    </row>
    <row r="1109" spans="1:6" x14ac:dyDescent="0.25">
      <c r="A1109" s="1"/>
      <c r="F1109" s="5"/>
    </row>
    <row r="1110" spans="1:6" x14ac:dyDescent="0.25">
      <c r="A1110" s="1"/>
      <c r="F1110" s="5"/>
    </row>
    <row r="1111" spans="1:6" x14ac:dyDescent="0.25">
      <c r="A1111" s="1"/>
      <c r="F1111" s="5"/>
    </row>
    <row r="1112" spans="1:6" x14ac:dyDescent="0.25">
      <c r="A1112" s="1"/>
      <c r="F1112" s="5"/>
    </row>
    <row r="1113" spans="1:6" x14ac:dyDescent="0.25">
      <c r="A1113" s="1"/>
      <c r="F1113" s="5"/>
    </row>
    <row r="1114" spans="1:6" x14ac:dyDescent="0.25">
      <c r="A1114" s="1"/>
      <c r="F1114" s="5"/>
    </row>
    <row r="1115" spans="1:6" x14ac:dyDescent="0.25">
      <c r="A1115" s="1"/>
      <c r="F1115" s="5"/>
    </row>
    <row r="1116" spans="1:6" x14ac:dyDescent="0.25">
      <c r="A1116" s="1"/>
      <c r="F1116" s="5"/>
    </row>
    <row r="1117" spans="1:6" x14ac:dyDescent="0.25">
      <c r="A1117" s="1"/>
      <c r="F1117" s="5"/>
    </row>
    <row r="1118" spans="1:6" x14ac:dyDescent="0.25">
      <c r="A1118" s="1"/>
      <c r="F1118" s="5"/>
    </row>
    <row r="1119" spans="1:6" x14ac:dyDescent="0.25">
      <c r="A1119" s="1"/>
      <c r="F1119" s="5"/>
    </row>
    <row r="1120" spans="1:6" x14ac:dyDescent="0.25">
      <c r="A1120" s="1"/>
      <c r="F1120" s="5"/>
    </row>
    <row r="1121" spans="1:6" x14ac:dyDescent="0.25">
      <c r="A1121" s="1"/>
      <c r="F1121" s="5"/>
    </row>
    <row r="1122" spans="1:6" x14ac:dyDescent="0.25">
      <c r="A1122" s="1"/>
      <c r="F1122" s="5"/>
    </row>
    <row r="1123" spans="1:6" x14ac:dyDescent="0.25">
      <c r="A1123" s="1"/>
      <c r="F1123" s="5"/>
    </row>
    <row r="1124" spans="1:6" x14ac:dyDescent="0.25">
      <c r="A1124" s="1"/>
      <c r="F1124" s="5"/>
    </row>
    <row r="1125" spans="1:6" x14ac:dyDescent="0.25">
      <c r="A1125" s="1"/>
      <c r="F1125" s="5"/>
    </row>
    <row r="1126" spans="1:6" x14ac:dyDescent="0.25">
      <c r="A1126" s="1"/>
      <c r="F1126" s="5"/>
    </row>
    <row r="1127" spans="1:6" x14ac:dyDescent="0.25">
      <c r="A1127" s="1"/>
      <c r="F1127" s="5"/>
    </row>
    <row r="1128" spans="1:6" x14ac:dyDescent="0.25">
      <c r="A1128" s="1"/>
      <c r="F1128" s="5"/>
    </row>
    <row r="1129" spans="1:6" x14ac:dyDescent="0.25">
      <c r="A1129" s="1"/>
      <c r="F1129" s="5"/>
    </row>
    <row r="1130" spans="1:6" x14ac:dyDescent="0.25">
      <c r="A1130" s="1"/>
      <c r="F1130" s="5"/>
    </row>
    <row r="1131" spans="1:6" x14ac:dyDescent="0.25">
      <c r="A1131" s="1"/>
      <c r="F1131" s="5"/>
    </row>
    <row r="1132" spans="1:6" x14ac:dyDescent="0.25">
      <c r="A1132" s="1"/>
      <c r="F1132" s="5"/>
    </row>
    <row r="1133" spans="1:6" x14ac:dyDescent="0.25">
      <c r="A1133" s="1"/>
      <c r="F1133" s="5"/>
    </row>
    <row r="1134" spans="1:6" x14ac:dyDescent="0.25">
      <c r="A1134" s="1"/>
      <c r="F1134" s="5"/>
    </row>
    <row r="1135" spans="1:6" x14ac:dyDescent="0.25">
      <c r="A1135" s="1"/>
      <c r="F1135" s="5"/>
    </row>
    <row r="1136" spans="1:6" x14ac:dyDescent="0.25">
      <c r="A1136" s="1"/>
      <c r="F1136" s="5"/>
    </row>
    <row r="1137" spans="1:6" x14ac:dyDescent="0.25">
      <c r="A1137" s="1"/>
      <c r="F1137" s="5"/>
    </row>
    <row r="1138" spans="1:6" x14ac:dyDescent="0.25">
      <c r="A1138" s="1"/>
      <c r="F1138" s="5"/>
    </row>
    <row r="1139" spans="1:6" x14ac:dyDescent="0.25">
      <c r="A1139" s="1"/>
      <c r="F1139" s="5"/>
    </row>
    <row r="1140" spans="1:6" x14ac:dyDescent="0.25">
      <c r="A1140" s="1"/>
      <c r="F1140" s="5"/>
    </row>
    <row r="1141" spans="1:6" x14ac:dyDescent="0.25">
      <c r="A1141" s="1"/>
      <c r="F1141" s="5"/>
    </row>
    <row r="1142" spans="1:6" x14ac:dyDescent="0.25">
      <c r="A1142" s="1"/>
      <c r="F1142" s="5"/>
    </row>
    <row r="1143" spans="1:6" x14ac:dyDescent="0.25">
      <c r="A1143" s="1"/>
      <c r="F1143" s="5"/>
    </row>
    <row r="1144" spans="1:6" x14ac:dyDescent="0.25">
      <c r="A1144" s="1"/>
      <c r="F1144" s="5"/>
    </row>
    <row r="1145" spans="1:6" x14ac:dyDescent="0.25">
      <c r="A1145" s="1"/>
      <c r="F1145" s="5"/>
    </row>
    <row r="1146" spans="1:6" x14ac:dyDescent="0.25">
      <c r="A1146" s="1"/>
      <c r="F1146" s="5"/>
    </row>
    <row r="1147" spans="1:6" x14ac:dyDescent="0.25">
      <c r="A1147" s="1"/>
      <c r="F1147" s="5"/>
    </row>
    <row r="1148" spans="1:6" x14ac:dyDescent="0.25">
      <c r="A1148" s="1"/>
      <c r="F1148" s="5"/>
    </row>
    <row r="1149" spans="1:6" x14ac:dyDescent="0.25">
      <c r="A1149" s="1"/>
      <c r="F1149" s="5"/>
    </row>
    <row r="1150" spans="1:6" x14ac:dyDescent="0.25">
      <c r="A1150" s="1"/>
      <c r="F1150" s="5"/>
    </row>
    <row r="1151" spans="1:6" x14ac:dyDescent="0.25">
      <c r="A1151" s="1"/>
      <c r="F1151" s="5"/>
    </row>
    <row r="1152" spans="1:6" x14ac:dyDescent="0.25">
      <c r="A1152" s="1"/>
      <c r="F1152" s="5"/>
    </row>
    <row r="1153" spans="1:6" x14ac:dyDescent="0.25">
      <c r="A1153" s="1"/>
      <c r="F1153" s="5"/>
    </row>
    <row r="1154" spans="1:6" x14ac:dyDescent="0.25">
      <c r="A1154" s="1"/>
      <c r="F1154" s="5"/>
    </row>
    <row r="1155" spans="1:6" x14ac:dyDescent="0.25">
      <c r="A1155" s="1"/>
      <c r="F1155" s="5"/>
    </row>
    <row r="1156" spans="1:6" x14ac:dyDescent="0.25">
      <c r="A1156" s="1"/>
      <c r="F1156" s="5"/>
    </row>
    <row r="1157" spans="1:6" x14ac:dyDescent="0.25">
      <c r="A1157" s="1"/>
      <c r="F1157" s="5"/>
    </row>
    <row r="1158" spans="1:6" x14ac:dyDescent="0.25">
      <c r="A1158" s="1"/>
      <c r="F1158" s="5"/>
    </row>
    <row r="1159" spans="1:6" x14ac:dyDescent="0.25">
      <c r="A1159" s="1"/>
      <c r="F1159" s="5"/>
    </row>
    <row r="1160" spans="1:6" x14ac:dyDescent="0.25">
      <c r="A1160" s="1"/>
      <c r="F1160" s="5"/>
    </row>
    <row r="1161" spans="1:6" x14ac:dyDescent="0.25">
      <c r="A1161" s="1"/>
      <c r="F1161" s="5"/>
    </row>
    <row r="1162" spans="1:6" x14ac:dyDescent="0.25">
      <c r="A1162" s="1"/>
      <c r="F1162" s="5"/>
    </row>
    <row r="1163" spans="1:6" x14ac:dyDescent="0.25">
      <c r="A1163" s="1"/>
      <c r="F1163" s="5"/>
    </row>
    <row r="1164" spans="1:6" x14ac:dyDescent="0.25">
      <c r="A1164" s="1"/>
      <c r="F1164" s="5"/>
    </row>
    <row r="1165" spans="1:6" x14ac:dyDescent="0.25">
      <c r="A1165" s="1"/>
      <c r="F1165" s="5"/>
    </row>
    <row r="1166" spans="1:6" x14ac:dyDescent="0.25">
      <c r="A1166" s="1"/>
      <c r="F1166" s="5"/>
    </row>
    <row r="1167" spans="1:6" x14ac:dyDescent="0.25">
      <c r="A1167" s="1"/>
      <c r="F1167" s="5"/>
    </row>
    <row r="1168" spans="1:6" x14ac:dyDescent="0.25">
      <c r="A1168" s="1"/>
      <c r="F1168" s="5"/>
    </row>
    <row r="1169" spans="1:6" x14ac:dyDescent="0.25">
      <c r="A1169" s="1"/>
      <c r="F1169" s="5"/>
    </row>
    <row r="1170" spans="1:6" x14ac:dyDescent="0.25">
      <c r="A1170" s="1"/>
      <c r="F1170" s="5"/>
    </row>
    <row r="1171" spans="1:6" x14ac:dyDescent="0.25">
      <c r="A1171" s="1"/>
      <c r="F1171" s="5"/>
    </row>
    <row r="1172" spans="1:6" x14ac:dyDescent="0.25">
      <c r="A1172" s="1"/>
      <c r="F1172" s="5"/>
    </row>
    <row r="1173" spans="1:6" x14ac:dyDescent="0.25">
      <c r="A1173" s="1"/>
      <c r="F1173" s="5"/>
    </row>
    <row r="1174" spans="1:6" x14ac:dyDescent="0.25">
      <c r="A1174" s="1"/>
      <c r="F1174" s="5"/>
    </row>
    <row r="1175" spans="1:6" x14ac:dyDescent="0.25">
      <c r="A1175" s="1"/>
      <c r="F1175" s="5"/>
    </row>
    <row r="1176" spans="1:6" x14ac:dyDescent="0.25">
      <c r="A1176" s="1"/>
      <c r="F1176" s="5"/>
    </row>
    <row r="1177" spans="1:6" x14ac:dyDescent="0.25">
      <c r="A1177" s="1"/>
      <c r="F1177" s="5"/>
    </row>
    <row r="1178" spans="1:6" x14ac:dyDescent="0.25">
      <c r="A1178" s="1"/>
      <c r="F1178" s="5"/>
    </row>
    <row r="1179" spans="1:6" x14ac:dyDescent="0.25">
      <c r="A1179" s="1"/>
      <c r="F1179" s="5"/>
    </row>
    <row r="1180" spans="1:6" x14ac:dyDescent="0.25">
      <c r="A1180" s="1"/>
      <c r="F1180" s="5"/>
    </row>
    <row r="1181" spans="1:6" x14ac:dyDescent="0.25">
      <c r="A1181" s="1"/>
      <c r="F1181" s="5"/>
    </row>
    <row r="1182" spans="1:6" x14ac:dyDescent="0.25">
      <c r="A1182" s="1"/>
      <c r="F1182" s="5"/>
    </row>
    <row r="1183" spans="1:6" x14ac:dyDescent="0.25">
      <c r="A1183" s="1"/>
      <c r="F1183" s="5"/>
    </row>
    <row r="1184" spans="1:6" x14ac:dyDescent="0.25">
      <c r="A1184" s="1"/>
      <c r="F1184" s="5"/>
    </row>
    <row r="1185" spans="1:6" x14ac:dyDescent="0.25">
      <c r="A1185" s="1"/>
      <c r="F1185" s="5"/>
    </row>
    <row r="1186" spans="1:6" x14ac:dyDescent="0.25">
      <c r="A1186" s="1"/>
      <c r="F1186" s="5"/>
    </row>
    <row r="1187" spans="1:6" x14ac:dyDescent="0.25">
      <c r="A1187" s="1"/>
      <c r="F1187" s="5"/>
    </row>
    <row r="1188" spans="1:6" x14ac:dyDescent="0.25">
      <c r="A1188" s="1"/>
      <c r="F1188" s="5"/>
    </row>
    <row r="1189" spans="1:6" x14ac:dyDescent="0.25">
      <c r="A1189" s="1"/>
      <c r="F1189" s="5"/>
    </row>
    <row r="1190" spans="1:6" x14ac:dyDescent="0.25">
      <c r="A1190" s="1"/>
      <c r="F1190" s="5"/>
    </row>
    <row r="1191" spans="1:6" x14ac:dyDescent="0.25">
      <c r="A1191" s="1"/>
      <c r="F1191" s="5"/>
    </row>
    <row r="1192" spans="1:6" x14ac:dyDescent="0.25">
      <c r="A1192" s="1"/>
      <c r="F1192" s="5"/>
    </row>
    <row r="1193" spans="1:6" x14ac:dyDescent="0.25">
      <c r="A1193" s="1"/>
      <c r="F1193" s="5"/>
    </row>
    <row r="1194" spans="1:6" x14ac:dyDescent="0.25">
      <c r="A1194" s="1"/>
      <c r="F1194" s="5"/>
    </row>
    <row r="1195" spans="1:6" x14ac:dyDescent="0.25">
      <c r="A1195" s="1"/>
      <c r="F1195" s="5"/>
    </row>
    <row r="1196" spans="1:6" x14ac:dyDescent="0.25">
      <c r="A1196" s="1"/>
      <c r="F1196" s="5"/>
    </row>
    <row r="1197" spans="1:6" x14ac:dyDescent="0.25">
      <c r="A1197" s="1"/>
      <c r="F1197" s="5"/>
    </row>
    <row r="1198" spans="1:6" x14ac:dyDescent="0.25">
      <c r="A1198" s="1"/>
      <c r="F1198" s="5"/>
    </row>
    <row r="1199" spans="1:6" x14ac:dyDescent="0.25">
      <c r="A1199" s="1"/>
      <c r="F1199" s="5"/>
    </row>
    <row r="1200" spans="1:6" x14ac:dyDescent="0.25">
      <c r="A1200" s="1"/>
      <c r="F1200" s="5"/>
    </row>
    <row r="1201" spans="1:6" x14ac:dyDescent="0.25">
      <c r="A1201" s="1"/>
      <c r="F1201" s="5"/>
    </row>
    <row r="1202" spans="1:6" x14ac:dyDescent="0.25">
      <c r="A1202" s="1"/>
      <c r="F1202" s="5"/>
    </row>
    <row r="1203" spans="1:6" x14ac:dyDescent="0.25">
      <c r="A1203" s="1"/>
      <c r="F1203" s="5"/>
    </row>
    <row r="1204" spans="1:6" x14ac:dyDescent="0.25">
      <c r="A1204" s="1"/>
      <c r="F1204" s="5"/>
    </row>
    <row r="1205" spans="1:6" x14ac:dyDescent="0.25">
      <c r="A1205" s="1"/>
      <c r="F1205" s="5"/>
    </row>
    <row r="1206" spans="1:6" x14ac:dyDescent="0.25">
      <c r="A1206" s="1"/>
      <c r="F1206" s="5"/>
    </row>
    <row r="1207" spans="1:6" x14ac:dyDescent="0.25">
      <c r="A1207" s="1"/>
      <c r="F1207" s="5"/>
    </row>
    <row r="1208" spans="1:6" x14ac:dyDescent="0.25">
      <c r="A1208" s="1"/>
      <c r="F1208" s="5"/>
    </row>
    <row r="1209" spans="1:6" x14ac:dyDescent="0.25">
      <c r="A1209" s="1"/>
      <c r="F1209" s="5"/>
    </row>
    <row r="1210" spans="1:6" x14ac:dyDescent="0.25">
      <c r="A1210" s="1"/>
      <c r="F1210" s="5"/>
    </row>
    <row r="1211" spans="1:6" x14ac:dyDescent="0.25">
      <c r="A1211" s="1"/>
      <c r="F1211" s="5"/>
    </row>
    <row r="1212" spans="1:6" x14ac:dyDescent="0.25">
      <c r="A1212" s="1"/>
      <c r="F1212" s="5"/>
    </row>
    <row r="1213" spans="1:6" x14ac:dyDescent="0.25">
      <c r="A1213" s="1"/>
      <c r="F1213" s="5"/>
    </row>
    <row r="1214" spans="1:6" x14ac:dyDescent="0.25">
      <c r="A1214" s="1"/>
      <c r="F1214" s="5"/>
    </row>
    <row r="1215" spans="1:6" x14ac:dyDescent="0.25">
      <c r="A1215" s="1"/>
      <c r="F1215" s="5"/>
    </row>
    <row r="1216" spans="1:6" x14ac:dyDescent="0.25">
      <c r="A1216" s="1"/>
      <c r="F1216" s="5"/>
    </row>
    <row r="1217" spans="1:6" x14ac:dyDescent="0.25">
      <c r="A1217" s="1"/>
      <c r="F1217" s="5"/>
    </row>
    <row r="1218" spans="1:6" x14ac:dyDescent="0.25">
      <c r="A1218" s="1"/>
      <c r="F1218" s="5"/>
    </row>
    <row r="1219" spans="1:6" x14ac:dyDescent="0.25">
      <c r="A1219" s="1"/>
      <c r="F1219" s="5"/>
    </row>
    <row r="1220" spans="1:6" x14ac:dyDescent="0.25">
      <c r="A1220" s="1"/>
      <c r="F1220" s="5"/>
    </row>
    <row r="1221" spans="1:6" x14ac:dyDescent="0.25">
      <c r="A1221" s="1"/>
      <c r="F1221" s="5"/>
    </row>
    <row r="1222" spans="1:6" x14ac:dyDescent="0.25">
      <c r="A1222" s="1"/>
      <c r="F1222" s="5"/>
    </row>
    <row r="1223" spans="1:6" x14ac:dyDescent="0.25">
      <c r="A1223" s="1"/>
      <c r="F1223" s="5"/>
    </row>
    <row r="1224" spans="1:6" x14ac:dyDescent="0.25">
      <c r="A1224" s="1"/>
      <c r="F1224" s="5"/>
    </row>
    <row r="1225" spans="1:6" x14ac:dyDescent="0.25">
      <c r="A1225" s="1"/>
      <c r="F1225" s="5"/>
    </row>
    <row r="1226" spans="1:6" x14ac:dyDescent="0.25">
      <c r="A1226" s="1"/>
      <c r="F1226" s="5"/>
    </row>
    <row r="1227" spans="1:6" x14ac:dyDescent="0.25">
      <c r="A1227" s="1"/>
      <c r="F1227" s="5"/>
    </row>
    <row r="1228" spans="1:6" x14ac:dyDescent="0.25">
      <c r="A1228" s="1"/>
      <c r="F1228" s="5"/>
    </row>
    <row r="1229" spans="1:6" x14ac:dyDescent="0.25">
      <c r="A1229" s="1"/>
      <c r="F1229" s="5"/>
    </row>
    <row r="1230" spans="1:6" x14ac:dyDescent="0.25">
      <c r="A1230" s="1"/>
      <c r="F1230" s="5"/>
    </row>
    <row r="1231" spans="1:6" x14ac:dyDescent="0.25">
      <c r="A1231" s="1"/>
      <c r="F1231" s="5"/>
    </row>
    <row r="1232" spans="1:6" x14ac:dyDescent="0.25">
      <c r="A1232" s="1"/>
      <c r="F1232" s="5"/>
    </row>
    <row r="1233" spans="1:6" x14ac:dyDescent="0.25">
      <c r="A1233" s="1"/>
      <c r="F1233" s="5"/>
    </row>
    <row r="1234" spans="1:6" x14ac:dyDescent="0.25">
      <c r="A1234" s="1"/>
      <c r="F1234" s="5"/>
    </row>
    <row r="1235" spans="1:6" x14ac:dyDescent="0.25">
      <c r="A1235" s="1"/>
      <c r="F1235" s="5"/>
    </row>
    <row r="1236" spans="1:6" x14ac:dyDescent="0.25">
      <c r="A1236" s="1"/>
      <c r="F1236" s="5"/>
    </row>
    <row r="1237" spans="1:6" x14ac:dyDescent="0.25">
      <c r="A1237" s="1"/>
      <c r="F1237" s="5"/>
    </row>
    <row r="1238" spans="1:6" x14ac:dyDescent="0.25">
      <c r="A1238" s="1"/>
      <c r="F1238" s="5"/>
    </row>
    <row r="1239" spans="1:6" x14ac:dyDescent="0.25">
      <c r="A1239" s="1"/>
      <c r="F1239" s="5"/>
    </row>
    <row r="1240" spans="1:6" x14ac:dyDescent="0.25">
      <c r="A1240" s="1"/>
      <c r="F1240" s="5"/>
    </row>
    <row r="1241" spans="1:6" x14ac:dyDescent="0.25">
      <c r="A1241" s="1"/>
      <c r="F1241" s="5"/>
    </row>
    <row r="1242" spans="1:6" x14ac:dyDescent="0.25">
      <c r="A1242" s="1"/>
      <c r="F1242" s="5"/>
    </row>
    <row r="1243" spans="1:6" x14ac:dyDescent="0.25">
      <c r="A1243" s="1"/>
      <c r="F1243" s="5"/>
    </row>
    <row r="1244" spans="1:6" x14ac:dyDescent="0.25">
      <c r="A1244" s="1"/>
      <c r="F1244" s="5"/>
    </row>
    <row r="1245" spans="1:6" x14ac:dyDescent="0.25">
      <c r="A1245" s="1"/>
      <c r="F1245" s="5"/>
    </row>
    <row r="1246" spans="1:6" x14ac:dyDescent="0.25">
      <c r="A1246" s="1"/>
      <c r="F1246" s="5"/>
    </row>
    <row r="1247" spans="1:6" x14ac:dyDescent="0.25">
      <c r="A1247" s="1"/>
      <c r="F1247" s="5"/>
    </row>
    <row r="1248" spans="1:6" x14ac:dyDescent="0.25">
      <c r="A1248" s="1"/>
      <c r="F1248" s="5"/>
    </row>
    <row r="1249" spans="1:6" x14ac:dyDescent="0.25">
      <c r="A1249" s="1"/>
      <c r="F1249" s="5"/>
    </row>
    <row r="1250" spans="1:6" x14ac:dyDescent="0.25">
      <c r="A1250" s="1"/>
      <c r="F1250" s="5"/>
    </row>
    <row r="1251" spans="1:6" x14ac:dyDescent="0.25">
      <c r="A1251" s="1"/>
      <c r="F1251" s="5"/>
    </row>
    <row r="1252" spans="1:6" x14ac:dyDescent="0.25">
      <c r="A1252" s="1"/>
      <c r="F1252" s="5"/>
    </row>
    <row r="1253" spans="1:6" x14ac:dyDescent="0.25">
      <c r="A1253" s="1"/>
      <c r="F1253" s="5"/>
    </row>
    <row r="1254" spans="1:6" x14ac:dyDescent="0.25">
      <c r="A1254" s="1"/>
      <c r="F1254" s="5"/>
    </row>
    <row r="1255" spans="1:6" x14ac:dyDescent="0.25">
      <c r="A1255" s="1"/>
      <c r="F1255" s="5"/>
    </row>
    <row r="1256" spans="1:6" x14ac:dyDescent="0.25">
      <c r="A1256" s="1"/>
      <c r="F1256" s="5"/>
    </row>
    <row r="1257" spans="1:6" x14ac:dyDescent="0.25">
      <c r="A1257" s="1"/>
      <c r="F1257" s="5"/>
    </row>
    <row r="1258" spans="1:6" x14ac:dyDescent="0.25">
      <c r="A1258" s="1"/>
      <c r="F1258" s="5"/>
    </row>
    <row r="1259" spans="1:6" x14ac:dyDescent="0.25">
      <c r="A1259" s="1"/>
      <c r="F1259" s="5"/>
    </row>
    <row r="1260" spans="1:6" x14ac:dyDescent="0.25">
      <c r="A1260" s="1"/>
      <c r="F1260" s="5"/>
    </row>
    <row r="1261" spans="1:6" x14ac:dyDescent="0.25">
      <c r="A1261" s="1"/>
      <c r="F1261" s="5"/>
    </row>
    <row r="1262" spans="1:6" x14ac:dyDescent="0.25">
      <c r="A1262" s="1"/>
      <c r="F1262" s="5"/>
    </row>
    <row r="1263" spans="1:6" x14ac:dyDescent="0.25">
      <c r="A1263" s="1"/>
      <c r="F1263" s="5"/>
    </row>
    <row r="1264" spans="1:6" x14ac:dyDescent="0.25">
      <c r="A1264" s="1"/>
      <c r="F1264" s="5"/>
    </row>
    <row r="1265" spans="1:6" x14ac:dyDescent="0.25">
      <c r="A1265" s="1"/>
      <c r="F1265" s="5"/>
    </row>
    <row r="1266" spans="1:6" x14ac:dyDescent="0.25">
      <c r="A1266" s="1"/>
      <c r="F1266" s="5"/>
    </row>
    <row r="1267" spans="1:6" x14ac:dyDescent="0.25">
      <c r="A1267" s="1"/>
      <c r="F1267" s="5"/>
    </row>
    <row r="1268" spans="1:6" x14ac:dyDescent="0.25">
      <c r="A1268" s="1"/>
      <c r="F1268" s="5"/>
    </row>
    <row r="1269" spans="1:6" x14ac:dyDescent="0.25">
      <c r="A1269" s="1"/>
      <c r="F1269" s="5"/>
    </row>
    <row r="1270" spans="1:6" x14ac:dyDescent="0.25">
      <c r="A1270" s="1"/>
      <c r="F1270" s="5"/>
    </row>
    <row r="1271" spans="1:6" x14ac:dyDescent="0.25">
      <c r="A1271" s="1"/>
      <c r="F1271" s="5"/>
    </row>
    <row r="1272" spans="1:6" x14ac:dyDescent="0.25">
      <c r="A1272" s="1"/>
      <c r="F1272" s="5"/>
    </row>
    <row r="1273" spans="1:6" x14ac:dyDescent="0.25">
      <c r="A1273" s="1"/>
      <c r="F1273" s="5"/>
    </row>
    <row r="1274" spans="1:6" x14ac:dyDescent="0.25">
      <c r="A1274" s="1"/>
      <c r="F1274" s="5"/>
    </row>
    <row r="1275" spans="1:6" x14ac:dyDescent="0.25">
      <c r="A1275" s="1"/>
      <c r="F1275" s="5"/>
    </row>
    <row r="1276" spans="1:6" x14ac:dyDescent="0.25">
      <c r="A1276" s="1"/>
      <c r="F1276" s="5"/>
    </row>
    <row r="1277" spans="1:6" x14ac:dyDescent="0.25">
      <c r="A1277" s="1"/>
      <c r="F1277" s="5"/>
    </row>
    <row r="1278" spans="1:6" x14ac:dyDescent="0.25">
      <c r="A1278" s="1"/>
      <c r="F1278" s="5"/>
    </row>
    <row r="1279" spans="1:6" x14ac:dyDescent="0.25">
      <c r="A1279" s="1"/>
      <c r="F1279" s="5"/>
    </row>
    <row r="1280" spans="1:6" x14ac:dyDescent="0.25">
      <c r="A1280" s="1"/>
      <c r="F1280" s="5"/>
    </row>
    <row r="1281" spans="1:6" x14ac:dyDescent="0.25">
      <c r="A1281" s="1"/>
      <c r="F1281" s="5"/>
    </row>
    <row r="1282" spans="1:6" x14ac:dyDescent="0.25">
      <c r="A1282" s="1"/>
      <c r="F1282" s="5"/>
    </row>
    <row r="1283" spans="1:6" x14ac:dyDescent="0.25">
      <c r="A1283" s="1"/>
      <c r="F1283" s="5"/>
    </row>
    <row r="1284" spans="1:6" x14ac:dyDescent="0.25">
      <c r="A1284" s="1"/>
      <c r="F1284" s="5"/>
    </row>
    <row r="1285" spans="1:6" x14ac:dyDescent="0.25">
      <c r="A1285" s="1"/>
      <c r="F1285" s="5"/>
    </row>
    <row r="1286" spans="1:6" x14ac:dyDescent="0.25">
      <c r="A1286" s="1"/>
      <c r="F1286" s="5"/>
    </row>
    <row r="1287" spans="1:6" x14ac:dyDescent="0.25">
      <c r="A1287" s="1"/>
      <c r="F1287" s="5"/>
    </row>
    <row r="1288" spans="1:6" x14ac:dyDescent="0.25">
      <c r="A1288" s="1"/>
      <c r="F1288" s="5"/>
    </row>
    <row r="1289" spans="1:6" x14ac:dyDescent="0.25">
      <c r="A1289" s="1"/>
      <c r="F1289" s="5"/>
    </row>
    <row r="1290" spans="1:6" x14ac:dyDescent="0.25">
      <c r="A1290" s="1"/>
      <c r="F1290" s="5"/>
    </row>
    <row r="1291" spans="1:6" x14ac:dyDescent="0.25">
      <c r="A1291" s="1"/>
      <c r="F1291" s="5"/>
    </row>
    <row r="1292" spans="1:6" x14ac:dyDescent="0.25">
      <c r="A1292" s="1"/>
      <c r="F1292" s="5"/>
    </row>
    <row r="1293" spans="1:6" x14ac:dyDescent="0.25">
      <c r="A1293" s="1"/>
      <c r="F1293" s="5"/>
    </row>
    <row r="1294" spans="1:6" x14ac:dyDescent="0.25">
      <c r="A1294" s="1"/>
      <c r="F1294" s="5"/>
    </row>
    <row r="1295" spans="1:6" x14ac:dyDescent="0.25">
      <c r="A1295" s="1"/>
      <c r="F1295" s="5"/>
    </row>
    <row r="1296" spans="1:6" x14ac:dyDescent="0.25">
      <c r="A1296" s="1"/>
      <c r="F1296" s="5"/>
    </row>
    <row r="1297" spans="1:6" x14ac:dyDescent="0.25">
      <c r="A1297" s="1"/>
      <c r="F1297" s="5"/>
    </row>
    <row r="1298" spans="1:6" x14ac:dyDescent="0.25">
      <c r="A1298" s="1"/>
      <c r="F1298" s="5"/>
    </row>
    <row r="1299" spans="1:6" x14ac:dyDescent="0.25">
      <c r="A1299" s="1"/>
      <c r="F1299" s="5"/>
    </row>
    <row r="1300" spans="1:6" x14ac:dyDescent="0.25">
      <c r="A1300" s="1"/>
      <c r="F1300" s="5"/>
    </row>
    <row r="1301" spans="1:6" x14ac:dyDescent="0.25">
      <c r="A1301" s="1"/>
      <c r="F1301" s="5"/>
    </row>
    <row r="1302" spans="1:6" x14ac:dyDescent="0.25">
      <c r="A1302" s="1"/>
      <c r="F1302" s="5"/>
    </row>
    <row r="1303" spans="1:6" x14ac:dyDescent="0.25">
      <c r="A1303" s="1"/>
      <c r="F1303" s="5"/>
    </row>
    <row r="1304" spans="1:6" x14ac:dyDescent="0.25">
      <c r="A1304" s="1"/>
      <c r="F1304" s="5"/>
    </row>
    <row r="1305" spans="1:6" x14ac:dyDescent="0.25">
      <c r="A1305" s="1"/>
      <c r="F1305" s="5"/>
    </row>
    <row r="1306" spans="1:6" x14ac:dyDescent="0.25">
      <c r="A1306" s="1"/>
      <c r="F1306" s="5"/>
    </row>
    <row r="1307" spans="1:6" x14ac:dyDescent="0.25">
      <c r="A1307" s="1"/>
      <c r="F1307" s="5"/>
    </row>
    <row r="1308" spans="1:6" x14ac:dyDescent="0.25">
      <c r="A1308" s="1"/>
      <c r="F1308" s="5"/>
    </row>
    <row r="1309" spans="1:6" x14ac:dyDescent="0.25">
      <c r="A1309" s="1"/>
      <c r="F1309" s="5"/>
    </row>
    <row r="1310" spans="1:6" x14ac:dyDescent="0.25">
      <c r="A1310" s="1"/>
      <c r="F1310" s="5"/>
    </row>
    <row r="1311" spans="1:6" x14ac:dyDescent="0.25">
      <c r="A1311" s="1"/>
      <c r="F1311" s="5"/>
    </row>
    <row r="1312" spans="1:6" x14ac:dyDescent="0.25">
      <c r="A1312" s="1"/>
      <c r="F1312" s="5"/>
    </row>
    <row r="1313" spans="1:6" x14ac:dyDescent="0.25">
      <c r="A1313" s="1"/>
      <c r="F1313" s="5"/>
    </row>
    <row r="1314" spans="1:6" x14ac:dyDescent="0.25">
      <c r="A1314" s="1"/>
      <c r="F1314" s="5"/>
    </row>
    <row r="1315" spans="1:6" x14ac:dyDescent="0.25">
      <c r="A1315" s="1"/>
      <c r="F1315" s="5"/>
    </row>
    <row r="1316" spans="1:6" x14ac:dyDescent="0.25">
      <c r="A1316" s="1"/>
      <c r="F1316" s="5"/>
    </row>
    <row r="1317" spans="1:6" x14ac:dyDescent="0.25">
      <c r="A1317" s="1"/>
      <c r="F1317" s="5"/>
    </row>
    <row r="1318" spans="1:6" x14ac:dyDescent="0.25">
      <c r="A1318" s="1"/>
      <c r="F1318" s="5"/>
    </row>
    <row r="1319" spans="1:6" x14ac:dyDescent="0.25">
      <c r="A1319" s="1"/>
      <c r="F1319" s="5"/>
    </row>
    <row r="1320" spans="1:6" x14ac:dyDescent="0.25">
      <c r="A1320" s="1"/>
      <c r="F1320" s="5"/>
    </row>
    <row r="1321" spans="1:6" x14ac:dyDescent="0.25">
      <c r="A1321" s="1"/>
      <c r="F1321" s="5"/>
    </row>
    <row r="1322" spans="1:6" x14ac:dyDescent="0.25">
      <c r="A1322" s="1"/>
      <c r="F1322" s="5"/>
    </row>
    <row r="1323" spans="1:6" x14ac:dyDescent="0.25">
      <c r="A1323" s="1"/>
      <c r="F1323" s="5"/>
    </row>
    <row r="1324" spans="1:6" x14ac:dyDescent="0.25">
      <c r="A1324" s="1"/>
      <c r="F1324" s="5"/>
    </row>
    <row r="1325" spans="1:6" x14ac:dyDescent="0.25">
      <c r="A1325" s="1"/>
      <c r="F1325" s="5"/>
    </row>
    <row r="1326" spans="1:6" x14ac:dyDescent="0.25">
      <c r="A1326" s="1"/>
      <c r="F1326" s="5"/>
    </row>
    <row r="1327" spans="1:6" x14ac:dyDescent="0.25">
      <c r="A1327" s="1"/>
      <c r="F1327" s="5"/>
    </row>
    <row r="1328" spans="1:6" x14ac:dyDescent="0.25">
      <c r="A1328" s="1"/>
      <c r="F1328" s="5"/>
    </row>
    <row r="1329" spans="1:6" x14ac:dyDescent="0.25">
      <c r="A1329" s="1"/>
      <c r="F1329" s="5"/>
    </row>
    <row r="1330" spans="1:6" x14ac:dyDescent="0.25">
      <c r="A1330" s="1"/>
      <c r="F1330" s="5"/>
    </row>
    <row r="1331" spans="1:6" x14ac:dyDescent="0.25">
      <c r="A1331" s="1"/>
      <c r="F1331" s="5"/>
    </row>
    <row r="1332" spans="1:6" x14ac:dyDescent="0.25">
      <c r="A1332" s="1"/>
      <c r="F1332" s="5"/>
    </row>
    <row r="1333" spans="1:6" x14ac:dyDescent="0.25">
      <c r="A1333" s="1"/>
      <c r="F1333" s="5"/>
    </row>
    <row r="1334" spans="1:6" x14ac:dyDescent="0.25">
      <c r="A1334" s="1"/>
      <c r="F1334" s="5"/>
    </row>
    <row r="1335" spans="1:6" x14ac:dyDescent="0.25">
      <c r="A1335" s="1"/>
      <c r="F1335" s="5"/>
    </row>
    <row r="1336" spans="1:6" x14ac:dyDescent="0.25">
      <c r="A1336" s="1"/>
      <c r="F1336" s="5"/>
    </row>
    <row r="1337" spans="1:6" x14ac:dyDescent="0.25">
      <c r="A1337" s="1"/>
      <c r="F1337" s="5"/>
    </row>
    <row r="1338" spans="1:6" x14ac:dyDescent="0.25">
      <c r="A1338" s="1"/>
      <c r="F1338" s="5"/>
    </row>
    <row r="1339" spans="1:6" x14ac:dyDescent="0.25">
      <c r="A1339" s="1"/>
      <c r="F1339" s="5"/>
    </row>
    <row r="1340" spans="1:6" x14ac:dyDescent="0.25">
      <c r="A1340" s="1"/>
      <c r="F1340" s="5"/>
    </row>
    <row r="1341" spans="1:6" x14ac:dyDescent="0.25">
      <c r="A1341" s="1"/>
      <c r="F1341" s="5"/>
    </row>
    <row r="1342" spans="1:6" x14ac:dyDescent="0.25">
      <c r="A1342" s="1"/>
      <c r="F1342" s="5"/>
    </row>
    <row r="1343" spans="1:6" x14ac:dyDescent="0.25">
      <c r="A1343" s="1"/>
      <c r="F1343" s="5"/>
    </row>
    <row r="1344" spans="1:6" x14ac:dyDescent="0.25">
      <c r="A1344" s="1"/>
      <c r="F1344" s="5"/>
    </row>
    <row r="1345" spans="1:6" x14ac:dyDescent="0.25">
      <c r="A1345" s="1"/>
      <c r="F1345" s="5"/>
    </row>
    <row r="1346" spans="1:6" x14ac:dyDescent="0.25">
      <c r="A1346" s="1"/>
      <c r="F1346" s="5"/>
    </row>
    <row r="1347" spans="1:6" x14ac:dyDescent="0.25">
      <c r="A1347" s="1"/>
      <c r="F1347" s="5"/>
    </row>
    <row r="1348" spans="1:6" x14ac:dyDescent="0.25">
      <c r="A1348" s="1"/>
      <c r="F1348" s="5"/>
    </row>
    <row r="1349" spans="1:6" x14ac:dyDescent="0.25">
      <c r="A1349" s="1"/>
      <c r="F1349" s="5"/>
    </row>
    <row r="1350" spans="1:6" x14ac:dyDescent="0.25">
      <c r="A1350" s="1"/>
      <c r="F1350" s="5"/>
    </row>
    <row r="1351" spans="1:6" x14ac:dyDescent="0.25">
      <c r="A1351" s="1"/>
      <c r="F1351" s="5"/>
    </row>
    <row r="1352" spans="1:6" x14ac:dyDescent="0.25">
      <c r="A1352" s="1"/>
      <c r="F1352" s="5"/>
    </row>
    <row r="1353" spans="1:6" x14ac:dyDescent="0.25">
      <c r="A1353" s="1"/>
      <c r="F1353" s="5"/>
    </row>
    <row r="1354" spans="1:6" x14ac:dyDescent="0.25">
      <c r="A1354" s="1"/>
      <c r="F1354" s="5"/>
    </row>
    <row r="1355" spans="1:6" x14ac:dyDescent="0.25">
      <c r="A1355" s="1"/>
      <c r="F1355" s="5"/>
    </row>
    <row r="1356" spans="1:6" x14ac:dyDescent="0.25">
      <c r="A1356" s="1"/>
      <c r="F1356" s="5"/>
    </row>
    <row r="1357" spans="1:6" x14ac:dyDescent="0.25">
      <c r="A1357" s="1"/>
      <c r="F1357" s="5"/>
    </row>
    <row r="1358" spans="1:6" x14ac:dyDescent="0.25">
      <c r="A1358" s="1"/>
      <c r="F1358" s="5"/>
    </row>
    <row r="1359" spans="1:6" x14ac:dyDescent="0.25">
      <c r="A1359" s="1"/>
      <c r="F1359" s="5"/>
    </row>
    <row r="1360" spans="1:6" x14ac:dyDescent="0.25">
      <c r="A1360" s="1"/>
      <c r="F1360" s="5"/>
    </row>
    <row r="1361" spans="1:6" x14ac:dyDescent="0.25">
      <c r="A1361" s="1"/>
      <c r="F1361" s="5"/>
    </row>
    <row r="1362" spans="1:6" x14ac:dyDescent="0.25">
      <c r="A1362" s="1"/>
      <c r="F1362" s="5"/>
    </row>
    <row r="1363" spans="1:6" x14ac:dyDescent="0.25">
      <c r="A1363" s="1"/>
      <c r="F1363" s="5"/>
    </row>
    <row r="1364" spans="1:6" x14ac:dyDescent="0.25">
      <c r="A1364" s="1"/>
      <c r="F1364" s="5"/>
    </row>
    <row r="1365" spans="1:6" x14ac:dyDescent="0.25">
      <c r="A1365" s="1"/>
      <c r="F1365" s="5"/>
    </row>
    <row r="1366" spans="1:6" x14ac:dyDescent="0.25">
      <c r="A1366" s="1"/>
      <c r="F1366" s="5"/>
    </row>
    <row r="1367" spans="1:6" x14ac:dyDescent="0.25">
      <c r="A1367" s="1"/>
      <c r="F1367" s="5"/>
    </row>
    <row r="1368" spans="1:6" x14ac:dyDescent="0.25">
      <c r="A1368" s="1"/>
      <c r="F1368" s="5"/>
    </row>
    <row r="1369" spans="1:6" x14ac:dyDescent="0.25">
      <c r="A1369" s="1"/>
      <c r="F1369" s="5"/>
    </row>
    <row r="1370" spans="1:6" x14ac:dyDescent="0.25">
      <c r="A1370" s="1"/>
      <c r="F1370" s="5"/>
    </row>
    <row r="1371" spans="1:6" x14ac:dyDescent="0.25">
      <c r="A1371" s="1"/>
      <c r="F1371" s="5"/>
    </row>
    <row r="1372" spans="1:6" x14ac:dyDescent="0.25">
      <c r="A1372" s="1"/>
      <c r="F1372" s="5"/>
    </row>
    <row r="1373" spans="1:6" x14ac:dyDescent="0.25">
      <c r="A1373" s="1"/>
      <c r="F1373" s="5"/>
    </row>
    <row r="1374" spans="1:6" x14ac:dyDescent="0.25">
      <c r="A1374" s="1"/>
      <c r="F1374" s="5"/>
    </row>
    <row r="1375" spans="1:6" x14ac:dyDescent="0.25">
      <c r="A1375" s="1"/>
      <c r="F1375" s="5"/>
    </row>
    <row r="1376" spans="1:6" x14ac:dyDescent="0.25">
      <c r="A1376" s="1"/>
      <c r="F1376" s="5"/>
    </row>
    <row r="1377" spans="1:6" x14ac:dyDescent="0.25">
      <c r="A1377" s="1"/>
      <c r="F1377" s="5"/>
    </row>
    <row r="1378" spans="1:6" x14ac:dyDescent="0.25">
      <c r="A1378" s="1"/>
      <c r="F1378" s="5"/>
    </row>
    <row r="1379" spans="1:6" x14ac:dyDescent="0.25">
      <c r="A1379" s="1"/>
      <c r="F1379" s="5"/>
    </row>
    <row r="1380" spans="1:6" x14ac:dyDescent="0.25">
      <c r="A1380" s="1"/>
      <c r="F1380" s="5"/>
    </row>
    <row r="1381" spans="1:6" x14ac:dyDescent="0.25">
      <c r="A1381" s="1"/>
      <c r="F1381" s="5"/>
    </row>
    <row r="1382" spans="1:6" x14ac:dyDescent="0.25">
      <c r="A1382" s="1"/>
      <c r="F1382" s="5"/>
    </row>
    <row r="1383" spans="1:6" x14ac:dyDescent="0.25">
      <c r="A1383" s="1"/>
      <c r="F1383" s="5"/>
    </row>
    <row r="1384" spans="1:6" x14ac:dyDescent="0.25">
      <c r="A1384" s="1"/>
      <c r="F1384" s="5"/>
    </row>
    <row r="1385" spans="1:6" x14ac:dyDescent="0.25">
      <c r="A1385" s="1"/>
      <c r="F1385" s="5"/>
    </row>
    <row r="1386" spans="1:6" x14ac:dyDescent="0.25">
      <c r="A1386" s="1"/>
      <c r="F1386" s="5"/>
    </row>
    <row r="1387" spans="1:6" x14ac:dyDescent="0.25">
      <c r="A1387" s="1"/>
      <c r="F1387" s="5"/>
    </row>
    <row r="1388" spans="1:6" x14ac:dyDescent="0.25">
      <c r="A1388" s="1"/>
      <c r="F1388" s="5"/>
    </row>
    <row r="1389" spans="1:6" x14ac:dyDescent="0.25">
      <c r="A1389" s="1"/>
      <c r="F1389" s="5"/>
    </row>
    <row r="1390" spans="1:6" x14ac:dyDescent="0.25">
      <c r="A1390" s="1"/>
      <c r="F1390" s="5"/>
    </row>
    <row r="1391" spans="1:6" x14ac:dyDescent="0.25">
      <c r="A1391" s="1"/>
      <c r="F1391" s="5"/>
    </row>
    <row r="1392" spans="1:6" x14ac:dyDescent="0.25">
      <c r="A1392" s="1"/>
      <c r="F1392" s="5"/>
    </row>
    <row r="1393" spans="1:6" x14ac:dyDescent="0.25">
      <c r="A1393" s="1"/>
      <c r="F1393" s="5"/>
    </row>
    <row r="1394" spans="1:6" x14ac:dyDescent="0.25">
      <c r="A1394" s="1"/>
      <c r="F1394" s="5"/>
    </row>
    <row r="1395" spans="1:6" x14ac:dyDescent="0.25">
      <c r="A1395" s="1"/>
      <c r="F1395" s="5"/>
    </row>
    <row r="1396" spans="1:6" x14ac:dyDescent="0.25">
      <c r="A1396" s="1"/>
      <c r="F1396" s="5"/>
    </row>
    <row r="1397" spans="1:6" x14ac:dyDescent="0.25">
      <c r="A1397" s="1"/>
      <c r="F1397" s="5"/>
    </row>
    <row r="1398" spans="1:6" x14ac:dyDescent="0.25">
      <c r="A1398" s="1"/>
      <c r="F1398" s="5"/>
    </row>
    <row r="1399" spans="1:6" x14ac:dyDescent="0.25">
      <c r="A1399" s="1"/>
      <c r="F1399" s="5"/>
    </row>
    <row r="1400" spans="1:6" x14ac:dyDescent="0.25">
      <c r="A1400" s="1"/>
      <c r="F1400" s="5"/>
    </row>
    <row r="1401" spans="1:6" x14ac:dyDescent="0.25">
      <c r="A1401" s="1"/>
      <c r="F1401" s="5"/>
    </row>
    <row r="1402" spans="1:6" x14ac:dyDescent="0.25">
      <c r="A1402" s="1"/>
      <c r="F1402" s="5"/>
    </row>
    <row r="1403" spans="1:6" x14ac:dyDescent="0.25">
      <c r="A1403" s="1"/>
      <c r="F1403" s="5"/>
    </row>
    <row r="1404" spans="1:6" x14ac:dyDescent="0.25">
      <c r="A1404" s="1"/>
      <c r="F1404" s="5"/>
    </row>
    <row r="1405" spans="1:6" x14ac:dyDescent="0.25">
      <c r="A1405" s="1"/>
      <c r="F1405" s="5"/>
    </row>
    <row r="1406" spans="1:6" x14ac:dyDescent="0.25">
      <c r="A1406" s="1"/>
      <c r="F1406" s="5"/>
    </row>
    <row r="1407" spans="1:6" x14ac:dyDescent="0.25">
      <c r="A1407" s="1"/>
      <c r="F1407" s="5"/>
    </row>
    <row r="1408" spans="1:6" x14ac:dyDescent="0.25">
      <c r="A1408" s="1"/>
      <c r="F1408" s="5"/>
    </row>
    <row r="1409" spans="1:6" x14ac:dyDescent="0.25">
      <c r="A1409" s="1"/>
      <c r="F1409" s="5"/>
    </row>
    <row r="1410" spans="1:6" x14ac:dyDescent="0.25">
      <c r="A1410" s="1"/>
      <c r="F1410" s="5"/>
    </row>
    <row r="1411" spans="1:6" x14ac:dyDescent="0.25">
      <c r="A1411" s="1"/>
      <c r="F1411" s="5"/>
    </row>
    <row r="1412" spans="1:6" x14ac:dyDescent="0.25">
      <c r="A1412" s="1"/>
      <c r="F1412" s="5"/>
    </row>
    <row r="1413" spans="1:6" x14ac:dyDescent="0.25">
      <c r="A1413" s="1"/>
      <c r="F1413" s="5"/>
    </row>
    <row r="1414" spans="1:6" x14ac:dyDescent="0.25">
      <c r="A1414" s="1"/>
      <c r="F1414" s="5"/>
    </row>
    <row r="1415" spans="1:6" x14ac:dyDescent="0.25">
      <c r="A1415" s="1"/>
      <c r="F1415" s="5"/>
    </row>
    <row r="1416" spans="1:6" x14ac:dyDescent="0.25">
      <c r="A1416" s="1"/>
      <c r="F1416" s="5"/>
    </row>
    <row r="1417" spans="1:6" x14ac:dyDescent="0.25">
      <c r="A1417" s="1"/>
      <c r="F1417" s="5"/>
    </row>
    <row r="1418" spans="1:6" x14ac:dyDescent="0.25">
      <c r="A1418" s="1"/>
      <c r="F1418" s="5"/>
    </row>
    <row r="1419" spans="1:6" x14ac:dyDescent="0.25">
      <c r="A1419" s="1"/>
      <c r="F1419" s="5"/>
    </row>
    <row r="1420" spans="1:6" x14ac:dyDescent="0.25">
      <c r="A1420" s="1"/>
      <c r="F1420" s="5"/>
    </row>
    <row r="1421" spans="1:6" x14ac:dyDescent="0.25">
      <c r="A1421" s="1"/>
      <c r="F1421" s="5"/>
    </row>
    <row r="1422" spans="1:6" x14ac:dyDescent="0.25">
      <c r="A1422" s="1"/>
      <c r="F1422" s="5"/>
    </row>
    <row r="1423" spans="1:6" x14ac:dyDescent="0.25">
      <c r="A1423" s="1"/>
      <c r="F1423" s="5"/>
    </row>
    <row r="1424" spans="1:6" x14ac:dyDescent="0.25">
      <c r="A1424" s="1"/>
      <c r="F1424" s="5"/>
    </row>
    <row r="1425" spans="1:6" x14ac:dyDescent="0.25">
      <c r="A1425" s="1"/>
      <c r="F1425" s="5"/>
    </row>
    <row r="1426" spans="1:6" x14ac:dyDescent="0.25">
      <c r="A1426" s="1"/>
      <c r="F1426" s="5"/>
    </row>
    <row r="1427" spans="1:6" x14ac:dyDescent="0.25">
      <c r="A1427" s="1"/>
      <c r="F1427" s="5"/>
    </row>
    <row r="1428" spans="1:6" x14ac:dyDescent="0.25">
      <c r="A1428" s="1"/>
      <c r="F1428" s="5"/>
    </row>
    <row r="1429" spans="1:6" x14ac:dyDescent="0.25">
      <c r="A1429" s="1"/>
      <c r="F1429" s="5"/>
    </row>
    <row r="1430" spans="1:6" x14ac:dyDescent="0.25">
      <c r="A1430" s="1"/>
      <c r="F1430" s="5"/>
    </row>
    <row r="1431" spans="1:6" x14ac:dyDescent="0.25">
      <c r="A1431" s="1"/>
      <c r="F1431" s="5"/>
    </row>
    <row r="1432" spans="1:6" x14ac:dyDescent="0.25">
      <c r="A1432" s="1"/>
      <c r="F1432" s="5"/>
    </row>
    <row r="1433" spans="1:6" x14ac:dyDescent="0.25">
      <c r="A1433" s="1"/>
      <c r="F1433" s="5"/>
    </row>
    <row r="1434" spans="1:6" x14ac:dyDescent="0.25">
      <c r="A1434" s="1"/>
      <c r="F1434" s="5"/>
    </row>
    <row r="1435" spans="1:6" x14ac:dyDescent="0.25">
      <c r="A1435" s="1"/>
      <c r="F1435" s="5"/>
    </row>
    <row r="1436" spans="1:6" x14ac:dyDescent="0.25">
      <c r="A1436" s="1"/>
      <c r="F1436" s="5"/>
    </row>
    <row r="1437" spans="1:6" x14ac:dyDescent="0.25">
      <c r="A1437" s="1"/>
      <c r="F1437" s="5"/>
    </row>
    <row r="1438" spans="1:6" x14ac:dyDescent="0.25">
      <c r="A1438" s="1"/>
      <c r="F1438" s="5"/>
    </row>
    <row r="1439" spans="1:6" x14ac:dyDescent="0.25">
      <c r="A1439" s="1"/>
      <c r="F1439" s="5"/>
    </row>
    <row r="1440" spans="1:6" x14ac:dyDescent="0.25">
      <c r="A1440" s="1"/>
      <c r="F1440" s="5"/>
    </row>
    <row r="1441" spans="1:6" x14ac:dyDescent="0.25">
      <c r="A1441" s="1"/>
      <c r="F1441" s="5"/>
    </row>
    <row r="1442" spans="1:6" x14ac:dyDescent="0.25">
      <c r="A1442" s="1"/>
      <c r="F1442" s="5"/>
    </row>
    <row r="1443" spans="1:6" x14ac:dyDescent="0.25">
      <c r="A1443" s="1"/>
      <c r="F1443" s="5"/>
    </row>
    <row r="1444" spans="1:6" x14ac:dyDescent="0.25">
      <c r="A1444" s="1"/>
      <c r="F1444" s="5"/>
    </row>
    <row r="1445" spans="1:6" x14ac:dyDescent="0.25">
      <c r="A1445" s="1"/>
      <c r="F1445" s="5"/>
    </row>
    <row r="1446" spans="1:6" x14ac:dyDescent="0.25">
      <c r="A1446" s="1"/>
      <c r="F1446" s="5"/>
    </row>
    <row r="1447" spans="1:6" x14ac:dyDescent="0.25">
      <c r="A1447" s="1"/>
      <c r="F1447" s="5"/>
    </row>
    <row r="1448" spans="1:6" x14ac:dyDescent="0.25">
      <c r="A1448" s="1"/>
      <c r="F1448" s="5"/>
    </row>
    <row r="1449" spans="1:6" x14ac:dyDescent="0.25">
      <c r="A1449" s="1"/>
      <c r="F1449" s="5"/>
    </row>
    <row r="1450" spans="1:6" x14ac:dyDescent="0.25">
      <c r="A1450" s="1"/>
      <c r="F1450" s="5"/>
    </row>
    <row r="1451" spans="1:6" x14ac:dyDescent="0.25">
      <c r="A1451" s="1"/>
      <c r="F1451" s="5"/>
    </row>
    <row r="1452" spans="1:6" x14ac:dyDescent="0.25">
      <c r="A1452" s="1"/>
      <c r="F1452" s="5"/>
    </row>
    <row r="1453" spans="1:6" x14ac:dyDescent="0.25">
      <c r="A1453" s="1"/>
      <c r="F1453" s="5"/>
    </row>
    <row r="1454" spans="1:6" x14ac:dyDescent="0.25">
      <c r="A1454" s="1"/>
      <c r="F1454" s="5"/>
    </row>
    <row r="1455" spans="1:6" x14ac:dyDescent="0.25">
      <c r="A1455" s="1"/>
      <c r="F1455" s="5"/>
    </row>
    <row r="1456" spans="1:6" x14ac:dyDescent="0.25">
      <c r="A1456" s="1"/>
      <c r="F1456" s="5"/>
    </row>
    <row r="1457" spans="1:6" x14ac:dyDescent="0.25">
      <c r="A1457" s="1"/>
      <c r="F1457" s="5"/>
    </row>
    <row r="1458" spans="1:6" x14ac:dyDescent="0.25">
      <c r="A1458" s="1"/>
      <c r="F1458" s="5"/>
    </row>
    <row r="1459" spans="1:6" x14ac:dyDescent="0.25">
      <c r="A1459" s="1"/>
      <c r="F1459" s="5"/>
    </row>
    <row r="1460" spans="1:6" x14ac:dyDescent="0.25">
      <c r="A1460" s="1"/>
      <c r="F1460" s="5"/>
    </row>
    <row r="1461" spans="1:6" x14ac:dyDescent="0.25">
      <c r="A1461" s="1"/>
      <c r="F1461" s="5"/>
    </row>
    <row r="1462" spans="1:6" x14ac:dyDescent="0.25">
      <c r="A1462" s="1"/>
      <c r="F1462" s="5"/>
    </row>
    <row r="1463" spans="1:6" x14ac:dyDescent="0.25">
      <c r="A1463" s="1"/>
      <c r="F1463" s="5"/>
    </row>
    <row r="1464" spans="1:6" x14ac:dyDescent="0.25">
      <c r="A1464" s="1"/>
      <c r="F1464" s="5"/>
    </row>
    <row r="1465" spans="1:6" x14ac:dyDescent="0.25">
      <c r="A1465" s="1"/>
      <c r="F1465" s="5"/>
    </row>
    <row r="1466" spans="1:6" x14ac:dyDescent="0.25">
      <c r="A1466" s="1"/>
      <c r="F1466" s="5"/>
    </row>
    <row r="1467" spans="1:6" x14ac:dyDescent="0.25">
      <c r="A1467" s="1"/>
      <c r="F1467" s="5"/>
    </row>
    <row r="1468" spans="1:6" x14ac:dyDescent="0.25">
      <c r="A1468" s="1"/>
      <c r="F1468" s="5"/>
    </row>
    <row r="1469" spans="1:6" x14ac:dyDescent="0.25">
      <c r="A1469" s="1"/>
      <c r="F1469" s="5"/>
    </row>
    <row r="1470" spans="1:6" x14ac:dyDescent="0.25">
      <c r="A1470" s="1"/>
      <c r="F1470" s="5"/>
    </row>
    <row r="1471" spans="1:6" x14ac:dyDescent="0.25">
      <c r="A1471" s="1"/>
      <c r="F1471" s="5"/>
    </row>
    <row r="1472" spans="1:6" x14ac:dyDescent="0.25">
      <c r="A1472" s="1"/>
      <c r="F1472" s="5"/>
    </row>
    <row r="1473" spans="1:6" x14ac:dyDescent="0.25">
      <c r="A1473" s="1"/>
      <c r="F1473" s="5"/>
    </row>
    <row r="1474" spans="1:6" x14ac:dyDescent="0.25">
      <c r="A1474" s="1"/>
      <c r="F1474" s="5"/>
    </row>
    <row r="1475" spans="1:6" x14ac:dyDescent="0.25">
      <c r="A1475" s="1"/>
      <c r="F1475" s="5"/>
    </row>
    <row r="1476" spans="1:6" x14ac:dyDescent="0.25">
      <c r="A1476" s="1"/>
      <c r="F1476" s="5"/>
    </row>
    <row r="1477" spans="1:6" x14ac:dyDescent="0.25">
      <c r="A1477" s="1"/>
      <c r="F1477" s="5"/>
    </row>
    <row r="1478" spans="1:6" x14ac:dyDescent="0.25">
      <c r="A1478" s="1"/>
      <c r="F1478" s="5"/>
    </row>
    <row r="1479" spans="1:6" x14ac:dyDescent="0.25">
      <c r="A1479" s="1"/>
      <c r="F1479" s="5"/>
    </row>
    <row r="1480" spans="1:6" x14ac:dyDescent="0.25">
      <c r="A1480" s="1"/>
      <c r="F1480" s="5"/>
    </row>
    <row r="1481" spans="1:6" x14ac:dyDescent="0.25">
      <c r="A1481" s="1"/>
      <c r="F1481" s="5"/>
    </row>
    <row r="1482" spans="1:6" x14ac:dyDescent="0.25">
      <c r="A1482" s="1"/>
      <c r="F1482" s="5"/>
    </row>
    <row r="1483" spans="1:6" x14ac:dyDescent="0.25">
      <c r="A1483" s="1"/>
      <c r="F1483" s="5"/>
    </row>
    <row r="1484" spans="1:6" x14ac:dyDescent="0.25">
      <c r="A1484" s="1"/>
      <c r="F1484" s="5"/>
    </row>
    <row r="1485" spans="1:6" x14ac:dyDescent="0.25">
      <c r="A1485" s="1"/>
      <c r="F1485" s="5"/>
    </row>
    <row r="1486" spans="1:6" x14ac:dyDescent="0.25">
      <c r="A1486" s="1"/>
      <c r="F1486" s="5"/>
    </row>
    <row r="1487" spans="1:6" x14ac:dyDescent="0.25">
      <c r="A1487" s="1"/>
      <c r="F1487" s="5"/>
    </row>
    <row r="1488" spans="1:6" x14ac:dyDescent="0.25">
      <c r="A1488" s="1"/>
      <c r="F1488" s="5"/>
    </row>
    <row r="1489" spans="1:6" x14ac:dyDescent="0.25">
      <c r="A1489" s="1"/>
      <c r="F1489" s="5"/>
    </row>
    <row r="1490" spans="1:6" x14ac:dyDescent="0.25">
      <c r="A1490" s="1"/>
      <c r="F1490" s="5"/>
    </row>
    <row r="1491" spans="1:6" x14ac:dyDescent="0.25">
      <c r="A1491" s="1"/>
      <c r="F1491" s="5"/>
    </row>
    <row r="1492" spans="1:6" x14ac:dyDescent="0.25">
      <c r="A1492" s="1"/>
      <c r="F1492" s="5"/>
    </row>
    <row r="1493" spans="1:6" x14ac:dyDescent="0.25">
      <c r="A1493" s="1"/>
      <c r="F1493" s="5"/>
    </row>
    <row r="1494" spans="1:6" x14ac:dyDescent="0.25">
      <c r="A1494" s="1"/>
      <c r="F1494" s="5"/>
    </row>
    <row r="1495" spans="1:6" x14ac:dyDescent="0.25">
      <c r="A1495" s="1"/>
      <c r="F1495" s="5"/>
    </row>
    <row r="1496" spans="1:6" x14ac:dyDescent="0.25">
      <c r="A1496" s="1"/>
      <c r="F1496" s="5"/>
    </row>
    <row r="1497" spans="1:6" x14ac:dyDescent="0.25">
      <c r="A1497" s="1"/>
      <c r="F1497" s="5"/>
    </row>
    <row r="1498" spans="1:6" x14ac:dyDescent="0.25">
      <c r="A1498" s="1"/>
      <c r="F1498" s="5"/>
    </row>
    <row r="1499" spans="1:6" x14ac:dyDescent="0.25">
      <c r="A1499" s="1"/>
      <c r="F1499" s="5"/>
    </row>
    <row r="1500" spans="1:6" x14ac:dyDescent="0.25">
      <c r="A1500" s="1"/>
      <c r="F1500" s="5"/>
    </row>
    <row r="1501" spans="1:6" x14ac:dyDescent="0.25">
      <c r="A1501" s="1"/>
      <c r="F1501" s="5"/>
    </row>
    <row r="1502" spans="1:6" x14ac:dyDescent="0.25">
      <c r="A1502" s="1"/>
      <c r="F1502" s="5"/>
    </row>
    <row r="1503" spans="1:6" x14ac:dyDescent="0.25">
      <c r="A1503" s="1"/>
      <c r="F1503" s="5"/>
    </row>
    <row r="1504" spans="1:6" x14ac:dyDescent="0.25">
      <c r="A1504" s="1"/>
      <c r="F1504" s="5"/>
    </row>
    <row r="1505" spans="1:6" x14ac:dyDescent="0.25">
      <c r="A1505" s="1"/>
      <c r="F1505" s="5"/>
    </row>
    <row r="1506" spans="1:6" x14ac:dyDescent="0.25">
      <c r="A1506" s="1"/>
      <c r="F1506" s="5"/>
    </row>
    <row r="1507" spans="1:6" x14ac:dyDescent="0.25">
      <c r="A1507" s="1"/>
      <c r="F1507" s="5"/>
    </row>
    <row r="1508" spans="1:6" x14ac:dyDescent="0.25">
      <c r="A1508" s="1"/>
      <c r="F1508" s="5"/>
    </row>
    <row r="1509" spans="1:6" x14ac:dyDescent="0.25">
      <c r="A1509" s="1"/>
      <c r="F1509" s="5"/>
    </row>
    <row r="1510" spans="1:6" x14ac:dyDescent="0.25">
      <c r="A1510" s="1"/>
      <c r="F1510" s="5"/>
    </row>
    <row r="1511" spans="1:6" x14ac:dyDescent="0.25">
      <c r="A1511" s="1"/>
      <c r="F1511" s="5"/>
    </row>
    <row r="1512" spans="1:6" x14ac:dyDescent="0.25">
      <c r="A1512" s="1"/>
      <c r="F1512" s="5"/>
    </row>
    <row r="1513" spans="1:6" x14ac:dyDescent="0.25">
      <c r="A1513" s="1"/>
      <c r="F1513" s="5"/>
    </row>
    <row r="1514" spans="1:6" x14ac:dyDescent="0.25">
      <c r="A1514" s="1"/>
      <c r="F1514" s="5"/>
    </row>
    <row r="1515" spans="1:6" x14ac:dyDescent="0.25">
      <c r="A1515" s="1"/>
      <c r="F1515" s="5"/>
    </row>
    <row r="1516" spans="1:6" x14ac:dyDescent="0.25">
      <c r="A1516" s="1"/>
      <c r="F1516" s="5"/>
    </row>
    <row r="1517" spans="1:6" x14ac:dyDescent="0.25">
      <c r="A1517" s="1"/>
      <c r="F1517" s="5"/>
    </row>
    <row r="1518" spans="1:6" x14ac:dyDescent="0.25">
      <c r="A1518" s="1"/>
      <c r="F1518" s="5"/>
    </row>
    <row r="1519" spans="1:6" x14ac:dyDescent="0.25">
      <c r="A1519" s="1"/>
      <c r="F1519" s="5"/>
    </row>
    <row r="1520" spans="1:6" x14ac:dyDescent="0.25">
      <c r="A1520" s="1"/>
      <c r="F1520" s="5"/>
    </row>
    <row r="1521" spans="1:6" x14ac:dyDescent="0.25">
      <c r="A1521" s="1"/>
      <c r="F1521" s="5"/>
    </row>
    <row r="1522" spans="1:6" x14ac:dyDescent="0.25">
      <c r="A1522" s="1"/>
      <c r="F1522" s="5"/>
    </row>
    <row r="1523" spans="1:6" x14ac:dyDescent="0.25">
      <c r="A1523" s="1"/>
      <c r="F1523" s="5"/>
    </row>
    <row r="1524" spans="1:6" x14ac:dyDescent="0.25">
      <c r="A1524" s="1"/>
      <c r="F1524" s="5"/>
    </row>
    <row r="1525" spans="1:6" x14ac:dyDescent="0.25">
      <c r="A1525" s="1"/>
      <c r="F1525" s="5"/>
    </row>
    <row r="1526" spans="1:6" x14ac:dyDescent="0.25">
      <c r="A1526" s="1"/>
      <c r="F1526" s="5"/>
    </row>
    <row r="1527" spans="1:6" x14ac:dyDescent="0.25">
      <c r="A1527" s="1"/>
      <c r="F1527" s="5"/>
    </row>
    <row r="1528" spans="1:6" x14ac:dyDescent="0.25">
      <c r="A1528" s="1"/>
      <c r="F1528" s="5"/>
    </row>
    <row r="1529" spans="1:6" x14ac:dyDescent="0.25">
      <c r="A1529" s="1"/>
      <c r="F1529" s="5"/>
    </row>
    <row r="1530" spans="1:6" x14ac:dyDescent="0.25">
      <c r="A1530" s="1"/>
      <c r="F1530" s="5"/>
    </row>
    <row r="1531" spans="1:6" x14ac:dyDescent="0.25">
      <c r="A1531" s="1"/>
      <c r="F1531" s="5"/>
    </row>
    <row r="1532" spans="1:6" x14ac:dyDescent="0.25">
      <c r="A1532" s="1"/>
      <c r="F1532" s="5"/>
    </row>
    <row r="1533" spans="1:6" x14ac:dyDescent="0.25">
      <c r="A1533" s="1"/>
      <c r="F1533" s="5"/>
    </row>
    <row r="1534" spans="1:6" x14ac:dyDescent="0.25">
      <c r="A1534" s="1"/>
      <c r="F1534" s="5"/>
    </row>
    <row r="1535" spans="1:6" x14ac:dyDescent="0.25">
      <c r="A1535" s="1"/>
      <c r="F1535" s="5"/>
    </row>
    <row r="1536" spans="1:6" x14ac:dyDescent="0.25">
      <c r="A1536" s="1"/>
      <c r="F1536" s="5"/>
    </row>
    <row r="1537" spans="1:6" x14ac:dyDescent="0.25">
      <c r="A1537" s="1"/>
      <c r="F1537" s="5"/>
    </row>
    <row r="1538" spans="1:6" x14ac:dyDescent="0.25">
      <c r="A1538" s="1"/>
      <c r="F1538" s="5"/>
    </row>
    <row r="1539" spans="1:6" x14ac:dyDescent="0.25">
      <c r="A1539" s="1"/>
      <c r="F1539" s="5"/>
    </row>
    <row r="1540" spans="1:6" x14ac:dyDescent="0.25">
      <c r="A1540" s="1"/>
      <c r="F1540" s="5"/>
    </row>
    <row r="1541" spans="1:6" x14ac:dyDescent="0.25">
      <c r="A1541" s="1"/>
      <c r="F1541" s="5"/>
    </row>
    <row r="1542" spans="1:6" x14ac:dyDescent="0.25">
      <c r="A1542" s="1"/>
      <c r="F1542" s="5"/>
    </row>
    <row r="1543" spans="1:6" x14ac:dyDescent="0.25">
      <c r="A1543" s="1"/>
      <c r="F1543" s="5"/>
    </row>
    <row r="1544" spans="1:6" x14ac:dyDescent="0.25">
      <c r="A1544" s="1"/>
      <c r="F1544" s="5"/>
    </row>
    <row r="1545" spans="1:6" x14ac:dyDescent="0.25">
      <c r="A1545" s="1"/>
      <c r="F1545" s="5"/>
    </row>
    <row r="1546" spans="1:6" x14ac:dyDescent="0.25">
      <c r="A1546" s="1"/>
      <c r="F1546" s="5"/>
    </row>
    <row r="1547" spans="1:6" x14ac:dyDescent="0.25">
      <c r="A1547" s="1"/>
      <c r="F1547" s="5"/>
    </row>
    <row r="1548" spans="1:6" x14ac:dyDescent="0.25">
      <c r="A1548" s="1"/>
      <c r="F1548" s="5"/>
    </row>
    <row r="1549" spans="1:6" x14ac:dyDescent="0.25">
      <c r="A1549" s="1"/>
      <c r="F1549" s="5"/>
    </row>
    <row r="1550" spans="1:6" x14ac:dyDescent="0.25">
      <c r="A1550" s="1"/>
      <c r="F1550" s="5"/>
    </row>
    <row r="1551" spans="1:6" x14ac:dyDescent="0.25">
      <c r="A1551" s="1"/>
      <c r="F1551" s="5"/>
    </row>
    <row r="1552" spans="1:6" x14ac:dyDescent="0.25">
      <c r="A1552" s="1"/>
      <c r="F1552" s="5"/>
    </row>
    <row r="1553" spans="1:6" x14ac:dyDescent="0.25">
      <c r="A1553" s="1"/>
      <c r="F1553" s="5"/>
    </row>
    <row r="1554" spans="1:6" x14ac:dyDescent="0.25">
      <c r="A1554" s="1"/>
      <c r="F1554" s="5"/>
    </row>
    <row r="1555" spans="1:6" x14ac:dyDescent="0.25">
      <c r="A1555" s="1"/>
      <c r="F1555" s="5"/>
    </row>
    <row r="1556" spans="1:6" x14ac:dyDescent="0.25">
      <c r="A1556" s="1"/>
      <c r="F1556" s="5"/>
    </row>
    <row r="1557" spans="1:6" x14ac:dyDescent="0.25">
      <c r="A1557" s="1"/>
      <c r="F1557" s="5"/>
    </row>
    <row r="1558" spans="1:6" x14ac:dyDescent="0.25">
      <c r="A1558" s="1"/>
      <c r="F1558" s="5"/>
    </row>
    <row r="1559" spans="1:6" x14ac:dyDescent="0.25">
      <c r="A1559" s="1"/>
      <c r="F1559" s="5"/>
    </row>
    <row r="1560" spans="1:6" x14ac:dyDescent="0.25">
      <c r="A1560" s="1"/>
      <c r="F1560" s="5"/>
    </row>
    <row r="1561" spans="1:6" x14ac:dyDescent="0.25">
      <c r="A1561" s="1"/>
      <c r="F1561" s="5"/>
    </row>
    <row r="1562" spans="1:6" x14ac:dyDescent="0.25">
      <c r="A1562" s="1"/>
      <c r="F1562" s="5"/>
    </row>
    <row r="1563" spans="1:6" x14ac:dyDescent="0.25">
      <c r="A1563" s="1"/>
      <c r="F1563" s="5"/>
    </row>
    <row r="1564" spans="1:6" x14ac:dyDescent="0.25">
      <c r="A1564" s="1"/>
      <c r="F1564" s="5"/>
    </row>
    <row r="1565" spans="1:6" x14ac:dyDescent="0.25">
      <c r="A1565" s="1"/>
      <c r="F1565" s="5"/>
    </row>
    <row r="1566" spans="1:6" x14ac:dyDescent="0.25">
      <c r="A1566" s="1"/>
      <c r="F1566" s="5"/>
    </row>
    <row r="1567" spans="1:6" x14ac:dyDescent="0.25">
      <c r="A1567" s="1"/>
      <c r="F1567" s="5"/>
    </row>
    <row r="1568" spans="1:6" x14ac:dyDescent="0.25">
      <c r="A1568" s="1"/>
      <c r="F1568" s="5"/>
    </row>
    <row r="1569" spans="1:6" x14ac:dyDescent="0.25">
      <c r="A1569" s="1"/>
      <c r="F1569" s="5"/>
    </row>
    <row r="1570" spans="1:6" x14ac:dyDescent="0.25">
      <c r="A1570" s="1"/>
      <c r="F1570" s="5"/>
    </row>
    <row r="1571" spans="1:6" x14ac:dyDescent="0.25">
      <c r="A1571" s="1"/>
      <c r="F1571" s="5"/>
    </row>
    <row r="1572" spans="1:6" x14ac:dyDescent="0.25">
      <c r="A1572" s="1"/>
      <c r="F1572" s="5"/>
    </row>
    <row r="1573" spans="1:6" x14ac:dyDescent="0.25">
      <c r="A1573" s="1"/>
      <c r="F1573" s="5"/>
    </row>
    <row r="1574" spans="1:6" x14ac:dyDescent="0.25">
      <c r="A1574" s="1"/>
      <c r="F1574" s="5"/>
    </row>
    <row r="1575" spans="1:6" x14ac:dyDescent="0.25">
      <c r="A1575" s="1"/>
      <c r="F1575" s="5"/>
    </row>
    <row r="1576" spans="1:6" x14ac:dyDescent="0.25">
      <c r="A1576" s="1"/>
      <c r="F1576" s="5"/>
    </row>
    <row r="1577" spans="1:6" x14ac:dyDescent="0.25">
      <c r="A1577" s="1"/>
      <c r="F1577" s="5"/>
    </row>
    <row r="1578" spans="1:6" x14ac:dyDescent="0.25">
      <c r="A1578" s="1"/>
      <c r="F1578" s="5"/>
    </row>
    <row r="1579" spans="1:6" x14ac:dyDescent="0.25">
      <c r="A1579" s="1"/>
      <c r="F1579" s="5"/>
    </row>
    <row r="1580" spans="1:6" x14ac:dyDescent="0.25">
      <c r="A1580" s="1"/>
      <c r="F1580" s="5"/>
    </row>
    <row r="1581" spans="1:6" x14ac:dyDescent="0.25">
      <c r="A1581" s="1"/>
      <c r="F1581" s="5"/>
    </row>
    <row r="1582" spans="1:6" x14ac:dyDescent="0.25">
      <c r="A1582" s="1"/>
      <c r="F1582" s="5"/>
    </row>
    <row r="1583" spans="1:6" x14ac:dyDescent="0.25">
      <c r="A1583" s="1"/>
      <c r="F1583" s="5"/>
    </row>
    <row r="1584" spans="1:6" x14ac:dyDescent="0.25">
      <c r="A1584" s="1"/>
      <c r="F1584" s="5"/>
    </row>
    <row r="1585" spans="1:6" x14ac:dyDescent="0.25">
      <c r="A1585" s="1"/>
      <c r="F1585" s="5"/>
    </row>
    <row r="1586" spans="1:6" x14ac:dyDescent="0.25">
      <c r="A1586" s="1"/>
      <c r="F1586" s="5"/>
    </row>
    <row r="1587" spans="1:6" x14ac:dyDescent="0.25">
      <c r="A1587" s="1"/>
      <c r="F1587" s="5"/>
    </row>
    <row r="1588" spans="1:6" x14ac:dyDescent="0.25">
      <c r="A1588" s="1"/>
      <c r="F1588" s="5"/>
    </row>
    <row r="1589" spans="1:6" x14ac:dyDescent="0.25">
      <c r="A1589" s="1"/>
      <c r="F1589" s="5"/>
    </row>
    <row r="1590" spans="1:6" x14ac:dyDescent="0.25">
      <c r="A1590" s="1"/>
      <c r="F1590" s="5"/>
    </row>
    <row r="1591" spans="1:6" x14ac:dyDescent="0.25">
      <c r="A1591" s="1"/>
      <c r="F1591" s="5"/>
    </row>
    <row r="1592" spans="1:6" x14ac:dyDescent="0.25">
      <c r="A1592" s="1"/>
      <c r="F1592" s="5"/>
    </row>
    <row r="1593" spans="1:6" x14ac:dyDescent="0.25">
      <c r="A1593" s="1"/>
      <c r="F1593" s="5"/>
    </row>
    <row r="1594" spans="1:6" x14ac:dyDescent="0.25">
      <c r="A1594" s="1"/>
      <c r="F1594" s="5"/>
    </row>
    <row r="1595" spans="1:6" x14ac:dyDescent="0.25">
      <c r="A1595" s="1"/>
      <c r="F1595" s="5"/>
    </row>
    <row r="1596" spans="1:6" x14ac:dyDescent="0.25">
      <c r="A1596" s="1"/>
      <c r="F1596" s="5"/>
    </row>
    <row r="1597" spans="1:6" x14ac:dyDescent="0.25">
      <c r="A1597" s="1"/>
      <c r="F1597" s="5"/>
    </row>
    <row r="1598" spans="1:6" x14ac:dyDescent="0.25">
      <c r="A1598" s="1"/>
      <c r="F1598" s="5"/>
    </row>
    <row r="1599" spans="1:6" x14ac:dyDescent="0.25">
      <c r="A1599" s="1"/>
      <c r="F1599" s="5"/>
    </row>
    <row r="1600" spans="1:6" x14ac:dyDescent="0.25">
      <c r="A1600" s="1"/>
      <c r="F1600" s="5"/>
    </row>
    <row r="1601" spans="1:6" x14ac:dyDescent="0.25">
      <c r="A1601" s="1"/>
      <c r="F1601" s="5"/>
    </row>
    <row r="1602" spans="1:6" x14ac:dyDescent="0.25">
      <c r="A1602" s="1"/>
      <c r="F1602" s="5"/>
    </row>
    <row r="1603" spans="1:6" x14ac:dyDescent="0.25">
      <c r="A1603" s="1"/>
      <c r="F1603" s="5"/>
    </row>
    <row r="1604" spans="1:6" x14ac:dyDescent="0.25">
      <c r="A1604" s="1"/>
      <c r="F1604" s="5"/>
    </row>
    <row r="1605" spans="1:6" x14ac:dyDescent="0.25">
      <c r="A1605" s="1"/>
      <c r="F1605" s="5"/>
    </row>
    <row r="1606" spans="1:6" x14ac:dyDescent="0.25">
      <c r="A1606" s="1"/>
      <c r="F1606" s="5"/>
    </row>
    <row r="1607" spans="1:6" x14ac:dyDescent="0.25">
      <c r="A1607" s="1"/>
      <c r="F1607" s="5"/>
    </row>
    <row r="1608" spans="1:6" x14ac:dyDescent="0.25">
      <c r="A1608" s="1"/>
      <c r="F1608" s="5"/>
    </row>
    <row r="1609" spans="1:6" x14ac:dyDescent="0.25">
      <c r="A1609" s="1"/>
      <c r="F1609" s="5"/>
    </row>
    <row r="1610" spans="1:6" x14ac:dyDescent="0.25">
      <c r="A1610" s="1"/>
      <c r="F1610" s="5"/>
    </row>
    <row r="1611" spans="1:6" x14ac:dyDescent="0.25">
      <c r="A1611" s="1"/>
      <c r="F1611" s="5"/>
    </row>
    <row r="1612" spans="1:6" x14ac:dyDescent="0.25">
      <c r="A1612" s="1"/>
      <c r="F1612" s="5"/>
    </row>
    <row r="1613" spans="1:6" x14ac:dyDescent="0.25">
      <c r="A1613" s="1"/>
      <c r="F1613" s="5"/>
    </row>
    <row r="1614" spans="1:6" x14ac:dyDescent="0.25">
      <c r="A1614" s="1"/>
      <c r="F1614" s="5"/>
    </row>
    <row r="1615" spans="1:6" x14ac:dyDescent="0.25">
      <c r="A1615" s="1"/>
      <c r="F1615" s="5"/>
    </row>
    <row r="1616" spans="1:6" x14ac:dyDescent="0.25">
      <c r="A1616" s="1"/>
      <c r="F1616" s="5"/>
    </row>
    <row r="1617" spans="1:6" x14ac:dyDescent="0.25">
      <c r="A1617" s="1"/>
      <c r="F1617" s="5"/>
    </row>
    <row r="1618" spans="1:6" x14ac:dyDescent="0.25">
      <c r="A1618" s="1"/>
      <c r="F1618" s="5"/>
    </row>
    <row r="1619" spans="1:6" x14ac:dyDescent="0.25">
      <c r="A1619" s="1"/>
      <c r="F1619" s="5"/>
    </row>
    <row r="1620" spans="1:6" x14ac:dyDescent="0.25">
      <c r="A1620" s="1"/>
      <c r="F1620" s="5"/>
    </row>
    <row r="1621" spans="1:6" x14ac:dyDescent="0.25">
      <c r="A1621" s="1"/>
      <c r="F1621" s="5"/>
    </row>
    <row r="1622" spans="1:6" x14ac:dyDescent="0.25">
      <c r="A1622" s="1"/>
      <c r="F1622" s="5"/>
    </row>
    <row r="1623" spans="1:6" x14ac:dyDescent="0.25">
      <c r="A1623" s="1"/>
      <c r="F1623" s="5"/>
    </row>
    <row r="1624" spans="1:6" x14ac:dyDescent="0.25">
      <c r="A1624" s="1"/>
      <c r="F1624" s="5"/>
    </row>
    <row r="1625" spans="1:6" x14ac:dyDescent="0.25">
      <c r="A1625" s="1"/>
      <c r="F1625" s="5"/>
    </row>
    <row r="1626" spans="1:6" x14ac:dyDescent="0.25">
      <c r="A1626" s="1"/>
      <c r="F1626" s="5"/>
    </row>
    <row r="1627" spans="1:6" x14ac:dyDescent="0.25">
      <c r="A1627" s="1"/>
      <c r="F1627" s="5"/>
    </row>
    <row r="1628" spans="1:6" x14ac:dyDescent="0.25">
      <c r="A1628" s="1"/>
      <c r="F1628" s="5"/>
    </row>
    <row r="1629" spans="1:6" x14ac:dyDescent="0.25">
      <c r="A1629" s="1"/>
      <c r="F1629" s="5"/>
    </row>
    <row r="1630" spans="1:6" x14ac:dyDescent="0.25">
      <c r="A1630" s="1"/>
      <c r="F1630" s="5"/>
    </row>
    <row r="1631" spans="1:6" x14ac:dyDescent="0.25">
      <c r="A1631" s="1"/>
      <c r="F1631" s="5"/>
    </row>
    <row r="1632" spans="1:6" x14ac:dyDescent="0.25">
      <c r="A1632" s="1"/>
      <c r="F1632" s="5"/>
    </row>
    <row r="1633" spans="1:6" x14ac:dyDescent="0.25">
      <c r="A1633" s="1"/>
      <c r="F1633" s="5"/>
    </row>
    <row r="1634" spans="1:6" x14ac:dyDescent="0.25">
      <c r="A1634" s="1"/>
      <c r="F1634" s="5"/>
    </row>
    <row r="1635" spans="1:6" x14ac:dyDescent="0.25">
      <c r="A1635" s="1"/>
      <c r="F1635" s="5"/>
    </row>
    <row r="1636" spans="1:6" x14ac:dyDescent="0.25">
      <c r="A1636" s="1"/>
      <c r="F1636" s="5"/>
    </row>
    <row r="1637" spans="1:6" x14ac:dyDescent="0.25">
      <c r="A1637" s="1"/>
      <c r="F1637" s="5"/>
    </row>
    <row r="1638" spans="1:6" x14ac:dyDescent="0.25">
      <c r="A1638" s="1"/>
      <c r="F1638" s="5"/>
    </row>
    <row r="1639" spans="1:6" x14ac:dyDescent="0.25">
      <c r="A1639" s="1"/>
      <c r="F1639" s="5"/>
    </row>
    <row r="1640" spans="1:6" x14ac:dyDescent="0.25">
      <c r="A1640" s="1"/>
      <c r="F1640" s="5"/>
    </row>
    <row r="1641" spans="1:6" x14ac:dyDescent="0.25">
      <c r="A1641" s="1"/>
      <c r="F1641" s="5"/>
    </row>
    <row r="1642" spans="1:6" x14ac:dyDescent="0.25">
      <c r="A1642" s="1"/>
      <c r="F1642" s="5"/>
    </row>
    <row r="1643" spans="1:6" x14ac:dyDescent="0.25">
      <c r="A1643" s="1"/>
      <c r="F1643" s="5"/>
    </row>
    <row r="1644" spans="1:6" x14ac:dyDescent="0.25">
      <c r="A1644" s="1"/>
      <c r="F1644" s="5"/>
    </row>
    <row r="1645" spans="1:6" x14ac:dyDescent="0.25">
      <c r="A1645" s="1"/>
      <c r="F1645" s="5"/>
    </row>
    <row r="1646" spans="1:6" x14ac:dyDescent="0.25">
      <c r="A1646" s="1"/>
      <c r="F1646" s="5"/>
    </row>
    <row r="1647" spans="1:6" x14ac:dyDescent="0.25">
      <c r="A1647" s="1"/>
      <c r="F1647" s="5"/>
    </row>
    <row r="1648" spans="1:6" x14ac:dyDescent="0.25">
      <c r="A1648" s="1"/>
      <c r="F1648" s="5"/>
    </row>
    <row r="1649" spans="1:6" x14ac:dyDescent="0.25">
      <c r="A1649" s="1"/>
      <c r="F1649" s="5"/>
    </row>
    <row r="1650" spans="1:6" x14ac:dyDescent="0.25">
      <c r="A1650" s="1"/>
      <c r="F1650" s="5"/>
    </row>
    <row r="1651" spans="1:6" x14ac:dyDescent="0.25">
      <c r="A1651" s="1"/>
      <c r="F1651" s="5"/>
    </row>
    <row r="1652" spans="1:6" x14ac:dyDescent="0.25">
      <c r="A1652" s="1"/>
      <c r="F1652" s="5"/>
    </row>
    <row r="1653" spans="1:6" x14ac:dyDescent="0.25">
      <c r="A1653" s="1"/>
      <c r="F1653" s="5"/>
    </row>
    <row r="1654" spans="1:6" x14ac:dyDescent="0.25">
      <c r="A1654" s="1"/>
      <c r="F1654" s="5"/>
    </row>
    <row r="1655" spans="1:6" x14ac:dyDescent="0.25">
      <c r="A1655" s="1"/>
      <c r="F1655" s="5"/>
    </row>
    <row r="1656" spans="1:6" x14ac:dyDescent="0.25">
      <c r="A1656" s="1"/>
      <c r="F1656" s="5"/>
    </row>
    <row r="1657" spans="1:6" x14ac:dyDescent="0.25">
      <c r="A1657" s="1"/>
      <c r="F1657" s="5"/>
    </row>
    <row r="1658" spans="1:6" x14ac:dyDescent="0.25">
      <c r="A1658" s="1"/>
      <c r="F1658" s="5"/>
    </row>
    <row r="1659" spans="1:6" x14ac:dyDescent="0.25">
      <c r="A1659" s="1"/>
      <c r="F1659" s="5"/>
    </row>
    <row r="1660" spans="1:6" x14ac:dyDescent="0.25">
      <c r="A1660" s="1"/>
      <c r="F1660" s="5"/>
    </row>
    <row r="1661" spans="1:6" x14ac:dyDescent="0.25">
      <c r="A1661" s="1"/>
      <c r="F1661" s="5"/>
    </row>
    <row r="1662" spans="1:6" x14ac:dyDescent="0.25">
      <c r="A1662" s="1"/>
      <c r="F1662" s="5"/>
    </row>
    <row r="1663" spans="1:6" x14ac:dyDescent="0.25">
      <c r="A1663" s="1"/>
      <c r="F1663" s="5"/>
    </row>
    <row r="1664" spans="1:6" x14ac:dyDescent="0.25">
      <c r="A1664" s="1"/>
      <c r="F1664" s="5"/>
    </row>
    <row r="1665" spans="1:6" x14ac:dyDescent="0.25">
      <c r="A1665" s="1"/>
      <c r="F1665" s="5"/>
    </row>
    <row r="1666" spans="1:6" x14ac:dyDescent="0.25">
      <c r="A1666" s="1"/>
      <c r="F1666" s="5"/>
    </row>
    <row r="1667" spans="1:6" x14ac:dyDescent="0.25">
      <c r="A1667" s="1"/>
      <c r="F1667" s="5"/>
    </row>
    <row r="1668" spans="1:6" x14ac:dyDescent="0.25">
      <c r="A1668" s="1"/>
      <c r="F1668" s="5"/>
    </row>
    <row r="1669" spans="1:6" x14ac:dyDescent="0.25">
      <c r="A1669" s="1"/>
      <c r="F1669" s="5"/>
    </row>
    <row r="1670" spans="1:6" x14ac:dyDescent="0.25">
      <c r="A1670" s="1"/>
      <c r="F1670" s="5"/>
    </row>
    <row r="1671" spans="1:6" x14ac:dyDescent="0.25">
      <c r="A1671" s="1"/>
      <c r="F1671" s="5"/>
    </row>
    <row r="1672" spans="1:6" x14ac:dyDescent="0.25">
      <c r="A1672" s="1"/>
      <c r="F1672" s="5"/>
    </row>
    <row r="1673" spans="1:6" x14ac:dyDescent="0.25">
      <c r="A1673" s="1"/>
      <c r="F1673" s="5"/>
    </row>
    <row r="1674" spans="1:6" x14ac:dyDescent="0.25">
      <c r="A1674" s="1"/>
      <c r="F1674" s="5"/>
    </row>
    <row r="1675" spans="1:6" x14ac:dyDescent="0.25">
      <c r="A1675" s="1"/>
      <c r="F1675" s="5"/>
    </row>
    <row r="1676" spans="1:6" x14ac:dyDescent="0.25">
      <c r="A1676" s="1"/>
      <c r="F1676" s="5"/>
    </row>
    <row r="1677" spans="1:6" x14ac:dyDescent="0.25">
      <c r="A1677" s="1"/>
      <c r="F1677" s="5"/>
    </row>
    <row r="1678" spans="1:6" x14ac:dyDescent="0.25">
      <c r="A1678" s="1"/>
      <c r="F1678" s="5"/>
    </row>
    <row r="1679" spans="1:6" x14ac:dyDescent="0.25">
      <c r="A1679" s="1"/>
      <c r="F1679" s="5"/>
    </row>
    <row r="1680" spans="1:6" x14ac:dyDescent="0.25">
      <c r="A1680" s="1"/>
      <c r="F1680" s="5"/>
    </row>
    <row r="1681" spans="1:6" x14ac:dyDescent="0.25">
      <c r="A1681" s="1"/>
      <c r="F1681" s="5"/>
    </row>
    <row r="1682" spans="1:6" x14ac:dyDescent="0.25">
      <c r="A1682" s="1"/>
      <c r="F1682" s="5"/>
    </row>
    <row r="1683" spans="1:6" x14ac:dyDescent="0.25">
      <c r="A1683" s="1"/>
      <c r="F1683" s="5"/>
    </row>
    <row r="1684" spans="1:6" x14ac:dyDescent="0.25">
      <c r="A1684" s="1"/>
      <c r="F1684" s="5"/>
    </row>
    <row r="1685" spans="1:6" x14ac:dyDescent="0.25">
      <c r="A1685" s="1"/>
      <c r="F1685" s="5"/>
    </row>
    <row r="1686" spans="1:6" x14ac:dyDescent="0.25">
      <c r="A1686" s="1"/>
      <c r="F1686" s="5"/>
    </row>
    <row r="1687" spans="1:6" x14ac:dyDescent="0.25">
      <c r="A1687" s="1"/>
      <c r="F1687" s="5"/>
    </row>
    <row r="1688" spans="1:6" x14ac:dyDescent="0.25">
      <c r="A1688" s="1"/>
      <c r="F1688" s="5"/>
    </row>
    <row r="1689" spans="1:6" x14ac:dyDescent="0.25">
      <c r="A1689" s="1"/>
      <c r="F1689" s="5"/>
    </row>
    <row r="1690" spans="1:6" x14ac:dyDescent="0.25">
      <c r="A1690" s="1"/>
      <c r="F1690" s="5"/>
    </row>
    <row r="1691" spans="1:6" x14ac:dyDescent="0.25">
      <c r="A1691" s="1"/>
      <c r="F1691" s="5"/>
    </row>
    <row r="1692" spans="1:6" x14ac:dyDescent="0.25">
      <c r="A1692" s="1"/>
      <c r="F1692" s="5"/>
    </row>
    <row r="1693" spans="1:6" x14ac:dyDescent="0.25">
      <c r="A1693" s="1"/>
      <c r="F1693" s="5"/>
    </row>
    <row r="1694" spans="1:6" x14ac:dyDescent="0.25">
      <c r="A1694" s="1"/>
      <c r="F1694" s="5"/>
    </row>
    <row r="1695" spans="1:6" x14ac:dyDescent="0.25">
      <c r="A1695" s="1"/>
      <c r="F1695" s="5"/>
    </row>
    <row r="1696" spans="1:6" x14ac:dyDescent="0.25">
      <c r="A1696" s="1"/>
      <c r="F1696" s="5"/>
    </row>
    <row r="1697" spans="1:6" x14ac:dyDescent="0.25">
      <c r="A1697" s="1"/>
      <c r="F1697" s="5"/>
    </row>
    <row r="1698" spans="1:6" x14ac:dyDescent="0.25">
      <c r="A1698" s="1"/>
      <c r="F1698" s="5"/>
    </row>
    <row r="1699" spans="1:6" x14ac:dyDescent="0.25">
      <c r="A1699" s="1"/>
      <c r="F1699" s="5"/>
    </row>
    <row r="1700" spans="1:6" x14ac:dyDescent="0.25">
      <c r="A1700" s="1"/>
      <c r="F1700" s="5"/>
    </row>
    <row r="1701" spans="1:6" x14ac:dyDescent="0.25">
      <c r="A1701" s="1"/>
      <c r="F1701" s="5"/>
    </row>
    <row r="1702" spans="1:6" x14ac:dyDescent="0.25">
      <c r="A1702" s="1"/>
      <c r="F1702" s="5"/>
    </row>
    <row r="1703" spans="1:6" x14ac:dyDescent="0.25">
      <c r="A1703" s="1"/>
      <c r="F1703" s="5"/>
    </row>
    <row r="1704" spans="1:6" x14ac:dyDescent="0.25">
      <c r="A1704" s="1"/>
      <c r="F1704" s="5"/>
    </row>
    <row r="1705" spans="1:6" x14ac:dyDescent="0.25">
      <c r="A1705" s="1"/>
      <c r="F1705" s="5"/>
    </row>
    <row r="1706" spans="1:6" x14ac:dyDescent="0.25">
      <c r="A1706" s="1"/>
      <c r="F1706" s="5"/>
    </row>
    <row r="1707" spans="1:6" x14ac:dyDescent="0.25">
      <c r="A1707" s="1"/>
      <c r="F1707" s="5"/>
    </row>
    <row r="1708" spans="1:6" x14ac:dyDescent="0.25">
      <c r="A1708" s="1"/>
      <c r="F1708" s="5"/>
    </row>
    <row r="1709" spans="1:6" x14ac:dyDescent="0.25">
      <c r="A1709" s="1"/>
      <c r="F1709" s="5"/>
    </row>
    <row r="1710" spans="1:6" x14ac:dyDescent="0.25">
      <c r="A1710" s="1"/>
      <c r="F1710" s="5"/>
    </row>
    <row r="1711" spans="1:6" x14ac:dyDescent="0.25">
      <c r="A1711" s="1"/>
      <c r="F1711" s="5"/>
    </row>
    <row r="1712" spans="1:6" x14ac:dyDescent="0.25">
      <c r="A1712" s="1"/>
      <c r="F1712" s="5"/>
    </row>
    <row r="1713" spans="1:6" x14ac:dyDescent="0.25">
      <c r="A1713" s="1"/>
      <c r="F1713" s="5"/>
    </row>
    <row r="1714" spans="1:6" x14ac:dyDescent="0.25">
      <c r="A1714" s="1"/>
      <c r="F1714" s="5"/>
    </row>
    <row r="1715" spans="1:6" x14ac:dyDescent="0.25">
      <c r="A1715" s="1"/>
      <c r="F1715" s="5"/>
    </row>
    <row r="1716" spans="1:6" x14ac:dyDescent="0.25">
      <c r="A1716" s="1"/>
      <c r="F1716" s="5"/>
    </row>
    <row r="1717" spans="1:6" x14ac:dyDescent="0.25">
      <c r="A1717" s="1"/>
      <c r="F1717" s="5"/>
    </row>
    <row r="1718" spans="1:6" x14ac:dyDescent="0.25">
      <c r="A1718" s="1"/>
      <c r="F1718" s="5"/>
    </row>
    <row r="1719" spans="1:6" x14ac:dyDescent="0.25">
      <c r="A1719" s="1"/>
      <c r="F1719" s="5"/>
    </row>
    <row r="1720" spans="1:6" x14ac:dyDescent="0.25">
      <c r="A1720" s="1"/>
      <c r="F1720" s="5"/>
    </row>
    <row r="1721" spans="1:6" x14ac:dyDescent="0.25">
      <c r="A1721" s="1"/>
      <c r="F1721" s="5"/>
    </row>
    <row r="1722" spans="1:6" x14ac:dyDescent="0.25">
      <c r="A1722" s="1"/>
      <c r="F1722" s="5"/>
    </row>
    <row r="1723" spans="1:6" x14ac:dyDescent="0.25">
      <c r="A1723" s="1"/>
      <c r="F1723" s="5"/>
    </row>
    <row r="1724" spans="1:6" x14ac:dyDescent="0.25">
      <c r="A1724" s="1"/>
      <c r="F1724" s="5"/>
    </row>
    <row r="1725" spans="1:6" x14ac:dyDescent="0.25">
      <c r="A1725" s="1"/>
      <c r="F1725" s="5"/>
    </row>
    <row r="1726" spans="1:6" x14ac:dyDescent="0.25">
      <c r="A1726" s="1"/>
      <c r="F1726" s="5"/>
    </row>
    <row r="1727" spans="1:6" x14ac:dyDescent="0.25">
      <c r="A1727" s="1"/>
      <c r="F1727" s="5"/>
    </row>
    <row r="1728" spans="1:6" x14ac:dyDescent="0.25">
      <c r="A1728" s="1"/>
      <c r="F1728" s="5"/>
    </row>
    <row r="1729" spans="1:6" x14ac:dyDescent="0.25">
      <c r="A1729" s="1"/>
      <c r="F1729" s="5"/>
    </row>
    <row r="1730" spans="1:6" x14ac:dyDescent="0.25">
      <c r="A1730" s="1"/>
      <c r="F1730" s="5"/>
    </row>
    <row r="1731" spans="1:6" x14ac:dyDescent="0.25">
      <c r="A1731" s="1"/>
      <c r="F1731" s="5"/>
    </row>
    <row r="1732" spans="1:6" x14ac:dyDescent="0.25">
      <c r="A1732" s="1"/>
      <c r="F1732" s="5"/>
    </row>
    <row r="1733" spans="1:6" x14ac:dyDescent="0.25">
      <c r="A1733" s="1"/>
      <c r="F1733" s="5"/>
    </row>
    <row r="1734" spans="1:6" x14ac:dyDescent="0.25">
      <c r="A1734" s="1"/>
      <c r="F1734" s="5"/>
    </row>
    <row r="1735" spans="1:6" x14ac:dyDescent="0.25">
      <c r="A1735" s="1"/>
      <c r="F1735" s="5"/>
    </row>
    <row r="1736" spans="1:6" x14ac:dyDescent="0.25">
      <c r="A1736" s="1"/>
      <c r="F1736" s="5"/>
    </row>
    <row r="1737" spans="1:6" x14ac:dyDescent="0.25">
      <c r="A1737" s="1"/>
      <c r="F1737" s="5"/>
    </row>
    <row r="1738" spans="1:6" x14ac:dyDescent="0.25">
      <c r="A1738" s="1"/>
      <c r="F1738" s="5"/>
    </row>
    <row r="1739" spans="1:6" x14ac:dyDescent="0.25">
      <c r="A1739" s="1"/>
      <c r="F1739" s="5"/>
    </row>
    <row r="1740" spans="1:6" x14ac:dyDescent="0.25">
      <c r="A1740" s="1"/>
      <c r="F1740" s="5"/>
    </row>
    <row r="1741" spans="1:6" x14ac:dyDescent="0.25">
      <c r="A1741" s="1"/>
      <c r="F1741" s="5"/>
    </row>
    <row r="1742" spans="1:6" x14ac:dyDescent="0.25">
      <c r="A1742" s="1"/>
      <c r="F1742" s="5"/>
    </row>
    <row r="1743" spans="1:6" x14ac:dyDescent="0.25">
      <c r="A1743" s="1"/>
      <c r="F1743" s="5"/>
    </row>
    <row r="1744" spans="1:6" x14ac:dyDescent="0.25">
      <c r="A1744" s="1"/>
      <c r="F1744" s="5"/>
    </row>
    <row r="1745" spans="1:6" x14ac:dyDescent="0.25">
      <c r="A1745" s="1"/>
      <c r="F1745" s="5"/>
    </row>
    <row r="1746" spans="1:6" x14ac:dyDescent="0.25">
      <c r="A1746" s="1"/>
      <c r="F1746" s="5"/>
    </row>
    <row r="1747" spans="1:6" x14ac:dyDescent="0.25">
      <c r="A1747" s="1"/>
      <c r="F1747" s="5"/>
    </row>
    <row r="1748" spans="1:6" x14ac:dyDescent="0.25">
      <c r="A1748" s="1"/>
      <c r="F1748" s="5"/>
    </row>
    <row r="1749" spans="1:6" x14ac:dyDescent="0.25">
      <c r="A1749" s="1"/>
      <c r="F1749" s="5"/>
    </row>
    <row r="1750" spans="1:6" x14ac:dyDescent="0.25">
      <c r="A1750" s="1"/>
      <c r="F1750" s="5"/>
    </row>
    <row r="1751" spans="1:6" x14ac:dyDescent="0.25">
      <c r="A1751" s="1"/>
      <c r="F1751" s="5"/>
    </row>
    <row r="1752" spans="1:6" x14ac:dyDescent="0.25">
      <c r="A1752" s="1"/>
      <c r="F1752" s="5"/>
    </row>
    <row r="1753" spans="1:6" x14ac:dyDescent="0.25">
      <c r="A1753" s="1"/>
      <c r="F1753" s="5"/>
    </row>
    <row r="1754" spans="1:6" x14ac:dyDescent="0.25">
      <c r="A1754" s="1"/>
      <c r="F1754" s="5"/>
    </row>
    <row r="1755" spans="1:6" x14ac:dyDescent="0.25">
      <c r="A1755" s="1"/>
      <c r="F1755" s="5"/>
    </row>
    <row r="1756" spans="1:6" x14ac:dyDescent="0.25">
      <c r="A1756" s="1"/>
      <c r="F1756" s="5"/>
    </row>
    <row r="1757" spans="1:6" x14ac:dyDescent="0.25">
      <c r="A1757" s="1"/>
      <c r="F1757" s="5"/>
    </row>
    <row r="1758" spans="1:6" x14ac:dyDescent="0.25">
      <c r="A1758" s="1"/>
      <c r="F1758" s="5"/>
    </row>
    <row r="1759" spans="1:6" x14ac:dyDescent="0.25">
      <c r="A1759" s="1"/>
      <c r="F1759" s="5"/>
    </row>
    <row r="1760" spans="1:6" x14ac:dyDescent="0.25">
      <c r="A1760" s="1"/>
      <c r="F1760" s="5"/>
    </row>
    <row r="1761" spans="1:6" x14ac:dyDescent="0.25">
      <c r="A1761" s="1"/>
      <c r="F1761" s="5"/>
    </row>
    <row r="1762" spans="1:6" x14ac:dyDescent="0.25">
      <c r="A1762" s="1"/>
      <c r="F1762" s="5"/>
    </row>
    <row r="1763" spans="1:6" x14ac:dyDescent="0.25">
      <c r="A1763" s="1"/>
      <c r="F1763" s="5"/>
    </row>
    <row r="1764" spans="1:6" x14ac:dyDescent="0.25">
      <c r="A1764" s="1"/>
      <c r="F1764" s="5"/>
    </row>
    <row r="1765" spans="1:6" x14ac:dyDescent="0.25">
      <c r="A1765" s="1"/>
      <c r="F1765" s="5"/>
    </row>
    <row r="1766" spans="1:6" x14ac:dyDescent="0.25">
      <c r="A1766" s="1"/>
      <c r="F1766" s="5"/>
    </row>
    <row r="1767" spans="1:6" x14ac:dyDescent="0.25">
      <c r="A1767" s="1"/>
      <c r="F1767" s="5"/>
    </row>
    <row r="1768" spans="1:6" x14ac:dyDescent="0.25">
      <c r="A1768" s="1"/>
      <c r="F1768" s="5"/>
    </row>
    <row r="1769" spans="1:6" x14ac:dyDescent="0.25">
      <c r="A1769" s="1"/>
      <c r="F1769" s="5"/>
    </row>
    <row r="1770" spans="1:6" x14ac:dyDescent="0.25">
      <c r="A1770" s="1"/>
      <c r="F1770" s="5"/>
    </row>
    <row r="1771" spans="1:6" x14ac:dyDescent="0.25">
      <c r="A1771" s="1"/>
      <c r="F1771" s="5"/>
    </row>
    <row r="1772" spans="1:6" x14ac:dyDescent="0.25">
      <c r="A1772" s="1"/>
      <c r="F1772" s="5"/>
    </row>
    <row r="1773" spans="1:6" x14ac:dyDescent="0.25">
      <c r="A1773" s="1"/>
      <c r="F1773" s="5"/>
    </row>
    <row r="1774" spans="1:6" x14ac:dyDescent="0.25">
      <c r="A1774" s="1"/>
      <c r="F1774" s="5"/>
    </row>
    <row r="1775" spans="1:6" x14ac:dyDescent="0.25">
      <c r="A1775" s="1"/>
      <c r="F1775" s="5"/>
    </row>
    <row r="1776" spans="1:6" x14ac:dyDescent="0.25">
      <c r="A1776" s="1"/>
      <c r="F1776" s="5"/>
    </row>
    <row r="1777" spans="1:6" x14ac:dyDescent="0.25">
      <c r="A1777" s="1"/>
      <c r="F1777" s="5"/>
    </row>
    <row r="1778" spans="1:6" x14ac:dyDescent="0.25">
      <c r="A1778" s="1"/>
      <c r="F1778" s="5"/>
    </row>
    <row r="1779" spans="1:6" x14ac:dyDescent="0.25">
      <c r="A1779" s="1"/>
      <c r="F1779" s="5"/>
    </row>
    <row r="1780" spans="1:6" x14ac:dyDescent="0.25">
      <c r="A1780" s="1"/>
      <c r="F1780" s="5"/>
    </row>
    <row r="1781" spans="1:6" x14ac:dyDescent="0.25">
      <c r="A1781" s="1"/>
      <c r="F1781" s="5"/>
    </row>
    <row r="1782" spans="1:6" x14ac:dyDescent="0.25">
      <c r="A1782" s="1"/>
      <c r="F1782" s="5"/>
    </row>
    <row r="1783" spans="1:6" x14ac:dyDescent="0.25">
      <c r="A1783" s="1"/>
      <c r="F1783" s="5"/>
    </row>
    <row r="1784" spans="1:6" x14ac:dyDescent="0.25">
      <c r="A1784" s="1"/>
      <c r="F1784" s="5"/>
    </row>
    <row r="1785" spans="1:6" x14ac:dyDescent="0.25">
      <c r="A1785" s="1"/>
      <c r="F1785" s="5"/>
    </row>
    <row r="1786" spans="1:6" x14ac:dyDescent="0.25">
      <c r="A1786" s="1"/>
      <c r="F1786" s="5"/>
    </row>
    <row r="1787" spans="1:6" x14ac:dyDescent="0.25">
      <c r="A1787" s="1"/>
      <c r="F1787" s="5"/>
    </row>
    <row r="1788" spans="1:6" x14ac:dyDescent="0.25">
      <c r="A1788" s="1"/>
      <c r="F1788" s="5"/>
    </row>
    <row r="1789" spans="1:6" x14ac:dyDescent="0.25">
      <c r="A1789" s="1"/>
      <c r="F1789" s="5"/>
    </row>
    <row r="1790" spans="1:6" x14ac:dyDescent="0.25">
      <c r="A1790" s="1"/>
      <c r="F1790" s="5"/>
    </row>
    <row r="1791" spans="1:6" x14ac:dyDescent="0.25">
      <c r="A1791" s="1"/>
      <c r="F1791" s="5"/>
    </row>
    <row r="1792" spans="1:6" x14ac:dyDescent="0.25">
      <c r="A1792" s="1"/>
      <c r="F1792" s="5"/>
    </row>
    <row r="1793" spans="1:6" x14ac:dyDescent="0.25">
      <c r="A1793" s="1"/>
      <c r="F1793" s="5"/>
    </row>
    <row r="1794" spans="1:6" x14ac:dyDescent="0.25">
      <c r="A1794" s="1"/>
      <c r="F1794" s="5"/>
    </row>
    <row r="1795" spans="1:6" x14ac:dyDescent="0.25">
      <c r="A1795" s="1"/>
      <c r="F1795" s="5"/>
    </row>
    <row r="1796" spans="1:6" x14ac:dyDescent="0.25">
      <c r="A1796" s="1"/>
      <c r="F1796" s="5"/>
    </row>
    <row r="1797" spans="1:6" x14ac:dyDescent="0.25">
      <c r="A1797" s="1"/>
      <c r="F1797" s="5"/>
    </row>
    <row r="1798" spans="1:6" x14ac:dyDescent="0.25">
      <c r="A1798" s="1"/>
      <c r="F1798" s="5"/>
    </row>
    <row r="1799" spans="1:6" x14ac:dyDescent="0.25">
      <c r="A1799" s="1"/>
      <c r="F1799" s="5"/>
    </row>
    <row r="1800" spans="1:6" x14ac:dyDescent="0.25">
      <c r="A1800" s="1"/>
      <c r="F1800" s="5"/>
    </row>
    <row r="1801" spans="1:6" x14ac:dyDescent="0.25">
      <c r="A1801" s="1"/>
      <c r="F1801" s="5"/>
    </row>
    <row r="1802" spans="1:6" x14ac:dyDescent="0.25">
      <c r="A1802" s="1"/>
      <c r="F1802" s="5"/>
    </row>
    <row r="1803" spans="1:6" x14ac:dyDescent="0.25">
      <c r="A1803" s="1"/>
      <c r="F1803" s="5"/>
    </row>
    <row r="1804" spans="1:6" x14ac:dyDescent="0.25">
      <c r="A1804" s="1"/>
      <c r="F1804" s="5"/>
    </row>
    <row r="1805" spans="1:6" x14ac:dyDescent="0.25">
      <c r="A1805" s="1"/>
      <c r="F1805" s="5"/>
    </row>
    <row r="1806" spans="1:6" x14ac:dyDescent="0.25">
      <c r="A1806" s="1"/>
      <c r="F1806" s="5"/>
    </row>
    <row r="1807" spans="1:6" x14ac:dyDescent="0.25">
      <c r="A1807" s="1"/>
      <c r="F1807" s="5"/>
    </row>
    <row r="1808" spans="1:6" x14ac:dyDescent="0.25">
      <c r="A1808" s="1"/>
      <c r="F1808" s="5"/>
    </row>
    <row r="1809" spans="1:6" x14ac:dyDescent="0.25">
      <c r="A1809" s="1"/>
      <c r="F1809" s="5"/>
    </row>
    <row r="1810" spans="1:6" x14ac:dyDescent="0.25">
      <c r="A1810" s="1"/>
      <c r="F1810" s="5"/>
    </row>
    <row r="1811" spans="1:6" x14ac:dyDescent="0.25">
      <c r="A1811" s="1"/>
      <c r="F1811" s="5"/>
    </row>
    <row r="1812" spans="1:6" x14ac:dyDescent="0.25">
      <c r="A1812" s="1"/>
      <c r="F1812" s="5"/>
    </row>
    <row r="1813" spans="1:6" x14ac:dyDescent="0.25">
      <c r="A1813" s="1"/>
      <c r="F1813" s="5"/>
    </row>
    <row r="1814" spans="1:6" x14ac:dyDescent="0.25">
      <c r="A1814" s="1"/>
      <c r="F1814" s="5"/>
    </row>
    <row r="1815" spans="1:6" x14ac:dyDescent="0.25">
      <c r="A1815" s="1"/>
      <c r="F1815" s="5"/>
    </row>
    <row r="1816" spans="1:6" x14ac:dyDescent="0.25">
      <c r="A1816" s="1"/>
      <c r="F1816" s="5"/>
    </row>
    <row r="1817" spans="1:6" x14ac:dyDescent="0.25">
      <c r="A1817" s="1"/>
      <c r="F1817" s="5"/>
    </row>
    <row r="1818" spans="1:6" x14ac:dyDescent="0.25">
      <c r="A1818" s="1"/>
      <c r="F1818" s="5"/>
    </row>
    <row r="1819" spans="1:6" x14ac:dyDescent="0.25">
      <c r="A1819" s="1"/>
      <c r="F1819" s="5"/>
    </row>
    <row r="1820" spans="1:6" x14ac:dyDescent="0.25">
      <c r="A1820" s="1"/>
      <c r="F1820" s="5"/>
    </row>
    <row r="1821" spans="1:6" x14ac:dyDescent="0.25">
      <c r="A1821" s="1"/>
      <c r="F1821" s="5"/>
    </row>
    <row r="1822" spans="1:6" x14ac:dyDescent="0.25">
      <c r="A1822" s="1"/>
      <c r="F1822" s="5"/>
    </row>
    <row r="1823" spans="1:6" x14ac:dyDescent="0.25">
      <c r="A1823" s="1"/>
      <c r="F1823" s="5"/>
    </row>
    <row r="1824" spans="1:6" x14ac:dyDescent="0.25">
      <c r="A1824" s="1"/>
      <c r="F1824" s="5"/>
    </row>
    <row r="1825" spans="1:6" x14ac:dyDescent="0.25">
      <c r="A1825" s="1"/>
      <c r="F1825" s="5"/>
    </row>
    <row r="1826" spans="1:6" x14ac:dyDescent="0.25">
      <c r="A1826" s="1"/>
      <c r="F1826" s="5"/>
    </row>
    <row r="1827" spans="1:6" x14ac:dyDescent="0.25">
      <c r="A1827" s="1"/>
      <c r="F1827" s="5"/>
    </row>
    <row r="1828" spans="1:6" x14ac:dyDescent="0.25">
      <c r="A1828" s="1"/>
      <c r="F1828" s="5"/>
    </row>
    <row r="1829" spans="1:6" x14ac:dyDescent="0.25">
      <c r="A1829" s="1"/>
      <c r="F1829" s="5"/>
    </row>
    <row r="1830" spans="1:6" x14ac:dyDescent="0.25">
      <c r="A1830" s="1"/>
      <c r="F1830" s="5"/>
    </row>
    <row r="1831" spans="1:6" x14ac:dyDescent="0.25">
      <c r="A1831" s="1"/>
      <c r="F1831" s="5"/>
    </row>
    <row r="1832" spans="1:6" x14ac:dyDescent="0.25">
      <c r="A1832" s="1"/>
      <c r="F1832" s="5"/>
    </row>
    <row r="1833" spans="1:6" x14ac:dyDescent="0.25">
      <c r="A1833" s="1"/>
      <c r="F1833" s="5"/>
    </row>
    <row r="1834" spans="1:6" x14ac:dyDescent="0.25">
      <c r="A1834" s="1"/>
      <c r="F1834" s="5"/>
    </row>
    <row r="1835" spans="1:6" x14ac:dyDescent="0.25">
      <c r="A1835" s="1"/>
      <c r="F1835" s="5"/>
    </row>
    <row r="1836" spans="1:6" x14ac:dyDescent="0.25">
      <c r="A1836" s="1"/>
      <c r="F1836" s="5"/>
    </row>
    <row r="1837" spans="1:6" x14ac:dyDescent="0.25">
      <c r="A1837" s="1"/>
      <c r="F1837" s="5"/>
    </row>
    <row r="1838" spans="1:6" x14ac:dyDescent="0.25">
      <c r="A1838" s="1"/>
      <c r="F1838" s="5"/>
    </row>
    <row r="1839" spans="1:6" x14ac:dyDescent="0.25">
      <c r="A1839" s="1"/>
      <c r="F1839" s="5"/>
    </row>
    <row r="1840" spans="1:6" x14ac:dyDescent="0.25">
      <c r="A1840" s="1"/>
      <c r="F1840" s="5"/>
    </row>
    <row r="1841" spans="1:6" x14ac:dyDescent="0.25">
      <c r="A1841" s="1"/>
      <c r="F1841" s="5"/>
    </row>
    <row r="1842" spans="1:6" x14ac:dyDescent="0.25">
      <c r="A1842" s="1"/>
      <c r="F1842" s="5"/>
    </row>
    <row r="1843" spans="1:6" x14ac:dyDescent="0.25">
      <c r="A1843" s="1"/>
      <c r="F1843" s="5"/>
    </row>
    <row r="1844" spans="1:6" x14ac:dyDescent="0.25">
      <c r="A1844" s="1"/>
      <c r="F1844" s="5"/>
    </row>
    <row r="1845" spans="1:6" x14ac:dyDescent="0.25">
      <c r="A1845" s="1"/>
      <c r="F1845" s="5"/>
    </row>
    <row r="1846" spans="1:6" x14ac:dyDescent="0.25">
      <c r="A1846" s="1"/>
      <c r="F1846" s="5"/>
    </row>
    <row r="1847" spans="1:6" x14ac:dyDescent="0.25">
      <c r="A1847" s="1"/>
      <c r="F1847" s="5"/>
    </row>
    <row r="1848" spans="1:6" x14ac:dyDescent="0.25">
      <c r="A1848" s="1"/>
      <c r="F1848" s="5"/>
    </row>
    <row r="1849" spans="1:6" x14ac:dyDescent="0.25">
      <c r="A1849" s="1"/>
      <c r="F1849" s="5"/>
    </row>
    <row r="1850" spans="1:6" x14ac:dyDescent="0.25">
      <c r="A1850" s="1"/>
      <c r="F1850" s="5"/>
    </row>
    <row r="1851" spans="1:6" x14ac:dyDescent="0.25">
      <c r="A1851" s="1"/>
      <c r="F1851" s="5"/>
    </row>
    <row r="1852" spans="1:6" x14ac:dyDescent="0.25">
      <c r="A1852" s="1"/>
      <c r="F1852" s="5"/>
    </row>
    <row r="1853" spans="1:6" x14ac:dyDescent="0.25">
      <c r="A1853" s="1"/>
      <c r="F1853" s="5"/>
    </row>
    <row r="1854" spans="1:6" x14ac:dyDescent="0.25">
      <c r="A1854" s="1"/>
      <c r="F1854" s="5"/>
    </row>
    <row r="1855" spans="1:6" x14ac:dyDescent="0.25">
      <c r="A1855" s="1"/>
      <c r="F1855" s="5"/>
    </row>
    <row r="1856" spans="1:6" x14ac:dyDescent="0.25">
      <c r="A1856" s="1"/>
      <c r="F1856" s="5"/>
    </row>
    <row r="1857" spans="1:6" x14ac:dyDescent="0.25">
      <c r="A1857" s="1"/>
      <c r="F1857" s="5"/>
    </row>
    <row r="1858" spans="1:6" x14ac:dyDescent="0.25">
      <c r="A1858" s="1"/>
      <c r="F1858" s="5"/>
    </row>
    <row r="1859" spans="1:6" x14ac:dyDescent="0.25">
      <c r="A1859" s="1"/>
      <c r="F1859" s="5"/>
    </row>
    <row r="1860" spans="1:6" x14ac:dyDescent="0.25">
      <c r="A1860" s="1"/>
      <c r="F1860" s="5"/>
    </row>
    <row r="1861" spans="1:6" x14ac:dyDescent="0.25">
      <c r="A1861" s="1"/>
      <c r="F1861" s="5"/>
    </row>
    <row r="1862" spans="1:6" x14ac:dyDescent="0.25">
      <c r="A1862" s="1"/>
      <c r="F1862" s="5"/>
    </row>
    <row r="1863" spans="1:6" x14ac:dyDescent="0.25">
      <c r="A1863" s="1"/>
      <c r="F1863" s="5"/>
    </row>
    <row r="1864" spans="1:6" x14ac:dyDescent="0.25">
      <c r="A1864" s="1"/>
      <c r="F1864" s="5"/>
    </row>
    <row r="1865" spans="1:6" x14ac:dyDescent="0.25">
      <c r="A1865" s="1"/>
      <c r="F1865" s="5"/>
    </row>
    <row r="1866" spans="1:6" x14ac:dyDescent="0.25">
      <c r="A1866" s="1"/>
      <c r="F1866" s="5"/>
    </row>
    <row r="1867" spans="1:6" x14ac:dyDescent="0.25">
      <c r="A1867" s="1"/>
      <c r="F1867" s="5"/>
    </row>
    <row r="1868" spans="1:6" x14ac:dyDescent="0.25">
      <c r="A1868" s="1"/>
      <c r="F1868" s="5"/>
    </row>
    <row r="1869" spans="1:6" x14ac:dyDescent="0.25">
      <c r="A1869" s="1"/>
      <c r="F1869" s="5"/>
    </row>
    <row r="1870" spans="1:6" x14ac:dyDescent="0.25">
      <c r="A1870" s="1"/>
      <c r="F1870" s="5"/>
    </row>
    <row r="1871" spans="1:6" x14ac:dyDescent="0.25">
      <c r="A1871" s="1"/>
      <c r="F1871" s="5"/>
    </row>
    <row r="1872" spans="1:6" x14ac:dyDescent="0.25">
      <c r="A1872" s="1"/>
      <c r="F1872" s="5"/>
    </row>
    <row r="1873" spans="1:6" x14ac:dyDescent="0.25">
      <c r="A1873" s="1"/>
      <c r="F1873" s="5"/>
    </row>
    <row r="1874" spans="1:6" x14ac:dyDescent="0.25">
      <c r="A1874" s="1"/>
      <c r="F1874" s="5"/>
    </row>
    <row r="1875" spans="1:6" x14ac:dyDescent="0.25">
      <c r="A1875" s="1"/>
      <c r="F1875" s="5"/>
    </row>
    <row r="1876" spans="1:6" x14ac:dyDescent="0.25">
      <c r="A1876" s="1"/>
      <c r="F1876" s="5"/>
    </row>
    <row r="1877" spans="1:6" x14ac:dyDescent="0.25">
      <c r="A1877" s="1"/>
      <c r="F1877" s="5"/>
    </row>
    <row r="1878" spans="1:6" x14ac:dyDescent="0.25">
      <c r="A1878" s="1"/>
      <c r="F1878" s="5"/>
    </row>
    <row r="1879" spans="1:6" x14ac:dyDescent="0.25">
      <c r="A1879" s="1"/>
      <c r="F1879" s="5"/>
    </row>
    <row r="1880" spans="1:6" x14ac:dyDescent="0.25">
      <c r="A1880" s="1"/>
      <c r="F1880" s="5"/>
    </row>
    <row r="1881" spans="1:6" x14ac:dyDescent="0.25">
      <c r="A1881" s="1"/>
      <c r="F1881" s="5"/>
    </row>
    <row r="1882" spans="1:6" x14ac:dyDescent="0.25">
      <c r="A1882" s="1"/>
      <c r="F1882" s="5"/>
    </row>
    <row r="1883" spans="1:6" x14ac:dyDescent="0.25">
      <c r="A1883" s="1"/>
      <c r="F1883" s="5"/>
    </row>
    <row r="1884" spans="1:6" x14ac:dyDescent="0.25">
      <c r="A1884" s="1"/>
      <c r="F1884" s="5"/>
    </row>
    <row r="1885" spans="1:6" x14ac:dyDescent="0.25">
      <c r="A1885" s="1"/>
      <c r="F1885" s="5"/>
    </row>
    <row r="1886" spans="1:6" x14ac:dyDescent="0.25">
      <c r="A1886" s="1"/>
      <c r="F1886" s="5"/>
    </row>
    <row r="1887" spans="1:6" x14ac:dyDescent="0.25">
      <c r="A1887" s="1"/>
      <c r="F1887" s="5"/>
    </row>
    <row r="1888" spans="1:6" x14ac:dyDescent="0.25">
      <c r="A1888" s="1"/>
      <c r="F1888" s="5"/>
    </row>
    <row r="1889" spans="1:6" x14ac:dyDescent="0.25">
      <c r="A1889" s="1"/>
      <c r="F1889" s="5"/>
    </row>
    <row r="1890" spans="1:6" x14ac:dyDescent="0.25">
      <c r="A1890" s="1"/>
      <c r="F1890" s="5"/>
    </row>
    <row r="1891" spans="1:6" x14ac:dyDescent="0.25">
      <c r="A1891" s="1"/>
      <c r="F1891" s="5"/>
    </row>
    <row r="1892" spans="1:6" x14ac:dyDescent="0.25">
      <c r="A1892" s="1"/>
      <c r="F1892" s="5"/>
    </row>
    <row r="1893" spans="1:6" x14ac:dyDescent="0.25">
      <c r="A1893" s="1"/>
      <c r="F1893" s="5"/>
    </row>
    <row r="1894" spans="1:6" x14ac:dyDescent="0.25">
      <c r="A1894" s="1"/>
      <c r="F1894" s="5"/>
    </row>
    <row r="1895" spans="1:6" x14ac:dyDescent="0.25">
      <c r="A1895" s="1"/>
      <c r="F1895" s="5"/>
    </row>
    <row r="1896" spans="1:6" x14ac:dyDescent="0.25">
      <c r="A1896" s="1"/>
      <c r="F1896" s="5"/>
    </row>
    <row r="1897" spans="1:6" x14ac:dyDescent="0.25">
      <c r="A1897" s="1"/>
      <c r="F1897" s="5"/>
    </row>
    <row r="1898" spans="1:6" x14ac:dyDescent="0.25">
      <c r="A1898" s="1"/>
      <c r="F1898" s="5"/>
    </row>
    <row r="1899" spans="1:6" x14ac:dyDescent="0.25">
      <c r="A1899" s="1"/>
      <c r="F1899" s="5"/>
    </row>
    <row r="1900" spans="1:6" x14ac:dyDescent="0.25">
      <c r="A1900" s="1"/>
      <c r="F1900" s="5"/>
    </row>
    <row r="1901" spans="1:6" x14ac:dyDescent="0.25">
      <c r="A1901" s="1"/>
      <c r="F1901" s="5"/>
    </row>
    <row r="1902" spans="1:6" x14ac:dyDescent="0.25">
      <c r="A1902" s="1"/>
      <c r="F1902" s="5"/>
    </row>
    <row r="1903" spans="1:6" x14ac:dyDescent="0.25">
      <c r="A1903" s="1"/>
      <c r="F1903" s="5"/>
    </row>
    <row r="1904" spans="1:6" x14ac:dyDescent="0.25">
      <c r="A1904" s="1"/>
      <c r="F1904" s="5"/>
    </row>
    <row r="1905" spans="1:6" x14ac:dyDescent="0.25">
      <c r="A1905" s="1"/>
      <c r="F1905" s="5"/>
    </row>
    <row r="1906" spans="1:6" x14ac:dyDescent="0.25">
      <c r="A1906" s="1"/>
      <c r="F1906" s="5"/>
    </row>
    <row r="1907" spans="1:6" x14ac:dyDescent="0.25">
      <c r="A1907" s="1"/>
      <c r="F1907" s="5"/>
    </row>
    <row r="1908" spans="1:6" x14ac:dyDescent="0.25">
      <c r="A1908" s="1"/>
      <c r="F1908" s="5"/>
    </row>
    <row r="1909" spans="1:6" x14ac:dyDescent="0.25">
      <c r="A1909" s="1"/>
      <c r="F1909" s="5"/>
    </row>
    <row r="1910" spans="1:6" x14ac:dyDescent="0.25">
      <c r="A1910" s="1"/>
      <c r="F1910" s="5"/>
    </row>
    <row r="1911" spans="1:6" x14ac:dyDescent="0.25">
      <c r="A1911" s="1"/>
      <c r="F1911" s="5"/>
    </row>
    <row r="1912" spans="1:6" x14ac:dyDescent="0.25">
      <c r="A1912" s="1"/>
      <c r="F1912" s="5"/>
    </row>
    <row r="1913" spans="1:6" x14ac:dyDescent="0.25">
      <c r="A1913" s="1"/>
      <c r="F1913" s="5"/>
    </row>
    <row r="1914" spans="1:6" x14ac:dyDescent="0.25">
      <c r="A1914" s="1"/>
      <c r="F1914" s="5"/>
    </row>
    <row r="1915" spans="1:6" x14ac:dyDescent="0.25">
      <c r="A1915" s="1"/>
      <c r="F1915" s="5"/>
    </row>
    <row r="1916" spans="1:6" x14ac:dyDescent="0.25">
      <c r="A1916" s="1"/>
      <c r="F1916" s="5"/>
    </row>
    <row r="1917" spans="1:6" x14ac:dyDescent="0.25">
      <c r="A1917" s="1"/>
      <c r="F1917" s="5"/>
    </row>
    <row r="1918" spans="1:6" x14ac:dyDescent="0.25">
      <c r="A1918" s="1"/>
      <c r="F1918" s="5"/>
    </row>
    <row r="1919" spans="1:6" x14ac:dyDescent="0.25">
      <c r="A1919" s="1"/>
      <c r="F1919" s="5"/>
    </row>
    <row r="1920" spans="1:6" x14ac:dyDescent="0.25">
      <c r="A1920" s="1"/>
      <c r="F1920" s="5"/>
    </row>
    <row r="1921" spans="1:6" x14ac:dyDescent="0.25">
      <c r="A1921" s="1"/>
      <c r="F1921" s="5"/>
    </row>
    <row r="1922" spans="1:6" x14ac:dyDescent="0.25">
      <c r="A1922" s="1"/>
      <c r="F1922" s="5"/>
    </row>
    <row r="1923" spans="1:6" x14ac:dyDescent="0.25">
      <c r="A1923" s="1"/>
      <c r="F1923" s="5"/>
    </row>
    <row r="1924" spans="1:6" x14ac:dyDescent="0.25">
      <c r="A1924" s="1"/>
      <c r="F1924" s="5"/>
    </row>
    <row r="1925" spans="1:6" x14ac:dyDescent="0.25">
      <c r="A1925" s="1"/>
      <c r="F1925" s="5"/>
    </row>
    <row r="1926" spans="1:6" x14ac:dyDescent="0.25">
      <c r="A1926" s="1"/>
      <c r="F1926" s="5"/>
    </row>
    <row r="1927" spans="1:6" x14ac:dyDescent="0.25">
      <c r="A1927" s="1"/>
      <c r="F1927" s="5"/>
    </row>
    <row r="1928" spans="1:6" x14ac:dyDescent="0.25">
      <c r="A1928" s="1"/>
      <c r="F1928" s="5"/>
    </row>
    <row r="1929" spans="1:6" x14ac:dyDescent="0.25">
      <c r="A1929" s="1"/>
      <c r="F1929" s="5"/>
    </row>
    <row r="1930" spans="1:6" x14ac:dyDescent="0.25">
      <c r="A1930" s="1"/>
      <c r="F1930" s="5"/>
    </row>
    <row r="1931" spans="1:6" x14ac:dyDescent="0.25">
      <c r="A1931" s="1"/>
      <c r="F1931" s="5"/>
    </row>
    <row r="1932" spans="1:6" x14ac:dyDescent="0.25">
      <c r="A1932" s="1"/>
      <c r="F1932" s="5"/>
    </row>
    <row r="1933" spans="1:6" x14ac:dyDescent="0.25">
      <c r="A1933" s="1"/>
      <c r="F1933" s="5"/>
    </row>
    <row r="1934" spans="1:6" x14ac:dyDescent="0.25">
      <c r="A1934" s="1"/>
      <c r="F1934" s="5"/>
    </row>
    <row r="1935" spans="1:6" x14ac:dyDescent="0.25">
      <c r="A1935" s="1"/>
      <c r="F1935" s="5"/>
    </row>
    <row r="1936" spans="1:6" x14ac:dyDescent="0.25">
      <c r="A1936" s="1"/>
      <c r="F1936" s="5"/>
    </row>
    <row r="1937" spans="1:6" x14ac:dyDescent="0.25">
      <c r="A1937" s="1"/>
      <c r="F1937" s="5"/>
    </row>
    <row r="1938" spans="1:6" x14ac:dyDescent="0.25">
      <c r="A1938" s="1"/>
      <c r="F1938" s="5"/>
    </row>
    <row r="1939" spans="1:6" x14ac:dyDescent="0.25">
      <c r="A1939" s="1"/>
      <c r="F1939" s="5"/>
    </row>
    <row r="1940" spans="1:6" x14ac:dyDescent="0.25">
      <c r="A1940" s="1"/>
      <c r="F1940" s="5"/>
    </row>
    <row r="1941" spans="1:6" x14ac:dyDescent="0.25">
      <c r="A1941" s="1"/>
      <c r="F1941" s="5"/>
    </row>
    <row r="1942" spans="1:6" x14ac:dyDescent="0.25">
      <c r="A1942" s="1"/>
      <c r="F1942" s="5"/>
    </row>
    <row r="1943" spans="1:6" x14ac:dyDescent="0.25">
      <c r="A1943" s="1"/>
      <c r="F1943" s="5"/>
    </row>
    <row r="1944" spans="1:6" x14ac:dyDescent="0.25">
      <c r="A1944" s="1"/>
      <c r="F1944" s="5"/>
    </row>
    <row r="1945" spans="1:6" x14ac:dyDescent="0.25">
      <c r="A1945" s="1"/>
      <c r="F1945" s="5"/>
    </row>
    <row r="1946" spans="1:6" x14ac:dyDescent="0.25">
      <c r="A1946" s="1"/>
      <c r="F1946" s="5"/>
    </row>
    <row r="1947" spans="1:6" x14ac:dyDescent="0.25">
      <c r="A1947" s="1"/>
      <c r="F1947" s="5"/>
    </row>
    <row r="1948" spans="1:6" x14ac:dyDescent="0.25">
      <c r="A1948" s="1"/>
      <c r="F1948" s="5"/>
    </row>
    <row r="1949" spans="1:6" x14ac:dyDescent="0.25">
      <c r="A1949" s="1"/>
      <c r="F1949" s="5"/>
    </row>
    <row r="1950" spans="1:6" x14ac:dyDescent="0.25">
      <c r="A1950" s="1"/>
      <c r="F1950" s="5"/>
    </row>
    <row r="1951" spans="1:6" x14ac:dyDescent="0.25">
      <c r="A1951" s="1"/>
      <c r="F1951" s="5"/>
    </row>
    <row r="1952" spans="1:6" x14ac:dyDescent="0.25">
      <c r="A1952" s="1"/>
      <c r="F1952" s="5"/>
    </row>
    <row r="1953" spans="1:6" x14ac:dyDescent="0.25">
      <c r="A1953" s="1"/>
      <c r="F1953" s="5"/>
    </row>
    <row r="1954" spans="1:6" x14ac:dyDescent="0.25">
      <c r="A1954" s="1"/>
      <c r="F1954" s="5"/>
    </row>
    <row r="1955" spans="1:6" x14ac:dyDescent="0.25">
      <c r="A1955" s="1"/>
      <c r="F1955" s="5"/>
    </row>
    <row r="1956" spans="1:6" x14ac:dyDescent="0.25">
      <c r="A1956" s="1"/>
      <c r="F1956" s="5"/>
    </row>
    <row r="1957" spans="1:6" x14ac:dyDescent="0.25">
      <c r="A1957" s="1"/>
      <c r="F1957" s="5"/>
    </row>
    <row r="1958" spans="1:6" x14ac:dyDescent="0.25">
      <c r="A1958" s="1"/>
      <c r="F1958" s="5"/>
    </row>
    <row r="1959" spans="1:6" x14ac:dyDescent="0.25">
      <c r="A1959" s="1"/>
      <c r="F1959" s="5"/>
    </row>
    <row r="1960" spans="1:6" x14ac:dyDescent="0.25">
      <c r="A1960" s="1"/>
      <c r="F1960" s="5"/>
    </row>
    <row r="1961" spans="1:6" x14ac:dyDescent="0.25">
      <c r="A1961" s="1"/>
      <c r="F1961" s="5"/>
    </row>
    <row r="1962" spans="1:6" x14ac:dyDescent="0.25">
      <c r="A1962" s="1"/>
      <c r="F1962" s="5"/>
    </row>
    <row r="1963" spans="1:6" x14ac:dyDescent="0.25">
      <c r="A1963" s="1"/>
      <c r="F1963" s="5"/>
    </row>
    <row r="1964" spans="1:6" x14ac:dyDescent="0.25">
      <c r="A1964" s="1"/>
      <c r="F1964" s="5"/>
    </row>
    <row r="1965" spans="1:6" x14ac:dyDescent="0.25">
      <c r="A1965" s="1"/>
      <c r="F1965" s="5"/>
    </row>
    <row r="1966" spans="1:6" x14ac:dyDescent="0.25">
      <c r="A1966" s="1"/>
      <c r="F1966" s="5"/>
    </row>
    <row r="1967" spans="1:6" x14ac:dyDescent="0.25">
      <c r="A1967" s="1"/>
      <c r="F1967" s="5"/>
    </row>
    <row r="1968" spans="1:6" x14ac:dyDescent="0.25">
      <c r="A1968" s="1"/>
      <c r="F1968" s="5"/>
    </row>
    <row r="1969" spans="1:6" x14ac:dyDescent="0.25">
      <c r="A1969" s="1"/>
      <c r="F1969" s="5"/>
    </row>
    <row r="1970" spans="1:6" x14ac:dyDescent="0.25">
      <c r="A1970" s="1"/>
      <c r="F1970" s="5"/>
    </row>
    <row r="1971" spans="1:6" x14ac:dyDescent="0.25">
      <c r="A1971" s="1"/>
      <c r="F1971" s="5"/>
    </row>
    <row r="1972" spans="1:6" x14ac:dyDescent="0.25">
      <c r="A1972" s="1"/>
      <c r="F1972" s="5"/>
    </row>
    <row r="1973" spans="1:6" x14ac:dyDescent="0.25">
      <c r="A1973" s="1"/>
      <c r="F1973" s="5"/>
    </row>
    <row r="1974" spans="1:6" x14ac:dyDescent="0.25">
      <c r="A1974" s="1"/>
      <c r="F1974" s="5"/>
    </row>
    <row r="1975" spans="1:6" x14ac:dyDescent="0.25">
      <c r="A1975" s="1"/>
      <c r="F1975" s="5"/>
    </row>
    <row r="1976" spans="1:6" x14ac:dyDescent="0.25">
      <c r="A1976" s="1"/>
      <c r="F1976" s="5"/>
    </row>
    <row r="1977" spans="1:6" x14ac:dyDescent="0.25">
      <c r="A1977" s="1"/>
      <c r="F1977" s="5"/>
    </row>
    <row r="1978" spans="1:6" x14ac:dyDescent="0.25">
      <c r="A1978" s="1"/>
      <c r="F1978" s="5"/>
    </row>
    <row r="1979" spans="1:6" x14ac:dyDescent="0.25">
      <c r="A1979" s="1"/>
      <c r="F1979" s="5"/>
    </row>
    <row r="1980" spans="1:6" x14ac:dyDescent="0.25">
      <c r="A1980" s="1"/>
      <c r="F1980" s="5"/>
    </row>
    <row r="1981" spans="1:6" x14ac:dyDescent="0.25">
      <c r="A1981" s="1"/>
      <c r="F1981" s="5"/>
    </row>
    <row r="1982" spans="1:6" x14ac:dyDescent="0.25">
      <c r="A1982" s="1"/>
      <c r="F1982" s="5"/>
    </row>
    <row r="1983" spans="1:6" x14ac:dyDescent="0.25">
      <c r="A1983" s="1"/>
      <c r="F1983" s="5"/>
    </row>
    <row r="1984" spans="1:6" x14ac:dyDescent="0.25">
      <c r="A1984" s="1"/>
      <c r="F1984" s="5"/>
    </row>
    <row r="1985" spans="1:6" x14ac:dyDescent="0.25">
      <c r="A1985" s="1"/>
      <c r="F1985" s="5"/>
    </row>
    <row r="1986" spans="1:6" x14ac:dyDescent="0.25">
      <c r="A1986" s="1"/>
      <c r="F1986" s="5"/>
    </row>
    <row r="1987" spans="1:6" x14ac:dyDescent="0.25">
      <c r="A1987" s="1"/>
      <c r="F1987" s="5"/>
    </row>
    <row r="1988" spans="1:6" x14ac:dyDescent="0.25">
      <c r="A1988" s="1"/>
      <c r="F1988" s="5"/>
    </row>
    <row r="1989" spans="1:6" x14ac:dyDescent="0.25">
      <c r="A1989" s="1"/>
      <c r="F1989" s="5"/>
    </row>
    <row r="1990" spans="1:6" x14ac:dyDescent="0.25">
      <c r="A1990" s="1"/>
      <c r="F1990" s="5"/>
    </row>
    <row r="1991" spans="1:6" x14ac:dyDescent="0.25">
      <c r="A1991" s="1"/>
      <c r="F1991" s="5"/>
    </row>
    <row r="1992" spans="1:6" x14ac:dyDescent="0.25">
      <c r="A1992" s="1"/>
      <c r="F1992" s="5"/>
    </row>
    <row r="1993" spans="1:6" x14ac:dyDescent="0.25">
      <c r="A1993" s="1"/>
      <c r="F1993" s="5"/>
    </row>
    <row r="1994" spans="1:6" x14ac:dyDescent="0.25">
      <c r="A1994" s="1"/>
      <c r="F1994" s="5"/>
    </row>
    <row r="1995" spans="1:6" x14ac:dyDescent="0.25">
      <c r="A1995" s="1"/>
      <c r="F1995" s="5"/>
    </row>
    <row r="1996" spans="1:6" x14ac:dyDescent="0.25">
      <c r="A1996" s="1"/>
      <c r="F1996" s="5"/>
    </row>
    <row r="1997" spans="1:6" x14ac:dyDescent="0.25">
      <c r="A1997" s="1"/>
      <c r="F1997" s="5"/>
    </row>
    <row r="1998" spans="1:6" x14ac:dyDescent="0.25">
      <c r="A1998" s="1"/>
      <c r="F1998" s="5"/>
    </row>
    <row r="1999" spans="1:6" x14ac:dyDescent="0.25">
      <c r="A1999" s="1"/>
      <c r="F1999" s="5"/>
    </row>
    <row r="2000" spans="1:6" x14ac:dyDescent="0.25">
      <c r="A2000" s="1"/>
      <c r="F2000" s="5"/>
    </row>
    <row r="2001" spans="1:6" x14ac:dyDescent="0.25">
      <c r="A2001" s="1"/>
      <c r="F2001" s="5"/>
    </row>
    <row r="2002" spans="1:6" x14ac:dyDescent="0.25">
      <c r="A2002" s="1"/>
      <c r="F2002" s="5"/>
    </row>
    <row r="2003" spans="1:6" x14ac:dyDescent="0.25">
      <c r="A2003" s="1"/>
      <c r="F2003" s="5"/>
    </row>
    <row r="2004" spans="1:6" x14ac:dyDescent="0.25">
      <c r="A2004" s="1"/>
      <c r="F2004" s="5"/>
    </row>
    <row r="2005" spans="1:6" x14ac:dyDescent="0.25">
      <c r="A2005" s="1"/>
      <c r="F2005" s="5"/>
    </row>
    <row r="2006" spans="1:6" x14ac:dyDescent="0.25">
      <c r="A2006" s="1"/>
      <c r="F2006" s="5"/>
    </row>
    <row r="2007" spans="1:6" x14ac:dyDescent="0.25">
      <c r="A2007" s="1"/>
      <c r="F2007" s="5"/>
    </row>
    <row r="2008" spans="1:6" x14ac:dyDescent="0.25">
      <c r="A2008" s="1"/>
      <c r="F2008" s="5"/>
    </row>
    <row r="2009" spans="1:6" x14ac:dyDescent="0.25">
      <c r="A2009" s="1"/>
      <c r="F2009" s="5"/>
    </row>
    <row r="2010" spans="1:6" x14ac:dyDescent="0.25">
      <c r="A2010" s="1"/>
      <c r="F2010" s="5"/>
    </row>
    <row r="2011" spans="1:6" x14ac:dyDescent="0.25">
      <c r="A2011" s="1"/>
      <c r="F2011" s="5"/>
    </row>
    <row r="2012" spans="1:6" x14ac:dyDescent="0.25">
      <c r="A2012" s="1"/>
      <c r="F2012" s="5"/>
    </row>
    <row r="2013" spans="1:6" x14ac:dyDescent="0.25">
      <c r="A2013" s="1"/>
      <c r="F2013" s="5"/>
    </row>
    <row r="2014" spans="1:6" x14ac:dyDescent="0.25">
      <c r="A2014" s="1"/>
      <c r="F2014" s="5"/>
    </row>
    <row r="2015" spans="1:6" x14ac:dyDescent="0.25">
      <c r="A2015" s="1"/>
      <c r="F2015" s="5"/>
    </row>
    <row r="2016" spans="1:6" x14ac:dyDescent="0.25">
      <c r="A2016" s="1"/>
      <c r="F2016" s="5"/>
    </row>
    <row r="2017" spans="1:6" x14ac:dyDescent="0.25">
      <c r="A2017" s="1"/>
      <c r="F2017" s="5"/>
    </row>
    <row r="2018" spans="1:6" x14ac:dyDescent="0.25">
      <c r="A2018" s="1"/>
      <c r="F2018" s="5"/>
    </row>
    <row r="2019" spans="1:6" x14ac:dyDescent="0.25">
      <c r="A2019" s="1"/>
      <c r="F2019" s="5"/>
    </row>
    <row r="2020" spans="1:6" x14ac:dyDescent="0.25">
      <c r="A2020" s="1"/>
      <c r="F2020" s="5"/>
    </row>
    <row r="2021" spans="1:6" x14ac:dyDescent="0.25">
      <c r="A2021" s="1"/>
      <c r="F2021" s="5"/>
    </row>
    <row r="2022" spans="1:6" x14ac:dyDescent="0.25">
      <c r="A2022" s="1"/>
      <c r="F2022" s="5"/>
    </row>
    <row r="2023" spans="1:6" x14ac:dyDescent="0.25">
      <c r="A2023" s="1"/>
      <c r="F2023" s="5"/>
    </row>
    <row r="2024" spans="1:6" x14ac:dyDescent="0.25">
      <c r="A2024" s="1"/>
      <c r="F2024" s="5"/>
    </row>
    <row r="2025" spans="1:6" x14ac:dyDescent="0.25">
      <c r="A2025" s="1"/>
      <c r="F2025" s="5"/>
    </row>
    <row r="2026" spans="1:6" x14ac:dyDescent="0.25">
      <c r="A2026" s="1"/>
      <c r="F2026" s="5"/>
    </row>
    <row r="2027" spans="1:6" x14ac:dyDescent="0.25">
      <c r="A2027" s="1"/>
      <c r="F2027" s="5"/>
    </row>
    <row r="2028" spans="1:6" x14ac:dyDescent="0.25">
      <c r="A2028" s="1"/>
      <c r="F2028" s="5"/>
    </row>
    <row r="2029" spans="1:6" x14ac:dyDescent="0.25">
      <c r="A2029" s="1"/>
      <c r="F2029" s="5"/>
    </row>
    <row r="2030" spans="1:6" x14ac:dyDescent="0.25">
      <c r="A2030" s="1"/>
      <c r="F2030" s="5"/>
    </row>
    <row r="2031" spans="1:6" x14ac:dyDescent="0.25">
      <c r="A2031" s="1"/>
      <c r="F2031" s="5"/>
    </row>
    <row r="2032" spans="1:6" x14ac:dyDescent="0.25">
      <c r="A2032" s="1"/>
      <c r="F2032" s="5"/>
    </row>
    <row r="2033" spans="1:6" x14ac:dyDescent="0.25">
      <c r="A2033" s="1"/>
      <c r="F2033" s="5"/>
    </row>
    <row r="2034" spans="1:6" x14ac:dyDescent="0.25">
      <c r="A2034" s="1"/>
      <c r="F2034" s="5"/>
    </row>
    <row r="2035" spans="1:6" x14ac:dyDescent="0.25">
      <c r="A2035" s="1"/>
      <c r="F2035" s="5"/>
    </row>
    <row r="2036" spans="1:6" x14ac:dyDescent="0.25">
      <c r="A2036" s="1"/>
      <c r="F2036" s="5"/>
    </row>
    <row r="2037" spans="1:6" x14ac:dyDescent="0.25">
      <c r="A2037" s="1"/>
      <c r="F2037" s="5"/>
    </row>
    <row r="2038" spans="1:6" x14ac:dyDescent="0.25">
      <c r="A2038" s="1"/>
      <c r="F2038" s="5"/>
    </row>
    <row r="2039" spans="1:6" x14ac:dyDescent="0.25">
      <c r="A2039" s="1"/>
      <c r="F2039" s="5"/>
    </row>
    <row r="2040" spans="1:6" x14ac:dyDescent="0.25">
      <c r="A2040" s="1"/>
      <c r="F2040" s="5"/>
    </row>
    <row r="2041" spans="1:6" x14ac:dyDescent="0.25">
      <c r="A2041" s="1"/>
      <c r="F2041" s="5"/>
    </row>
    <row r="2042" spans="1:6" x14ac:dyDescent="0.25">
      <c r="A2042" s="1"/>
      <c r="F2042" s="5"/>
    </row>
    <row r="2043" spans="1:6" x14ac:dyDescent="0.25">
      <c r="A2043" s="1"/>
      <c r="F2043" s="5"/>
    </row>
    <row r="2044" spans="1:6" x14ac:dyDescent="0.25">
      <c r="A2044" s="1"/>
      <c r="F2044" s="5"/>
    </row>
    <row r="2045" spans="1:6" x14ac:dyDescent="0.25">
      <c r="A2045" s="1"/>
      <c r="F2045" s="5"/>
    </row>
    <row r="2046" spans="1:6" x14ac:dyDescent="0.25">
      <c r="A2046" s="1"/>
      <c r="F2046" s="5"/>
    </row>
    <row r="2047" spans="1:6" x14ac:dyDescent="0.25">
      <c r="A2047" s="1"/>
      <c r="F2047" s="5"/>
    </row>
    <row r="2048" spans="1:6" x14ac:dyDescent="0.25">
      <c r="A2048" s="1"/>
      <c r="F2048" s="5"/>
    </row>
    <row r="2049" spans="1:6" x14ac:dyDescent="0.25">
      <c r="A2049" s="1"/>
      <c r="F2049" s="5"/>
    </row>
    <row r="2050" spans="1:6" x14ac:dyDescent="0.25">
      <c r="A2050" s="1"/>
      <c r="F2050" s="5"/>
    </row>
    <row r="2051" spans="1:6" x14ac:dyDescent="0.25">
      <c r="A2051" s="1"/>
      <c r="F2051" s="5"/>
    </row>
    <row r="2052" spans="1:6" x14ac:dyDescent="0.25">
      <c r="A2052" s="1"/>
      <c r="F2052" s="5"/>
    </row>
    <row r="2053" spans="1:6" x14ac:dyDescent="0.25">
      <c r="A2053" s="1"/>
      <c r="F2053" s="5"/>
    </row>
    <row r="2054" spans="1:6" x14ac:dyDescent="0.25">
      <c r="A2054" s="1"/>
      <c r="F2054" s="5"/>
    </row>
    <row r="2055" spans="1:6" x14ac:dyDescent="0.25">
      <c r="A2055" s="1"/>
      <c r="F2055" s="5"/>
    </row>
    <row r="2056" spans="1:6" x14ac:dyDescent="0.25">
      <c r="A2056" s="1"/>
      <c r="F2056" s="5"/>
    </row>
    <row r="2057" spans="1:6" x14ac:dyDescent="0.25">
      <c r="A2057" s="1"/>
      <c r="F2057" s="5"/>
    </row>
    <row r="2058" spans="1:6" x14ac:dyDescent="0.25">
      <c r="A2058" s="1"/>
      <c r="F2058" s="5"/>
    </row>
    <row r="2059" spans="1:6" x14ac:dyDescent="0.25">
      <c r="A2059" s="1"/>
      <c r="F2059" s="5"/>
    </row>
    <row r="2060" spans="1:6" x14ac:dyDescent="0.25">
      <c r="A2060" s="1"/>
      <c r="F2060" s="5"/>
    </row>
    <row r="2061" spans="1:6" x14ac:dyDescent="0.25">
      <c r="A2061" s="1"/>
      <c r="F2061" s="5"/>
    </row>
    <row r="2062" spans="1:6" x14ac:dyDescent="0.25">
      <c r="A2062" s="1"/>
      <c r="F2062" s="5"/>
    </row>
    <row r="2063" spans="1:6" x14ac:dyDescent="0.25">
      <c r="A2063" s="1"/>
      <c r="F2063" s="5"/>
    </row>
    <row r="2064" spans="1:6" x14ac:dyDescent="0.25">
      <c r="A2064" s="1"/>
      <c r="F2064" s="5"/>
    </row>
    <row r="2065" spans="1:6" x14ac:dyDescent="0.25">
      <c r="A2065" s="1"/>
      <c r="F2065" s="5"/>
    </row>
    <row r="2066" spans="1:6" x14ac:dyDescent="0.25">
      <c r="A2066" s="1"/>
      <c r="F2066" s="5"/>
    </row>
    <row r="2067" spans="1:6" x14ac:dyDescent="0.25">
      <c r="A2067" s="1"/>
      <c r="F2067" s="5"/>
    </row>
    <row r="2068" spans="1:6" x14ac:dyDescent="0.25">
      <c r="A2068" s="1"/>
      <c r="F2068" s="5"/>
    </row>
    <row r="2069" spans="1:6" x14ac:dyDescent="0.25">
      <c r="A2069" s="1"/>
      <c r="F2069" s="5"/>
    </row>
    <row r="2070" spans="1:6" x14ac:dyDescent="0.25">
      <c r="A2070" s="1"/>
      <c r="F2070" s="5"/>
    </row>
    <row r="2071" spans="1:6" x14ac:dyDescent="0.25">
      <c r="A2071" s="1"/>
      <c r="F2071" s="5"/>
    </row>
    <row r="2072" spans="1:6" x14ac:dyDescent="0.25">
      <c r="A2072" s="1"/>
      <c r="F2072" s="5"/>
    </row>
    <row r="2073" spans="1:6" x14ac:dyDescent="0.25">
      <c r="A2073" s="1"/>
      <c r="F2073" s="5"/>
    </row>
    <row r="2074" spans="1:6" x14ac:dyDescent="0.25">
      <c r="A2074" s="1"/>
      <c r="F2074" s="5"/>
    </row>
    <row r="2075" spans="1:6" x14ac:dyDescent="0.25">
      <c r="A2075" s="1"/>
      <c r="F2075" s="5"/>
    </row>
    <row r="2076" spans="1:6" x14ac:dyDescent="0.25">
      <c r="A2076" s="1"/>
      <c r="F2076" s="5"/>
    </row>
    <row r="2077" spans="1:6" x14ac:dyDescent="0.25">
      <c r="A2077" s="1"/>
      <c r="F2077" s="5"/>
    </row>
    <row r="2078" spans="1:6" x14ac:dyDescent="0.25">
      <c r="A2078" s="1"/>
      <c r="F2078" s="5"/>
    </row>
    <row r="2079" spans="1:6" x14ac:dyDescent="0.25">
      <c r="A2079" s="1"/>
      <c r="F2079" s="5"/>
    </row>
    <row r="2080" spans="1:6" x14ac:dyDescent="0.25">
      <c r="A2080" s="1"/>
      <c r="F2080" s="5"/>
    </row>
    <row r="2081" spans="1:6" x14ac:dyDescent="0.25">
      <c r="A2081" s="1"/>
      <c r="F2081" s="5"/>
    </row>
    <row r="2082" spans="1:6" x14ac:dyDescent="0.25">
      <c r="A2082" s="1"/>
      <c r="F2082" s="5"/>
    </row>
    <row r="2083" spans="1:6" x14ac:dyDescent="0.25">
      <c r="A2083" s="1"/>
      <c r="F2083" s="5"/>
    </row>
    <row r="2084" spans="1:6" x14ac:dyDescent="0.25">
      <c r="A2084" s="1"/>
      <c r="F2084" s="5"/>
    </row>
    <row r="2085" spans="1:6" x14ac:dyDescent="0.25">
      <c r="A2085" s="1"/>
      <c r="F2085" s="5"/>
    </row>
    <row r="2086" spans="1:6" x14ac:dyDescent="0.25">
      <c r="A2086" s="1"/>
      <c r="F2086" s="5"/>
    </row>
    <row r="2087" spans="1:6" x14ac:dyDescent="0.25">
      <c r="A2087" s="1"/>
      <c r="F2087" s="5"/>
    </row>
    <row r="2088" spans="1:6" x14ac:dyDescent="0.25">
      <c r="A2088" s="1"/>
      <c r="F2088" s="5"/>
    </row>
    <row r="2089" spans="1:6" x14ac:dyDescent="0.25">
      <c r="A2089" s="1"/>
      <c r="F2089" s="5"/>
    </row>
    <row r="2090" spans="1:6" x14ac:dyDescent="0.25">
      <c r="A2090" s="1"/>
      <c r="F2090" s="5"/>
    </row>
    <row r="2091" spans="1:6" x14ac:dyDescent="0.25">
      <c r="A2091" s="1"/>
      <c r="F2091" s="5"/>
    </row>
    <row r="2092" spans="1:6" x14ac:dyDescent="0.25">
      <c r="A2092" s="1"/>
      <c r="F2092" s="5"/>
    </row>
    <row r="2093" spans="1:6" x14ac:dyDescent="0.25">
      <c r="A2093" s="1"/>
      <c r="F2093" s="5"/>
    </row>
    <row r="2094" spans="1:6" x14ac:dyDescent="0.25">
      <c r="A2094" s="1"/>
      <c r="F2094" s="5"/>
    </row>
    <row r="2095" spans="1:6" x14ac:dyDescent="0.25">
      <c r="A2095" s="1"/>
      <c r="F2095" s="5"/>
    </row>
    <row r="2096" spans="1:6" x14ac:dyDescent="0.25">
      <c r="A2096" s="1"/>
      <c r="F2096" s="5"/>
    </row>
    <row r="2097" spans="1:6" x14ac:dyDescent="0.25">
      <c r="A2097" s="1"/>
      <c r="F2097" s="5"/>
    </row>
    <row r="2098" spans="1:6" x14ac:dyDescent="0.25">
      <c r="A2098" s="1"/>
      <c r="F2098" s="5"/>
    </row>
    <row r="2099" spans="1:6" x14ac:dyDescent="0.25">
      <c r="A2099" s="1"/>
      <c r="F2099" s="5"/>
    </row>
    <row r="2100" spans="1:6" x14ac:dyDescent="0.25">
      <c r="A2100" s="1"/>
      <c r="F2100" s="5"/>
    </row>
    <row r="2101" spans="1:6" x14ac:dyDescent="0.25">
      <c r="A2101" s="1"/>
      <c r="F2101" s="5"/>
    </row>
    <row r="2102" spans="1:6" x14ac:dyDescent="0.25">
      <c r="A2102" s="1"/>
      <c r="F2102" s="5"/>
    </row>
    <row r="2103" spans="1:6" x14ac:dyDescent="0.25">
      <c r="A2103" s="1"/>
      <c r="F2103" s="5"/>
    </row>
    <row r="2104" spans="1:6" x14ac:dyDescent="0.25">
      <c r="A2104" s="1"/>
      <c r="F2104" s="5"/>
    </row>
    <row r="2105" spans="1:6" x14ac:dyDescent="0.25">
      <c r="A2105" s="1"/>
      <c r="F2105" s="5"/>
    </row>
    <row r="2106" spans="1:6" x14ac:dyDescent="0.25">
      <c r="A2106" s="1"/>
      <c r="F2106" s="5"/>
    </row>
    <row r="2107" spans="1:6" x14ac:dyDescent="0.25">
      <c r="A2107" s="1"/>
      <c r="F2107" s="5"/>
    </row>
    <row r="2108" spans="1:6" x14ac:dyDescent="0.25">
      <c r="A2108" s="1"/>
      <c r="F2108" s="5"/>
    </row>
    <row r="2109" spans="1:6" x14ac:dyDescent="0.25">
      <c r="A2109" s="1"/>
      <c r="F2109" s="5"/>
    </row>
    <row r="2110" spans="1:6" x14ac:dyDescent="0.25">
      <c r="A2110" s="1"/>
      <c r="F2110" s="5"/>
    </row>
    <row r="2111" spans="1:6" x14ac:dyDescent="0.25">
      <c r="A2111" s="1"/>
      <c r="F2111" s="5"/>
    </row>
    <row r="2112" spans="1:6" x14ac:dyDescent="0.25">
      <c r="A2112" s="1"/>
      <c r="F2112" s="5"/>
    </row>
    <row r="2113" spans="1:6" x14ac:dyDescent="0.25">
      <c r="A2113" s="1"/>
      <c r="F2113" s="5"/>
    </row>
    <row r="2114" spans="1:6" x14ac:dyDescent="0.25">
      <c r="A2114" s="1"/>
      <c r="F2114" s="5"/>
    </row>
    <row r="2115" spans="1:6" x14ac:dyDescent="0.25">
      <c r="A2115" s="1"/>
      <c r="F2115" s="5"/>
    </row>
    <row r="2116" spans="1:6" x14ac:dyDescent="0.25">
      <c r="A2116" s="1"/>
      <c r="F2116" s="5"/>
    </row>
    <row r="2117" spans="1:6" x14ac:dyDescent="0.25">
      <c r="A2117" s="1"/>
      <c r="F2117" s="5"/>
    </row>
    <row r="2118" spans="1:6" x14ac:dyDescent="0.25">
      <c r="A2118" s="1"/>
      <c r="F2118" s="5"/>
    </row>
    <row r="2119" spans="1:6" x14ac:dyDescent="0.25">
      <c r="A2119" s="1"/>
      <c r="F2119" s="5"/>
    </row>
    <row r="2120" spans="1:6" x14ac:dyDescent="0.25">
      <c r="A2120" s="1"/>
      <c r="F2120" s="5"/>
    </row>
    <row r="2121" spans="1:6" x14ac:dyDescent="0.25">
      <c r="A2121" s="1"/>
      <c r="F2121" s="5"/>
    </row>
    <row r="2122" spans="1:6" x14ac:dyDescent="0.25">
      <c r="A2122" s="1"/>
      <c r="F2122" s="5"/>
    </row>
    <row r="2123" spans="1:6" x14ac:dyDescent="0.25">
      <c r="A2123" s="1"/>
      <c r="F2123" s="5"/>
    </row>
    <row r="2124" spans="1:6" x14ac:dyDescent="0.25">
      <c r="A2124" s="1"/>
      <c r="F2124" s="5"/>
    </row>
    <row r="2125" spans="1:6" x14ac:dyDescent="0.25">
      <c r="A2125" s="1"/>
      <c r="F2125" s="5"/>
    </row>
    <row r="2126" spans="1:6" x14ac:dyDescent="0.25">
      <c r="A2126" s="1"/>
      <c r="F2126" s="5"/>
    </row>
    <row r="2127" spans="1:6" x14ac:dyDescent="0.25">
      <c r="A2127" s="1"/>
      <c r="F2127" s="5"/>
    </row>
    <row r="2128" spans="1:6" x14ac:dyDescent="0.25">
      <c r="A2128" s="1"/>
      <c r="F2128" s="5"/>
    </row>
    <row r="2129" spans="1:6" x14ac:dyDescent="0.25">
      <c r="A2129" s="1"/>
      <c r="F2129" s="5"/>
    </row>
    <row r="2130" spans="1:6" x14ac:dyDescent="0.25">
      <c r="A2130" s="1"/>
      <c r="F2130" s="5"/>
    </row>
    <row r="2131" spans="1:6" x14ac:dyDescent="0.25">
      <c r="A2131" s="1"/>
      <c r="F2131" s="5"/>
    </row>
    <row r="2132" spans="1:6" x14ac:dyDescent="0.25">
      <c r="A2132" s="1"/>
      <c r="F2132" s="5"/>
    </row>
    <row r="2133" spans="1:6" x14ac:dyDescent="0.25">
      <c r="A2133" s="1"/>
      <c r="F2133" s="5"/>
    </row>
    <row r="2134" spans="1:6" x14ac:dyDescent="0.25">
      <c r="A2134" s="1"/>
      <c r="F2134" s="5"/>
    </row>
    <row r="2135" spans="1:6" x14ac:dyDescent="0.25">
      <c r="A2135" s="1"/>
      <c r="F2135" s="5"/>
    </row>
    <row r="2136" spans="1:6" x14ac:dyDescent="0.25">
      <c r="A2136" s="1"/>
      <c r="F2136" s="5"/>
    </row>
    <row r="2137" spans="1:6" x14ac:dyDescent="0.25">
      <c r="A2137" s="1"/>
      <c r="F2137" s="5"/>
    </row>
    <row r="2138" spans="1:6" x14ac:dyDescent="0.25">
      <c r="A2138" s="1"/>
      <c r="F2138" s="5"/>
    </row>
    <row r="2139" spans="1:6" x14ac:dyDescent="0.25">
      <c r="A2139" s="1"/>
      <c r="F2139" s="5"/>
    </row>
    <row r="2140" spans="1:6" x14ac:dyDescent="0.25">
      <c r="A2140" s="1"/>
      <c r="F2140" s="5"/>
    </row>
    <row r="2141" spans="1:6" x14ac:dyDescent="0.25">
      <c r="A2141" s="1"/>
      <c r="F2141" s="5"/>
    </row>
    <row r="2142" spans="1:6" x14ac:dyDescent="0.25">
      <c r="A2142" s="1"/>
      <c r="F2142" s="5"/>
    </row>
    <row r="2143" spans="1:6" x14ac:dyDescent="0.25">
      <c r="A2143" s="1"/>
      <c r="F2143" s="5"/>
    </row>
    <row r="2144" spans="1:6" x14ac:dyDescent="0.25">
      <c r="A2144" s="1"/>
      <c r="F2144" s="5"/>
    </row>
    <row r="2145" spans="1:6" x14ac:dyDescent="0.25">
      <c r="A2145" s="1"/>
      <c r="F2145" s="5"/>
    </row>
    <row r="2146" spans="1:6" x14ac:dyDescent="0.25">
      <c r="A2146" s="1"/>
      <c r="F2146" s="5"/>
    </row>
    <row r="2147" spans="1:6" x14ac:dyDescent="0.25">
      <c r="A2147" s="1"/>
      <c r="F2147" s="5"/>
    </row>
    <row r="2148" spans="1:6" x14ac:dyDescent="0.25">
      <c r="A2148" s="1"/>
      <c r="F2148" s="5"/>
    </row>
    <row r="2149" spans="1:6" x14ac:dyDescent="0.25">
      <c r="A2149" s="1"/>
      <c r="F2149" s="5"/>
    </row>
    <row r="2150" spans="1:6" x14ac:dyDescent="0.25">
      <c r="A2150" s="1"/>
      <c r="F2150" s="5"/>
    </row>
    <row r="2151" spans="1:6" x14ac:dyDescent="0.25">
      <c r="A2151" s="1"/>
      <c r="F2151" s="5"/>
    </row>
    <row r="2152" spans="1:6" x14ac:dyDescent="0.25">
      <c r="A2152" s="1"/>
      <c r="F2152" s="5"/>
    </row>
    <row r="2153" spans="1:6" x14ac:dyDescent="0.25">
      <c r="A2153" s="1"/>
      <c r="F2153" s="5"/>
    </row>
    <row r="2154" spans="1:6" x14ac:dyDescent="0.25">
      <c r="A2154" s="1"/>
      <c r="F2154" s="5"/>
    </row>
    <row r="2155" spans="1:6" x14ac:dyDescent="0.25">
      <c r="A2155" s="1"/>
      <c r="F2155" s="5"/>
    </row>
    <row r="2156" spans="1:6" x14ac:dyDescent="0.25">
      <c r="A2156" s="1"/>
      <c r="F2156" s="5"/>
    </row>
    <row r="2157" spans="1:6" x14ac:dyDescent="0.25">
      <c r="A2157" s="1"/>
      <c r="F2157" s="5"/>
    </row>
    <row r="2158" spans="1:6" x14ac:dyDescent="0.25">
      <c r="A2158" s="1"/>
      <c r="F2158" s="5"/>
    </row>
    <row r="2159" spans="1:6" x14ac:dyDescent="0.25">
      <c r="A2159" s="1"/>
      <c r="F2159" s="5"/>
    </row>
    <row r="2160" spans="1:6" x14ac:dyDescent="0.25">
      <c r="A2160" s="1"/>
      <c r="F2160" s="5"/>
    </row>
    <row r="2161" spans="1:6" x14ac:dyDescent="0.25">
      <c r="A2161" s="1"/>
      <c r="F2161" s="5"/>
    </row>
    <row r="2162" spans="1:6" x14ac:dyDescent="0.25">
      <c r="A2162" s="1"/>
      <c r="F2162" s="5"/>
    </row>
    <row r="2163" spans="1:6" x14ac:dyDescent="0.25">
      <c r="A2163" s="1"/>
      <c r="F2163" s="5"/>
    </row>
    <row r="2164" spans="1:6" x14ac:dyDescent="0.25">
      <c r="A2164" s="1"/>
      <c r="F2164" s="5"/>
    </row>
    <row r="2165" spans="1:6" x14ac:dyDescent="0.25">
      <c r="A2165" s="1"/>
      <c r="F2165" s="5"/>
    </row>
    <row r="2166" spans="1:6" x14ac:dyDescent="0.25">
      <c r="A2166" s="1"/>
      <c r="F2166" s="5"/>
    </row>
    <row r="2167" spans="1:6" x14ac:dyDescent="0.25">
      <c r="A2167" s="1"/>
      <c r="F2167" s="5"/>
    </row>
    <row r="2168" spans="1:6" x14ac:dyDescent="0.25">
      <c r="A2168" s="1"/>
      <c r="F2168" s="5"/>
    </row>
    <row r="2169" spans="1:6" x14ac:dyDescent="0.25">
      <c r="A2169" s="1"/>
      <c r="F2169" s="5"/>
    </row>
    <row r="2170" spans="1:6" x14ac:dyDescent="0.25">
      <c r="A2170" s="1"/>
      <c r="F2170" s="5"/>
    </row>
    <row r="2171" spans="1:6" x14ac:dyDescent="0.25">
      <c r="A2171" s="1"/>
      <c r="F2171" s="5"/>
    </row>
    <row r="2172" spans="1:6" x14ac:dyDescent="0.25">
      <c r="A2172" s="1"/>
      <c r="F2172" s="5"/>
    </row>
    <row r="2173" spans="1:6" x14ac:dyDescent="0.25">
      <c r="A2173" s="1"/>
      <c r="F2173" s="5"/>
    </row>
    <row r="2174" spans="1:6" x14ac:dyDescent="0.25">
      <c r="A2174" s="1"/>
      <c r="F2174" s="5"/>
    </row>
    <row r="2175" spans="1:6" x14ac:dyDescent="0.25">
      <c r="A2175" s="1"/>
      <c r="F2175" s="5"/>
    </row>
    <row r="2176" spans="1:6" x14ac:dyDescent="0.25">
      <c r="A2176" s="1"/>
      <c r="F2176" s="5"/>
    </row>
    <row r="2177" spans="1:6" x14ac:dyDescent="0.25">
      <c r="A2177" s="1"/>
      <c r="F2177" s="5"/>
    </row>
    <row r="2178" spans="1:6" x14ac:dyDescent="0.25">
      <c r="A2178" s="1"/>
      <c r="F2178" s="5"/>
    </row>
    <row r="2179" spans="1:6" x14ac:dyDescent="0.25">
      <c r="A2179" s="1"/>
      <c r="F2179" s="5"/>
    </row>
    <row r="2180" spans="1:6" x14ac:dyDescent="0.25">
      <c r="A2180" s="1"/>
      <c r="F2180" s="5"/>
    </row>
    <row r="2181" spans="1:6" x14ac:dyDescent="0.25">
      <c r="A2181" s="1"/>
      <c r="F2181" s="5"/>
    </row>
    <row r="2182" spans="1:6" x14ac:dyDescent="0.25">
      <c r="A2182" s="1"/>
      <c r="F2182" s="5"/>
    </row>
    <row r="2183" spans="1:6" x14ac:dyDescent="0.25">
      <c r="A2183" s="1"/>
      <c r="F2183" s="5"/>
    </row>
    <row r="2184" spans="1:6" x14ac:dyDescent="0.25">
      <c r="A2184" s="1"/>
      <c r="F2184" s="5"/>
    </row>
    <row r="2185" spans="1:6" x14ac:dyDescent="0.25">
      <c r="A2185" s="1"/>
      <c r="F2185" s="5"/>
    </row>
    <row r="2186" spans="1:6" x14ac:dyDescent="0.25">
      <c r="A2186" s="1"/>
      <c r="F2186" s="5"/>
    </row>
    <row r="2187" spans="1:6" x14ac:dyDescent="0.25">
      <c r="A2187" s="1"/>
      <c r="F2187" s="5"/>
    </row>
    <row r="2188" spans="1:6" x14ac:dyDescent="0.25">
      <c r="A2188" s="1"/>
      <c r="F2188" s="5"/>
    </row>
    <row r="2189" spans="1:6" x14ac:dyDescent="0.25">
      <c r="A2189" s="1"/>
      <c r="F2189" s="5"/>
    </row>
    <row r="2190" spans="1:6" x14ac:dyDescent="0.25">
      <c r="A2190" s="1"/>
      <c r="F2190" s="5"/>
    </row>
    <row r="2191" spans="1:6" x14ac:dyDescent="0.25">
      <c r="A2191" s="1"/>
      <c r="F2191" s="5"/>
    </row>
    <row r="2192" spans="1:6" x14ac:dyDescent="0.25">
      <c r="A2192" s="1"/>
      <c r="F2192" s="5"/>
    </row>
    <row r="2193" spans="1:6" x14ac:dyDescent="0.25">
      <c r="A2193" s="1"/>
      <c r="F2193" s="5"/>
    </row>
    <row r="2194" spans="1:6" x14ac:dyDescent="0.25">
      <c r="A2194" s="1"/>
      <c r="F2194" s="5"/>
    </row>
    <row r="2195" spans="1:6" x14ac:dyDescent="0.25">
      <c r="A2195" s="1"/>
      <c r="F2195" s="5"/>
    </row>
    <row r="2196" spans="1:6" x14ac:dyDescent="0.25">
      <c r="A2196" s="1"/>
      <c r="F2196" s="5"/>
    </row>
    <row r="2197" spans="1:6" x14ac:dyDescent="0.25">
      <c r="A2197" s="1"/>
      <c r="F2197" s="5"/>
    </row>
    <row r="2198" spans="1:6" x14ac:dyDescent="0.25">
      <c r="A2198" s="1"/>
      <c r="F2198" s="5"/>
    </row>
    <row r="2199" spans="1:6" x14ac:dyDescent="0.25">
      <c r="A2199" s="1"/>
      <c r="F2199" s="5"/>
    </row>
    <row r="2200" spans="1:6" x14ac:dyDescent="0.25">
      <c r="A2200" s="1"/>
      <c r="F2200" s="5"/>
    </row>
    <row r="2201" spans="1:6" x14ac:dyDescent="0.25">
      <c r="A2201" s="1"/>
      <c r="F2201" s="5"/>
    </row>
    <row r="2202" spans="1:6" x14ac:dyDescent="0.25">
      <c r="A2202" s="1"/>
      <c r="F2202" s="5"/>
    </row>
    <row r="2203" spans="1:6" x14ac:dyDescent="0.25">
      <c r="A2203" s="1"/>
      <c r="F2203" s="5"/>
    </row>
    <row r="2204" spans="1:6" x14ac:dyDescent="0.25">
      <c r="A2204" s="1"/>
      <c r="F2204" s="5"/>
    </row>
    <row r="2205" spans="1:6" x14ac:dyDescent="0.25">
      <c r="A2205" s="1"/>
      <c r="F2205" s="5"/>
    </row>
    <row r="2206" spans="1:6" x14ac:dyDescent="0.25">
      <c r="A2206" s="1"/>
      <c r="F2206" s="5"/>
    </row>
    <row r="2207" spans="1:6" x14ac:dyDescent="0.25">
      <c r="A2207" s="1"/>
      <c r="F2207" s="5"/>
    </row>
    <row r="2208" spans="1:6" x14ac:dyDescent="0.25">
      <c r="A2208" s="1"/>
      <c r="F2208" s="5"/>
    </row>
    <row r="2209" spans="1:6" x14ac:dyDescent="0.25">
      <c r="A2209" s="1"/>
      <c r="F2209" s="5"/>
    </row>
    <row r="2210" spans="1:6" x14ac:dyDescent="0.25">
      <c r="A2210" s="1"/>
      <c r="F2210" s="5"/>
    </row>
    <row r="2211" spans="1:6" x14ac:dyDescent="0.25">
      <c r="A2211" s="1"/>
      <c r="F2211" s="5"/>
    </row>
    <row r="2212" spans="1:6" x14ac:dyDescent="0.25">
      <c r="A2212" s="1"/>
      <c r="F2212" s="5"/>
    </row>
    <row r="2213" spans="1:6" x14ac:dyDescent="0.25">
      <c r="A2213" s="1"/>
      <c r="F2213" s="5"/>
    </row>
    <row r="2214" spans="1:6" x14ac:dyDescent="0.25">
      <c r="A2214" s="1"/>
      <c r="F2214" s="5"/>
    </row>
    <row r="2215" spans="1:6" x14ac:dyDescent="0.25">
      <c r="A2215" s="1"/>
      <c r="F2215" s="5"/>
    </row>
    <row r="2216" spans="1:6" x14ac:dyDescent="0.25">
      <c r="A2216" s="1"/>
      <c r="F2216" s="5"/>
    </row>
    <row r="2217" spans="1:6" x14ac:dyDescent="0.25">
      <c r="A2217" s="1"/>
      <c r="F2217" s="5"/>
    </row>
    <row r="2218" spans="1:6" x14ac:dyDescent="0.25">
      <c r="A2218" s="1"/>
      <c r="F2218" s="5"/>
    </row>
    <row r="2219" spans="1:6" x14ac:dyDescent="0.25">
      <c r="A2219" s="1"/>
      <c r="F2219" s="5"/>
    </row>
    <row r="2220" spans="1:6" x14ac:dyDescent="0.25">
      <c r="A2220" s="1"/>
      <c r="F2220" s="5"/>
    </row>
    <row r="2221" spans="1:6" x14ac:dyDescent="0.25">
      <c r="A2221" s="1"/>
      <c r="F2221" s="5"/>
    </row>
    <row r="2222" spans="1:6" x14ac:dyDescent="0.25">
      <c r="A2222" s="1"/>
      <c r="F2222" s="5"/>
    </row>
    <row r="2223" spans="1:6" x14ac:dyDescent="0.25">
      <c r="A2223" s="1"/>
      <c r="F2223" s="5"/>
    </row>
    <row r="2224" spans="1:6" x14ac:dyDescent="0.25">
      <c r="A2224" s="1"/>
      <c r="F2224" s="5"/>
    </row>
    <row r="2225" spans="1:6" x14ac:dyDescent="0.25">
      <c r="A2225" s="1"/>
      <c r="F2225" s="5"/>
    </row>
    <row r="2226" spans="1:6" x14ac:dyDescent="0.25">
      <c r="A2226" s="1"/>
      <c r="F2226" s="5"/>
    </row>
    <row r="2227" spans="1:6" x14ac:dyDescent="0.25">
      <c r="A2227" s="1"/>
      <c r="F2227" s="5"/>
    </row>
    <row r="2228" spans="1:6" x14ac:dyDescent="0.25">
      <c r="A2228" s="1"/>
      <c r="F2228" s="5"/>
    </row>
    <row r="2229" spans="1:6" x14ac:dyDescent="0.25">
      <c r="A2229" s="1"/>
      <c r="F2229" s="5"/>
    </row>
    <row r="2230" spans="1:6" x14ac:dyDescent="0.25">
      <c r="A2230" s="1"/>
      <c r="F2230" s="5"/>
    </row>
    <row r="2231" spans="1:6" x14ac:dyDescent="0.25">
      <c r="A2231" s="1"/>
      <c r="F2231" s="5"/>
    </row>
    <row r="2232" spans="1:6" x14ac:dyDescent="0.25">
      <c r="A2232" s="1"/>
      <c r="F2232" s="5"/>
    </row>
    <row r="2233" spans="1:6" x14ac:dyDescent="0.25">
      <c r="A2233" s="1"/>
      <c r="F2233" s="5"/>
    </row>
    <row r="2234" spans="1:6" x14ac:dyDescent="0.25">
      <c r="A2234" s="1"/>
      <c r="F2234" s="5"/>
    </row>
    <row r="2235" spans="1:6" x14ac:dyDescent="0.25">
      <c r="A2235" s="1"/>
      <c r="F2235" s="5"/>
    </row>
    <row r="2236" spans="1:6" x14ac:dyDescent="0.25">
      <c r="A2236" s="1"/>
      <c r="F2236" s="5"/>
    </row>
    <row r="2237" spans="1:6" x14ac:dyDescent="0.25">
      <c r="A2237" s="1"/>
      <c r="F2237" s="5"/>
    </row>
    <row r="2238" spans="1:6" x14ac:dyDescent="0.25">
      <c r="A2238" s="1"/>
      <c r="F2238" s="5"/>
    </row>
    <row r="2239" spans="1:6" x14ac:dyDescent="0.25">
      <c r="A2239" s="1"/>
      <c r="F2239" s="5"/>
    </row>
    <row r="2240" spans="1:6" x14ac:dyDescent="0.25">
      <c r="A2240" s="1"/>
      <c r="F2240" s="5"/>
    </row>
    <row r="2241" spans="1:6" x14ac:dyDescent="0.25">
      <c r="A2241" s="1"/>
      <c r="F2241" s="5"/>
    </row>
    <row r="2242" spans="1:6" x14ac:dyDescent="0.25">
      <c r="A2242" s="1"/>
      <c r="F2242" s="5"/>
    </row>
    <row r="2243" spans="1:6" x14ac:dyDescent="0.25">
      <c r="A2243" s="1"/>
      <c r="F2243" s="5"/>
    </row>
    <row r="2244" spans="1:6" x14ac:dyDescent="0.25">
      <c r="A2244" s="1"/>
      <c r="F2244" s="5"/>
    </row>
    <row r="2245" spans="1:6" x14ac:dyDescent="0.25">
      <c r="A2245" s="1"/>
      <c r="F2245" s="5"/>
    </row>
    <row r="2246" spans="1:6" x14ac:dyDescent="0.25">
      <c r="A2246" s="1"/>
      <c r="F2246" s="5"/>
    </row>
    <row r="2247" spans="1:6" x14ac:dyDescent="0.25">
      <c r="A2247" s="1"/>
      <c r="F2247" s="5"/>
    </row>
    <row r="2248" spans="1:6" x14ac:dyDescent="0.25">
      <c r="A2248" s="1"/>
      <c r="F2248" s="5"/>
    </row>
    <row r="2249" spans="1:6" x14ac:dyDescent="0.25">
      <c r="A2249" s="1"/>
      <c r="F2249" s="5"/>
    </row>
    <row r="2250" spans="1:6" x14ac:dyDescent="0.25">
      <c r="A2250" s="1"/>
      <c r="F2250" s="5"/>
    </row>
    <row r="2251" spans="1:6" x14ac:dyDescent="0.25">
      <c r="A2251" s="1"/>
      <c r="F2251" s="5"/>
    </row>
    <row r="2252" spans="1:6" x14ac:dyDescent="0.25">
      <c r="A2252" s="1"/>
      <c r="F2252" s="5"/>
    </row>
    <row r="2253" spans="1:6" x14ac:dyDescent="0.25">
      <c r="A2253" s="1"/>
      <c r="F2253" s="5"/>
    </row>
    <row r="2254" spans="1:6" x14ac:dyDescent="0.25">
      <c r="A2254" s="1"/>
      <c r="F2254" s="5"/>
    </row>
    <row r="2255" spans="1:6" x14ac:dyDescent="0.25">
      <c r="A2255" s="1"/>
      <c r="F2255" s="5"/>
    </row>
    <row r="2256" spans="1:6" x14ac:dyDescent="0.25">
      <c r="A2256" s="1"/>
      <c r="F2256" s="5"/>
    </row>
    <row r="2257" spans="1:6" x14ac:dyDescent="0.25">
      <c r="A2257" s="1"/>
      <c r="F2257" s="5"/>
    </row>
    <row r="2258" spans="1:6" x14ac:dyDescent="0.25">
      <c r="A2258" s="1"/>
      <c r="F2258" s="5"/>
    </row>
    <row r="2259" spans="1:6" x14ac:dyDescent="0.25">
      <c r="A2259" s="1"/>
      <c r="F2259" s="5"/>
    </row>
    <row r="2260" spans="1:6" x14ac:dyDescent="0.25">
      <c r="A2260" s="1"/>
      <c r="F2260" s="5"/>
    </row>
    <row r="2261" spans="1:6" x14ac:dyDescent="0.25">
      <c r="A2261" s="1"/>
      <c r="F2261" s="5"/>
    </row>
    <row r="2262" spans="1:6" x14ac:dyDescent="0.25">
      <c r="A2262" s="1"/>
      <c r="F2262" s="5"/>
    </row>
    <row r="2263" spans="1:6" x14ac:dyDescent="0.25">
      <c r="A2263" s="1"/>
      <c r="F2263" s="5"/>
    </row>
    <row r="2264" spans="1:6" x14ac:dyDescent="0.25">
      <c r="A2264" s="1"/>
      <c r="F2264" s="5"/>
    </row>
    <row r="2265" spans="1:6" x14ac:dyDescent="0.25">
      <c r="A2265" s="1"/>
      <c r="F2265" s="5"/>
    </row>
    <row r="2266" spans="1:6" x14ac:dyDescent="0.25">
      <c r="A2266" s="1"/>
      <c r="F2266" s="5"/>
    </row>
    <row r="2267" spans="1:6" x14ac:dyDescent="0.25">
      <c r="A2267" s="1"/>
      <c r="F2267" s="5"/>
    </row>
    <row r="2268" spans="1:6" x14ac:dyDescent="0.25">
      <c r="A2268" s="1"/>
      <c r="F2268" s="5"/>
    </row>
    <row r="2269" spans="1:6" x14ac:dyDescent="0.25">
      <c r="A2269" s="1"/>
      <c r="F2269" s="5"/>
    </row>
    <row r="2270" spans="1:6" x14ac:dyDescent="0.25">
      <c r="A2270" s="1"/>
      <c r="F2270" s="5"/>
    </row>
    <row r="2271" spans="1:6" x14ac:dyDescent="0.25">
      <c r="A2271" s="1"/>
      <c r="F2271" s="5"/>
    </row>
    <row r="2272" spans="1:6" x14ac:dyDescent="0.25">
      <c r="A2272" s="1"/>
      <c r="F2272" s="5"/>
    </row>
    <row r="2273" spans="1:6" x14ac:dyDescent="0.25">
      <c r="A2273" s="1"/>
      <c r="F2273" s="5"/>
    </row>
    <row r="2274" spans="1:6" x14ac:dyDescent="0.25">
      <c r="A2274" s="1"/>
      <c r="F2274" s="5"/>
    </row>
    <row r="2275" spans="1:6" x14ac:dyDescent="0.25">
      <c r="A2275" s="1"/>
      <c r="F2275" s="5"/>
    </row>
    <row r="2276" spans="1:6" x14ac:dyDescent="0.25">
      <c r="A2276" s="1"/>
      <c r="F2276" s="5"/>
    </row>
    <row r="2277" spans="1:6" x14ac:dyDescent="0.25">
      <c r="A2277" s="1"/>
      <c r="F2277" s="5"/>
    </row>
    <row r="2278" spans="1:6" x14ac:dyDescent="0.25">
      <c r="A2278" s="1"/>
      <c r="F2278" s="5"/>
    </row>
    <row r="2279" spans="1:6" x14ac:dyDescent="0.25">
      <c r="A2279" s="1"/>
      <c r="F2279" s="5"/>
    </row>
    <row r="2280" spans="1:6" x14ac:dyDescent="0.25">
      <c r="A2280" s="1"/>
      <c r="F2280" s="5"/>
    </row>
    <row r="2281" spans="1:6" x14ac:dyDescent="0.25">
      <c r="A2281" s="1"/>
      <c r="F2281" s="5"/>
    </row>
    <row r="2282" spans="1:6" x14ac:dyDescent="0.25">
      <c r="A2282" s="1"/>
      <c r="F2282" s="5"/>
    </row>
    <row r="2283" spans="1:6" x14ac:dyDescent="0.25">
      <c r="A2283" s="1"/>
      <c r="F2283" s="5"/>
    </row>
    <row r="2284" spans="1:6" x14ac:dyDescent="0.25">
      <c r="A2284" s="1"/>
      <c r="F2284" s="5"/>
    </row>
    <row r="2285" spans="1:6" x14ac:dyDescent="0.25">
      <c r="A2285" s="1"/>
      <c r="F2285" s="5"/>
    </row>
    <row r="2286" spans="1:6" x14ac:dyDescent="0.25">
      <c r="A2286" s="1"/>
      <c r="F2286" s="5"/>
    </row>
    <row r="2287" spans="1:6" x14ac:dyDescent="0.25">
      <c r="A2287" s="1"/>
      <c r="F2287" s="5"/>
    </row>
    <row r="2288" spans="1:6" x14ac:dyDescent="0.25">
      <c r="A2288" s="1"/>
      <c r="F2288" s="5"/>
    </row>
    <row r="2289" spans="1:6" x14ac:dyDescent="0.25">
      <c r="A2289" s="1"/>
      <c r="F2289" s="5"/>
    </row>
    <row r="2290" spans="1:6" x14ac:dyDescent="0.25">
      <c r="A2290" s="1"/>
      <c r="F2290" s="5"/>
    </row>
    <row r="2291" spans="1:6" x14ac:dyDescent="0.25">
      <c r="A2291" s="1"/>
      <c r="F2291" s="5"/>
    </row>
    <row r="2292" spans="1:6" x14ac:dyDescent="0.25">
      <c r="A2292" s="1"/>
      <c r="F2292" s="5"/>
    </row>
    <row r="2293" spans="1:6" x14ac:dyDescent="0.25">
      <c r="A2293" s="1"/>
      <c r="F2293" s="5"/>
    </row>
    <row r="2294" spans="1:6" x14ac:dyDescent="0.25">
      <c r="A2294" s="1"/>
      <c r="F2294" s="5"/>
    </row>
    <row r="2295" spans="1:6" x14ac:dyDescent="0.25">
      <c r="A2295" s="1"/>
      <c r="F2295" s="5"/>
    </row>
    <row r="2296" spans="1:6" x14ac:dyDescent="0.25">
      <c r="A2296" s="1"/>
      <c r="F2296" s="5"/>
    </row>
    <row r="2297" spans="1:6" x14ac:dyDescent="0.25">
      <c r="A2297" s="1"/>
      <c r="F2297" s="5"/>
    </row>
    <row r="2298" spans="1:6" x14ac:dyDescent="0.25">
      <c r="A2298" s="1"/>
      <c r="F2298" s="5"/>
    </row>
    <row r="2299" spans="1:6" x14ac:dyDescent="0.25">
      <c r="A2299" s="1"/>
      <c r="F2299" s="5"/>
    </row>
    <row r="2300" spans="1:6" x14ac:dyDescent="0.25">
      <c r="A2300" s="1"/>
      <c r="F2300" s="5"/>
    </row>
    <row r="2301" spans="1:6" x14ac:dyDescent="0.25">
      <c r="A2301" s="1"/>
      <c r="F2301" s="5"/>
    </row>
    <row r="2302" spans="1:6" x14ac:dyDescent="0.25">
      <c r="A2302" s="1"/>
      <c r="F2302" s="5"/>
    </row>
    <row r="2303" spans="1:6" x14ac:dyDescent="0.25">
      <c r="A2303" s="1"/>
      <c r="F2303" s="5"/>
    </row>
    <row r="2304" spans="1:6" x14ac:dyDescent="0.25">
      <c r="A2304" s="1"/>
      <c r="F2304" s="5"/>
    </row>
    <row r="2305" spans="1:6" x14ac:dyDescent="0.25">
      <c r="A2305" s="1"/>
      <c r="F2305" s="5"/>
    </row>
    <row r="2306" spans="1:6" x14ac:dyDescent="0.25">
      <c r="A2306" s="1"/>
      <c r="F2306" s="5"/>
    </row>
    <row r="2307" spans="1:6" x14ac:dyDescent="0.25">
      <c r="A2307" s="1"/>
      <c r="F2307" s="5"/>
    </row>
    <row r="2308" spans="1:6" x14ac:dyDescent="0.25">
      <c r="A2308" s="1"/>
      <c r="F2308" s="5"/>
    </row>
    <row r="2309" spans="1:6" x14ac:dyDescent="0.25">
      <c r="A2309" s="1"/>
      <c r="F2309" s="5"/>
    </row>
    <row r="2310" spans="1:6" x14ac:dyDescent="0.25">
      <c r="A2310" s="1"/>
      <c r="F2310" s="5"/>
    </row>
    <row r="2311" spans="1:6" x14ac:dyDescent="0.25">
      <c r="A2311" s="1"/>
      <c r="F2311" s="5"/>
    </row>
    <row r="2312" spans="1:6" x14ac:dyDescent="0.25">
      <c r="A2312" s="1"/>
      <c r="F2312" s="5"/>
    </row>
    <row r="2313" spans="1:6" x14ac:dyDescent="0.25">
      <c r="A2313" s="1"/>
      <c r="F2313" s="5"/>
    </row>
    <row r="2314" spans="1:6" x14ac:dyDescent="0.25">
      <c r="A2314" s="1"/>
      <c r="F2314" s="5"/>
    </row>
    <row r="2315" spans="1:6" x14ac:dyDescent="0.25">
      <c r="A2315" s="1"/>
      <c r="F2315" s="5"/>
    </row>
    <row r="2316" spans="1:6" x14ac:dyDescent="0.25">
      <c r="A2316" s="1"/>
      <c r="F2316" s="5"/>
    </row>
    <row r="2317" spans="1:6" x14ac:dyDescent="0.25">
      <c r="A2317" s="1"/>
      <c r="F2317" s="5"/>
    </row>
    <row r="2318" spans="1:6" x14ac:dyDescent="0.25">
      <c r="A2318" s="1"/>
      <c r="F2318" s="5"/>
    </row>
    <row r="2319" spans="1:6" x14ac:dyDescent="0.25">
      <c r="A2319" s="1"/>
      <c r="F2319" s="5"/>
    </row>
    <row r="2320" spans="1:6" x14ac:dyDescent="0.25">
      <c r="A2320" s="1"/>
      <c r="F2320" s="5"/>
    </row>
    <row r="2321" spans="1:6" x14ac:dyDescent="0.25">
      <c r="A2321" s="1"/>
      <c r="F2321" s="5"/>
    </row>
    <row r="2322" spans="1:6" x14ac:dyDescent="0.25">
      <c r="A2322" s="1"/>
      <c r="F2322" s="5"/>
    </row>
    <row r="2323" spans="1:6" x14ac:dyDescent="0.25">
      <c r="A2323" s="1"/>
      <c r="F2323" s="5"/>
    </row>
    <row r="2324" spans="1:6" x14ac:dyDescent="0.25">
      <c r="A2324" s="1"/>
      <c r="F2324" s="5"/>
    </row>
    <row r="2325" spans="1:6" x14ac:dyDescent="0.25">
      <c r="A2325" s="1"/>
      <c r="F2325" s="5"/>
    </row>
    <row r="2326" spans="1:6" x14ac:dyDescent="0.25">
      <c r="A2326" s="1"/>
      <c r="F2326" s="5"/>
    </row>
    <row r="2327" spans="1:6" x14ac:dyDescent="0.25">
      <c r="A2327" s="1"/>
      <c r="F2327" s="5"/>
    </row>
    <row r="2328" spans="1:6" x14ac:dyDescent="0.25">
      <c r="A2328" s="1"/>
      <c r="F2328" s="5"/>
    </row>
    <row r="2329" spans="1:6" x14ac:dyDescent="0.25">
      <c r="A2329" s="1"/>
      <c r="F2329" s="5"/>
    </row>
    <row r="2330" spans="1:6" x14ac:dyDescent="0.25">
      <c r="A2330" s="1"/>
      <c r="F2330" s="5"/>
    </row>
    <row r="2331" spans="1:6" x14ac:dyDescent="0.25">
      <c r="A2331" s="1"/>
      <c r="F2331" s="5"/>
    </row>
    <row r="2332" spans="1:6" x14ac:dyDescent="0.25">
      <c r="A2332" s="1"/>
      <c r="F2332" s="5"/>
    </row>
    <row r="2333" spans="1:6" x14ac:dyDescent="0.25">
      <c r="A2333" s="1"/>
      <c r="F2333" s="5"/>
    </row>
    <row r="2334" spans="1:6" x14ac:dyDescent="0.25">
      <c r="A2334" s="1"/>
      <c r="F2334" s="5"/>
    </row>
    <row r="2335" spans="1:6" x14ac:dyDescent="0.25">
      <c r="A2335" s="1"/>
      <c r="F2335" s="5"/>
    </row>
    <row r="2336" spans="1:6" x14ac:dyDescent="0.25">
      <c r="A2336" s="1"/>
      <c r="F2336" s="5"/>
    </row>
    <row r="2337" spans="1:6" x14ac:dyDescent="0.25">
      <c r="A2337" s="1"/>
      <c r="F2337" s="5"/>
    </row>
    <row r="2338" spans="1:6" x14ac:dyDescent="0.25">
      <c r="A2338" s="1"/>
      <c r="F2338" s="5"/>
    </row>
    <row r="2339" spans="1:6" x14ac:dyDescent="0.25">
      <c r="A2339" s="1"/>
      <c r="F2339" s="5"/>
    </row>
    <row r="2340" spans="1:6" x14ac:dyDescent="0.25">
      <c r="A2340" s="1"/>
      <c r="F2340" s="5"/>
    </row>
    <row r="2341" spans="1:6" x14ac:dyDescent="0.25">
      <c r="A2341" s="1"/>
      <c r="F2341" s="5"/>
    </row>
    <row r="2342" spans="1:6" x14ac:dyDescent="0.25">
      <c r="A2342" s="1"/>
      <c r="F2342" s="5"/>
    </row>
    <row r="2343" spans="1:6" x14ac:dyDescent="0.25">
      <c r="A2343" s="1"/>
      <c r="F2343" s="5"/>
    </row>
    <row r="2344" spans="1:6" x14ac:dyDescent="0.25">
      <c r="A2344" s="1"/>
      <c r="F2344" s="5"/>
    </row>
    <row r="2345" spans="1:6" x14ac:dyDescent="0.25">
      <c r="A2345" s="1"/>
      <c r="F2345" s="5"/>
    </row>
    <row r="2346" spans="1:6" x14ac:dyDescent="0.25">
      <c r="A2346" s="1"/>
      <c r="F2346" s="5"/>
    </row>
    <row r="2347" spans="1:6" x14ac:dyDescent="0.25">
      <c r="A2347" s="1"/>
      <c r="F2347" s="5"/>
    </row>
    <row r="2348" spans="1:6" x14ac:dyDescent="0.25">
      <c r="A2348" s="1"/>
      <c r="F2348" s="5"/>
    </row>
    <row r="2349" spans="1:6" x14ac:dyDescent="0.25">
      <c r="A2349" s="1"/>
      <c r="F2349" s="5"/>
    </row>
    <row r="2350" spans="1:6" x14ac:dyDescent="0.25">
      <c r="A2350" s="1"/>
      <c r="F2350" s="5"/>
    </row>
    <row r="2351" spans="1:6" x14ac:dyDescent="0.25">
      <c r="A2351" s="1"/>
      <c r="F2351" s="5"/>
    </row>
    <row r="2352" spans="1:6" x14ac:dyDescent="0.25">
      <c r="A2352" s="1"/>
      <c r="F2352" s="5"/>
    </row>
    <row r="2353" spans="1:6" x14ac:dyDescent="0.25">
      <c r="A2353" s="1"/>
      <c r="F2353" s="5"/>
    </row>
    <row r="2354" spans="1:6" x14ac:dyDescent="0.25">
      <c r="A2354" s="1"/>
      <c r="F2354" s="5"/>
    </row>
    <row r="2355" spans="1:6" x14ac:dyDescent="0.25">
      <c r="A2355" s="1"/>
      <c r="F2355" s="5"/>
    </row>
    <row r="2356" spans="1:6" x14ac:dyDescent="0.25">
      <c r="A2356" s="1"/>
      <c r="F2356" s="5"/>
    </row>
    <row r="2357" spans="1:6" x14ac:dyDescent="0.25">
      <c r="A2357" s="1"/>
      <c r="F2357" s="5"/>
    </row>
    <row r="2358" spans="1:6" x14ac:dyDescent="0.25">
      <c r="A2358" s="1"/>
      <c r="F2358" s="5"/>
    </row>
    <row r="2359" spans="1:6" x14ac:dyDescent="0.25">
      <c r="A2359" s="1"/>
      <c r="F2359" s="5"/>
    </row>
    <row r="2360" spans="1:6" x14ac:dyDescent="0.25">
      <c r="A2360" s="1"/>
      <c r="F2360" s="5"/>
    </row>
    <row r="2361" spans="1:6" x14ac:dyDescent="0.25">
      <c r="A2361" s="1"/>
      <c r="F2361" s="5"/>
    </row>
    <row r="2362" spans="1:6" x14ac:dyDescent="0.25">
      <c r="A2362" s="1"/>
      <c r="F2362" s="5"/>
    </row>
    <row r="2363" spans="1:6" x14ac:dyDescent="0.25">
      <c r="A2363" s="1"/>
      <c r="F2363" s="5"/>
    </row>
    <row r="2364" spans="1:6" x14ac:dyDescent="0.25">
      <c r="A2364" s="1"/>
      <c r="F2364" s="5"/>
    </row>
    <row r="2365" spans="1:6" x14ac:dyDescent="0.25">
      <c r="A2365" s="1"/>
      <c r="F2365" s="5"/>
    </row>
    <row r="2366" spans="1:6" x14ac:dyDescent="0.25">
      <c r="A2366" s="1"/>
      <c r="F2366" s="5"/>
    </row>
    <row r="2367" spans="1:6" x14ac:dyDescent="0.25">
      <c r="A2367" s="1"/>
      <c r="F2367" s="5"/>
    </row>
    <row r="2368" spans="1:6" x14ac:dyDescent="0.25">
      <c r="A2368" s="1"/>
      <c r="F2368" s="5"/>
    </row>
    <row r="2369" spans="1:6" x14ac:dyDescent="0.25">
      <c r="A2369" s="1"/>
      <c r="F2369" s="5"/>
    </row>
    <row r="2370" spans="1:6" x14ac:dyDescent="0.25">
      <c r="A2370" s="1"/>
      <c r="F2370" s="5"/>
    </row>
    <row r="2371" spans="1:6" x14ac:dyDescent="0.25">
      <c r="A2371" s="1"/>
      <c r="F2371" s="5"/>
    </row>
    <row r="2372" spans="1:6" x14ac:dyDescent="0.25">
      <c r="A2372" s="1"/>
      <c r="F2372" s="5"/>
    </row>
    <row r="2373" spans="1:6" x14ac:dyDescent="0.25">
      <c r="A2373" s="1"/>
      <c r="F2373" s="5"/>
    </row>
    <row r="2374" spans="1:6" x14ac:dyDescent="0.25">
      <c r="A2374" s="1"/>
      <c r="F2374" s="5"/>
    </row>
    <row r="2375" spans="1:6" x14ac:dyDescent="0.25">
      <c r="A2375" s="1"/>
      <c r="F2375" s="5"/>
    </row>
    <row r="2376" spans="1:6" x14ac:dyDescent="0.25">
      <c r="A2376" s="1"/>
      <c r="F2376" s="5"/>
    </row>
    <row r="2377" spans="1:6" x14ac:dyDescent="0.25">
      <c r="A2377" s="1"/>
      <c r="F2377" s="5"/>
    </row>
    <row r="2378" spans="1:6" x14ac:dyDescent="0.25">
      <c r="A2378" s="1"/>
      <c r="F2378" s="5"/>
    </row>
    <row r="2379" spans="1:6" x14ac:dyDescent="0.25">
      <c r="A2379" s="1"/>
      <c r="F2379" s="5"/>
    </row>
    <row r="2380" spans="1:6" x14ac:dyDescent="0.25">
      <c r="A2380" s="1"/>
      <c r="F2380" s="5"/>
    </row>
    <row r="2381" spans="1:6" x14ac:dyDescent="0.25">
      <c r="A2381" s="1"/>
      <c r="F2381" s="5"/>
    </row>
    <row r="2382" spans="1:6" x14ac:dyDescent="0.25">
      <c r="A2382" s="1"/>
      <c r="F2382" s="5"/>
    </row>
    <row r="2383" spans="1:6" x14ac:dyDescent="0.25">
      <c r="A2383" s="1"/>
      <c r="F2383" s="5"/>
    </row>
    <row r="2384" spans="1:6" x14ac:dyDescent="0.25">
      <c r="A2384" s="1"/>
      <c r="F2384" s="5"/>
    </row>
    <row r="2385" spans="1:6" x14ac:dyDescent="0.25">
      <c r="A2385" s="1"/>
      <c r="F2385" s="5"/>
    </row>
    <row r="2386" spans="1:6" x14ac:dyDescent="0.25">
      <c r="A2386" s="1"/>
      <c r="F2386" s="5"/>
    </row>
    <row r="2387" spans="1:6" x14ac:dyDescent="0.25">
      <c r="A2387" s="1"/>
      <c r="F2387" s="5"/>
    </row>
    <row r="2388" spans="1:6" x14ac:dyDescent="0.25">
      <c r="A2388" s="1"/>
      <c r="F2388" s="5"/>
    </row>
    <row r="2389" spans="1:6" x14ac:dyDescent="0.25">
      <c r="A2389" s="1"/>
      <c r="F2389" s="5"/>
    </row>
    <row r="2390" spans="1:6" x14ac:dyDescent="0.25">
      <c r="A2390" s="1"/>
      <c r="F2390" s="5"/>
    </row>
    <row r="2391" spans="1:6" x14ac:dyDescent="0.25">
      <c r="A2391" s="1"/>
      <c r="F2391" s="5"/>
    </row>
    <row r="2392" spans="1:6" x14ac:dyDescent="0.25">
      <c r="A2392" s="1"/>
      <c r="F2392" s="5"/>
    </row>
    <row r="2393" spans="1:6" x14ac:dyDescent="0.25">
      <c r="A2393" s="1"/>
      <c r="F2393" s="5"/>
    </row>
    <row r="2394" spans="1:6" x14ac:dyDescent="0.25">
      <c r="A2394" s="1"/>
      <c r="F2394" s="5"/>
    </row>
    <row r="2395" spans="1:6" x14ac:dyDescent="0.25">
      <c r="A2395" s="1"/>
      <c r="F2395" s="5"/>
    </row>
    <row r="2396" spans="1:6" x14ac:dyDescent="0.25">
      <c r="A2396" s="1"/>
      <c r="F2396" s="5"/>
    </row>
    <row r="2397" spans="1:6" x14ac:dyDescent="0.25">
      <c r="A2397" s="1"/>
      <c r="F2397" s="5"/>
    </row>
    <row r="2398" spans="1:6" x14ac:dyDescent="0.25">
      <c r="A2398" s="1"/>
      <c r="F2398" s="5"/>
    </row>
    <row r="2399" spans="1:6" x14ac:dyDescent="0.25">
      <c r="A2399" s="1"/>
      <c r="F2399" s="5"/>
    </row>
    <row r="2400" spans="1:6" x14ac:dyDescent="0.25">
      <c r="A2400" s="1"/>
      <c r="F2400" s="5"/>
    </row>
    <row r="2401" spans="1:6" x14ac:dyDescent="0.25">
      <c r="A2401" s="1"/>
      <c r="F2401" s="5"/>
    </row>
    <row r="2402" spans="1:6" x14ac:dyDescent="0.25">
      <c r="A2402" s="1"/>
      <c r="F2402" s="5"/>
    </row>
    <row r="2403" spans="1:6" x14ac:dyDescent="0.25">
      <c r="A2403" s="1"/>
      <c r="F2403" s="5"/>
    </row>
    <row r="2404" spans="1:6" x14ac:dyDescent="0.25">
      <c r="A2404" s="1"/>
      <c r="F2404" s="5"/>
    </row>
    <row r="2405" spans="1:6" x14ac:dyDescent="0.25">
      <c r="A2405" s="1"/>
      <c r="F2405" s="5"/>
    </row>
    <row r="2406" spans="1:6" x14ac:dyDescent="0.25">
      <c r="A2406" s="1"/>
      <c r="F2406" s="5"/>
    </row>
    <row r="2407" spans="1:6" x14ac:dyDescent="0.25">
      <c r="A2407" s="1"/>
      <c r="F2407" s="5"/>
    </row>
    <row r="2408" spans="1:6" x14ac:dyDescent="0.25">
      <c r="A2408" s="1"/>
      <c r="F2408" s="5"/>
    </row>
    <row r="2409" spans="1:6" x14ac:dyDescent="0.25">
      <c r="A2409" s="1"/>
      <c r="F2409" s="5"/>
    </row>
    <row r="2410" spans="1:6" x14ac:dyDescent="0.25">
      <c r="A2410" s="1"/>
      <c r="F2410" s="5"/>
    </row>
    <row r="2411" spans="1:6" x14ac:dyDescent="0.25">
      <c r="A2411" s="1"/>
      <c r="F2411" s="5"/>
    </row>
    <row r="2412" spans="1:6" x14ac:dyDescent="0.25">
      <c r="A2412" s="1"/>
      <c r="F2412" s="5"/>
    </row>
    <row r="2413" spans="1:6" x14ac:dyDescent="0.25">
      <c r="A2413" s="1"/>
      <c r="F2413" s="5"/>
    </row>
    <row r="2414" spans="1:6" x14ac:dyDescent="0.25">
      <c r="A2414" s="1"/>
      <c r="F2414" s="5"/>
    </row>
    <row r="2415" spans="1:6" x14ac:dyDescent="0.25">
      <c r="A2415" s="1"/>
      <c r="F2415" s="5"/>
    </row>
    <row r="2416" spans="1:6" x14ac:dyDescent="0.25">
      <c r="A2416" s="1"/>
      <c r="F2416" s="5"/>
    </row>
    <row r="2417" spans="1:6" x14ac:dyDescent="0.25">
      <c r="A2417" s="1"/>
      <c r="F2417" s="5"/>
    </row>
    <row r="2418" spans="1:6" x14ac:dyDescent="0.25">
      <c r="A2418" s="1"/>
      <c r="F2418" s="5"/>
    </row>
    <row r="2419" spans="1:6" x14ac:dyDescent="0.25">
      <c r="A2419" s="1"/>
      <c r="F2419" s="5"/>
    </row>
    <row r="2420" spans="1:6" x14ac:dyDescent="0.25">
      <c r="A2420" s="1"/>
      <c r="F2420" s="5"/>
    </row>
    <row r="2421" spans="1:6" x14ac:dyDescent="0.25">
      <c r="A2421" s="1"/>
      <c r="F2421" s="5"/>
    </row>
    <row r="2422" spans="1:6" x14ac:dyDescent="0.25">
      <c r="A2422" s="1"/>
      <c r="F2422" s="5"/>
    </row>
    <row r="2423" spans="1:6" x14ac:dyDescent="0.25">
      <c r="A2423" s="1"/>
      <c r="F2423" s="5"/>
    </row>
    <row r="2424" spans="1:6" x14ac:dyDescent="0.25">
      <c r="A2424" s="1"/>
      <c r="F2424" s="5"/>
    </row>
    <row r="2425" spans="1:6" x14ac:dyDescent="0.25">
      <c r="A2425" s="1"/>
      <c r="F2425" s="5"/>
    </row>
    <row r="2426" spans="1:6" x14ac:dyDescent="0.25">
      <c r="A2426" s="1"/>
      <c r="F2426" s="5"/>
    </row>
    <row r="2427" spans="1:6" x14ac:dyDescent="0.25">
      <c r="A2427" s="1"/>
      <c r="F2427" s="5"/>
    </row>
    <row r="2428" spans="1:6" x14ac:dyDescent="0.25">
      <c r="A2428" s="1"/>
      <c r="F2428" s="5"/>
    </row>
    <row r="2429" spans="1:6" x14ac:dyDescent="0.25">
      <c r="A2429" s="1"/>
      <c r="F2429" s="5"/>
    </row>
    <row r="2430" spans="1:6" x14ac:dyDescent="0.25">
      <c r="A2430" s="1"/>
      <c r="F2430" s="5"/>
    </row>
    <row r="2431" spans="1:6" x14ac:dyDescent="0.25">
      <c r="A2431" s="1"/>
      <c r="F2431" s="5"/>
    </row>
    <row r="2432" spans="1:6" x14ac:dyDescent="0.25">
      <c r="A2432" s="1"/>
      <c r="F2432" s="5"/>
    </row>
    <row r="2433" spans="1:6" x14ac:dyDescent="0.25">
      <c r="A2433" s="1"/>
      <c r="F2433" s="5"/>
    </row>
    <row r="2434" spans="1:6" x14ac:dyDescent="0.25">
      <c r="A2434" s="1"/>
      <c r="F2434" s="5"/>
    </row>
    <row r="2435" spans="1:6" x14ac:dyDescent="0.25">
      <c r="A2435" s="1"/>
      <c r="F2435" s="5"/>
    </row>
    <row r="2436" spans="1:6" x14ac:dyDescent="0.25">
      <c r="A2436" s="1"/>
      <c r="F2436" s="5"/>
    </row>
    <row r="2437" spans="1:6" x14ac:dyDescent="0.25">
      <c r="A2437" s="1"/>
      <c r="F2437" s="5"/>
    </row>
    <row r="2438" spans="1:6" x14ac:dyDescent="0.25">
      <c r="A2438" s="1"/>
      <c r="F2438" s="5"/>
    </row>
    <row r="2439" spans="1:6" x14ac:dyDescent="0.25">
      <c r="A2439" s="1"/>
      <c r="F2439" s="5"/>
    </row>
    <row r="2440" spans="1:6" x14ac:dyDescent="0.25">
      <c r="A2440" s="1"/>
      <c r="F2440" s="5"/>
    </row>
    <row r="2441" spans="1:6" x14ac:dyDescent="0.25">
      <c r="A2441" s="1"/>
      <c r="F2441" s="5"/>
    </row>
    <row r="2442" spans="1:6" x14ac:dyDescent="0.25">
      <c r="A2442" s="1"/>
      <c r="F2442" s="5"/>
    </row>
    <row r="2443" spans="1:6" x14ac:dyDescent="0.25">
      <c r="A2443" s="1"/>
      <c r="F2443" s="5"/>
    </row>
    <row r="2444" spans="1:6" x14ac:dyDescent="0.25">
      <c r="A2444" s="1"/>
      <c r="F2444" s="5"/>
    </row>
    <row r="2445" spans="1:6" x14ac:dyDescent="0.25">
      <c r="A2445" s="1"/>
      <c r="F2445" s="5"/>
    </row>
    <row r="2446" spans="1:6" x14ac:dyDescent="0.25">
      <c r="A2446" s="1"/>
      <c r="F2446" s="5"/>
    </row>
    <row r="2447" spans="1:6" x14ac:dyDescent="0.25">
      <c r="A2447" s="1"/>
      <c r="F2447" s="5"/>
    </row>
    <row r="2448" spans="1:6" x14ac:dyDescent="0.25">
      <c r="A2448" s="1"/>
      <c r="F2448" s="5"/>
    </row>
    <row r="2449" spans="1:6" x14ac:dyDescent="0.25">
      <c r="A2449" s="1"/>
      <c r="F2449" s="5"/>
    </row>
    <row r="2450" spans="1:6" x14ac:dyDescent="0.25">
      <c r="A2450" s="1"/>
      <c r="F2450" s="5"/>
    </row>
    <row r="2451" spans="1:6" x14ac:dyDescent="0.25">
      <c r="A2451" s="1"/>
      <c r="F2451" s="5"/>
    </row>
    <row r="2452" spans="1:6" x14ac:dyDescent="0.25">
      <c r="A2452" s="1"/>
      <c r="F2452" s="5"/>
    </row>
    <row r="2453" spans="1:6" x14ac:dyDescent="0.25">
      <c r="A2453" s="1"/>
      <c r="F2453" s="5"/>
    </row>
    <row r="2454" spans="1:6" x14ac:dyDescent="0.25">
      <c r="A2454" s="1"/>
      <c r="F2454" s="5"/>
    </row>
    <row r="2455" spans="1:6" x14ac:dyDescent="0.25">
      <c r="A2455" s="1"/>
      <c r="F2455" s="5"/>
    </row>
    <row r="2456" spans="1:6" x14ac:dyDescent="0.25">
      <c r="A2456" s="1"/>
      <c r="F2456" s="5"/>
    </row>
    <row r="2457" spans="1:6" x14ac:dyDescent="0.25">
      <c r="A2457" s="1"/>
      <c r="F2457" s="5"/>
    </row>
    <row r="2458" spans="1:6" x14ac:dyDescent="0.25">
      <c r="A2458" s="1"/>
      <c r="F2458" s="5"/>
    </row>
    <row r="2459" spans="1:6" x14ac:dyDescent="0.25">
      <c r="A2459" s="1"/>
      <c r="F2459" s="5"/>
    </row>
    <row r="2460" spans="1:6" x14ac:dyDescent="0.25">
      <c r="A2460" s="1"/>
      <c r="F2460" s="5"/>
    </row>
    <row r="2461" spans="1:6" x14ac:dyDescent="0.25">
      <c r="A2461" s="1"/>
      <c r="F2461" s="5"/>
    </row>
    <row r="2462" spans="1:6" x14ac:dyDescent="0.25">
      <c r="A2462" s="1"/>
      <c r="F2462" s="5"/>
    </row>
    <row r="2463" spans="1:6" x14ac:dyDescent="0.25">
      <c r="A2463" s="1"/>
      <c r="F2463" s="5"/>
    </row>
    <row r="2464" spans="1:6" x14ac:dyDescent="0.25">
      <c r="A2464" s="1"/>
      <c r="F2464" s="5"/>
    </row>
    <row r="2465" spans="1:6" x14ac:dyDescent="0.25">
      <c r="A2465" s="1"/>
      <c r="F2465" s="5"/>
    </row>
    <row r="2466" spans="1:6" x14ac:dyDescent="0.25">
      <c r="A2466" s="1"/>
      <c r="F2466" s="5"/>
    </row>
    <row r="2467" spans="1:6" x14ac:dyDescent="0.25">
      <c r="A2467" s="1"/>
      <c r="F2467" s="5"/>
    </row>
    <row r="2468" spans="1:6" x14ac:dyDescent="0.25">
      <c r="A2468" s="1"/>
      <c r="F2468" s="5"/>
    </row>
    <row r="2469" spans="1:6" x14ac:dyDescent="0.25">
      <c r="A2469" s="1"/>
      <c r="F2469" s="5"/>
    </row>
    <row r="2470" spans="1:6" x14ac:dyDescent="0.25">
      <c r="A2470" s="1"/>
      <c r="F2470" s="5"/>
    </row>
    <row r="2471" spans="1:6" x14ac:dyDescent="0.25">
      <c r="A2471" s="1"/>
      <c r="F2471" s="5"/>
    </row>
    <row r="2472" spans="1:6" x14ac:dyDescent="0.25">
      <c r="A2472" s="1"/>
      <c r="F2472" s="5"/>
    </row>
    <row r="2473" spans="1:6" x14ac:dyDescent="0.25">
      <c r="A2473" s="1"/>
      <c r="F2473" s="5"/>
    </row>
    <row r="2474" spans="1:6" x14ac:dyDescent="0.25">
      <c r="A2474" s="1"/>
      <c r="F2474" s="5"/>
    </row>
    <row r="2475" spans="1:6" x14ac:dyDescent="0.25">
      <c r="A2475" s="1"/>
      <c r="F2475" s="5"/>
    </row>
    <row r="2476" spans="1:6" x14ac:dyDescent="0.25">
      <c r="A2476" s="1"/>
      <c r="F2476" s="5"/>
    </row>
    <row r="2477" spans="1:6" x14ac:dyDescent="0.25">
      <c r="A2477" s="1"/>
      <c r="F2477" s="5"/>
    </row>
    <row r="2478" spans="1:6" x14ac:dyDescent="0.25">
      <c r="A2478" s="1"/>
      <c r="F2478" s="5"/>
    </row>
    <row r="2479" spans="1:6" x14ac:dyDescent="0.25">
      <c r="A2479" s="1"/>
      <c r="F2479" s="5"/>
    </row>
    <row r="2480" spans="1:6" x14ac:dyDescent="0.25">
      <c r="A2480" s="1"/>
      <c r="F2480" s="5"/>
    </row>
    <row r="2481" spans="1:6" x14ac:dyDescent="0.25">
      <c r="A2481" s="1"/>
      <c r="F2481" s="5"/>
    </row>
    <row r="2482" spans="1:6" x14ac:dyDescent="0.25">
      <c r="A2482" s="1"/>
      <c r="F2482" s="5"/>
    </row>
    <row r="2483" spans="1:6" x14ac:dyDescent="0.25">
      <c r="A2483" s="1"/>
      <c r="F2483" s="5"/>
    </row>
    <row r="2484" spans="1:6" x14ac:dyDescent="0.25">
      <c r="A2484" s="1"/>
      <c r="F2484" s="5"/>
    </row>
    <row r="2485" spans="1:6" x14ac:dyDescent="0.25">
      <c r="A2485" s="1"/>
      <c r="F2485" s="5"/>
    </row>
    <row r="2486" spans="1:6" x14ac:dyDescent="0.25">
      <c r="A2486" s="1"/>
      <c r="F2486" s="5"/>
    </row>
    <row r="2487" spans="1:6" x14ac:dyDescent="0.25">
      <c r="A2487" s="1"/>
      <c r="F2487" s="5"/>
    </row>
    <row r="2488" spans="1:6" x14ac:dyDescent="0.25">
      <c r="A2488" s="1"/>
      <c r="F2488" s="5"/>
    </row>
    <row r="2489" spans="1:6" x14ac:dyDescent="0.25">
      <c r="A2489" s="1"/>
      <c r="F2489" s="5"/>
    </row>
    <row r="2490" spans="1:6" x14ac:dyDescent="0.25">
      <c r="A2490" s="1"/>
      <c r="F2490" s="5"/>
    </row>
    <row r="2491" spans="1:6" x14ac:dyDescent="0.25">
      <c r="A2491" s="1"/>
      <c r="F2491" s="5"/>
    </row>
    <row r="2492" spans="1:6" x14ac:dyDescent="0.25">
      <c r="A2492" s="1"/>
      <c r="F2492" s="5"/>
    </row>
    <row r="2493" spans="1:6" x14ac:dyDescent="0.25">
      <c r="A2493" s="1"/>
      <c r="F2493" s="5"/>
    </row>
    <row r="2494" spans="1:6" x14ac:dyDescent="0.25">
      <c r="A2494" s="1"/>
      <c r="F2494" s="5"/>
    </row>
    <row r="2495" spans="1:6" x14ac:dyDescent="0.25">
      <c r="A2495" s="1"/>
      <c r="F2495" s="5"/>
    </row>
    <row r="2496" spans="1:6" x14ac:dyDescent="0.25">
      <c r="A2496" s="1"/>
      <c r="F2496" s="5"/>
    </row>
    <row r="2497" spans="1:6" x14ac:dyDescent="0.25">
      <c r="A2497" s="1"/>
      <c r="F2497" s="5"/>
    </row>
    <row r="2498" spans="1:6" x14ac:dyDescent="0.25">
      <c r="A2498" s="1"/>
      <c r="F2498" s="5"/>
    </row>
    <row r="2499" spans="1:6" x14ac:dyDescent="0.25">
      <c r="A2499" s="1"/>
      <c r="F2499" s="5"/>
    </row>
    <row r="2500" spans="1:6" x14ac:dyDescent="0.25">
      <c r="A2500" s="1"/>
      <c r="F2500" s="5"/>
    </row>
    <row r="2501" spans="1:6" x14ac:dyDescent="0.25">
      <c r="A2501" s="1"/>
      <c r="F2501" s="5"/>
    </row>
    <row r="2502" spans="1:6" x14ac:dyDescent="0.25">
      <c r="A2502" s="1"/>
      <c r="F2502" s="5"/>
    </row>
    <row r="2503" spans="1:6" x14ac:dyDescent="0.25">
      <c r="A2503" s="1"/>
      <c r="F2503" s="5"/>
    </row>
    <row r="2504" spans="1:6" x14ac:dyDescent="0.25">
      <c r="A2504" s="1"/>
      <c r="F2504" s="5"/>
    </row>
    <row r="2505" spans="1:6" x14ac:dyDescent="0.25">
      <c r="A2505" s="1"/>
      <c r="F2505" s="5"/>
    </row>
    <row r="2506" spans="1:6" x14ac:dyDescent="0.25">
      <c r="A2506" s="1"/>
      <c r="F2506" s="5"/>
    </row>
    <row r="2507" spans="1:6" x14ac:dyDescent="0.25">
      <c r="A2507" s="1"/>
      <c r="F2507" s="5"/>
    </row>
    <row r="2508" spans="1:6" x14ac:dyDescent="0.25">
      <c r="A2508" s="1"/>
      <c r="F2508" s="5"/>
    </row>
    <row r="2509" spans="1:6" x14ac:dyDescent="0.25">
      <c r="A2509" s="1"/>
      <c r="F2509" s="5"/>
    </row>
    <row r="2510" spans="1:6" x14ac:dyDescent="0.25">
      <c r="A2510" s="1"/>
      <c r="F2510" s="5"/>
    </row>
    <row r="2511" spans="1:6" x14ac:dyDescent="0.25">
      <c r="A2511" s="1"/>
      <c r="F2511" s="5"/>
    </row>
    <row r="2512" spans="1:6" x14ac:dyDescent="0.25">
      <c r="A2512" s="1"/>
      <c r="F2512" s="5"/>
    </row>
    <row r="2513" spans="1:6" x14ac:dyDescent="0.25">
      <c r="A2513" s="1"/>
      <c r="F2513" s="5"/>
    </row>
    <row r="2514" spans="1:6" x14ac:dyDescent="0.25">
      <c r="A2514" s="1"/>
      <c r="F2514" s="5"/>
    </row>
    <row r="2515" spans="1:6" x14ac:dyDescent="0.25">
      <c r="A2515" s="1"/>
      <c r="F2515" s="5"/>
    </row>
    <row r="2516" spans="1:6" x14ac:dyDescent="0.25">
      <c r="A2516" s="1"/>
      <c r="F2516" s="5"/>
    </row>
    <row r="2517" spans="1:6" x14ac:dyDescent="0.25">
      <c r="A2517" s="1"/>
      <c r="F2517" s="5"/>
    </row>
    <row r="2518" spans="1:6" x14ac:dyDescent="0.25">
      <c r="A2518" s="1"/>
      <c r="F2518" s="5"/>
    </row>
    <row r="2519" spans="1:6" x14ac:dyDescent="0.25">
      <c r="A2519" s="1"/>
      <c r="F2519" s="5"/>
    </row>
    <row r="2520" spans="1:6" x14ac:dyDescent="0.25">
      <c r="A2520" s="1"/>
      <c r="F2520" s="5"/>
    </row>
    <row r="2521" spans="1:6" x14ac:dyDescent="0.25">
      <c r="A2521" s="1"/>
      <c r="F2521" s="5"/>
    </row>
    <row r="2522" spans="1:6" x14ac:dyDescent="0.25">
      <c r="A2522" s="1"/>
      <c r="F2522" s="5"/>
    </row>
    <row r="2523" spans="1:6" x14ac:dyDescent="0.25">
      <c r="A2523" s="1"/>
      <c r="F2523" s="5"/>
    </row>
    <row r="2524" spans="1:6" x14ac:dyDescent="0.25">
      <c r="A2524" s="1"/>
      <c r="F2524" s="5"/>
    </row>
    <row r="2525" spans="1:6" x14ac:dyDescent="0.25">
      <c r="A2525" s="1"/>
      <c r="F2525" s="5"/>
    </row>
    <row r="2526" spans="1:6" x14ac:dyDescent="0.25">
      <c r="A2526" s="1"/>
      <c r="F2526" s="5"/>
    </row>
    <row r="2527" spans="1:6" x14ac:dyDescent="0.25">
      <c r="A2527" s="1"/>
      <c r="F2527" s="5"/>
    </row>
    <row r="2528" spans="1:6" x14ac:dyDescent="0.25">
      <c r="A2528" s="1"/>
      <c r="F2528" s="5"/>
    </row>
    <row r="2529" spans="1:6" x14ac:dyDescent="0.25">
      <c r="A2529" s="1"/>
      <c r="F2529" s="5"/>
    </row>
    <row r="2530" spans="1:6" x14ac:dyDescent="0.25">
      <c r="A2530" s="1"/>
      <c r="F2530" s="5"/>
    </row>
    <row r="2531" spans="1:6" x14ac:dyDescent="0.25">
      <c r="A2531" s="1"/>
      <c r="F2531" s="5"/>
    </row>
    <row r="2532" spans="1:6" x14ac:dyDescent="0.25">
      <c r="A2532" s="1"/>
      <c r="F2532" s="5"/>
    </row>
    <row r="2533" spans="1:6" x14ac:dyDescent="0.25">
      <c r="A2533" s="1"/>
      <c r="F2533" s="5"/>
    </row>
    <row r="2534" spans="1:6" x14ac:dyDescent="0.25">
      <c r="A2534" s="1"/>
      <c r="F2534" s="5"/>
    </row>
    <row r="2535" spans="1:6" x14ac:dyDescent="0.25">
      <c r="A2535" s="1"/>
      <c r="F2535" s="5"/>
    </row>
    <row r="2536" spans="1:6" x14ac:dyDescent="0.25">
      <c r="A2536" s="1"/>
      <c r="F2536" s="5"/>
    </row>
    <row r="2537" spans="1:6" x14ac:dyDescent="0.25">
      <c r="A2537" s="1"/>
      <c r="F2537" s="5"/>
    </row>
    <row r="2538" spans="1:6" x14ac:dyDescent="0.25">
      <c r="A2538" s="1"/>
      <c r="F2538" s="5"/>
    </row>
    <row r="2539" spans="1:6" x14ac:dyDescent="0.25">
      <c r="A2539" s="1"/>
      <c r="F2539" s="5"/>
    </row>
    <row r="2540" spans="1:6" x14ac:dyDescent="0.25">
      <c r="A2540" s="1"/>
      <c r="F2540" s="5"/>
    </row>
    <row r="2541" spans="1:6" x14ac:dyDescent="0.25">
      <c r="A2541" s="1"/>
      <c r="F2541" s="5"/>
    </row>
    <row r="2542" spans="1:6" x14ac:dyDescent="0.25">
      <c r="A2542" s="1"/>
      <c r="F2542" s="5"/>
    </row>
    <row r="2543" spans="1:6" x14ac:dyDescent="0.25">
      <c r="A2543" s="1"/>
      <c r="F2543" s="5"/>
    </row>
    <row r="2544" spans="1:6" x14ac:dyDescent="0.25">
      <c r="A2544" s="1"/>
      <c r="F2544" s="5"/>
    </row>
    <row r="2545" spans="1:6" x14ac:dyDescent="0.25">
      <c r="A2545" s="1"/>
      <c r="F2545" s="5"/>
    </row>
    <row r="2546" spans="1:6" x14ac:dyDescent="0.25">
      <c r="A2546" s="1"/>
      <c r="F2546" s="5"/>
    </row>
    <row r="2547" spans="1:6" x14ac:dyDescent="0.25">
      <c r="A2547" s="1"/>
      <c r="F2547" s="5"/>
    </row>
    <row r="2548" spans="1:6" x14ac:dyDescent="0.25">
      <c r="A2548" s="1"/>
      <c r="F2548" s="5"/>
    </row>
    <row r="2549" spans="1:6" x14ac:dyDescent="0.25">
      <c r="A2549" s="1"/>
      <c r="F2549" s="5"/>
    </row>
    <row r="2550" spans="1:6" x14ac:dyDescent="0.25">
      <c r="A2550" s="1"/>
      <c r="F2550" s="5"/>
    </row>
    <row r="2551" spans="1:6" x14ac:dyDescent="0.25">
      <c r="A2551" s="1"/>
      <c r="F2551" s="5"/>
    </row>
    <row r="2552" spans="1:6" x14ac:dyDescent="0.25">
      <c r="A2552" s="1"/>
      <c r="F2552" s="5"/>
    </row>
    <row r="2553" spans="1:6" x14ac:dyDescent="0.25">
      <c r="A2553" s="1"/>
      <c r="F2553" s="5"/>
    </row>
    <row r="2554" spans="1:6" x14ac:dyDescent="0.25">
      <c r="A2554" s="1"/>
      <c r="F2554" s="5"/>
    </row>
    <row r="2555" spans="1:6" x14ac:dyDescent="0.25">
      <c r="A2555" s="1"/>
      <c r="F2555" s="5"/>
    </row>
    <row r="2556" spans="1:6" x14ac:dyDescent="0.25">
      <c r="A2556" s="1"/>
      <c r="F2556" s="5"/>
    </row>
    <row r="2557" spans="1:6" x14ac:dyDescent="0.25">
      <c r="A2557" s="1"/>
      <c r="F2557" s="5"/>
    </row>
    <row r="2558" spans="1:6" x14ac:dyDescent="0.25">
      <c r="A2558" s="1"/>
      <c r="F2558" s="5"/>
    </row>
    <row r="2559" spans="1:6" x14ac:dyDescent="0.25">
      <c r="A2559" s="1"/>
      <c r="F2559" s="5"/>
    </row>
    <row r="2560" spans="1:6" x14ac:dyDescent="0.25">
      <c r="A2560" s="1"/>
      <c r="F2560" s="5"/>
    </row>
    <row r="2561" spans="1:6" x14ac:dyDescent="0.25">
      <c r="A2561" s="1"/>
      <c r="F2561" s="5"/>
    </row>
    <row r="2562" spans="1:6" x14ac:dyDescent="0.25">
      <c r="A2562" s="1"/>
      <c r="F2562" s="5"/>
    </row>
    <row r="2563" spans="1:6" x14ac:dyDescent="0.25">
      <c r="A2563" s="1"/>
      <c r="F2563" s="5"/>
    </row>
    <row r="2564" spans="1:6" x14ac:dyDescent="0.25">
      <c r="A2564" s="1"/>
      <c r="F2564" s="5"/>
    </row>
    <row r="2565" spans="1:6" x14ac:dyDescent="0.25">
      <c r="A2565" s="1"/>
      <c r="F2565" s="5"/>
    </row>
    <row r="2566" spans="1:6" x14ac:dyDescent="0.25">
      <c r="A2566" s="1"/>
      <c r="F2566" s="5"/>
    </row>
    <row r="2567" spans="1:6" x14ac:dyDescent="0.25">
      <c r="A2567" s="1"/>
      <c r="F2567" s="5"/>
    </row>
    <row r="2568" spans="1:6" x14ac:dyDescent="0.25">
      <c r="A2568" s="1"/>
      <c r="F2568" s="5"/>
    </row>
    <row r="2569" spans="1:6" x14ac:dyDescent="0.25">
      <c r="A2569" s="1"/>
      <c r="F2569" s="5"/>
    </row>
    <row r="2570" spans="1:6" x14ac:dyDescent="0.25">
      <c r="A2570" s="1"/>
      <c r="F2570" s="5"/>
    </row>
    <row r="2571" spans="1:6" x14ac:dyDescent="0.25">
      <c r="A2571" s="1"/>
      <c r="F2571" s="5"/>
    </row>
    <row r="2572" spans="1:6" x14ac:dyDescent="0.25">
      <c r="A2572" s="1"/>
      <c r="F2572" s="5"/>
    </row>
    <row r="2573" spans="1:6" x14ac:dyDescent="0.25">
      <c r="A2573" s="1"/>
      <c r="F2573" s="5"/>
    </row>
    <row r="2574" spans="1:6" x14ac:dyDescent="0.25">
      <c r="A2574" s="1"/>
      <c r="F2574" s="5"/>
    </row>
    <row r="2575" spans="1:6" x14ac:dyDescent="0.25">
      <c r="A2575" s="1"/>
      <c r="F2575" s="5"/>
    </row>
    <row r="2576" spans="1:6" x14ac:dyDescent="0.25">
      <c r="A2576" s="1"/>
      <c r="F2576" s="5"/>
    </row>
    <row r="2577" spans="1:6" x14ac:dyDescent="0.25">
      <c r="A2577" s="1"/>
      <c r="F2577" s="5"/>
    </row>
    <row r="2578" spans="1:6" x14ac:dyDescent="0.25">
      <c r="A2578" s="1"/>
      <c r="F2578" s="5"/>
    </row>
    <row r="2579" spans="1:6" x14ac:dyDescent="0.25">
      <c r="A2579" s="1"/>
      <c r="F2579" s="5"/>
    </row>
    <row r="2580" spans="1:6" x14ac:dyDescent="0.25">
      <c r="A2580" s="1"/>
      <c r="F2580" s="5"/>
    </row>
    <row r="2581" spans="1:6" x14ac:dyDescent="0.25">
      <c r="A2581" s="1"/>
      <c r="F2581" s="5"/>
    </row>
    <row r="2582" spans="1:6" x14ac:dyDescent="0.25">
      <c r="A2582" s="1"/>
      <c r="F2582" s="5"/>
    </row>
    <row r="2583" spans="1:6" x14ac:dyDescent="0.25">
      <c r="A2583" s="1"/>
      <c r="F2583" s="5"/>
    </row>
    <row r="2584" spans="1:6" x14ac:dyDescent="0.25">
      <c r="A2584" s="1"/>
      <c r="F2584" s="5"/>
    </row>
    <row r="2585" spans="1:6" x14ac:dyDescent="0.25">
      <c r="A2585" s="1"/>
      <c r="F2585" s="5"/>
    </row>
    <row r="2586" spans="1:6" x14ac:dyDescent="0.25">
      <c r="A2586" s="1"/>
      <c r="F2586" s="5"/>
    </row>
    <row r="2587" spans="1:6" x14ac:dyDescent="0.25">
      <c r="A2587" s="1"/>
      <c r="F2587" s="5"/>
    </row>
    <row r="2588" spans="1:6" x14ac:dyDescent="0.25">
      <c r="A2588" s="1"/>
      <c r="F2588" s="5"/>
    </row>
    <row r="2589" spans="1:6" x14ac:dyDescent="0.25">
      <c r="A2589" s="1"/>
      <c r="F2589" s="5"/>
    </row>
    <row r="2590" spans="1:6" x14ac:dyDescent="0.25">
      <c r="A2590" s="1"/>
      <c r="F2590" s="5"/>
    </row>
    <row r="2591" spans="1:6" x14ac:dyDescent="0.25">
      <c r="A2591" s="1"/>
      <c r="F2591" s="5"/>
    </row>
    <row r="2592" spans="1:6" x14ac:dyDescent="0.25">
      <c r="A2592" s="1"/>
      <c r="F2592" s="5"/>
    </row>
    <row r="2593" spans="1:6" x14ac:dyDescent="0.25">
      <c r="A2593" s="1"/>
      <c r="F2593" s="5"/>
    </row>
    <row r="2594" spans="1:6" x14ac:dyDescent="0.25">
      <c r="A2594" s="1"/>
      <c r="F2594" s="5"/>
    </row>
    <row r="2595" spans="1:6" x14ac:dyDescent="0.25">
      <c r="A2595" s="1"/>
      <c r="F2595" s="5"/>
    </row>
    <row r="2596" spans="1:6" x14ac:dyDescent="0.25">
      <c r="A2596" s="1"/>
      <c r="F2596" s="5"/>
    </row>
    <row r="2597" spans="1:6" x14ac:dyDescent="0.25">
      <c r="A2597" s="1"/>
      <c r="F2597" s="5"/>
    </row>
    <row r="2598" spans="1:6" x14ac:dyDescent="0.25">
      <c r="A2598" s="1"/>
      <c r="F2598" s="5"/>
    </row>
    <row r="2599" spans="1:6" x14ac:dyDescent="0.25">
      <c r="A2599" s="1"/>
      <c r="F2599" s="5"/>
    </row>
    <row r="2600" spans="1:6" x14ac:dyDescent="0.25">
      <c r="A2600" s="1"/>
      <c r="F2600" s="5"/>
    </row>
    <row r="2601" spans="1:6" x14ac:dyDescent="0.25">
      <c r="A2601" s="1"/>
      <c r="F2601" s="5"/>
    </row>
    <row r="2602" spans="1:6" x14ac:dyDescent="0.25">
      <c r="A2602" s="1"/>
      <c r="F2602" s="5"/>
    </row>
    <row r="2603" spans="1:6" x14ac:dyDescent="0.25">
      <c r="A2603" s="1"/>
      <c r="F2603" s="5"/>
    </row>
    <row r="2604" spans="1:6" x14ac:dyDescent="0.25">
      <c r="A2604" s="1"/>
      <c r="F2604" s="5"/>
    </row>
    <row r="2605" spans="1:6" x14ac:dyDescent="0.25">
      <c r="A2605" s="1"/>
      <c r="F2605" s="5"/>
    </row>
    <row r="2606" spans="1:6" x14ac:dyDescent="0.25">
      <c r="A2606" s="1"/>
      <c r="F2606" s="5"/>
    </row>
    <row r="2607" spans="1:6" x14ac:dyDescent="0.25">
      <c r="A2607" s="1"/>
      <c r="F2607" s="5"/>
    </row>
    <row r="2608" spans="1:6" x14ac:dyDescent="0.25">
      <c r="A2608" s="1"/>
      <c r="F2608" s="5"/>
    </row>
    <row r="2609" spans="1:6" x14ac:dyDescent="0.25">
      <c r="A2609" s="1"/>
      <c r="F2609" s="5"/>
    </row>
    <row r="2610" spans="1:6" x14ac:dyDescent="0.25">
      <c r="A2610" s="1"/>
      <c r="F2610" s="5"/>
    </row>
    <row r="2611" spans="1:6" x14ac:dyDescent="0.25">
      <c r="A2611" s="1"/>
      <c r="F2611" s="5"/>
    </row>
    <row r="2612" spans="1:6" x14ac:dyDescent="0.25">
      <c r="A2612" s="1"/>
      <c r="F2612" s="5"/>
    </row>
    <row r="2613" spans="1:6" x14ac:dyDescent="0.25">
      <c r="A2613" s="1"/>
      <c r="F2613" s="5"/>
    </row>
    <row r="2614" spans="1:6" x14ac:dyDescent="0.25">
      <c r="A2614" s="1"/>
      <c r="F2614" s="5"/>
    </row>
    <row r="2615" spans="1:6" x14ac:dyDescent="0.25">
      <c r="A2615" s="1"/>
      <c r="F2615" s="5"/>
    </row>
    <row r="2616" spans="1:6" x14ac:dyDescent="0.25">
      <c r="A2616" s="1"/>
      <c r="F2616" s="5"/>
    </row>
    <row r="2617" spans="1:6" x14ac:dyDescent="0.25">
      <c r="A2617" s="1"/>
      <c r="F2617" s="5"/>
    </row>
    <row r="2618" spans="1:6" x14ac:dyDescent="0.25">
      <c r="A2618" s="1"/>
      <c r="F2618" s="5"/>
    </row>
    <row r="2619" spans="1:6" x14ac:dyDescent="0.25">
      <c r="A2619" s="1"/>
      <c r="F2619" s="5"/>
    </row>
    <row r="2620" spans="1:6" x14ac:dyDescent="0.25">
      <c r="A2620" s="1"/>
      <c r="F2620" s="5"/>
    </row>
    <row r="2621" spans="1:6" x14ac:dyDescent="0.25">
      <c r="A2621" s="1"/>
      <c r="F2621" s="5"/>
    </row>
    <row r="2622" spans="1:6" x14ac:dyDescent="0.25">
      <c r="A2622" s="1"/>
      <c r="F2622" s="5"/>
    </row>
    <row r="2623" spans="1:6" x14ac:dyDescent="0.25">
      <c r="A2623" s="1"/>
      <c r="F2623" s="5"/>
    </row>
    <row r="2624" spans="1:6" x14ac:dyDescent="0.25">
      <c r="A2624" s="1"/>
      <c r="F2624" s="5"/>
    </row>
    <row r="2625" spans="1:6" x14ac:dyDescent="0.25">
      <c r="A2625" s="1"/>
      <c r="F2625" s="5"/>
    </row>
    <row r="2626" spans="1:6" x14ac:dyDescent="0.25">
      <c r="A2626" s="1"/>
      <c r="F2626" s="5"/>
    </row>
    <row r="2627" spans="1:6" x14ac:dyDescent="0.25">
      <c r="A2627" s="1"/>
      <c r="F2627" s="5"/>
    </row>
    <row r="2628" spans="1:6" x14ac:dyDescent="0.25">
      <c r="A2628" s="1"/>
      <c r="F2628" s="5"/>
    </row>
    <row r="2629" spans="1:6" x14ac:dyDescent="0.25">
      <c r="A2629" s="1"/>
      <c r="F2629" s="5"/>
    </row>
    <row r="2630" spans="1:6" x14ac:dyDescent="0.25">
      <c r="A2630" s="1"/>
      <c r="F2630" s="5"/>
    </row>
    <row r="2631" spans="1:6" x14ac:dyDescent="0.25">
      <c r="A2631" s="1"/>
      <c r="F2631" s="5"/>
    </row>
    <row r="2632" spans="1:6" x14ac:dyDescent="0.25">
      <c r="A2632" s="1"/>
      <c r="F2632" s="5"/>
    </row>
    <row r="2633" spans="1:6" x14ac:dyDescent="0.25">
      <c r="A2633" s="1"/>
      <c r="F2633" s="5"/>
    </row>
    <row r="2634" spans="1:6" x14ac:dyDescent="0.25">
      <c r="A2634" s="1"/>
      <c r="F2634" s="5"/>
    </row>
    <row r="2635" spans="1:6" x14ac:dyDescent="0.25">
      <c r="A2635" s="1"/>
      <c r="F2635" s="5"/>
    </row>
    <row r="2636" spans="1:6" x14ac:dyDescent="0.25">
      <c r="A2636" s="1"/>
      <c r="F2636" s="5"/>
    </row>
    <row r="2637" spans="1:6" x14ac:dyDescent="0.25">
      <c r="A2637" s="1"/>
      <c r="F2637" s="5"/>
    </row>
    <row r="2638" spans="1:6" x14ac:dyDescent="0.25">
      <c r="A2638" s="1"/>
      <c r="F2638" s="5"/>
    </row>
    <row r="2639" spans="1:6" x14ac:dyDescent="0.25">
      <c r="A2639" s="1"/>
      <c r="F2639" s="5"/>
    </row>
    <row r="2640" spans="1:6" x14ac:dyDescent="0.25">
      <c r="A2640" s="1"/>
      <c r="F2640" s="5"/>
    </row>
    <row r="2641" spans="1:6" x14ac:dyDescent="0.25">
      <c r="A2641" s="1"/>
      <c r="F2641" s="5"/>
    </row>
    <row r="2642" spans="1:6" x14ac:dyDescent="0.25">
      <c r="A2642" s="1"/>
      <c r="F2642" s="5"/>
    </row>
    <row r="2643" spans="1:6" x14ac:dyDescent="0.25">
      <c r="A2643" s="1"/>
      <c r="F2643" s="5"/>
    </row>
    <row r="2644" spans="1:6" x14ac:dyDescent="0.25">
      <c r="A2644" s="1"/>
      <c r="F2644" s="5"/>
    </row>
    <row r="2645" spans="1:6" x14ac:dyDescent="0.25">
      <c r="A2645" s="1"/>
      <c r="F2645" s="5"/>
    </row>
    <row r="2646" spans="1:6" x14ac:dyDescent="0.25">
      <c r="A2646" s="1"/>
      <c r="F2646" s="5"/>
    </row>
    <row r="2647" spans="1:6" x14ac:dyDescent="0.25">
      <c r="A2647" s="1"/>
      <c r="F2647" s="5"/>
    </row>
    <row r="2648" spans="1:6" x14ac:dyDescent="0.25">
      <c r="A2648" s="1"/>
      <c r="F2648" s="5"/>
    </row>
    <row r="2649" spans="1:6" x14ac:dyDescent="0.25">
      <c r="A2649" s="1"/>
      <c r="F2649" s="5"/>
    </row>
    <row r="2650" spans="1:6" x14ac:dyDescent="0.25">
      <c r="A2650" s="1"/>
      <c r="F2650" s="5"/>
    </row>
    <row r="2651" spans="1:6" x14ac:dyDescent="0.25">
      <c r="A2651" s="1"/>
      <c r="F2651" s="5"/>
    </row>
    <row r="2652" spans="1:6" x14ac:dyDescent="0.25">
      <c r="A2652" s="1"/>
      <c r="F2652" s="5"/>
    </row>
    <row r="2653" spans="1:6" x14ac:dyDescent="0.25">
      <c r="A2653" s="1"/>
      <c r="F2653" s="5"/>
    </row>
    <row r="2654" spans="1:6" x14ac:dyDescent="0.25">
      <c r="A2654" s="1"/>
      <c r="F2654" s="5"/>
    </row>
    <row r="2655" spans="1:6" x14ac:dyDescent="0.25">
      <c r="A2655" s="1"/>
      <c r="F2655" s="5"/>
    </row>
    <row r="2656" spans="1:6" x14ac:dyDescent="0.25">
      <c r="A2656" s="1"/>
      <c r="F2656" s="5"/>
    </row>
    <row r="2657" spans="1:6" x14ac:dyDescent="0.25">
      <c r="A2657" s="1"/>
      <c r="F2657" s="5"/>
    </row>
    <row r="2658" spans="1:6" x14ac:dyDescent="0.25">
      <c r="A2658" s="1"/>
      <c r="F2658" s="5"/>
    </row>
    <row r="2659" spans="1:6" x14ac:dyDescent="0.25">
      <c r="A2659" s="1"/>
      <c r="F2659" s="5"/>
    </row>
    <row r="2660" spans="1:6" x14ac:dyDescent="0.25">
      <c r="A2660" s="1"/>
      <c r="F2660" s="5"/>
    </row>
    <row r="2661" spans="1:6" x14ac:dyDescent="0.25">
      <c r="A2661" s="1"/>
      <c r="F2661" s="5"/>
    </row>
    <row r="2662" spans="1:6" x14ac:dyDescent="0.25">
      <c r="A2662" s="1"/>
      <c r="F2662" s="5"/>
    </row>
    <row r="2663" spans="1:6" x14ac:dyDescent="0.25">
      <c r="A2663" s="1"/>
      <c r="F2663" s="5"/>
    </row>
    <row r="2664" spans="1:6" x14ac:dyDescent="0.25">
      <c r="A2664" s="1"/>
      <c r="F2664" s="5"/>
    </row>
    <row r="2665" spans="1:6" x14ac:dyDescent="0.25">
      <c r="A2665" s="1"/>
      <c r="F2665" s="5"/>
    </row>
    <row r="2666" spans="1:6" x14ac:dyDescent="0.25">
      <c r="A2666" s="1"/>
      <c r="F2666" s="5"/>
    </row>
    <row r="2667" spans="1:6" x14ac:dyDescent="0.25">
      <c r="A2667" s="1"/>
      <c r="F2667" s="5"/>
    </row>
    <row r="2668" spans="1:6" x14ac:dyDescent="0.25">
      <c r="A2668" s="1"/>
      <c r="F2668" s="5"/>
    </row>
    <row r="2669" spans="1:6" x14ac:dyDescent="0.25">
      <c r="A2669" s="1"/>
      <c r="F2669" s="5"/>
    </row>
    <row r="2670" spans="1:6" x14ac:dyDescent="0.25">
      <c r="A2670" s="1"/>
      <c r="F2670" s="5"/>
    </row>
    <row r="2671" spans="1:6" x14ac:dyDescent="0.25">
      <c r="A2671" s="1"/>
      <c r="F2671" s="5"/>
    </row>
    <row r="2672" spans="1:6" x14ac:dyDescent="0.25">
      <c r="A2672" s="1"/>
      <c r="F2672" s="5"/>
    </row>
    <row r="2673" spans="1:6" x14ac:dyDescent="0.25">
      <c r="A2673" s="1"/>
      <c r="F2673" s="5"/>
    </row>
    <row r="2674" spans="1:6" x14ac:dyDescent="0.25">
      <c r="A2674" s="1"/>
      <c r="F2674" s="5"/>
    </row>
    <row r="2675" spans="1:6" x14ac:dyDescent="0.25">
      <c r="A2675" s="1"/>
      <c r="F2675" s="5"/>
    </row>
    <row r="2676" spans="1:6" x14ac:dyDescent="0.25">
      <c r="A2676" s="1"/>
      <c r="F2676" s="5"/>
    </row>
    <row r="2677" spans="1:6" x14ac:dyDescent="0.25">
      <c r="A2677" s="1"/>
      <c r="F2677" s="5"/>
    </row>
    <row r="2678" spans="1:6" x14ac:dyDescent="0.25">
      <c r="A2678" s="1"/>
      <c r="F2678" s="5"/>
    </row>
    <row r="2679" spans="1:6" x14ac:dyDescent="0.25">
      <c r="A2679" s="1"/>
      <c r="F2679" s="5"/>
    </row>
    <row r="2680" spans="1:6" x14ac:dyDescent="0.25">
      <c r="A2680" s="1"/>
      <c r="F2680" s="5"/>
    </row>
    <row r="2681" spans="1:6" x14ac:dyDescent="0.25">
      <c r="A2681" s="1"/>
      <c r="F2681" s="5"/>
    </row>
    <row r="2682" spans="1:6" x14ac:dyDescent="0.25">
      <c r="A2682" s="1"/>
      <c r="F2682" s="5"/>
    </row>
    <row r="2683" spans="1:6" x14ac:dyDescent="0.25">
      <c r="A2683" s="1"/>
      <c r="F2683" s="5"/>
    </row>
    <row r="2684" spans="1:6" x14ac:dyDescent="0.25">
      <c r="A2684" s="1"/>
      <c r="F2684" s="5"/>
    </row>
    <row r="2685" spans="1:6" x14ac:dyDescent="0.25">
      <c r="A2685" s="1"/>
      <c r="F2685" s="5"/>
    </row>
    <row r="2686" spans="1:6" x14ac:dyDescent="0.25">
      <c r="A2686" s="1"/>
      <c r="F2686" s="5"/>
    </row>
    <row r="2687" spans="1:6" x14ac:dyDescent="0.25">
      <c r="A2687" s="1"/>
      <c r="F2687" s="5"/>
    </row>
    <row r="2688" spans="1:6" x14ac:dyDescent="0.25">
      <c r="A2688" s="1"/>
      <c r="F2688" s="5"/>
    </row>
    <row r="2689" spans="1:6" x14ac:dyDescent="0.25">
      <c r="A2689" s="1"/>
      <c r="F2689" s="5"/>
    </row>
    <row r="2690" spans="1:6" x14ac:dyDescent="0.25">
      <c r="A2690" s="1"/>
      <c r="F2690" s="5"/>
    </row>
    <row r="2691" spans="1:6" x14ac:dyDescent="0.25">
      <c r="A2691" s="1"/>
      <c r="F2691" s="5"/>
    </row>
    <row r="2692" spans="1:6" x14ac:dyDescent="0.25">
      <c r="A2692" s="1"/>
      <c r="F2692" s="5"/>
    </row>
    <row r="2693" spans="1:6" x14ac:dyDescent="0.25">
      <c r="A2693" s="1"/>
      <c r="F2693" s="5"/>
    </row>
    <row r="2694" spans="1:6" x14ac:dyDescent="0.25">
      <c r="A2694" s="1"/>
      <c r="F2694" s="5"/>
    </row>
    <row r="2695" spans="1:6" x14ac:dyDescent="0.25">
      <c r="A2695" s="1"/>
      <c r="F2695" s="5"/>
    </row>
    <row r="2696" spans="1:6" x14ac:dyDescent="0.25">
      <c r="A2696" s="1"/>
      <c r="F2696" s="5"/>
    </row>
    <row r="2697" spans="1:6" x14ac:dyDescent="0.25">
      <c r="A2697" s="1"/>
      <c r="F2697" s="5"/>
    </row>
    <row r="2698" spans="1:6" x14ac:dyDescent="0.25">
      <c r="A2698" s="1"/>
      <c r="F2698" s="5"/>
    </row>
    <row r="2699" spans="1:6" x14ac:dyDescent="0.25">
      <c r="A2699" s="1"/>
      <c r="F2699" s="5"/>
    </row>
    <row r="2700" spans="1:6" x14ac:dyDescent="0.25">
      <c r="A2700" s="1"/>
      <c r="F2700" s="5"/>
    </row>
    <row r="2701" spans="1:6" x14ac:dyDescent="0.25">
      <c r="A2701" s="1"/>
      <c r="F2701" s="5"/>
    </row>
    <row r="2702" spans="1:6" x14ac:dyDescent="0.25">
      <c r="A2702" s="1"/>
      <c r="F2702" s="5"/>
    </row>
    <row r="2703" spans="1:6" x14ac:dyDescent="0.25">
      <c r="A2703" s="1"/>
      <c r="F2703" s="5"/>
    </row>
    <row r="2704" spans="1:6" x14ac:dyDescent="0.25">
      <c r="A2704" s="1"/>
      <c r="F2704" s="5"/>
    </row>
    <row r="2705" spans="1:6" x14ac:dyDescent="0.25">
      <c r="A2705" s="1"/>
      <c r="F2705" s="5"/>
    </row>
    <row r="2706" spans="1:6" x14ac:dyDescent="0.25">
      <c r="A2706" s="1"/>
      <c r="F2706" s="5"/>
    </row>
    <row r="2707" spans="1:6" x14ac:dyDescent="0.25">
      <c r="A2707" s="1"/>
      <c r="F2707" s="5"/>
    </row>
    <row r="2708" spans="1:6" x14ac:dyDescent="0.25">
      <c r="A2708" s="1"/>
      <c r="F2708" s="5"/>
    </row>
    <row r="2709" spans="1:6" x14ac:dyDescent="0.25">
      <c r="A2709" s="1"/>
      <c r="F2709" s="5"/>
    </row>
    <row r="2710" spans="1:6" x14ac:dyDescent="0.25">
      <c r="A2710" s="1"/>
      <c r="F2710" s="5"/>
    </row>
    <row r="2711" spans="1:6" x14ac:dyDescent="0.25">
      <c r="A2711" s="1"/>
      <c r="F2711" s="5"/>
    </row>
    <row r="2712" spans="1:6" x14ac:dyDescent="0.25">
      <c r="A2712" s="1"/>
      <c r="F2712" s="5"/>
    </row>
    <row r="2713" spans="1:6" x14ac:dyDescent="0.25">
      <c r="A2713" s="1"/>
      <c r="F2713" s="5"/>
    </row>
    <row r="2714" spans="1:6" x14ac:dyDescent="0.25">
      <c r="A2714" s="1"/>
      <c r="F2714" s="5"/>
    </row>
    <row r="2715" spans="1:6" x14ac:dyDescent="0.25">
      <c r="A2715" s="1"/>
      <c r="F2715" s="5"/>
    </row>
    <row r="2716" spans="1:6" x14ac:dyDescent="0.25">
      <c r="A2716" s="1"/>
      <c r="F2716" s="5"/>
    </row>
    <row r="2717" spans="1:6" x14ac:dyDescent="0.25">
      <c r="A2717" s="1"/>
      <c r="F2717" s="5"/>
    </row>
    <row r="2718" spans="1:6" x14ac:dyDescent="0.25">
      <c r="A2718" s="1"/>
      <c r="F2718" s="5"/>
    </row>
    <row r="2719" spans="1:6" x14ac:dyDescent="0.25">
      <c r="A2719" s="1"/>
      <c r="F2719" s="5"/>
    </row>
    <row r="2720" spans="1:6" x14ac:dyDescent="0.25">
      <c r="A2720" s="1"/>
      <c r="F2720" s="5"/>
    </row>
    <row r="2721" spans="1:6" x14ac:dyDescent="0.25">
      <c r="A2721" s="1"/>
      <c r="F2721" s="5"/>
    </row>
    <row r="2722" spans="1:6" x14ac:dyDescent="0.25">
      <c r="A2722" s="1"/>
      <c r="F2722" s="5"/>
    </row>
    <row r="2723" spans="1:6" x14ac:dyDescent="0.25">
      <c r="A2723" s="1"/>
      <c r="F2723" s="5"/>
    </row>
    <row r="2724" spans="1:6" x14ac:dyDescent="0.25">
      <c r="A2724" s="1"/>
      <c r="F2724" s="5"/>
    </row>
    <row r="2725" spans="1:6" x14ac:dyDescent="0.25">
      <c r="A2725" s="1"/>
      <c r="F2725" s="5"/>
    </row>
    <row r="2726" spans="1:6" x14ac:dyDescent="0.25">
      <c r="A2726" s="1"/>
      <c r="F2726" s="5"/>
    </row>
    <row r="2727" spans="1:6" x14ac:dyDescent="0.25">
      <c r="A2727" s="1"/>
      <c r="F2727" s="5"/>
    </row>
    <row r="2728" spans="1:6" x14ac:dyDescent="0.25">
      <c r="A2728" s="1"/>
      <c r="F2728" s="5"/>
    </row>
    <row r="2729" spans="1:6" x14ac:dyDescent="0.25">
      <c r="A2729" s="1"/>
      <c r="F2729" s="5"/>
    </row>
    <row r="2730" spans="1:6" x14ac:dyDescent="0.25">
      <c r="A2730" s="1"/>
      <c r="F2730" s="5"/>
    </row>
    <row r="2731" spans="1:6" x14ac:dyDescent="0.25">
      <c r="A2731" s="1"/>
      <c r="F2731" s="5"/>
    </row>
    <row r="2732" spans="1:6" x14ac:dyDescent="0.25">
      <c r="A2732" s="1"/>
      <c r="F2732" s="5"/>
    </row>
    <row r="2733" spans="1:6" x14ac:dyDescent="0.25">
      <c r="A2733" s="1"/>
      <c r="F2733" s="5"/>
    </row>
    <row r="2734" spans="1:6" x14ac:dyDescent="0.25">
      <c r="A2734" s="1"/>
      <c r="F2734" s="5"/>
    </row>
    <row r="2735" spans="1:6" x14ac:dyDescent="0.25">
      <c r="A2735" s="1"/>
      <c r="F2735" s="5"/>
    </row>
    <row r="2736" spans="1:6" x14ac:dyDescent="0.25">
      <c r="A2736" s="1"/>
      <c r="F2736" s="5"/>
    </row>
    <row r="2737" spans="1:6" x14ac:dyDescent="0.25">
      <c r="A2737" s="1"/>
      <c r="F2737" s="5"/>
    </row>
    <row r="2738" spans="1:6" x14ac:dyDescent="0.25">
      <c r="A2738" s="1"/>
      <c r="F2738" s="5"/>
    </row>
    <row r="2739" spans="1:6" x14ac:dyDescent="0.25">
      <c r="A2739" s="1"/>
      <c r="F2739" s="5"/>
    </row>
    <row r="2740" spans="1:6" x14ac:dyDescent="0.25">
      <c r="A2740" s="1"/>
      <c r="F2740" s="5"/>
    </row>
    <row r="2741" spans="1:6" x14ac:dyDescent="0.25">
      <c r="A2741" s="1"/>
      <c r="F2741" s="5"/>
    </row>
    <row r="2742" spans="1:6" x14ac:dyDescent="0.25">
      <c r="A2742" s="1"/>
      <c r="F2742" s="5"/>
    </row>
    <row r="2743" spans="1:6" x14ac:dyDescent="0.25">
      <c r="A2743" s="1"/>
      <c r="F2743" s="5"/>
    </row>
    <row r="2744" spans="1:6" x14ac:dyDescent="0.25">
      <c r="A2744" s="1"/>
      <c r="F2744" s="5"/>
    </row>
    <row r="2745" spans="1:6" x14ac:dyDescent="0.25">
      <c r="A2745" s="1"/>
      <c r="F2745" s="5"/>
    </row>
    <row r="2746" spans="1:6" x14ac:dyDescent="0.25">
      <c r="A2746" s="1"/>
      <c r="F2746" s="5"/>
    </row>
    <row r="2747" spans="1:6" x14ac:dyDescent="0.25">
      <c r="A2747" s="1"/>
      <c r="F2747" s="5"/>
    </row>
    <row r="2748" spans="1:6" x14ac:dyDescent="0.25">
      <c r="A2748" s="1"/>
      <c r="F2748" s="5"/>
    </row>
    <row r="2749" spans="1:6" x14ac:dyDescent="0.25">
      <c r="A2749" s="1"/>
      <c r="F2749" s="5"/>
    </row>
    <row r="2750" spans="1:6" x14ac:dyDescent="0.25">
      <c r="A2750" s="1"/>
      <c r="F2750" s="5"/>
    </row>
    <row r="2751" spans="1:6" x14ac:dyDescent="0.25">
      <c r="A2751" s="1"/>
      <c r="F2751" s="5"/>
    </row>
    <row r="2752" spans="1:6" x14ac:dyDescent="0.25">
      <c r="A2752" s="1"/>
      <c r="F2752" s="5"/>
    </row>
    <row r="2753" spans="1:6" x14ac:dyDescent="0.25">
      <c r="A2753" s="1"/>
      <c r="F2753" s="5"/>
    </row>
    <row r="2754" spans="1:6" x14ac:dyDescent="0.25">
      <c r="A2754" s="1"/>
      <c r="F2754" s="5"/>
    </row>
    <row r="2755" spans="1:6" x14ac:dyDescent="0.25">
      <c r="A2755" s="1"/>
      <c r="F2755" s="5"/>
    </row>
    <row r="2756" spans="1:6" x14ac:dyDescent="0.25">
      <c r="A2756" s="1"/>
      <c r="F2756" s="5"/>
    </row>
    <row r="2757" spans="1:6" x14ac:dyDescent="0.25">
      <c r="A2757" s="1"/>
      <c r="F2757" s="5"/>
    </row>
    <row r="2758" spans="1:6" x14ac:dyDescent="0.25">
      <c r="A2758" s="1"/>
      <c r="F2758" s="5"/>
    </row>
    <row r="2759" spans="1:6" x14ac:dyDescent="0.25">
      <c r="A2759" s="1"/>
      <c r="F2759" s="5"/>
    </row>
    <row r="2760" spans="1:6" x14ac:dyDescent="0.25">
      <c r="A2760" s="1"/>
      <c r="F2760" s="5"/>
    </row>
    <row r="2761" spans="1:6" x14ac:dyDescent="0.25">
      <c r="A2761" s="1"/>
      <c r="F2761" s="5"/>
    </row>
    <row r="2762" spans="1:6" x14ac:dyDescent="0.25">
      <c r="A2762" s="1"/>
      <c r="F2762" s="5"/>
    </row>
    <row r="2763" spans="1:6" x14ac:dyDescent="0.25">
      <c r="A2763" s="1"/>
      <c r="F2763" s="5"/>
    </row>
    <row r="2764" spans="1:6" x14ac:dyDescent="0.25">
      <c r="A2764" s="1"/>
      <c r="F2764" s="5"/>
    </row>
    <row r="2765" spans="1:6" x14ac:dyDescent="0.25">
      <c r="A2765" s="1"/>
      <c r="F2765" s="5"/>
    </row>
    <row r="2766" spans="1:6" x14ac:dyDescent="0.25">
      <c r="A2766" s="1"/>
      <c r="F2766" s="5"/>
    </row>
    <row r="2767" spans="1:6" x14ac:dyDescent="0.25">
      <c r="A2767" s="1"/>
      <c r="F2767" s="5"/>
    </row>
    <row r="2768" spans="1:6" x14ac:dyDescent="0.25">
      <c r="A2768" s="1"/>
      <c r="F2768" s="5"/>
    </row>
    <row r="2769" spans="1:6" x14ac:dyDescent="0.25">
      <c r="A2769" s="1"/>
      <c r="F2769" s="5"/>
    </row>
    <row r="2770" spans="1:6" x14ac:dyDescent="0.25">
      <c r="A2770" s="1"/>
      <c r="F2770" s="5"/>
    </row>
    <row r="2771" spans="1:6" x14ac:dyDescent="0.25">
      <c r="A2771" s="1"/>
      <c r="F2771" s="5"/>
    </row>
    <row r="2772" spans="1:6" x14ac:dyDescent="0.25">
      <c r="A2772" s="1"/>
      <c r="F2772" s="5"/>
    </row>
    <row r="2773" spans="1:6" x14ac:dyDescent="0.25">
      <c r="A2773" s="1"/>
      <c r="F2773" s="5"/>
    </row>
    <row r="2774" spans="1:6" x14ac:dyDescent="0.25">
      <c r="A2774" s="1"/>
      <c r="F2774" s="5"/>
    </row>
    <row r="2775" spans="1:6" x14ac:dyDescent="0.25">
      <c r="A2775" s="1"/>
      <c r="F2775" s="5"/>
    </row>
    <row r="2776" spans="1:6" x14ac:dyDescent="0.25">
      <c r="A2776" s="1"/>
      <c r="F2776" s="5"/>
    </row>
    <row r="2777" spans="1:6" x14ac:dyDescent="0.25">
      <c r="A2777" s="1"/>
      <c r="F2777" s="5"/>
    </row>
    <row r="2778" spans="1:6" x14ac:dyDescent="0.25">
      <c r="A2778" s="1"/>
      <c r="F2778" s="5"/>
    </row>
    <row r="2779" spans="1:6" x14ac:dyDescent="0.25">
      <c r="A2779" s="1"/>
      <c r="F2779" s="5"/>
    </row>
    <row r="2780" spans="1:6" x14ac:dyDescent="0.25">
      <c r="A2780" s="1"/>
      <c r="F2780" s="5"/>
    </row>
    <row r="2781" spans="1:6" x14ac:dyDescent="0.25">
      <c r="A2781" s="1"/>
      <c r="F2781" s="5"/>
    </row>
    <row r="2782" spans="1:6" x14ac:dyDescent="0.25">
      <c r="A2782" s="1"/>
      <c r="F2782" s="5"/>
    </row>
    <row r="2783" spans="1:6" x14ac:dyDescent="0.25">
      <c r="A2783" s="1"/>
      <c r="F2783" s="5"/>
    </row>
    <row r="2784" spans="1:6" x14ac:dyDescent="0.25">
      <c r="A2784" s="1"/>
      <c r="F2784" s="5"/>
    </row>
    <row r="2785" spans="1:6" x14ac:dyDescent="0.25">
      <c r="A2785" s="1"/>
      <c r="F2785" s="5"/>
    </row>
    <row r="2786" spans="1:6" x14ac:dyDescent="0.25">
      <c r="A2786" s="1"/>
      <c r="F2786" s="5"/>
    </row>
    <row r="2787" spans="1:6" x14ac:dyDescent="0.25">
      <c r="A2787" s="1"/>
      <c r="F2787" s="5"/>
    </row>
    <row r="2788" spans="1:6" x14ac:dyDescent="0.25">
      <c r="A2788" s="1"/>
      <c r="F2788" s="5"/>
    </row>
    <row r="2789" spans="1:6" x14ac:dyDescent="0.25">
      <c r="A2789" s="1"/>
      <c r="F2789" s="5"/>
    </row>
    <row r="2790" spans="1:6" x14ac:dyDescent="0.25">
      <c r="A2790" s="1"/>
      <c r="F2790" s="5"/>
    </row>
    <row r="2791" spans="1:6" x14ac:dyDescent="0.25">
      <c r="A2791" s="1"/>
      <c r="F2791" s="5"/>
    </row>
    <row r="2792" spans="1:6" x14ac:dyDescent="0.25">
      <c r="A2792" s="1"/>
      <c r="F2792" s="5"/>
    </row>
    <row r="2793" spans="1:6" x14ac:dyDescent="0.25">
      <c r="A2793" s="1"/>
      <c r="F2793" s="5"/>
    </row>
    <row r="2794" spans="1:6" x14ac:dyDescent="0.25">
      <c r="A2794" s="1"/>
      <c r="F2794" s="5"/>
    </row>
    <row r="2795" spans="1:6" x14ac:dyDescent="0.25">
      <c r="A2795" s="1"/>
      <c r="F2795" s="5"/>
    </row>
    <row r="2796" spans="1:6" x14ac:dyDescent="0.25">
      <c r="A2796" s="1"/>
      <c r="F2796" s="5"/>
    </row>
    <row r="2797" spans="1:6" x14ac:dyDescent="0.25">
      <c r="A2797" s="1"/>
      <c r="F2797" s="5"/>
    </row>
    <row r="2798" spans="1:6" x14ac:dyDescent="0.25">
      <c r="A2798" s="1"/>
      <c r="F2798" s="5"/>
    </row>
    <row r="2799" spans="1:6" x14ac:dyDescent="0.25">
      <c r="A2799" s="1"/>
      <c r="F2799" s="5"/>
    </row>
    <row r="2800" spans="1:6" x14ac:dyDescent="0.25">
      <c r="A2800" s="1"/>
      <c r="F2800" s="5"/>
    </row>
    <row r="2801" spans="1:6" x14ac:dyDescent="0.25">
      <c r="A2801" s="1"/>
      <c r="F2801" s="5"/>
    </row>
    <row r="2802" spans="1:6" x14ac:dyDescent="0.25">
      <c r="A2802" s="1"/>
      <c r="F2802" s="5"/>
    </row>
    <row r="2803" spans="1:6" x14ac:dyDescent="0.25">
      <c r="A2803" s="1"/>
      <c r="F2803" s="5"/>
    </row>
    <row r="2804" spans="1:6" x14ac:dyDescent="0.25">
      <c r="A2804" s="1"/>
      <c r="F2804" s="5"/>
    </row>
    <row r="2805" spans="1:6" x14ac:dyDescent="0.25">
      <c r="A2805" s="1"/>
      <c r="F2805" s="5"/>
    </row>
    <row r="2806" spans="1:6" x14ac:dyDescent="0.25">
      <c r="A2806" s="1"/>
      <c r="F2806" s="5"/>
    </row>
    <row r="2807" spans="1:6" x14ac:dyDescent="0.25">
      <c r="A2807" s="1"/>
      <c r="F2807" s="5"/>
    </row>
    <row r="2808" spans="1:6" x14ac:dyDescent="0.25">
      <c r="A2808" s="1"/>
      <c r="F2808" s="5"/>
    </row>
    <row r="2809" spans="1:6" x14ac:dyDescent="0.25">
      <c r="A2809" s="1"/>
      <c r="F2809" s="5"/>
    </row>
    <row r="2810" spans="1:6" x14ac:dyDescent="0.25">
      <c r="A2810" s="1"/>
      <c r="F2810" s="5"/>
    </row>
    <row r="2811" spans="1:6" x14ac:dyDescent="0.25">
      <c r="A2811" s="1"/>
      <c r="F2811" s="5"/>
    </row>
    <row r="2812" spans="1:6" x14ac:dyDescent="0.25">
      <c r="A2812" s="1"/>
      <c r="F2812" s="5"/>
    </row>
    <row r="2813" spans="1:6" x14ac:dyDescent="0.25">
      <c r="A2813" s="1"/>
      <c r="F2813" s="5"/>
    </row>
    <row r="2814" spans="1:6" x14ac:dyDescent="0.25">
      <c r="A2814" s="1"/>
      <c r="F2814" s="5"/>
    </row>
    <row r="2815" spans="1:6" x14ac:dyDescent="0.25">
      <c r="A2815" s="1"/>
      <c r="F2815" s="5"/>
    </row>
    <row r="2816" spans="1:6" x14ac:dyDescent="0.25">
      <c r="A2816" s="1"/>
      <c r="F2816" s="5"/>
    </row>
    <row r="2817" spans="1:6" x14ac:dyDescent="0.25">
      <c r="A2817" s="1"/>
      <c r="F2817" s="5"/>
    </row>
    <row r="2818" spans="1:6" x14ac:dyDescent="0.25">
      <c r="A2818" s="1"/>
      <c r="F2818" s="5"/>
    </row>
    <row r="2819" spans="1:6" x14ac:dyDescent="0.25">
      <c r="A2819" s="1"/>
      <c r="F2819" s="5"/>
    </row>
    <row r="2820" spans="1:6" x14ac:dyDescent="0.25">
      <c r="A2820" s="1"/>
      <c r="F2820" s="5"/>
    </row>
    <row r="2821" spans="1:6" x14ac:dyDescent="0.25">
      <c r="A2821" s="1"/>
      <c r="F2821" s="5"/>
    </row>
    <row r="2822" spans="1:6" x14ac:dyDescent="0.25">
      <c r="A2822" s="1"/>
      <c r="F2822" s="5"/>
    </row>
    <row r="2823" spans="1:6" x14ac:dyDescent="0.25">
      <c r="A2823" s="1"/>
      <c r="F2823" s="5"/>
    </row>
    <row r="2824" spans="1:6" x14ac:dyDescent="0.25">
      <c r="A2824" s="1"/>
      <c r="F2824" s="5"/>
    </row>
    <row r="2825" spans="1:6" x14ac:dyDescent="0.25">
      <c r="A2825" s="1"/>
      <c r="F2825" s="5"/>
    </row>
    <row r="2826" spans="1:6" x14ac:dyDescent="0.25">
      <c r="A2826" s="1"/>
      <c r="F2826" s="5"/>
    </row>
    <row r="2827" spans="1:6" x14ac:dyDescent="0.25">
      <c r="A2827" s="1"/>
      <c r="F2827" s="5"/>
    </row>
    <row r="2828" spans="1:6" x14ac:dyDescent="0.25">
      <c r="A2828" s="1"/>
      <c r="F2828" s="5"/>
    </row>
    <row r="2829" spans="1:6" x14ac:dyDescent="0.25">
      <c r="A2829" s="1"/>
      <c r="F2829" s="5"/>
    </row>
    <row r="2830" spans="1:6" x14ac:dyDescent="0.25">
      <c r="A2830" s="1"/>
      <c r="F2830" s="5"/>
    </row>
    <row r="2831" spans="1:6" x14ac:dyDescent="0.25">
      <c r="A2831" s="1"/>
      <c r="F2831" s="5"/>
    </row>
    <row r="2832" spans="1:6" x14ac:dyDescent="0.25">
      <c r="A2832" s="1"/>
      <c r="F2832" s="5"/>
    </row>
    <row r="2833" spans="1:6" x14ac:dyDescent="0.25">
      <c r="A2833" s="1"/>
      <c r="F2833" s="5"/>
    </row>
    <row r="2834" spans="1:6" x14ac:dyDescent="0.25">
      <c r="A2834" s="1"/>
      <c r="F2834" s="5"/>
    </row>
    <row r="2835" spans="1:6" x14ac:dyDescent="0.25">
      <c r="A2835" s="1"/>
      <c r="F2835" s="5"/>
    </row>
    <row r="2836" spans="1:6" x14ac:dyDescent="0.25">
      <c r="A2836" s="1"/>
      <c r="F2836" s="5"/>
    </row>
    <row r="2837" spans="1:6" x14ac:dyDescent="0.25">
      <c r="A2837" s="1"/>
      <c r="F2837" s="5"/>
    </row>
    <row r="2838" spans="1:6" x14ac:dyDescent="0.25">
      <c r="A2838" s="1"/>
      <c r="F2838" s="5"/>
    </row>
    <row r="2839" spans="1:6" x14ac:dyDescent="0.25">
      <c r="A2839" s="1"/>
      <c r="F2839" s="5"/>
    </row>
    <row r="2840" spans="1:6" x14ac:dyDescent="0.25">
      <c r="A2840" s="1"/>
      <c r="F2840" s="5"/>
    </row>
    <row r="2841" spans="1:6" x14ac:dyDescent="0.25">
      <c r="A2841" s="1"/>
      <c r="F2841" s="5"/>
    </row>
    <row r="2842" spans="1:6" x14ac:dyDescent="0.25">
      <c r="A2842" s="1"/>
      <c r="F2842" s="5"/>
    </row>
    <row r="2843" spans="1:6" x14ac:dyDescent="0.25">
      <c r="A2843" s="1"/>
      <c r="F2843" s="5"/>
    </row>
    <row r="2844" spans="1:6" x14ac:dyDescent="0.25">
      <c r="A2844" s="1"/>
      <c r="F2844" s="5"/>
    </row>
    <row r="2845" spans="1:6" x14ac:dyDescent="0.25">
      <c r="A2845" s="1"/>
      <c r="F2845" s="5"/>
    </row>
    <row r="2846" spans="1:6" x14ac:dyDescent="0.25">
      <c r="A2846" s="1"/>
      <c r="F2846" s="5"/>
    </row>
    <row r="2847" spans="1:6" x14ac:dyDescent="0.25">
      <c r="A2847" s="1"/>
      <c r="F2847" s="5"/>
    </row>
    <row r="2848" spans="1:6" x14ac:dyDescent="0.25">
      <c r="A2848" s="1"/>
      <c r="F2848" s="5"/>
    </row>
    <row r="2849" spans="1:6" x14ac:dyDescent="0.25">
      <c r="A2849" s="1"/>
      <c r="F2849" s="5"/>
    </row>
    <row r="2850" spans="1:6" x14ac:dyDescent="0.25">
      <c r="A2850" s="1"/>
      <c r="F2850" s="5"/>
    </row>
    <row r="2851" spans="1:6" x14ac:dyDescent="0.25">
      <c r="A2851" s="1"/>
      <c r="F2851" s="5"/>
    </row>
    <row r="2852" spans="1:6" x14ac:dyDescent="0.25">
      <c r="A2852" s="1"/>
      <c r="F2852" s="5"/>
    </row>
    <row r="2853" spans="1:6" x14ac:dyDescent="0.25">
      <c r="A2853" s="1"/>
      <c r="F2853" s="5"/>
    </row>
    <row r="2854" spans="1:6" x14ac:dyDescent="0.25">
      <c r="A2854" s="1"/>
      <c r="F2854" s="5"/>
    </row>
    <row r="2855" spans="1:6" x14ac:dyDescent="0.25">
      <c r="A2855" s="1"/>
      <c r="F2855" s="5"/>
    </row>
    <row r="2856" spans="1:6" x14ac:dyDescent="0.25">
      <c r="A2856" s="1"/>
      <c r="F2856" s="5"/>
    </row>
    <row r="2857" spans="1:6" x14ac:dyDescent="0.25">
      <c r="A2857" s="1"/>
      <c r="F2857" s="5"/>
    </row>
    <row r="2858" spans="1:6" x14ac:dyDescent="0.25">
      <c r="A2858" s="1"/>
      <c r="F2858" s="5"/>
    </row>
    <row r="2859" spans="1:6" x14ac:dyDescent="0.25">
      <c r="A2859" s="1"/>
      <c r="F2859" s="5"/>
    </row>
    <row r="2860" spans="1:6" x14ac:dyDescent="0.25">
      <c r="A2860" s="1"/>
      <c r="F2860" s="5"/>
    </row>
    <row r="2861" spans="1:6" x14ac:dyDescent="0.25">
      <c r="A2861" s="1"/>
      <c r="F2861" s="5"/>
    </row>
    <row r="2862" spans="1:6" x14ac:dyDescent="0.25">
      <c r="A2862" s="1"/>
      <c r="F2862" s="5"/>
    </row>
    <row r="2863" spans="1:6" x14ac:dyDescent="0.25">
      <c r="A2863" s="1"/>
      <c r="F2863" s="5"/>
    </row>
    <row r="2864" spans="1:6" x14ac:dyDescent="0.25">
      <c r="A2864" s="1"/>
      <c r="F2864" s="5"/>
    </row>
    <row r="2865" spans="1:6" x14ac:dyDescent="0.25">
      <c r="A2865" s="1"/>
      <c r="F2865" s="5"/>
    </row>
    <row r="2866" spans="1:6" x14ac:dyDescent="0.25">
      <c r="A2866" s="1"/>
      <c r="F2866" s="5"/>
    </row>
    <row r="2867" spans="1:6" x14ac:dyDescent="0.25">
      <c r="A2867" s="1"/>
      <c r="F2867" s="5"/>
    </row>
    <row r="2868" spans="1:6" x14ac:dyDescent="0.25">
      <c r="A2868" s="1"/>
      <c r="F2868" s="5"/>
    </row>
    <row r="2869" spans="1:6" x14ac:dyDescent="0.25">
      <c r="A2869" s="1"/>
      <c r="F2869" s="5"/>
    </row>
    <row r="2870" spans="1:6" x14ac:dyDescent="0.25">
      <c r="A2870" s="1"/>
      <c r="F2870" s="5"/>
    </row>
    <row r="2871" spans="1:6" x14ac:dyDescent="0.25">
      <c r="A2871" s="1"/>
      <c r="F2871" s="5"/>
    </row>
    <row r="2872" spans="1:6" x14ac:dyDescent="0.25">
      <c r="A2872" s="1"/>
      <c r="F2872" s="5"/>
    </row>
    <row r="2873" spans="1:6" x14ac:dyDescent="0.25">
      <c r="A2873" s="1"/>
      <c r="F2873" s="5"/>
    </row>
    <row r="2874" spans="1:6" x14ac:dyDescent="0.25">
      <c r="A2874" s="1"/>
      <c r="F2874" s="5"/>
    </row>
    <row r="2875" spans="1:6" x14ac:dyDescent="0.25">
      <c r="A2875" s="1"/>
      <c r="F2875" s="5"/>
    </row>
    <row r="2876" spans="1:6" x14ac:dyDescent="0.25">
      <c r="A2876" s="1"/>
      <c r="F2876" s="5"/>
    </row>
    <row r="2877" spans="1:6" x14ac:dyDescent="0.25">
      <c r="A2877" s="1"/>
      <c r="F2877" s="5"/>
    </row>
    <row r="2878" spans="1:6" x14ac:dyDescent="0.25">
      <c r="A2878" s="1"/>
      <c r="F2878" s="5"/>
    </row>
    <row r="2879" spans="1:6" x14ac:dyDescent="0.25">
      <c r="A2879" s="1"/>
      <c r="F2879" s="5"/>
    </row>
    <row r="2880" spans="1:6" x14ac:dyDescent="0.25">
      <c r="A2880" s="1"/>
      <c r="F2880" s="5"/>
    </row>
    <row r="2881" spans="1:6" x14ac:dyDescent="0.25">
      <c r="A2881" s="1"/>
      <c r="F2881" s="5"/>
    </row>
    <row r="2882" spans="1:6" x14ac:dyDescent="0.25">
      <c r="A2882" s="1"/>
      <c r="F2882" s="5"/>
    </row>
    <row r="2883" spans="1:6" x14ac:dyDescent="0.25">
      <c r="A2883" s="1"/>
      <c r="F2883" s="5"/>
    </row>
    <row r="2884" spans="1:6" x14ac:dyDescent="0.25">
      <c r="A2884" s="1"/>
      <c r="F2884" s="5"/>
    </row>
    <row r="2885" spans="1:6" x14ac:dyDescent="0.25">
      <c r="A2885" s="1"/>
      <c r="F2885" s="5"/>
    </row>
    <row r="2886" spans="1:6" x14ac:dyDescent="0.25">
      <c r="A2886" s="1"/>
      <c r="F2886" s="5"/>
    </row>
    <row r="2887" spans="1:6" x14ac:dyDescent="0.25">
      <c r="A2887" s="1"/>
      <c r="F2887" s="5"/>
    </row>
    <row r="2888" spans="1:6" x14ac:dyDescent="0.25">
      <c r="A2888" s="1"/>
      <c r="F2888" s="5"/>
    </row>
    <row r="2889" spans="1:6" x14ac:dyDescent="0.25">
      <c r="A2889" s="1"/>
      <c r="F2889" s="5"/>
    </row>
    <row r="2890" spans="1:6" x14ac:dyDescent="0.25">
      <c r="A2890" s="1"/>
      <c r="F2890" s="5"/>
    </row>
    <row r="2891" spans="1:6" x14ac:dyDescent="0.25">
      <c r="A2891" s="1"/>
      <c r="F2891" s="5"/>
    </row>
    <row r="2892" spans="1:6" x14ac:dyDescent="0.25">
      <c r="A2892" s="1"/>
      <c r="F2892" s="5"/>
    </row>
    <row r="2893" spans="1:6" x14ac:dyDescent="0.25">
      <c r="A2893" s="1"/>
      <c r="F2893" s="5"/>
    </row>
    <row r="2894" spans="1:6" x14ac:dyDescent="0.25">
      <c r="A2894" s="1"/>
      <c r="F2894" s="5"/>
    </row>
    <row r="2895" spans="1:6" x14ac:dyDescent="0.25">
      <c r="A2895" s="1"/>
      <c r="F2895" s="5"/>
    </row>
    <row r="2896" spans="1:6" x14ac:dyDescent="0.25">
      <c r="A2896" s="1"/>
      <c r="F2896" s="5"/>
    </row>
    <row r="2897" spans="1:6" x14ac:dyDescent="0.25">
      <c r="A2897" s="1"/>
      <c r="F2897" s="5"/>
    </row>
    <row r="2898" spans="1:6" x14ac:dyDescent="0.25">
      <c r="A2898" s="1"/>
      <c r="F2898" s="5"/>
    </row>
    <row r="2899" spans="1:6" x14ac:dyDescent="0.25">
      <c r="A2899" s="1"/>
      <c r="F2899" s="5"/>
    </row>
    <row r="2900" spans="1:6" x14ac:dyDescent="0.25">
      <c r="A2900" s="1"/>
      <c r="F2900" s="5"/>
    </row>
    <row r="2901" spans="1:6" x14ac:dyDescent="0.25">
      <c r="A2901" s="1"/>
      <c r="F2901" s="5"/>
    </row>
    <row r="2902" spans="1:6" x14ac:dyDescent="0.25">
      <c r="A2902" s="1"/>
      <c r="F2902" s="5"/>
    </row>
    <row r="2903" spans="1:6" x14ac:dyDescent="0.25">
      <c r="A2903" s="1"/>
      <c r="F2903" s="5"/>
    </row>
    <row r="2904" spans="1:6" x14ac:dyDescent="0.25">
      <c r="A2904" s="1"/>
      <c r="F2904" s="5"/>
    </row>
    <row r="2905" spans="1:6" x14ac:dyDescent="0.25">
      <c r="A2905" s="1"/>
      <c r="F2905" s="5"/>
    </row>
    <row r="2906" spans="1:6" x14ac:dyDescent="0.25">
      <c r="A2906" s="1"/>
      <c r="F2906" s="5"/>
    </row>
    <row r="2907" spans="1:6" x14ac:dyDescent="0.25">
      <c r="A2907" s="1"/>
      <c r="F2907" s="5"/>
    </row>
    <row r="2908" spans="1:6" x14ac:dyDescent="0.25">
      <c r="A2908" s="1"/>
      <c r="F2908" s="5"/>
    </row>
    <row r="2909" spans="1:6" x14ac:dyDescent="0.25">
      <c r="A2909" s="1"/>
      <c r="F2909" s="5"/>
    </row>
    <row r="2910" spans="1:6" x14ac:dyDescent="0.25">
      <c r="A2910" s="1"/>
      <c r="F2910" s="5"/>
    </row>
    <row r="2911" spans="1:6" x14ac:dyDescent="0.25">
      <c r="A2911" s="1"/>
      <c r="F2911" s="5"/>
    </row>
    <row r="2912" spans="1:6" x14ac:dyDescent="0.25">
      <c r="A2912" s="1"/>
      <c r="F2912" s="5"/>
    </row>
    <row r="2913" spans="1:6" x14ac:dyDescent="0.25">
      <c r="A2913" s="1"/>
      <c r="F2913" s="5"/>
    </row>
    <row r="2914" spans="1:6" x14ac:dyDescent="0.25">
      <c r="A2914" s="1"/>
      <c r="F2914" s="5"/>
    </row>
    <row r="2915" spans="1:6" x14ac:dyDescent="0.25">
      <c r="A2915" s="1"/>
      <c r="F2915" s="5"/>
    </row>
    <row r="2916" spans="1:6" x14ac:dyDescent="0.25">
      <c r="A2916" s="1"/>
      <c r="F2916" s="5"/>
    </row>
    <row r="2917" spans="1:6" x14ac:dyDescent="0.25">
      <c r="A2917" s="1"/>
      <c r="F2917" s="5"/>
    </row>
    <row r="2918" spans="1:6" x14ac:dyDescent="0.25">
      <c r="A2918" s="1"/>
      <c r="F2918" s="5"/>
    </row>
    <row r="2919" spans="1:6" x14ac:dyDescent="0.25">
      <c r="A2919" s="1"/>
      <c r="F2919" s="5"/>
    </row>
    <row r="2920" spans="1:6" x14ac:dyDescent="0.25">
      <c r="A2920" s="1"/>
      <c r="F2920" s="5"/>
    </row>
    <row r="2921" spans="1:6" x14ac:dyDescent="0.25">
      <c r="A2921" s="1"/>
      <c r="F2921" s="5"/>
    </row>
    <row r="2922" spans="1:6" x14ac:dyDescent="0.25">
      <c r="A2922" s="1"/>
      <c r="F2922" s="5"/>
    </row>
    <row r="2923" spans="1:6" x14ac:dyDescent="0.25">
      <c r="A2923" s="1"/>
      <c r="F2923" s="5"/>
    </row>
    <row r="2924" spans="1:6" x14ac:dyDescent="0.25">
      <c r="A2924" s="1"/>
      <c r="F2924" s="5"/>
    </row>
    <row r="2925" spans="1:6" x14ac:dyDescent="0.25">
      <c r="A2925" s="1"/>
      <c r="F2925" s="5"/>
    </row>
    <row r="2926" spans="1:6" x14ac:dyDescent="0.25">
      <c r="A2926" s="1"/>
      <c r="F2926" s="5"/>
    </row>
    <row r="2927" spans="1:6" x14ac:dyDescent="0.25">
      <c r="A2927" s="1"/>
      <c r="F2927" s="5"/>
    </row>
    <row r="2928" spans="1:6" x14ac:dyDescent="0.25">
      <c r="A2928" s="1"/>
      <c r="F2928" s="5"/>
    </row>
    <row r="2929" spans="1:6" x14ac:dyDescent="0.25">
      <c r="A2929" s="1"/>
      <c r="F2929" s="5"/>
    </row>
    <row r="2930" spans="1:6" x14ac:dyDescent="0.25">
      <c r="A2930" s="1"/>
      <c r="F2930" s="5"/>
    </row>
    <row r="2931" spans="1:6" x14ac:dyDescent="0.25">
      <c r="A2931" s="1"/>
      <c r="F2931" s="5"/>
    </row>
    <row r="2932" spans="1:6" x14ac:dyDescent="0.25">
      <c r="A2932" s="1"/>
      <c r="F2932" s="5"/>
    </row>
    <row r="2933" spans="1:6" x14ac:dyDescent="0.25">
      <c r="A2933" s="1"/>
      <c r="F2933" s="5"/>
    </row>
    <row r="2934" spans="1:6" x14ac:dyDescent="0.25">
      <c r="A2934" s="1"/>
      <c r="F2934" s="5"/>
    </row>
    <row r="2935" spans="1:6" x14ac:dyDescent="0.25">
      <c r="A2935" s="1"/>
      <c r="F2935" s="5"/>
    </row>
    <row r="2936" spans="1:6" x14ac:dyDescent="0.25">
      <c r="A2936" s="1"/>
      <c r="F2936" s="5"/>
    </row>
    <row r="2937" spans="1:6" x14ac:dyDescent="0.25">
      <c r="A2937" s="1"/>
      <c r="F2937" s="5"/>
    </row>
    <row r="2938" spans="1:6" x14ac:dyDescent="0.25">
      <c r="A2938" s="1"/>
      <c r="F2938" s="5"/>
    </row>
    <row r="2939" spans="1:6" x14ac:dyDescent="0.25">
      <c r="A2939" s="1"/>
      <c r="F2939" s="5"/>
    </row>
    <row r="2940" spans="1:6" x14ac:dyDescent="0.25">
      <c r="A2940" s="1"/>
      <c r="F2940" s="5"/>
    </row>
    <row r="2941" spans="1:6" x14ac:dyDescent="0.25">
      <c r="A2941" s="1"/>
      <c r="F2941" s="5"/>
    </row>
    <row r="2942" spans="1:6" x14ac:dyDescent="0.25">
      <c r="A2942" s="1"/>
      <c r="F2942" s="5"/>
    </row>
    <row r="2943" spans="1:6" x14ac:dyDescent="0.25">
      <c r="A2943" s="1"/>
      <c r="F2943" s="5"/>
    </row>
    <row r="2944" spans="1:6" x14ac:dyDescent="0.25">
      <c r="A2944" s="1"/>
      <c r="F2944" s="5"/>
    </row>
    <row r="2945" spans="1:6" x14ac:dyDescent="0.25">
      <c r="A2945" s="1"/>
      <c r="F2945" s="5"/>
    </row>
    <row r="2946" spans="1:6" x14ac:dyDescent="0.25">
      <c r="A2946" s="1"/>
      <c r="F2946" s="5"/>
    </row>
    <row r="2947" spans="1:6" x14ac:dyDescent="0.25">
      <c r="A2947" s="1"/>
      <c r="F2947" s="5"/>
    </row>
    <row r="2948" spans="1:6" x14ac:dyDescent="0.25">
      <c r="A2948" s="1"/>
      <c r="F2948" s="5"/>
    </row>
    <row r="2949" spans="1:6" x14ac:dyDescent="0.25">
      <c r="A2949" s="1"/>
      <c r="F2949" s="5"/>
    </row>
    <row r="2950" spans="1:6" x14ac:dyDescent="0.25">
      <c r="A2950" s="1"/>
      <c r="F2950" s="5"/>
    </row>
    <row r="2951" spans="1:6" x14ac:dyDescent="0.25">
      <c r="A2951" s="1"/>
      <c r="F2951" s="5"/>
    </row>
    <row r="2952" spans="1:6" x14ac:dyDescent="0.25">
      <c r="A2952" s="1"/>
      <c r="F2952" s="5"/>
    </row>
    <row r="2953" spans="1:6" x14ac:dyDescent="0.25">
      <c r="A2953" s="1"/>
      <c r="F2953" s="5"/>
    </row>
    <row r="2954" spans="1:6" x14ac:dyDescent="0.25">
      <c r="A2954" s="1"/>
      <c r="F2954" s="5"/>
    </row>
    <row r="2955" spans="1:6" x14ac:dyDescent="0.25">
      <c r="A2955" s="1"/>
      <c r="F2955" s="5"/>
    </row>
    <row r="2956" spans="1:6" x14ac:dyDescent="0.25">
      <c r="A2956" s="1"/>
      <c r="F2956" s="5"/>
    </row>
    <row r="2957" spans="1:6" x14ac:dyDescent="0.25">
      <c r="A2957" s="1"/>
      <c r="F2957" s="5"/>
    </row>
    <row r="2958" spans="1:6" x14ac:dyDescent="0.25">
      <c r="A2958" s="1"/>
      <c r="F2958" s="5"/>
    </row>
    <row r="2959" spans="1:6" x14ac:dyDescent="0.25">
      <c r="A2959" s="1"/>
      <c r="F2959" s="5"/>
    </row>
    <row r="2960" spans="1:6" x14ac:dyDescent="0.25">
      <c r="A2960" s="1"/>
      <c r="F2960" s="5"/>
    </row>
    <row r="2961" spans="1:6" x14ac:dyDescent="0.25">
      <c r="A2961" s="1"/>
      <c r="F2961" s="5"/>
    </row>
    <row r="2962" spans="1:6" x14ac:dyDescent="0.25">
      <c r="A2962" s="1"/>
      <c r="F2962" s="5"/>
    </row>
    <row r="2963" spans="1:6" x14ac:dyDescent="0.25">
      <c r="A2963" s="1"/>
      <c r="F2963" s="5"/>
    </row>
    <row r="2964" spans="1:6" x14ac:dyDescent="0.25">
      <c r="A2964" s="1"/>
      <c r="F2964" s="5"/>
    </row>
    <row r="2965" spans="1:6" x14ac:dyDescent="0.25">
      <c r="A2965" s="1"/>
      <c r="F2965" s="5"/>
    </row>
    <row r="2966" spans="1:6" x14ac:dyDescent="0.25">
      <c r="A2966" s="1"/>
      <c r="F2966" s="5"/>
    </row>
    <row r="2967" spans="1:6" x14ac:dyDescent="0.25">
      <c r="A2967" s="1"/>
      <c r="F2967" s="5"/>
    </row>
    <row r="2968" spans="1:6" x14ac:dyDescent="0.25">
      <c r="A2968" s="1"/>
      <c r="F2968" s="5"/>
    </row>
    <row r="2969" spans="1:6" x14ac:dyDescent="0.25">
      <c r="A2969" s="1"/>
      <c r="F2969" s="5"/>
    </row>
    <row r="2970" spans="1:6" x14ac:dyDescent="0.25">
      <c r="A2970" s="1"/>
      <c r="F2970" s="5"/>
    </row>
    <row r="2971" spans="1:6" x14ac:dyDescent="0.25">
      <c r="A2971" s="1"/>
      <c r="F2971" s="5"/>
    </row>
    <row r="2972" spans="1:6" x14ac:dyDescent="0.25">
      <c r="A2972" s="1"/>
      <c r="F2972" s="5"/>
    </row>
    <row r="2973" spans="1:6" x14ac:dyDescent="0.25">
      <c r="A2973" s="1"/>
      <c r="F2973" s="5"/>
    </row>
    <row r="2974" spans="1:6" x14ac:dyDescent="0.25">
      <c r="A2974" s="1"/>
      <c r="F2974" s="5"/>
    </row>
    <row r="2975" spans="1:6" x14ac:dyDescent="0.25">
      <c r="A2975" s="1"/>
      <c r="F2975" s="5"/>
    </row>
    <row r="2976" spans="1:6" x14ac:dyDescent="0.25">
      <c r="A2976" s="1"/>
      <c r="F2976" s="5"/>
    </row>
    <row r="2977" spans="1:6" x14ac:dyDescent="0.25">
      <c r="A2977" s="1"/>
      <c r="F2977" s="5"/>
    </row>
    <row r="2978" spans="1:6" x14ac:dyDescent="0.25">
      <c r="A2978" s="1"/>
      <c r="F2978" s="5"/>
    </row>
    <row r="2979" spans="1:6" x14ac:dyDescent="0.25">
      <c r="A2979" s="1"/>
      <c r="F2979" s="5"/>
    </row>
    <row r="2980" spans="1:6" x14ac:dyDescent="0.25">
      <c r="A2980" s="1"/>
      <c r="F2980" s="5"/>
    </row>
    <row r="2981" spans="1:6" x14ac:dyDescent="0.25">
      <c r="A2981" s="1"/>
      <c r="F2981" s="5"/>
    </row>
    <row r="2982" spans="1:6" x14ac:dyDescent="0.25">
      <c r="A2982" s="1"/>
      <c r="F2982" s="5"/>
    </row>
    <row r="2983" spans="1:6" x14ac:dyDescent="0.25">
      <c r="A2983" s="1"/>
      <c r="F2983" s="5"/>
    </row>
    <row r="2984" spans="1:6" x14ac:dyDescent="0.25">
      <c r="A2984" s="1"/>
      <c r="F2984" s="5"/>
    </row>
    <row r="2985" spans="1:6" x14ac:dyDescent="0.25">
      <c r="A2985" s="1"/>
      <c r="F2985" s="5"/>
    </row>
    <row r="2986" spans="1:6" x14ac:dyDescent="0.25">
      <c r="A2986" s="1"/>
      <c r="F2986" s="5"/>
    </row>
    <row r="2987" spans="1:6" x14ac:dyDescent="0.25">
      <c r="A2987" s="1"/>
      <c r="F2987" s="5"/>
    </row>
    <row r="2988" spans="1:6" x14ac:dyDescent="0.25">
      <c r="A2988" s="1"/>
      <c r="F2988" s="5"/>
    </row>
    <row r="2989" spans="1:6" x14ac:dyDescent="0.25">
      <c r="A2989" s="1"/>
      <c r="F2989" s="5"/>
    </row>
    <row r="2990" spans="1:6" x14ac:dyDescent="0.25">
      <c r="A2990" s="1"/>
      <c r="F2990" s="5"/>
    </row>
    <row r="2991" spans="1:6" x14ac:dyDescent="0.25">
      <c r="A2991" s="1"/>
      <c r="F2991" s="5"/>
    </row>
    <row r="2992" spans="1:6" x14ac:dyDescent="0.25">
      <c r="A2992" s="1"/>
      <c r="F2992" s="5"/>
    </row>
    <row r="2993" spans="1:6" x14ac:dyDescent="0.25">
      <c r="A2993" s="1"/>
      <c r="F2993" s="5"/>
    </row>
    <row r="2994" spans="1:6" x14ac:dyDescent="0.25">
      <c r="A2994" s="1"/>
      <c r="F2994" s="5"/>
    </row>
    <row r="2995" spans="1:6" x14ac:dyDescent="0.25">
      <c r="A2995" s="1"/>
      <c r="F2995" s="5"/>
    </row>
    <row r="2996" spans="1:6" x14ac:dyDescent="0.25">
      <c r="A2996" s="1"/>
      <c r="F2996" s="5"/>
    </row>
    <row r="2997" spans="1:6" x14ac:dyDescent="0.25">
      <c r="A2997" s="1"/>
      <c r="F2997" s="5"/>
    </row>
    <row r="2998" spans="1:6" x14ac:dyDescent="0.25">
      <c r="A2998" s="1"/>
      <c r="F2998" s="5"/>
    </row>
    <row r="2999" spans="1:6" x14ac:dyDescent="0.25">
      <c r="A2999" s="1"/>
      <c r="F2999" s="5"/>
    </row>
    <row r="3000" spans="1:6" x14ac:dyDescent="0.25">
      <c r="A3000" s="1"/>
      <c r="F3000" s="5"/>
    </row>
    <row r="3001" spans="1:6" x14ac:dyDescent="0.25">
      <c r="A3001" s="1"/>
      <c r="F3001" s="5"/>
    </row>
    <row r="3002" spans="1:6" x14ac:dyDescent="0.25">
      <c r="A3002" s="1"/>
      <c r="F3002" s="5"/>
    </row>
    <row r="3003" spans="1:6" x14ac:dyDescent="0.25">
      <c r="A3003" s="1"/>
      <c r="F3003" s="5"/>
    </row>
    <row r="3004" spans="1:6" x14ac:dyDescent="0.25">
      <c r="A3004" s="1"/>
      <c r="F3004" s="5"/>
    </row>
    <row r="3005" spans="1:6" x14ac:dyDescent="0.25">
      <c r="A3005" s="1"/>
      <c r="F3005" s="5"/>
    </row>
    <row r="3006" spans="1:6" x14ac:dyDescent="0.25">
      <c r="A3006" s="1"/>
      <c r="F3006" s="5"/>
    </row>
    <row r="3007" spans="1:6" x14ac:dyDescent="0.25">
      <c r="A3007" s="1"/>
      <c r="F3007" s="5"/>
    </row>
    <row r="3008" spans="1:6" x14ac:dyDescent="0.25">
      <c r="A3008" s="1"/>
      <c r="F3008" s="5"/>
    </row>
    <row r="3009" spans="1:6" x14ac:dyDescent="0.25">
      <c r="A3009" s="1"/>
      <c r="F3009" s="5"/>
    </row>
    <row r="3010" spans="1:6" x14ac:dyDescent="0.25">
      <c r="A3010" s="1"/>
      <c r="F3010" s="5"/>
    </row>
    <row r="3011" spans="1:6" x14ac:dyDescent="0.25">
      <c r="A3011" s="1"/>
      <c r="F3011" s="5"/>
    </row>
    <row r="3012" spans="1:6" x14ac:dyDescent="0.25">
      <c r="A3012" s="1"/>
      <c r="F3012" s="5"/>
    </row>
    <row r="3013" spans="1:6" x14ac:dyDescent="0.25">
      <c r="A3013" s="1"/>
      <c r="F3013" s="5"/>
    </row>
    <row r="3014" spans="1:6" x14ac:dyDescent="0.25">
      <c r="A3014" s="1"/>
      <c r="F3014" s="5"/>
    </row>
    <row r="3015" spans="1:6" x14ac:dyDescent="0.25">
      <c r="A3015" s="1"/>
      <c r="F3015" s="5"/>
    </row>
    <row r="3016" spans="1:6" x14ac:dyDescent="0.25">
      <c r="A3016" s="1"/>
      <c r="F3016" s="5"/>
    </row>
    <row r="3017" spans="1:6" x14ac:dyDescent="0.25">
      <c r="A3017" s="1"/>
      <c r="F3017" s="5"/>
    </row>
    <row r="3018" spans="1:6" x14ac:dyDescent="0.25">
      <c r="A3018" s="1"/>
      <c r="F3018" s="5"/>
    </row>
    <row r="3019" spans="1:6" x14ac:dyDescent="0.25">
      <c r="A3019" s="1"/>
      <c r="F3019" s="5"/>
    </row>
    <row r="3020" spans="1:6" x14ac:dyDescent="0.25">
      <c r="A3020" s="1"/>
      <c r="F3020" s="5"/>
    </row>
    <row r="3021" spans="1:6" x14ac:dyDescent="0.25">
      <c r="A3021" s="1"/>
      <c r="F3021" s="5"/>
    </row>
    <row r="3022" spans="1:6" x14ac:dyDescent="0.25">
      <c r="A3022" s="1"/>
      <c r="F3022" s="5"/>
    </row>
    <row r="3023" spans="1:6" x14ac:dyDescent="0.25">
      <c r="A3023" s="1"/>
      <c r="F3023" s="5"/>
    </row>
    <row r="3024" spans="1:6" x14ac:dyDescent="0.25">
      <c r="A3024" s="1"/>
      <c r="F3024" s="5"/>
    </row>
    <row r="3025" spans="1:6" x14ac:dyDescent="0.25">
      <c r="A3025" s="1"/>
      <c r="F3025" s="5"/>
    </row>
    <row r="3026" spans="1:6" x14ac:dyDescent="0.25">
      <c r="A3026" s="1"/>
      <c r="F3026" s="5"/>
    </row>
    <row r="3027" spans="1:6" x14ac:dyDescent="0.25">
      <c r="A3027" s="1"/>
      <c r="F3027" s="5"/>
    </row>
    <row r="3028" spans="1:6" x14ac:dyDescent="0.25">
      <c r="A3028" s="1"/>
      <c r="F3028" s="5"/>
    </row>
    <row r="3029" spans="1:6" x14ac:dyDescent="0.25">
      <c r="A3029" s="1"/>
      <c r="F3029" s="5"/>
    </row>
    <row r="3030" spans="1:6" x14ac:dyDescent="0.25">
      <c r="A3030" s="1"/>
      <c r="F3030" s="5"/>
    </row>
    <row r="3031" spans="1:6" x14ac:dyDescent="0.25">
      <c r="A3031" s="1"/>
      <c r="F3031" s="5"/>
    </row>
    <row r="3032" spans="1:6" x14ac:dyDescent="0.25">
      <c r="A3032" s="1"/>
      <c r="F3032" s="5"/>
    </row>
    <row r="3033" spans="1:6" x14ac:dyDescent="0.25">
      <c r="A3033" s="1"/>
      <c r="F3033" s="5"/>
    </row>
    <row r="3034" spans="1:6" x14ac:dyDescent="0.25">
      <c r="A3034" s="1"/>
      <c r="F3034" s="5"/>
    </row>
    <row r="3035" spans="1:6" x14ac:dyDescent="0.25">
      <c r="A3035" s="1"/>
      <c r="F3035" s="5"/>
    </row>
    <row r="3036" spans="1:6" x14ac:dyDescent="0.25">
      <c r="A3036" s="1"/>
      <c r="F3036" s="5"/>
    </row>
    <row r="3037" spans="1:6" x14ac:dyDescent="0.25">
      <c r="A3037" s="1"/>
      <c r="F3037" s="5"/>
    </row>
    <row r="3038" spans="1:6" x14ac:dyDescent="0.25">
      <c r="A3038" s="1"/>
      <c r="F3038" s="5"/>
    </row>
    <row r="3039" spans="1:6" x14ac:dyDescent="0.25">
      <c r="A3039" s="1"/>
      <c r="F3039" s="5"/>
    </row>
    <row r="3040" spans="1:6" x14ac:dyDescent="0.25">
      <c r="A3040" s="1"/>
      <c r="F3040" s="5"/>
    </row>
    <row r="3041" spans="1:6" x14ac:dyDescent="0.25">
      <c r="A3041" s="1"/>
      <c r="F3041" s="5"/>
    </row>
    <row r="3042" spans="1:6" x14ac:dyDescent="0.25">
      <c r="A3042" s="1"/>
      <c r="F3042" s="5"/>
    </row>
    <row r="3043" spans="1:6" x14ac:dyDescent="0.25">
      <c r="A3043" s="1"/>
      <c r="F3043" s="5"/>
    </row>
    <row r="3044" spans="1:6" x14ac:dyDescent="0.25">
      <c r="A3044" s="1"/>
      <c r="F3044" s="5"/>
    </row>
    <row r="3045" spans="1:6" x14ac:dyDescent="0.25">
      <c r="A3045" s="1"/>
      <c r="F3045" s="5"/>
    </row>
    <row r="3046" spans="1:6" x14ac:dyDescent="0.25">
      <c r="A3046" s="1"/>
      <c r="F3046" s="5"/>
    </row>
    <row r="3047" spans="1:6" x14ac:dyDescent="0.25">
      <c r="A3047" s="1"/>
      <c r="F3047" s="5"/>
    </row>
    <row r="3048" spans="1:6" x14ac:dyDescent="0.25">
      <c r="A3048" s="1"/>
      <c r="F3048" s="5"/>
    </row>
    <row r="3049" spans="1:6" x14ac:dyDescent="0.25">
      <c r="A3049" s="1"/>
      <c r="F3049" s="5"/>
    </row>
    <row r="3050" spans="1:6" x14ac:dyDescent="0.25">
      <c r="A3050" s="1"/>
      <c r="F3050" s="5"/>
    </row>
    <row r="3051" spans="1:6" x14ac:dyDescent="0.25">
      <c r="A3051" s="1"/>
      <c r="F3051" s="5"/>
    </row>
    <row r="3052" spans="1:6" x14ac:dyDescent="0.25">
      <c r="A3052" s="1"/>
      <c r="F3052" s="5"/>
    </row>
    <row r="3053" spans="1:6" x14ac:dyDescent="0.25">
      <c r="A3053" s="1"/>
      <c r="F3053" s="5"/>
    </row>
    <row r="3054" spans="1:6" x14ac:dyDescent="0.25">
      <c r="A3054" s="1"/>
      <c r="F3054" s="5"/>
    </row>
    <row r="3055" spans="1:6" x14ac:dyDescent="0.25">
      <c r="A3055" s="1"/>
      <c r="F3055" s="5"/>
    </row>
    <row r="3056" spans="1:6" x14ac:dyDescent="0.25">
      <c r="A3056" s="1"/>
      <c r="F3056" s="5"/>
    </row>
    <row r="3057" spans="1:6" x14ac:dyDescent="0.25">
      <c r="A3057" s="1"/>
      <c r="F3057" s="5"/>
    </row>
    <row r="3058" spans="1:6" x14ac:dyDescent="0.25">
      <c r="A3058" s="1"/>
      <c r="F3058" s="5"/>
    </row>
    <row r="3059" spans="1:6" x14ac:dyDescent="0.25">
      <c r="A3059" s="1"/>
      <c r="F3059" s="5"/>
    </row>
    <row r="3060" spans="1:6" x14ac:dyDescent="0.25">
      <c r="A3060" s="1"/>
      <c r="F3060" s="5"/>
    </row>
    <row r="3061" spans="1:6" x14ac:dyDescent="0.25">
      <c r="A3061" s="1"/>
      <c r="F3061" s="5"/>
    </row>
    <row r="3062" spans="1:6" x14ac:dyDescent="0.25">
      <c r="A3062" s="1"/>
      <c r="F3062" s="5"/>
    </row>
    <row r="3063" spans="1:6" x14ac:dyDescent="0.25">
      <c r="A3063" s="1"/>
      <c r="F3063" s="5"/>
    </row>
    <row r="3064" spans="1:6" x14ac:dyDescent="0.25">
      <c r="A3064" s="1"/>
      <c r="F3064" s="5"/>
    </row>
    <row r="3065" spans="1:6" x14ac:dyDescent="0.25">
      <c r="A3065" s="1"/>
      <c r="F3065" s="5"/>
    </row>
    <row r="3066" spans="1:6" x14ac:dyDescent="0.25">
      <c r="A3066" s="1"/>
      <c r="F3066" s="5"/>
    </row>
    <row r="3067" spans="1:6" x14ac:dyDescent="0.25">
      <c r="A3067" s="1"/>
      <c r="F3067" s="5"/>
    </row>
    <row r="3068" spans="1:6" x14ac:dyDescent="0.25">
      <c r="A3068" s="1"/>
      <c r="F3068" s="5"/>
    </row>
    <row r="3069" spans="1:6" x14ac:dyDescent="0.25">
      <c r="A3069" s="1"/>
      <c r="F3069" s="5"/>
    </row>
    <row r="3070" spans="1:6" x14ac:dyDescent="0.25">
      <c r="A3070" s="1"/>
      <c r="F3070" s="5"/>
    </row>
    <row r="3071" spans="1:6" x14ac:dyDescent="0.25">
      <c r="A3071" s="1"/>
      <c r="F3071" s="5"/>
    </row>
    <row r="3072" spans="1:6" x14ac:dyDescent="0.25">
      <c r="A3072" s="1"/>
      <c r="F3072" s="5"/>
    </row>
    <row r="3073" spans="1:6" x14ac:dyDescent="0.25">
      <c r="A3073" s="1"/>
      <c r="F3073" s="5"/>
    </row>
    <row r="3074" spans="1:6" x14ac:dyDescent="0.25">
      <c r="A3074" s="1"/>
      <c r="F3074" s="5"/>
    </row>
    <row r="3075" spans="1:6" x14ac:dyDescent="0.25">
      <c r="A3075" s="1"/>
      <c r="F3075" s="5"/>
    </row>
    <row r="3076" spans="1:6" x14ac:dyDescent="0.25">
      <c r="A3076" s="1"/>
      <c r="F3076" s="5"/>
    </row>
    <row r="3077" spans="1:6" x14ac:dyDescent="0.25">
      <c r="A3077" s="1"/>
      <c r="F3077" s="5"/>
    </row>
    <row r="3078" spans="1:6" x14ac:dyDescent="0.25">
      <c r="A3078" s="1"/>
      <c r="F3078" s="5"/>
    </row>
    <row r="3079" spans="1:6" x14ac:dyDescent="0.25">
      <c r="A3079" s="1"/>
      <c r="F3079" s="5"/>
    </row>
    <row r="3080" spans="1:6" x14ac:dyDescent="0.25">
      <c r="A3080" s="1"/>
      <c r="F3080" s="5"/>
    </row>
    <row r="3081" spans="1:6" x14ac:dyDescent="0.25">
      <c r="A3081" s="1"/>
      <c r="F3081" s="5"/>
    </row>
    <row r="3082" spans="1:6" x14ac:dyDescent="0.25">
      <c r="A3082" s="1"/>
      <c r="F3082" s="5"/>
    </row>
    <row r="3083" spans="1:6" x14ac:dyDescent="0.25">
      <c r="A3083" s="1"/>
      <c r="F3083" s="5"/>
    </row>
    <row r="3084" spans="1:6" x14ac:dyDescent="0.25">
      <c r="A3084" s="1"/>
      <c r="F3084" s="5"/>
    </row>
    <row r="3085" spans="1:6" x14ac:dyDescent="0.25">
      <c r="A3085" s="1"/>
      <c r="F3085" s="5"/>
    </row>
    <row r="3086" spans="1:6" x14ac:dyDescent="0.25">
      <c r="A3086" s="1"/>
      <c r="F3086" s="5"/>
    </row>
    <row r="3087" spans="1:6" x14ac:dyDescent="0.25">
      <c r="A3087" s="1"/>
      <c r="F3087" s="5"/>
    </row>
    <row r="3088" spans="1:6" x14ac:dyDescent="0.25">
      <c r="A3088" s="1"/>
      <c r="F3088" s="5"/>
    </row>
    <row r="3089" spans="1:6" x14ac:dyDescent="0.25">
      <c r="A3089" s="1"/>
      <c r="F3089" s="5"/>
    </row>
    <row r="3090" spans="1:6" x14ac:dyDescent="0.25">
      <c r="A3090" s="1"/>
      <c r="F3090" s="5"/>
    </row>
    <row r="3091" spans="1:6" x14ac:dyDescent="0.25">
      <c r="A3091" s="1"/>
      <c r="F3091" s="5"/>
    </row>
    <row r="3092" spans="1:6" x14ac:dyDescent="0.25">
      <c r="A3092" s="1"/>
      <c r="F3092" s="5"/>
    </row>
    <row r="3093" spans="1:6" x14ac:dyDescent="0.25">
      <c r="A3093" s="1"/>
      <c r="F3093" s="5"/>
    </row>
    <row r="3094" spans="1:6" x14ac:dyDescent="0.25">
      <c r="A3094" s="1"/>
      <c r="F3094" s="5"/>
    </row>
    <row r="3095" spans="1:6" x14ac:dyDescent="0.25">
      <c r="A3095" s="1"/>
      <c r="F3095" s="5"/>
    </row>
    <row r="3096" spans="1:6" x14ac:dyDescent="0.25">
      <c r="A3096" s="1"/>
      <c r="F3096" s="5"/>
    </row>
    <row r="3097" spans="1:6" x14ac:dyDescent="0.25">
      <c r="A3097" s="1"/>
      <c r="F3097" s="5"/>
    </row>
    <row r="3098" spans="1:6" x14ac:dyDescent="0.25">
      <c r="A3098" s="1"/>
      <c r="F3098" s="5"/>
    </row>
    <row r="3099" spans="1:6" x14ac:dyDescent="0.25">
      <c r="A3099" s="1"/>
      <c r="F3099" s="5"/>
    </row>
    <row r="3100" spans="1:6" x14ac:dyDescent="0.25">
      <c r="A3100" s="1"/>
      <c r="F3100" s="5"/>
    </row>
    <row r="3101" spans="1:6" x14ac:dyDescent="0.25">
      <c r="A3101" s="1"/>
      <c r="F3101" s="5"/>
    </row>
    <row r="3102" spans="1:6" x14ac:dyDescent="0.25">
      <c r="A3102" s="1"/>
      <c r="F3102" s="5"/>
    </row>
    <row r="3103" spans="1:6" x14ac:dyDescent="0.25">
      <c r="A3103" s="1"/>
      <c r="F3103" s="5"/>
    </row>
    <row r="3104" spans="1:6" x14ac:dyDescent="0.25">
      <c r="A3104" s="1"/>
      <c r="F3104" s="5"/>
    </row>
    <row r="3105" spans="1:6" x14ac:dyDescent="0.25">
      <c r="A3105" s="1"/>
      <c r="F3105" s="5"/>
    </row>
    <row r="3106" spans="1:6" x14ac:dyDescent="0.25">
      <c r="A3106" s="1"/>
      <c r="F3106" s="5"/>
    </row>
    <row r="3107" spans="1:6" x14ac:dyDescent="0.25">
      <c r="A3107" s="1"/>
      <c r="F3107" s="5"/>
    </row>
    <row r="3108" spans="1:6" x14ac:dyDescent="0.25">
      <c r="A3108" s="1"/>
      <c r="F3108" s="5"/>
    </row>
    <row r="3109" spans="1:6" x14ac:dyDescent="0.25">
      <c r="A3109" s="1"/>
      <c r="F3109" s="5"/>
    </row>
    <row r="3110" spans="1:6" x14ac:dyDescent="0.25">
      <c r="A3110" s="1"/>
      <c r="F3110" s="5"/>
    </row>
    <row r="3111" spans="1:6" x14ac:dyDescent="0.25">
      <c r="A3111" s="1"/>
      <c r="F3111" s="5"/>
    </row>
    <row r="3112" spans="1:6" x14ac:dyDescent="0.25">
      <c r="A3112" s="1"/>
      <c r="F3112" s="5"/>
    </row>
    <row r="3113" spans="1:6" x14ac:dyDescent="0.25">
      <c r="A3113" s="1"/>
      <c r="F3113" s="5"/>
    </row>
    <row r="3114" spans="1:6" x14ac:dyDescent="0.25">
      <c r="A3114" s="1"/>
      <c r="F3114" s="5"/>
    </row>
    <row r="3115" spans="1:6" x14ac:dyDescent="0.25">
      <c r="A3115" s="1"/>
      <c r="F3115" s="5"/>
    </row>
    <row r="3116" spans="1:6" x14ac:dyDescent="0.25">
      <c r="A3116" s="1"/>
      <c r="F3116" s="5"/>
    </row>
    <row r="3117" spans="1:6" x14ac:dyDescent="0.25">
      <c r="A3117" s="1"/>
      <c r="F3117" s="5"/>
    </row>
    <row r="3118" spans="1:6" x14ac:dyDescent="0.25">
      <c r="A3118" s="1"/>
      <c r="F3118" s="5"/>
    </row>
    <row r="3119" spans="1:6" x14ac:dyDescent="0.25">
      <c r="A3119" s="1"/>
      <c r="F3119" s="5"/>
    </row>
    <row r="3120" spans="1:6" x14ac:dyDescent="0.25">
      <c r="A3120" s="1"/>
      <c r="F3120" s="5"/>
    </row>
    <row r="3121" spans="1:6" x14ac:dyDescent="0.25">
      <c r="A3121" s="1"/>
      <c r="F3121" s="5"/>
    </row>
    <row r="3122" spans="1:6" x14ac:dyDescent="0.25">
      <c r="A3122" s="1"/>
      <c r="F3122" s="5"/>
    </row>
    <row r="3123" spans="1:6" x14ac:dyDescent="0.25">
      <c r="A3123" s="1"/>
      <c r="F3123" s="5"/>
    </row>
    <row r="3124" spans="1:6" x14ac:dyDescent="0.25">
      <c r="A3124" s="1"/>
      <c r="F3124" s="5"/>
    </row>
    <row r="3125" spans="1:6" x14ac:dyDescent="0.25">
      <c r="A3125" s="1"/>
      <c r="F3125" s="5"/>
    </row>
    <row r="3126" spans="1:6" x14ac:dyDescent="0.25">
      <c r="A3126" s="1"/>
      <c r="F3126" s="5"/>
    </row>
    <row r="3127" spans="1:6" x14ac:dyDescent="0.25">
      <c r="A3127" s="1"/>
      <c r="F3127" s="5"/>
    </row>
    <row r="3128" spans="1:6" x14ac:dyDescent="0.25">
      <c r="A3128" s="1"/>
      <c r="F3128" s="5"/>
    </row>
    <row r="3129" spans="1:6" x14ac:dyDescent="0.25">
      <c r="A3129" s="1"/>
      <c r="F3129" s="5"/>
    </row>
    <row r="3130" spans="1:6" x14ac:dyDescent="0.25">
      <c r="A3130" s="1"/>
      <c r="F3130" s="5"/>
    </row>
    <row r="3131" spans="1:6" x14ac:dyDescent="0.25">
      <c r="A3131" s="1"/>
      <c r="F3131" s="5"/>
    </row>
    <row r="3132" spans="1:6" x14ac:dyDescent="0.25">
      <c r="A3132" s="1"/>
      <c r="F3132" s="5"/>
    </row>
    <row r="3133" spans="1:6" x14ac:dyDescent="0.25">
      <c r="A3133" s="1"/>
      <c r="F3133" s="5"/>
    </row>
    <row r="3134" spans="1:6" x14ac:dyDescent="0.25">
      <c r="A3134" s="1"/>
      <c r="F3134" s="5"/>
    </row>
    <row r="3135" spans="1:6" x14ac:dyDescent="0.25">
      <c r="A3135" s="1"/>
      <c r="F3135" s="5"/>
    </row>
    <row r="3136" spans="1:6" x14ac:dyDescent="0.25">
      <c r="A3136" s="1"/>
      <c r="F3136" s="5"/>
    </row>
    <row r="3137" spans="1:6" x14ac:dyDescent="0.25">
      <c r="A3137" s="1"/>
      <c r="F3137" s="5"/>
    </row>
    <row r="3138" spans="1:6" x14ac:dyDescent="0.25">
      <c r="A3138" s="1"/>
      <c r="F3138" s="5"/>
    </row>
    <row r="3139" spans="1:6" x14ac:dyDescent="0.25">
      <c r="A3139" s="1"/>
      <c r="F3139" s="5"/>
    </row>
    <row r="3140" spans="1:6" x14ac:dyDescent="0.25">
      <c r="A3140" s="1"/>
      <c r="F3140" s="5"/>
    </row>
    <row r="3141" spans="1:6" x14ac:dyDescent="0.25">
      <c r="A3141" s="1"/>
      <c r="F3141" s="5"/>
    </row>
    <row r="3142" spans="1:6" x14ac:dyDescent="0.25">
      <c r="A3142" s="1"/>
      <c r="F3142" s="5"/>
    </row>
    <row r="3143" spans="1:6" x14ac:dyDescent="0.25">
      <c r="A3143" s="1"/>
      <c r="F3143" s="5"/>
    </row>
    <row r="3144" spans="1:6" x14ac:dyDescent="0.25">
      <c r="A3144" s="1"/>
      <c r="F3144" s="5"/>
    </row>
    <row r="3145" spans="1:6" x14ac:dyDescent="0.25">
      <c r="A3145" s="1"/>
      <c r="F3145" s="5"/>
    </row>
    <row r="3146" spans="1:6" x14ac:dyDescent="0.25">
      <c r="A3146" s="1"/>
      <c r="F3146" s="5"/>
    </row>
    <row r="3147" spans="1:6" x14ac:dyDescent="0.25">
      <c r="A3147" s="1"/>
      <c r="F3147" s="5"/>
    </row>
    <row r="3148" spans="1:6" x14ac:dyDescent="0.25">
      <c r="A3148" s="1"/>
      <c r="F3148" s="5"/>
    </row>
    <row r="3149" spans="1:6" x14ac:dyDescent="0.25">
      <c r="A3149" s="1"/>
      <c r="F3149" s="5"/>
    </row>
    <row r="3150" spans="1:6" x14ac:dyDescent="0.25">
      <c r="A3150" s="1"/>
      <c r="F3150" s="5"/>
    </row>
    <row r="3151" spans="1:6" x14ac:dyDescent="0.25">
      <c r="A3151" s="1"/>
      <c r="F3151" s="5"/>
    </row>
    <row r="3152" spans="1:6" x14ac:dyDescent="0.25">
      <c r="A3152" s="1"/>
      <c r="F3152" s="5"/>
    </row>
    <row r="3153" spans="1:6" x14ac:dyDescent="0.25">
      <c r="A3153" s="1"/>
      <c r="F3153" s="5"/>
    </row>
    <row r="3154" spans="1:6" x14ac:dyDescent="0.25">
      <c r="A3154" s="1"/>
      <c r="F3154" s="5"/>
    </row>
    <row r="3155" spans="1:6" x14ac:dyDescent="0.25">
      <c r="A3155" s="1"/>
      <c r="F3155" s="5"/>
    </row>
    <row r="3156" spans="1:6" x14ac:dyDescent="0.25">
      <c r="A3156" s="1"/>
      <c r="F3156" s="5"/>
    </row>
    <row r="3157" spans="1:6" x14ac:dyDescent="0.25">
      <c r="A3157" s="1"/>
      <c r="F3157" s="5"/>
    </row>
    <row r="3158" spans="1:6" x14ac:dyDescent="0.25">
      <c r="A3158" s="1"/>
      <c r="F3158" s="5"/>
    </row>
    <row r="3159" spans="1:6" x14ac:dyDescent="0.25">
      <c r="A3159" s="1"/>
      <c r="F3159" s="5"/>
    </row>
    <row r="3160" spans="1:6" x14ac:dyDescent="0.25">
      <c r="A3160" s="1"/>
      <c r="F3160" s="5"/>
    </row>
    <row r="3161" spans="1:6" x14ac:dyDescent="0.25">
      <c r="A3161" s="1"/>
      <c r="F3161" s="5"/>
    </row>
    <row r="3162" spans="1:6" x14ac:dyDescent="0.25">
      <c r="A3162" s="1"/>
      <c r="F3162" s="5"/>
    </row>
    <row r="3163" spans="1:6" x14ac:dyDescent="0.25">
      <c r="A3163" s="1"/>
      <c r="F3163" s="5"/>
    </row>
    <row r="3164" spans="1:6" x14ac:dyDescent="0.25">
      <c r="A3164" s="1"/>
      <c r="F3164" s="5"/>
    </row>
    <row r="3165" spans="1:6" x14ac:dyDescent="0.25">
      <c r="A3165" s="1"/>
      <c r="F3165" s="5"/>
    </row>
    <row r="3166" spans="1:6" x14ac:dyDescent="0.25">
      <c r="A3166" s="1"/>
      <c r="F3166" s="5"/>
    </row>
    <row r="3167" spans="1:6" x14ac:dyDescent="0.25">
      <c r="A3167" s="1"/>
      <c r="F3167" s="5"/>
    </row>
    <row r="3168" spans="1:6" x14ac:dyDescent="0.25">
      <c r="A3168" s="1"/>
      <c r="F3168" s="5"/>
    </row>
    <row r="3169" spans="1:6" x14ac:dyDescent="0.25">
      <c r="A3169" s="1"/>
      <c r="F3169" s="5"/>
    </row>
    <row r="3170" spans="1:6" x14ac:dyDescent="0.25">
      <c r="A3170" s="1"/>
      <c r="F3170" s="5"/>
    </row>
    <row r="3171" spans="1:6" x14ac:dyDescent="0.25">
      <c r="A3171" s="1"/>
      <c r="F3171" s="5"/>
    </row>
    <row r="3172" spans="1:6" x14ac:dyDescent="0.25">
      <c r="A3172" s="1"/>
      <c r="F3172" s="5"/>
    </row>
    <row r="3173" spans="1:6" x14ac:dyDescent="0.25">
      <c r="A3173" s="1"/>
      <c r="F3173" s="5"/>
    </row>
    <row r="3174" spans="1:6" x14ac:dyDescent="0.25">
      <c r="A3174" s="1"/>
      <c r="F3174" s="5"/>
    </row>
    <row r="3175" spans="1:6" x14ac:dyDescent="0.25">
      <c r="A3175" s="1"/>
      <c r="F3175" s="5"/>
    </row>
    <row r="3176" spans="1:6" x14ac:dyDescent="0.25">
      <c r="A3176" s="1"/>
      <c r="F3176" s="5"/>
    </row>
    <row r="3177" spans="1:6" x14ac:dyDescent="0.25">
      <c r="A3177" s="1"/>
      <c r="F3177" s="5"/>
    </row>
    <row r="3178" spans="1:6" x14ac:dyDescent="0.25">
      <c r="A3178" s="1"/>
      <c r="F3178" s="5"/>
    </row>
    <row r="3179" spans="1:6" x14ac:dyDescent="0.25">
      <c r="A3179" s="1"/>
      <c r="F3179" s="5"/>
    </row>
    <row r="3180" spans="1:6" x14ac:dyDescent="0.25">
      <c r="A3180" s="1"/>
      <c r="F3180" s="5"/>
    </row>
    <row r="3181" spans="1:6" x14ac:dyDescent="0.25">
      <c r="A3181" s="1"/>
      <c r="F3181" s="5"/>
    </row>
    <row r="3182" spans="1:6" x14ac:dyDescent="0.25">
      <c r="A3182" s="1"/>
      <c r="F3182" s="5"/>
    </row>
    <row r="3183" spans="1:6" x14ac:dyDescent="0.25">
      <c r="A3183" s="1"/>
      <c r="F3183" s="5"/>
    </row>
    <row r="3184" spans="1:6" x14ac:dyDescent="0.25">
      <c r="A3184" s="1"/>
      <c r="F3184" s="5"/>
    </row>
    <row r="3185" spans="1:6" x14ac:dyDescent="0.25">
      <c r="A3185" s="1"/>
      <c r="F3185" s="5"/>
    </row>
    <row r="3186" spans="1:6" x14ac:dyDescent="0.25">
      <c r="A3186" s="1"/>
      <c r="F3186" s="5"/>
    </row>
    <row r="3187" spans="1:6" x14ac:dyDescent="0.25">
      <c r="A3187" s="1"/>
      <c r="F3187" s="5"/>
    </row>
    <row r="3188" spans="1:6" x14ac:dyDescent="0.25">
      <c r="A3188" s="1"/>
      <c r="F3188" s="5"/>
    </row>
    <row r="3189" spans="1:6" x14ac:dyDescent="0.25">
      <c r="A3189" s="1"/>
      <c r="F3189" s="5"/>
    </row>
    <row r="3190" spans="1:6" x14ac:dyDescent="0.25">
      <c r="A3190" s="1"/>
      <c r="F3190" s="5"/>
    </row>
    <row r="3191" spans="1:6" x14ac:dyDescent="0.25">
      <c r="A3191" s="1"/>
      <c r="F3191" s="5"/>
    </row>
    <row r="3192" spans="1:6" x14ac:dyDescent="0.25">
      <c r="A3192" s="1"/>
      <c r="F3192" s="5"/>
    </row>
    <row r="3193" spans="1:6" x14ac:dyDescent="0.25">
      <c r="A3193" s="1"/>
      <c r="F3193" s="5"/>
    </row>
    <row r="3194" spans="1:6" x14ac:dyDescent="0.25">
      <c r="A3194" s="1"/>
      <c r="F3194" s="5"/>
    </row>
    <row r="3195" spans="1:6" x14ac:dyDescent="0.25">
      <c r="A3195" s="1"/>
      <c r="F3195" s="5"/>
    </row>
    <row r="3196" spans="1:6" x14ac:dyDescent="0.25">
      <c r="A3196" s="1"/>
      <c r="F3196" s="5"/>
    </row>
    <row r="3197" spans="1:6" x14ac:dyDescent="0.25">
      <c r="A3197" s="1"/>
      <c r="F3197" s="5"/>
    </row>
    <row r="3198" spans="1:6" x14ac:dyDescent="0.25">
      <c r="A3198" s="1"/>
      <c r="F3198" s="5"/>
    </row>
    <row r="3199" spans="1:6" x14ac:dyDescent="0.25">
      <c r="A3199" s="1"/>
      <c r="F3199" s="5"/>
    </row>
    <row r="3200" spans="1:6" x14ac:dyDescent="0.25">
      <c r="A3200" s="1"/>
      <c r="F3200" s="5"/>
    </row>
    <row r="3201" spans="1:6" x14ac:dyDescent="0.25">
      <c r="A3201" s="1"/>
      <c r="F3201" s="5"/>
    </row>
    <row r="3202" spans="1:6" x14ac:dyDescent="0.25">
      <c r="A3202" s="1"/>
      <c r="F3202" s="5"/>
    </row>
    <row r="3203" spans="1:6" x14ac:dyDescent="0.25">
      <c r="A3203" s="1"/>
      <c r="F3203" s="5"/>
    </row>
    <row r="3204" spans="1:6" x14ac:dyDescent="0.25">
      <c r="A3204" s="1"/>
      <c r="F3204" s="5"/>
    </row>
    <row r="3205" spans="1:6" x14ac:dyDescent="0.25">
      <c r="A3205" s="1"/>
      <c r="F3205" s="5"/>
    </row>
    <row r="3206" spans="1:6" x14ac:dyDescent="0.25">
      <c r="A3206" s="1"/>
      <c r="F3206" s="5"/>
    </row>
    <row r="3207" spans="1:6" x14ac:dyDescent="0.25">
      <c r="A3207" s="1"/>
      <c r="F3207" s="5"/>
    </row>
    <row r="3208" spans="1:6" x14ac:dyDescent="0.25">
      <c r="A3208" s="1"/>
      <c r="F3208" s="5"/>
    </row>
    <row r="3209" spans="1:6" x14ac:dyDescent="0.25">
      <c r="A3209" s="1"/>
      <c r="F3209" s="5"/>
    </row>
    <row r="3210" spans="1:6" x14ac:dyDescent="0.25">
      <c r="A3210" s="1"/>
      <c r="F3210" s="5"/>
    </row>
    <row r="3211" spans="1:6" x14ac:dyDescent="0.25">
      <c r="A3211" s="1"/>
      <c r="F3211" s="5"/>
    </row>
    <row r="3212" spans="1:6" x14ac:dyDescent="0.25">
      <c r="A3212" s="1"/>
      <c r="F3212" s="5"/>
    </row>
    <row r="3213" spans="1:6" x14ac:dyDescent="0.25">
      <c r="A3213" s="1"/>
      <c r="F3213" s="5"/>
    </row>
    <row r="3214" spans="1:6" x14ac:dyDescent="0.25">
      <c r="A3214" s="1"/>
      <c r="F3214" s="5"/>
    </row>
    <row r="3215" spans="1:6" x14ac:dyDescent="0.25">
      <c r="A3215" s="1"/>
      <c r="F3215" s="5"/>
    </row>
    <row r="3216" spans="1:6" x14ac:dyDescent="0.25">
      <c r="A3216" s="1"/>
      <c r="F3216" s="5"/>
    </row>
    <row r="3217" spans="1:6" x14ac:dyDescent="0.25">
      <c r="A3217" s="1"/>
      <c r="F3217" s="5"/>
    </row>
    <row r="3218" spans="1:6" x14ac:dyDescent="0.25">
      <c r="A3218" s="1"/>
      <c r="F3218" s="5"/>
    </row>
    <row r="3219" spans="1:6" x14ac:dyDescent="0.25">
      <c r="A3219" s="1"/>
      <c r="F3219" s="5"/>
    </row>
    <row r="3220" spans="1:6" x14ac:dyDescent="0.25">
      <c r="A3220" s="1"/>
      <c r="F3220" s="5"/>
    </row>
    <row r="3221" spans="1:6" x14ac:dyDescent="0.25">
      <c r="A3221" s="1"/>
      <c r="F3221" s="5"/>
    </row>
    <row r="3222" spans="1:6" x14ac:dyDescent="0.25">
      <c r="A3222" s="1"/>
      <c r="F3222" s="5"/>
    </row>
    <row r="3223" spans="1:6" x14ac:dyDescent="0.25">
      <c r="A3223" s="1"/>
      <c r="F3223" s="5"/>
    </row>
    <row r="3224" spans="1:6" x14ac:dyDescent="0.25">
      <c r="A3224" s="1"/>
      <c r="F3224" s="5"/>
    </row>
    <row r="3225" spans="1:6" x14ac:dyDescent="0.25">
      <c r="A3225" s="1"/>
      <c r="F3225" s="5"/>
    </row>
    <row r="3226" spans="1:6" x14ac:dyDescent="0.25">
      <c r="A3226" s="1"/>
      <c r="F3226" s="5"/>
    </row>
    <row r="3227" spans="1:6" x14ac:dyDescent="0.25">
      <c r="A3227" s="1"/>
      <c r="F3227" s="5"/>
    </row>
    <row r="3228" spans="1:6" x14ac:dyDescent="0.25">
      <c r="A3228" s="1"/>
      <c r="F3228" s="5"/>
    </row>
    <row r="3229" spans="1:6" x14ac:dyDescent="0.25">
      <c r="A3229" s="1"/>
      <c r="F3229" s="5"/>
    </row>
    <row r="3230" spans="1:6" x14ac:dyDescent="0.25">
      <c r="A3230" s="1"/>
      <c r="F3230" s="5"/>
    </row>
    <row r="3231" spans="1:6" x14ac:dyDescent="0.25">
      <c r="A3231" s="1"/>
      <c r="F3231" s="5"/>
    </row>
    <row r="3232" spans="1:6" x14ac:dyDescent="0.25">
      <c r="A3232" s="1"/>
      <c r="F3232" s="5"/>
    </row>
    <row r="3233" spans="1:6" x14ac:dyDescent="0.25">
      <c r="A3233" s="1"/>
      <c r="F3233" s="5"/>
    </row>
    <row r="3234" spans="1:6" x14ac:dyDescent="0.25">
      <c r="A3234" s="1"/>
      <c r="F3234" s="5"/>
    </row>
    <row r="3235" spans="1:6" x14ac:dyDescent="0.25">
      <c r="A3235" s="1"/>
      <c r="F3235" s="5"/>
    </row>
    <row r="3236" spans="1:6" x14ac:dyDescent="0.25">
      <c r="A3236" s="1"/>
      <c r="F3236" s="5"/>
    </row>
    <row r="3237" spans="1:6" x14ac:dyDescent="0.25">
      <c r="A3237" s="1"/>
      <c r="F3237" s="5"/>
    </row>
    <row r="3238" spans="1:6" x14ac:dyDescent="0.25">
      <c r="A3238" s="1"/>
      <c r="F3238" s="5"/>
    </row>
    <row r="3239" spans="1:6" x14ac:dyDescent="0.25">
      <c r="A3239" s="1"/>
      <c r="F3239" s="5"/>
    </row>
    <row r="3240" spans="1:6" x14ac:dyDescent="0.25">
      <c r="A3240" s="1"/>
      <c r="F3240" s="5"/>
    </row>
    <row r="3241" spans="1:6" x14ac:dyDescent="0.25">
      <c r="A3241" s="1"/>
      <c r="F3241" s="5"/>
    </row>
    <row r="3242" spans="1:6" x14ac:dyDescent="0.25">
      <c r="A3242" s="1"/>
      <c r="F3242" s="5"/>
    </row>
    <row r="3243" spans="1:6" x14ac:dyDescent="0.25">
      <c r="A3243" s="1"/>
      <c r="F3243" s="5"/>
    </row>
    <row r="3244" spans="1:6" x14ac:dyDescent="0.25">
      <c r="A3244" s="1"/>
      <c r="F3244" s="5"/>
    </row>
    <row r="3245" spans="1:6" x14ac:dyDescent="0.25">
      <c r="A3245" s="1"/>
      <c r="F3245" s="5"/>
    </row>
    <row r="3246" spans="1:6" x14ac:dyDescent="0.25">
      <c r="A3246" s="1"/>
      <c r="F3246" s="5"/>
    </row>
    <row r="3247" spans="1:6" x14ac:dyDescent="0.25">
      <c r="A3247" s="1"/>
      <c r="F3247" s="5"/>
    </row>
    <row r="3248" spans="1:6" x14ac:dyDescent="0.25">
      <c r="A3248" s="1"/>
      <c r="F3248" s="5"/>
    </row>
    <row r="3249" spans="1:6" x14ac:dyDescent="0.25">
      <c r="A3249" s="1"/>
      <c r="F3249" s="5"/>
    </row>
    <row r="3250" spans="1:6" x14ac:dyDescent="0.25">
      <c r="A3250" s="1"/>
      <c r="F3250" s="5"/>
    </row>
    <row r="3251" spans="1:6" x14ac:dyDescent="0.25">
      <c r="A3251" s="1"/>
      <c r="F3251" s="5"/>
    </row>
    <row r="3252" spans="1:6" x14ac:dyDescent="0.25">
      <c r="A3252" s="1"/>
      <c r="F3252" s="5"/>
    </row>
    <row r="3253" spans="1:6" x14ac:dyDescent="0.25">
      <c r="A3253" s="1"/>
      <c r="F3253" s="5"/>
    </row>
    <row r="3254" spans="1:6" x14ac:dyDescent="0.25">
      <c r="A3254" s="1"/>
      <c r="F3254" s="5"/>
    </row>
    <row r="3255" spans="1:6" x14ac:dyDescent="0.25">
      <c r="A3255" s="1"/>
      <c r="F3255" s="5"/>
    </row>
    <row r="3256" spans="1:6" x14ac:dyDescent="0.25">
      <c r="A3256" s="1"/>
      <c r="F3256" s="5"/>
    </row>
    <row r="3257" spans="1:6" x14ac:dyDescent="0.25">
      <c r="A3257" s="1"/>
      <c r="F3257" s="5"/>
    </row>
    <row r="3258" spans="1:6" x14ac:dyDescent="0.25">
      <c r="A3258" s="1"/>
      <c r="F3258" s="5"/>
    </row>
    <row r="3259" spans="1:6" x14ac:dyDescent="0.25">
      <c r="A3259" s="1"/>
      <c r="F3259" s="5"/>
    </row>
    <row r="3260" spans="1:6" x14ac:dyDescent="0.25">
      <c r="A3260" s="1"/>
      <c r="F3260" s="5"/>
    </row>
    <row r="3261" spans="1:6" x14ac:dyDescent="0.25">
      <c r="A3261" s="1"/>
      <c r="F3261" s="5"/>
    </row>
    <row r="3262" spans="1:6" x14ac:dyDescent="0.25">
      <c r="A3262" s="1"/>
      <c r="F3262" s="5"/>
    </row>
    <row r="3263" spans="1:6" x14ac:dyDescent="0.25">
      <c r="A3263" s="1"/>
      <c r="F3263" s="5"/>
    </row>
    <row r="3264" spans="1:6" x14ac:dyDescent="0.25">
      <c r="A3264" s="1"/>
      <c r="F3264" s="5"/>
    </row>
    <row r="3265" spans="1:6" x14ac:dyDescent="0.25">
      <c r="A3265" s="1"/>
      <c r="F3265" s="5"/>
    </row>
    <row r="3266" spans="1:6" x14ac:dyDescent="0.25">
      <c r="A3266" s="1"/>
      <c r="F3266" s="5"/>
    </row>
    <row r="3267" spans="1:6" x14ac:dyDescent="0.25">
      <c r="A3267" s="1"/>
      <c r="F3267" s="5"/>
    </row>
    <row r="3268" spans="1:6" x14ac:dyDescent="0.25">
      <c r="A3268" s="1"/>
      <c r="F3268" s="5"/>
    </row>
    <row r="3269" spans="1:6" x14ac:dyDescent="0.25">
      <c r="A3269" s="1"/>
      <c r="F3269" s="5"/>
    </row>
    <row r="3270" spans="1:6" x14ac:dyDescent="0.25">
      <c r="A3270" s="1"/>
      <c r="F3270" s="5"/>
    </row>
    <row r="3271" spans="1:6" x14ac:dyDescent="0.25">
      <c r="A3271" s="1"/>
      <c r="F3271" s="5"/>
    </row>
    <row r="3272" spans="1:6" x14ac:dyDescent="0.25">
      <c r="A3272" s="1"/>
      <c r="F3272" s="5"/>
    </row>
    <row r="3273" spans="1:6" x14ac:dyDescent="0.25">
      <c r="A3273" s="1"/>
      <c r="F3273" s="5"/>
    </row>
    <row r="3274" spans="1:6" x14ac:dyDescent="0.25">
      <c r="A3274" s="1"/>
      <c r="F3274" s="5"/>
    </row>
    <row r="3275" spans="1:6" x14ac:dyDescent="0.25">
      <c r="A3275" s="1"/>
      <c r="F3275" s="5"/>
    </row>
    <row r="3276" spans="1:6" x14ac:dyDescent="0.25">
      <c r="A3276" s="1"/>
      <c r="F3276" s="5"/>
    </row>
    <row r="3277" spans="1:6" x14ac:dyDescent="0.25">
      <c r="A3277" s="1"/>
      <c r="F3277" s="5"/>
    </row>
    <row r="3278" spans="1:6" x14ac:dyDescent="0.25">
      <c r="A3278" s="1"/>
      <c r="F3278" s="5"/>
    </row>
    <row r="3279" spans="1:6" x14ac:dyDescent="0.25">
      <c r="A3279" s="1"/>
      <c r="F3279" s="5"/>
    </row>
    <row r="3280" spans="1:6" x14ac:dyDescent="0.25">
      <c r="A3280" s="1"/>
      <c r="F3280" s="5"/>
    </row>
    <row r="3281" spans="1:6" x14ac:dyDescent="0.25">
      <c r="A3281" s="1"/>
      <c r="F3281" s="5"/>
    </row>
    <row r="3282" spans="1:6" x14ac:dyDescent="0.25">
      <c r="A3282" s="1"/>
      <c r="F3282" s="5"/>
    </row>
    <row r="3283" spans="1:6" x14ac:dyDescent="0.25">
      <c r="A3283" s="1"/>
      <c r="F3283" s="5"/>
    </row>
    <row r="3284" spans="1:6" x14ac:dyDescent="0.25">
      <c r="A3284" s="1"/>
      <c r="F3284" s="5"/>
    </row>
    <row r="3285" spans="1:6" x14ac:dyDescent="0.25">
      <c r="A3285" s="1"/>
      <c r="F3285" s="5"/>
    </row>
    <row r="3286" spans="1:6" x14ac:dyDescent="0.25">
      <c r="A3286" s="1"/>
      <c r="F3286" s="5"/>
    </row>
    <row r="3287" spans="1:6" x14ac:dyDescent="0.25">
      <c r="A3287" s="1"/>
      <c r="F3287" s="5"/>
    </row>
    <row r="3288" spans="1:6" x14ac:dyDescent="0.25">
      <c r="A3288" s="1"/>
      <c r="F3288" s="5"/>
    </row>
    <row r="3289" spans="1:6" x14ac:dyDescent="0.25">
      <c r="A3289" s="1"/>
      <c r="F3289" s="5"/>
    </row>
    <row r="3290" spans="1:6" x14ac:dyDescent="0.25">
      <c r="A3290" s="1"/>
      <c r="F3290" s="5"/>
    </row>
    <row r="3291" spans="1:6" x14ac:dyDescent="0.25">
      <c r="A3291" s="1"/>
      <c r="F3291" s="5"/>
    </row>
    <row r="3292" spans="1:6" x14ac:dyDescent="0.25">
      <c r="A3292" s="1"/>
      <c r="F3292" s="5"/>
    </row>
    <row r="3293" spans="1:6" x14ac:dyDescent="0.25">
      <c r="A3293" s="1"/>
      <c r="F3293" s="5"/>
    </row>
    <row r="3294" spans="1:6" x14ac:dyDescent="0.25">
      <c r="A3294" s="1"/>
      <c r="F3294" s="5"/>
    </row>
    <row r="3295" spans="1:6" x14ac:dyDescent="0.25">
      <c r="A3295" s="1"/>
      <c r="F3295" s="5"/>
    </row>
    <row r="3296" spans="1:6" x14ac:dyDescent="0.25">
      <c r="A3296" s="1"/>
      <c r="F3296" s="5"/>
    </row>
    <row r="3297" spans="1:6" x14ac:dyDescent="0.25">
      <c r="A3297" s="1"/>
      <c r="F3297" s="5"/>
    </row>
    <row r="3298" spans="1:6" x14ac:dyDescent="0.25">
      <c r="A3298" s="1"/>
      <c r="F3298" s="5"/>
    </row>
    <row r="3299" spans="1:6" x14ac:dyDescent="0.25">
      <c r="A3299" s="1"/>
      <c r="F3299" s="5"/>
    </row>
    <row r="3300" spans="1:6" x14ac:dyDescent="0.25">
      <c r="A3300" s="1"/>
      <c r="F3300" s="5"/>
    </row>
    <row r="3301" spans="1:6" x14ac:dyDescent="0.25">
      <c r="A3301" s="1"/>
      <c r="F3301" s="5"/>
    </row>
    <row r="3302" spans="1:6" x14ac:dyDescent="0.25">
      <c r="A3302" s="1"/>
      <c r="F3302" s="5"/>
    </row>
    <row r="3303" spans="1:6" x14ac:dyDescent="0.25">
      <c r="A3303" s="1"/>
      <c r="F3303" s="5"/>
    </row>
    <row r="3304" spans="1:6" x14ac:dyDescent="0.25">
      <c r="A3304" s="1"/>
      <c r="F3304" s="5"/>
    </row>
    <row r="3305" spans="1:6" x14ac:dyDescent="0.25">
      <c r="A3305" s="1"/>
      <c r="F3305" s="5"/>
    </row>
    <row r="3306" spans="1:6" x14ac:dyDescent="0.25">
      <c r="A3306" s="1"/>
      <c r="F3306" s="5"/>
    </row>
    <row r="3307" spans="1:6" x14ac:dyDescent="0.25">
      <c r="A3307" s="1"/>
      <c r="F3307" s="5"/>
    </row>
    <row r="3308" spans="1:6" x14ac:dyDescent="0.25">
      <c r="A3308" s="1"/>
      <c r="F3308" s="5"/>
    </row>
    <row r="3309" spans="1:6" x14ac:dyDescent="0.25">
      <c r="A3309" s="1"/>
      <c r="F3309" s="5"/>
    </row>
    <row r="3310" spans="1:6" x14ac:dyDescent="0.25">
      <c r="A3310" s="1"/>
      <c r="F3310" s="5"/>
    </row>
    <row r="3311" spans="1:6" x14ac:dyDescent="0.25">
      <c r="A3311" s="1"/>
      <c r="F3311" s="5"/>
    </row>
    <row r="3312" spans="1:6" x14ac:dyDescent="0.25">
      <c r="A3312" s="1"/>
      <c r="F3312" s="5"/>
    </row>
    <row r="3313" spans="1:6" x14ac:dyDescent="0.25">
      <c r="A3313" s="1"/>
      <c r="F3313" s="5"/>
    </row>
    <row r="3314" spans="1:6" x14ac:dyDescent="0.25">
      <c r="A3314" s="1"/>
      <c r="F3314" s="5"/>
    </row>
    <row r="3315" spans="1:6" x14ac:dyDescent="0.25">
      <c r="A3315" s="1"/>
      <c r="F3315" s="5"/>
    </row>
    <row r="3316" spans="1:6" x14ac:dyDescent="0.25">
      <c r="A3316" s="1"/>
      <c r="F3316" s="5"/>
    </row>
    <row r="3317" spans="1:6" x14ac:dyDescent="0.25">
      <c r="A3317" s="1"/>
      <c r="F3317" s="5"/>
    </row>
    <row r="3318" spans="1:6" x14ac:dyDescent="0.25">
      <c r="A3318" s="1"/>
      <c r="F3318" s="5"/>
    </row>
    <row r="3319" spans="1:6" x14ac:dyDescent="0.25">
      <c r="A3319" s="1"/>
      <c r="F3319" s="5"/>
    </row>
    <row r="3320" spans="1:6" x14ac:dyDescent="0.25">
      <c r="A3320" s="1"/>
      <c r="F3320" s="5"/>
    </row>
    <row r="3321" spans="1:6" x14ac:dyDescent="0.25">
      <c r="A3321" s="1"/>
      <c r="F3321" s="5"/>
    </row>
    <row r="3322" spans="1:6" x14ac:dyDescent="0.25">
      <c r="A3322" s="1"/>
      <c r="F3322" s="5"/>
    </row>
    <row r="3323" spans="1:6" x14ac:dyDescent="0.25">
      <c r="A3323" s="1"/>
      <c r="F3323" s="5"/>
    </row>
    <row r="3324" spans="1:6" x14ac:dyDescent="0.25">
      <c r="A3324" s="1"/>
      <c r="F3324" s="5"/>
    </row>
    <row r="3325" spans="1:6" x14ac:dyDescent="0.25">
      <c r="A3325" s="1"/>
      <c r="F3325" s="5"/>
    </row>
    <row r="3326" spans="1:6" x14ac:dyDescent="0.25">
      <c r="A3326" s="1"/>
      <c r="F3326" s="5"/>
    </row>
    <row r="3327" spans="1:6" x14ac:dyDescent="0.25">
      <c r="A3327" s="1"/>
      <c r="F3327" s="5"/>
    </row>
    <row r="3328" spans="1:6" x14ac:dyDescent="0.25">
      <c r="A3328" s="1"/>
      <c r="F3328" s="5"/>
    </row>
    <row r="3329" spans="1:6" x14ac:dyDescent="0.25">
      <c r="A3329" s="1"/>
      <c r="F3329" s="5"/>
    </row>
    <row r="3330" spans="1:6" x14ac:dyDescent="0.25">
      <c r="A3330" s="1"/>
      <c r="F3330" s="5"/>
    </row>
    <row r="3331" spans="1:6" x14ac:dyDescent="0.25">
      <c r="A3331" s="1"/>
      <c r="F3331" s="5"/>
    </row>
    <row r="3332" spans="1:6" x14ac:dyDescent="0.25">
      <c r="A3332" s="1"/>
      <c r="F3332" s="5"/>
    </row>
    <row r="3333" spans="1:6" x14ac:dyDescent="0.25">
      <c r="A3333" s="1"/>
      <c r="F3333" s="5"/>
    </row>
    <row r="3334" spans="1:6" x14ac:dyDescent="0.25">
      <c r="A3334" s="1"/>
      <c r="F3334" s="5"/>
    </row>
    <row r="3335" spans="1:6" x14ac:dyDescent="0.25">
      <c r="A3335" s="1"/>
      <c r="F3335" s="5"/>
    </row>
    <row r="3336" spans="1:6" x14ac:dyDescent="0.25">
      <c r="A3336" s="1"/>
      <c r="F3336" s="5"/>
    </row>
    <row r="3337" spans="1:6" x14ac:dyDescent="0.25">
      <c r="A3337" s="1"/>
      <c r="F3337" s="5"/>
    </row>
    <row r="3338" spans="1:6" x14ac:dyDescent="0.25">
      <c r="A3338" s="1"/>
      <c r="F3338" s="5"/>
    </row>
    <row r="3339" spans="1:6" x14ac:dyDescent="0.25">
      <c r="A3339" s="1"/>
      <c r="F3339" s="5"/>
    </row>
    <row r="3340" spans="1:6" x14ac:dyDescent="0.25">
      <c r="A3340" s="1"/>
      <c r="F3340" s="5"/>
    </row>
    <row r="3341" spans="1:6" x14ac:dyDescent="0.25">
      <c r="A3341" s="1"/>
      <c r="F3341" s="5"/>
    </row>
    <row r="3342" spans="1:6" x14ac:dyDescent="0.25">
      <c r="A3342" s="1"/>
      <c r="F3342" s="5"/>
    </row>
    <row r="3343" spans="1:6" x14ac:dyDescent="0.25">
      <c r="A3343" s="1"/>
      <c r="F3343" s="5"/>
    </row>
    <row r="3344" spans="1:6" x14ac:dyDescent="0.25">
      <c r="A3344" s="1"/>
      <c r="F3344" s="5"/>
    </row>
    <row r="3345" spans="1:6" x14ac:dyDescent="0.25">
      <c r="A3345" s="1"/>
      <c r="F3345" s="5"/>
    </row>
    <row r="3346" spans="1:6" x14ac:dyDescent="0.25">
      <c r="A3346" s="1"/>
      <c r="F3346" s="5"/>
    </row>
    <row r="3347" spans="1:6" x14ac:dyDescent="0.25">
      <c r="A3347" s="1"/>
      <c r="F3347" s="5"/>
    </row>
    <row r="3348" spans="1:6" x14ac:dyDescent="0.25">
      <c r="A3348" s="1"/>
      <c r="F3348" s="5"/>
    </row>
    <row r="3349" spans="1:6" x14ac:dyDescent="0.25">
      <c r="A3349" s="1"/>
      <c r="F3349" s="5"/>
    </row>
    <row r="3350" spans="1:6" x14ac:dyDescent="0.25">
      <c r="A3350" s="1"/>
      <c r="F3350" s="5"/>
    </row>
    <row r="3351" spans="1:6" x14ac:dyDescent="0.25">
      <c r="A3351" s="1"/>
      <c r="F3351" s="5"/>
    </row>
    <row r="3352" spans="1:6" x14ac:dyDescent="0.25">
      <c r="A3352" s="1"/>
      <c r="F3352" s="5"/>
    </row>
    <row r="3353" spans="1:6" x14ac:dyDescent="0.25">
      <c r="A3353" s="1"/>
      <c r="F3353" s="5"/>
    </row>
    <row r="3354" spans="1:6" x14ac:dyDescent="0.25">
      <c r="A3354" s="1"/>
      <c r="F3354" s="5"/>
    </row>
    <row r="3355" spans="1:6" x14ac:dyDescent="0.25">
      <c r="A3355" s="1"/>
      <c r="F3355" s="5"/>
    </row>
    <row r="3356" spans="1:6" x14ac:dyDescent="0.25">
      <c r="A3356" s="1"/>
      <c r="F3356" s="5"/>
    </row>
    <row r="3357" spans="1:6" x14ac:dyDescent="0.25">
      <c r="A3357" s="1"/>
      <c r="F3357" s="5"/>
    </row>
    <row r="3358" spans="1:6" x14ac:dyDescent="0.25">
      <c r="A3358" s="1"/>
      <c r="F3358" s="5"/>
    </row>
    <row r="3359" spans="1:6" x14ac:dyDescent="0.25">
      <c r="A3359" s="1"/>
      <c r="F3359" s="5"/>
    </row>
    <row r="3360" spans="1:6" x14ac:dyDescent="0.25">
      <c r="A3360" s="1"/>
      <c r="F3360" s="5"/>
    </row>
    <row r="3361" spans="1:6" x14ac:dyDescent="0.25">
      <c r="A3361" s="1"/>
      <c r="F3361" s="5"/>
    </row>
    <row r="3362" spans="1:6" x14ac:dyDescent="0.25">
      <c r="A3362" s="1"/>
      <c r="F3362" s="5"/>
    </row>
    <row r="3363" spans="1:6" x14ac:dyDescent="0.25">
      <c r="A3363" s="1"/>
      <c r="F3363" s="5"/>
    </row>
    <row r="3364" spans="1:6" x14ac:dyDescent="0.25">
      <c r="A3364" s="1"/>
      <c r="F3364" s="5"/>
    </row>
    <row r="3365" spans="1:6" x14ac:dyDescent="0.25">
      <c r="A3365" s="1"/>
      <c r="F3365" s="5"/>
    </row>
    <row r="3366" spans="1:6" x14ac:dyDescent="0.25">
      <c r="A3366" s="1"/>
      <c r="F3366" s="5"/>
    </row>
    <row r="3367" spans="1:6" x14ac:dyDescent="0.25">
      <c r="A3367" s="1"/>
      <c r="F3367" s="5"/>
    </row>
    <row r="3368" spans="1:6" x14ac:dyDescent="0.25">
      <c r="A3368" s="1"/>
      <c r="F3368" s="5"/>
    </row>
    <row r="3369" spans="1:6" x14ac:dyDescent="0.25">
      <c r="A3369" s="1"/>
      <c r="F3369" s="5"/>
    </row>
    <row r="3370" spans="1:6" x14ac:dyDescent="0.25">
      <c r="A3370" s="1"/>
      <c r="F3370" s="5"/>
    </row>
    <row r="3371" spans="1:6" x14ac:dyDescent="0.25">
      <c r="A3371" s="1"/>
      <c r="F3371" s="5"/>
    </row>
    <row r="3372" spans="1:6" x14ac:dyDescent="0.25">
      <c r="A3372" s="1"/>
      <c r="F3372" s="5"/>
    </row>
    <row r="3373" spans="1:6" x14ac:dyDescent="0.25">
      <c r="A3373" s="1"/>
      <c r="F3373" s="5"/>
    </row>
    <row r="3374" spans="1:6" x14ac:dyDescent="0.25">
      <c r="A3374" s="1"/>
      <c r="F3374" s="5"/>
    </row>
    <row r="3375" spans="1:6" x14ac:dyDescent="0.25">
      <c r="A3375" s="1"/>
      <c r="F3375" s="5"/>
    </row>
    <row r="3376" spans="1:6" x14ac:dyDescent="0.25">
      <c r="A3376" s="1"/>
      <c r="F3376" s="5"/>
    </row>
    <row r="3377" spans="1:6" x14ac:dyDescent="0.25">
      <c r="A3377" s="1"/>
      <c r="F3377" s="5"/>
    </row>
    <row r="3378" spans="1:6" x14ac:dyDescent="0.25">
      <c r="A3378" s="1"/>
      <c r="F3378" s="5"/>
    </row>
    <row r="3379" spans="1:6" x14ac:dyDescent="0.25">
      <c r="A3379" s="1"/>
      <c r="F3379" s="5"/>
    </row>
    <row r="3380" spans="1:6" x14ac:dyDescent="0.25">
      <c r="A3380" s="1"/>
      <c r="F3380" s="5"/>
    </row>
    <row r="3381" spans="1:6" x14ac:dyDescent="0.25">
      <c r="A3381" s="1"/>
      <c r="F3381" s="5"/>
    </row>
    <row r="3382" spans="1:6" x14ac:dyDescent="0.25">
      <c r="A3382" s="1"/>
      <c r="F338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8331-9E7D-45B3-A962-490F0A4D6138}">
  <dimension ref="A1:H46"/>
  <sheetViews>
    <sheetView workbookViewId="0">
      <selection activeCell="E9" sqref="E9"/>
    </sheetView>
  </sheetViews>
  <sheetFormatPr defaultColWidth="9.42578125" defaultRowHeight="15" x14ac:dyDescent="0.25"/>
  <cols>
    <col min="1" max="1" width="5.42578125" bestFit="1" customWidth="1"/>
    <col min="2" max="2" width="11.85546875" bestFit="1" customWidth="1"/>
    <col min="3" max="3" width="4" bestFit="1" customWidth="1"/>
    <col min="4" max="4" width="24.85546875" bestFit="1" customWidth="1"/>
    <col min="5" max="5" width="12.85546875" bestFit="1" customWidth="1"/>
    <col min="8" max="8" width="56.85546875" bestFit="1" customWidth="1"/>
  </cols>
  <sheetData>
    <row r="1" spans="1:8" ht="17.25" thickBot="1" x14ac:dyDescent="0.35">
      <c r="E1" s="34" t="s">
        <v>465</v>
      </c>
    </row>
    <row r="2" spans="1:8" ht="15.75" thickBot="1" x14ac:dyDescent="0.3">
      <c r="A2" s="31" t="s">
        <v>371</v>
      </c>
      <c r="B2" s="31" t="s">
        <v>372</v>
      </c>
      <c r="C2" s="31" t="s">
        <v>373</v>
      </c>
      <c r="D2" s="31" t="s">
        <v>374</v>
      </c>
      <c r="E2" s="31" t="s">
        <v>375</v>
      </c>
      <c r="H2" t="s">
        <v>464</v>
      </c>
    </row>
    <row r="3" spans="1:8" ht="17.25" thickTop="1" thickBot="1" x14ac:dyDescent="0.3">
      <c r="A3" s="32" t="s">
        <v>376</v>
      </c>
      <c r="B3" s="33">
        <v>44727</v>
      </c>
      <c r="C3" s="32"/>
      <c r="D3" s="32" t="s">
        <v>377</v>
      </c>
      <c r="E3" s="32">
        <v>13.25</v>
      </c>
    </row>
    <row r="4" spans="1:8" ht="16.5" thickBot="1" x14ac:dyDescent="0.3">
      <c r="A4" s="32" t="s">
        <v>378</v>
      </c>
      <c r="B4" s="33">
        <v>44685</v>
      </c>
      <c r="C4" s="32"/>
      <c r="D4" s="32" t="s">
        <v>379</v>
      </c>
      <c r="E4" s="32">
        <v>12.75</v>
      </c>
    </row>
    <row r="5" spans="1:8" ht="16.5" thickBot="1" x14ac:dyDescent="0.3">
      <c r="A5" s="32" t="s">
        <v>380</v>
      </c>
      <c r="B5" s="33">
        <v>44636</v>
      </c>
      <c r="C5" s="32"/>
      <c r="D5" s="32" t="s">
        <v>381</v>
      </c>
      <c r="E5" s="32">
        <v>11.75</v>
      </c>
      <c r="G5" s="4">
        <f>AVERAGE(E3:E46)/100</f>
        <v>6.5625000000000003E-2</v>
      </c>
      <c r="H5" t="s">
        <v>466</v>
      </c>
    </row>
    <row r="6" spans="1:8" ht="16.5" thickBot="1" x14ac:dyDescent="0.3">
      <c r="A6" s="32" t="s">
        <v>382</v>
      </c>
      <c r="B6" s="33">
        <v>44594</v>
      </c>
      <c r="C6" s="32"/>
      <c r="D6" s="32" t="s">
        <v>383</v>
      </c>
      <c r="E6" s="32">
        <v>10.75</v>
      </c>
      <c r="G6" s="4"/>
    </row>
    <row r="7" spans="1:8" ht="16.5" thickBot="1" x14ac:dyDescent="0.3">
      <c r="A7" s="32" t="s">
        <v>384</v>
      </c>
      <c r="B7" s="33">
        <v>44538</v>
      </c>
      <c r="C7" s="32"/>
      <c r="D7" s="32" t="s">
        <v>385</v>
      </c>
      <c r="E7" s="32">
        <v>9.25</v>
      </c>
      <c r="G7" s="4">
        <f>(1+G5)^(1/12)-1</f>
        <v>5.3108429175652283E-3</v>
      </c>
      <c r="H7" t="s">
        <v>467</v>
      </c>
    </row>
    <row r="8" spans="1:8" ht="16.5" thickBot="1" x14ac:dyDescent="0.3">
      <c r="A8" s="32" t="s">
        <v>386</v>
      </c>
      <c r="B8" s="33">
        <v>44496</v>
      </c>
      <c r="C8" s="32"/>
      <c r="D8" s="32" t="s">
        <v>387</v>
      </c>
      <c r="E8" s="32">
        <v>7.75</v>
      </c>
    </row>
    <row r="9" spans="1:8" ht="16.5" thickBot="1" x14ac:dyDescent="0.3">
      <c r="A9" s="32" t="s">
        <v>388</v>
      </c>
      <c r="B9" s="33">
        <v>44461</v>
      </c>
      <c r="C9" s="32"/>
      <c r="D9" s="32" t="s">
        <v>389</v>
      </c>
      <c r="E9" s="32">
        <v>6.25</v>
      </c>
    </row>
    <row r="10" spans="1:8" ht="16.5" thickBot="1" x14ac:dyDescent="0.3">
      <c r="A10" s="32" t="s">
        <v>390</v>
      </c>
      <c r="B10" s="33">
        <v>44412</v>
      </c>
      <c r="C10" s="32"/>
      <c r="D10" s="32" t="s">
        <v>391</v>
      </c>
      <c r="E10" s="32">
        <v>5.25</v>
      </c>
    </row>
    <row r="11" spans="1:8" ht="16.5" thickBot="1" x14ac:dyDescent="0.3">
      <c r="A11" s="32" t="s">
        <v>392</v>
      </c>
      <c r="B11" s="33">
        <v>44363</v>
      </c>
      <c r="C11" s="32"/>
      <c r="D11" s="32" t="s">
        <v>393</v>
      </c>
      <c r="E11" s="32">
        <v>4.25</v>
      </c>
    </row>
    <row r="12" spans="1:8" ht="16.5" thickBot="1" x14ac:dyDescent="0.3">
      <c r="A12" s="32" t="s">
        <v>394</v>
      </c>
      <c r="B12" s="33">
        <v>44321</v>
      </c>
      <c r="C12" s="32"/>
      <c r="D12" s="32" t="s">
        <v>395</v>
      </c>
      <c r="E12" s="32">
        <v>3.5</v>
      </c>
    </row>
    <row r="13" spans="1:8" ht="16.5" thickBot="1" x14ac:dyDescent="0.3">
      <c r="A13" s="32" t="s">
        <v>396</v>
      </c>
      <c r="B13" s="33">
        <v>44272</v>
      </c>
      <c r="C13" s="32"/>
      <c r="D13" s="32" t="s">
        <v>397</v>
      </c>
      <c r="E13" s="32">
        <v>2.75</v>
      </c>
    </row>
    <row r="14" spans="1:8" ht="16.5" thickBot="1" x14ac:dyDescent="0.3">
      <c r="A14" s="32" t="s">
        <v>398</v>
      </c>
      <c r="B14" s="33">
        <v>44216</v>
      </c>
      <c r="C14" s="32"/>
      <c r="D14" s="32" t="s">
        <v>399</v>
      </c>
      <c r="E14" s="32">
        <v>2</v>
      </c>
    </row>
    <row r="15" spans="1:8" ht="16.5" thickBot="1" x14ac:dyDescent="0.3">
      <c r="A15" s="32" t="s">
        <v>400</v>
      </c>
      <c r="B15" s="33">
        <v>44174</v>
      </c>
      <c r="C15" s="32"/>
      <c r="D15" s="32" t="s">
        <v>401</v>
      </c>
      <c r="E15" s="32">
        <v>2</v>
      </c>
    </row>
    <row r="16" spans="1:8" ht="16.5" thickBot="1" x14ac:dyDescent="0.3">
      <c r="A16" s="32" t="s">
        <v>402</v>
      </c>
      <c r="B16" s="33">
        <v>44132</v>
      </c>
      <c r="C16" s="32"/>
      <c r="D16" s="32" t="s">
        <v>403</v>
      </c>
      <c r="E16" s="32">
        <v>2</v>
      </c>
    </row>
    <row r="17" spans="1:5" ht="16.5" thickBot="1" x14ac:dyDescent="0.3">
      <c r="A17" s="32" t="s">
        <v>404</v>
      </c>
      <c r="B17" s="33">
        <v>44090</v>
      </c>
      <c r="C17" s="32"/>
      <c r="D17" s="32" t="s">
        <v>405</v>
      </c>
      <c r="E17" s="32">
        <v>2</v>
      </c>
    </row>
    <row r="18" spans="1:5" ht="16.5" thickBot="1" x14ac:dyDescent="0.3">
      <c r="A18" s="32" t="s">
        <v>406</v>
      </c>
      <c r="B18" s="33">
        <v>44048</v>
      </c>
      <c r="C18" s="32"/>
      <c r="D18" s="32" t="s">
        <v>407</v>
      </c>
      <c r="E18" s="32">
        <v>2</v>
      </c>
    </row>
    <row r="19" spans="1:5" ht="16.5" thickBot="1" x14ac:dyDescent="0.3">
      <c r="A19" s="32" t="s">
        <v>408</v>
      </c>
      <c r="B19" s="33">
        <v>43999</v>
      </c>
      <c r="C19" s="32"/>
      <c r="D19" s="32" t="s">
        <v>409</v>
      </c>
      <c r="E19" s="32">
        <v>2.25</v>
      </c>
    </row>
    <row r="20" spans="1:5" ht="16.5" thickBot="1" x14ac:dyDescent="0.3">
      <c r="A20" s="32" t="s">
        <v>410</v>
      </c>
      <c r="B20" s="33">
        <v>43957</v>
      </c>
      <c r="C20" s="32"/>
      <c r="D20" s="32" t="s">
        <v>411</v>
      </c>
      <c r="E20" s="32">
        <v>3</v>
      </c>
    </row>
    <row r="21" spans="1:5" ht="16.5" thickBot="1" x14ac:dyDescent="0.3">
      <c r="A21" s="32" t="s">
        <v>412</v>
      </c>
      <c r="B21" s="33">
        <v>43908</v>
      </c>
      <c r="C21" s="32"/>
      <c r="D21" s="32" t="s">
        <v>413</v>
      </c>
      <c r="E21" s="32">
        <v>3.75</v>
      </c>
    </row>
    <row r="22" spans="1:5" ht="16.5" thickBot="1" x14ac:dyDescent="0.3">
      <c r="A22" s="32" t="s">
        <v>414</v>
      </c>
      <c r="B22" s="33">
        <v>43866</v>
      </c>
      <c r="C22" s="32"/>
      <c r="D22" s="32" t="s">
        <v>415</v>
      </c>
      <c r="E22" s="32">
        <v>4.25</v>
      </c>
    </row>
    <row r="23" spans="1:5" ht="16.5" thickBot="1" x14ac:dyDescent="0.3">
      <c r="A23" s="32" t="s">
        <v>416</v>
      </c>
      <c r="B23" s="33">
        <v>43810</v>
      </c>
      <c r="C23" s="32"/>
      <c r="D23" s="32" t="s">
        <v>417</v>
      </c>
      <c r="E23" s="32">
        <v>4.5</v>
      </c>
    </row>
    <row r="24" spans="1:5" ht="16.5" thickBot="1" x14ac:dyDescent="0.3">
      <c r="A24" s="32" t="s">
        <v>418</v>
      </c>
      <c r="B24" s="33">
        <v>43768</v>
      </c>
      <c r="C24" s="32"/>
      <c r="D24" s="32" t="s">
        <v>419</v>
      </c>
      <c r="E24" s="32">
        <v>5</v>
      </c>
    </row>
    <row r="25" spans="1:5" ht="16.5" thickBot="1" x14ac:dyDescent="0.3">
      <c r="A25" s="32" t="s">
        <v>420</v>
      </c>
      <c r="B25" s="33">
        <v>43726</v>
      </c>
      <c r="C25" s="32"/>
      <c r="D25" s="32" t="s">
        <v>421</v>
      </c>
      <c r="E25" s="32">
        <v>5.5</v>
      </c>
    </row>
    <row r="26" spans="1:5" ht="16.5" thickBot="1" x14ac:dyDescent="0.3">
      <c r="A26" s="32" t="s">
        <v>422</v>
      </c>
      <c r="B26" s="33">
        <v>43677</v>
      </c>
      <c r="C26" s="32"/>
      <c r="D26" s="32" t="s">
        <v>423</v>
      </c>
      <c r="E26" s="32">
        <v>6</v>
      </c>
    </row>
    <row r="27" spans="1:5" ht="16.5" thickBot="1" x14ac:dyDescent="0.3">
      <c r="A27" s="32" t="s">
        <v>424</v>
      </c>
      <c r="B27" s="33">
        <v>43635</v>
      </c>
      <c r="C27" s="32"/>
      <c r="D27" s="32" t="s">
        <v>425</v>
      </c>
      <c r="E27" s="32">
        <v>6.5</v>
      </c>
    </row>
    <row r="28" spans="1:5" ht="16.5" thickBot="1" x14ac:dyDescent="0.3">
      <c r="A28" s="32" t="s">
        <v>426</v>
      </c>
      <c r="B28" s="33">
        <v>43593</v>
      </c>
      <c r="C28" s="32"/>
      <c r="D28" s="32" t="s">
        <v>427</v>
      </c>
      <c r="E28" s="32">
        <v>6.5</v>
      </c>
    </row>
    <row r="29" spans="1:5" ht="16.5" thickBot="1" x14ac:dyDescent="0.3">
      <c r="A29" s="32" t="s">
        <v>428</v>
      </c>
      <c r="B29" s="33">
        <v>43544</v>
      </c>
      <c r="C29" s="32"/>
      <c r="D29" s="32" t="s">
        <v>429</v>
      </c>
      <c r="E29" s="32">
        <v>6.5</v>
      </c>
    </row>
    <row r="30" spans="1:5" ht="16.5" thickBot="1" x14ac:dyDescent="0.3">
      <c r="A30" s="32" t="s">
        <v>430</v>
      </c>
      <c r="B30" s="33">
        <v>43502</v>
      </c>
      <c r="C30" s="32"/>
      <c r="D30" s="32" t="s">
        <v>431</v>
      </c>
      <c r="E30" s="32">
        <v>6.5</v>
      </c>
    </row>
    <row r="31" spans="1:5" ht="16.5" thickBot="1" x14ac:dyDescent="0.3">
      <c r="A31" s="32" t="s">
        <v>432</v>
      </c>
      <c r="B31" s="33">
        <v>43446</v>
      </c>
      <c r="C31" s="32"/>
      <c r="D31" s="32" t="s">
        <v>433</v>
      </c>
      <c r="E31" s="32">
        <v>6.5</v>
      </c>
    </row>
    <row r="32" spans="1:5" ht="16.5" thickBot="1" x14ac:dyDescent="0.3">
      <c r="A32" s="32" t="s">
        <v>434</v>
      </c>
      <c r="B32" s="33">
        <v>43404</v>
      </c>
      <c r="C32" s="32"/>
      <c r="D32" s="32" t="s">
        <v>435</v>
      </c>
      <c r="E32" s="32">
        <v>6.5</v>
      </c>
    </row>
    <row r="33" spans="1:5" ht="16.5" thickBot="1" x14ac:dyDescent="0.3">
      <c r="A33" s="32" t="s">
        <v>436</v>
      </c>
      <c r="B33" s="33">
        <v>43362</v>
      </c>
      <c r="C33" s="32"/>
      <c r="D33" s="32" t="s">
        <v>437</v>
      </c>
      <c r="E33" s="32">
        <v>6.5</v>
      </c>
    </row>
    <row r="34" spans="1:5" ht="16.5" thickBot="1" x14ac:dyDescent="0.3">
      <c r="A34" s="32" t="s">
        <v>438</v>
      </c>
      <c r="B34" s="33">
        <v>43313</v>
      </c>
      <c r="C34" s="32"/>
      <c r="D34" s="32" t="s">
        <v>439</v>
      </c>
      <c r="E34" s="32">
        <v>6.5</v>
      </c>
    </row>
    <row r="35" spans="1:5" ht="16.5" thickBot="1" x14ac:dyDescent="0.3">
      <c r="A35" s="32" t="s">
        <v>440</v>
      </c>
      <c r="B35" s="33">
        <v>43271</v>
      </c>
      <c r="C35" s="32"/>
      <c r="D35" s="32" t="s">
        <v>441</v>
      </c>
      <c r="E35" s="32">
        <v>6.5</v>
      </c>
    </row>
    <row r="36" spans="1:5" ht="16.5" thickBot="1" x14ac:dyDescent="0.3">
      <c r="A36" s="32" t="s">
        <v>442</v>
      </c>
      <c r="B36" s="33">
        <v>43236</v>
      </c>
      <c r="C36" s="32"/>
      <c r="D36" s="32" t="s">
        <v>443</v>
      </c>
      <c r="E36" s="32">
        <v>6.5</v>
      </c>
    </row>
    <row r="37" spans="1:5" ht="16.5" thickBot="1" x14ac:dyDescent="0.3">
      <c r="A37" s="32" t="s">
        <v>444</v>
      </c>
      <c r="B37" s="33">
        <v>43180</v>
      </c>
      <c r="C37" s="32"/>
      <c r="D37" s="32" t="s">
        <v>445</v>
      </c>
      <c r="E37" s="32">
        <v>6.5</v>
      </c>
    </row>
    <row r="38" spans="1:5" ht="16.5" thickBot="1" x14ac:dyDescent="0.3">
      <c r="A38" s="32" t="s">
        <v>446</v>
      </c>
      <c r="B38" s="33">
        <v>43138</v>
      </c>
      <c r="C38" s="32"/>
      <c r="D38" s="32" t="s">
        <v>447</v>
      </c>
      <c r="E38" s="32">
        <v>6.75</v>
      </c>
    </row>
    <row r="39" spans="1:5" ht="16.5" thickBot="1" x14ac:dyDescent="0.3">
      <c r="A39" s="32" t="s">
        <v>448</v>
      </c>
      <c r="B39" s="33">
        <v>43075</v>
      </c>
      <c r="C39" s="32"/>
      <c r="D39" s="32" t="s">
        <v>449</v>
      </c>
      <c r="E39" s="32">
        <v>7</v>
      </c>
    </row>
    <row r="40" spans="1:5" ht="16.5" thickBot="1" x14ac:dyDescent="0.3">
      <c r="A40" s="32" t="s">
        <v>450</v>
      </c>
      <c r="B40" s="33">
        <v>43033</v>
      </c>
      <c r="C40" s="32"/>
      <c r="D40" s="32" t="s">
        <v>451</v>
      </c>
      <c r="E40" s="32">
        <v>7.5</v>
      </c>
    </row>
    <row r="41" spans="1:5" ht="16.5" thickBot="1" x14ac:dyDescent="0.3">
      <c r="A41" s="32" t="s">
        <v>452</v>
      </c>
      <c r="B41" s="33">
        <v>42984</v>
      </c>
      <c r="C41" s="32"/>
      <c r="D41" s="32" t="s">
        <v>453</v>
      </c>
      <c r="E41" s="32">
        <v>8.25</v>
      </c>
    </row>
    <row r="42" spans="1:5" ht="16.5" thickBot="1" x14ac:dyDescent="0.3">
      <c r="A42" s="32" t="s">
        <v>454</v>
      </c>
      <c r="B42" s="33">
        <v>42942</v>
      </c>
      <c r="C42" s="32"/>
      <c r="D42" s="32" t="s">
        <v>455</v>
      </c>
      <c r="E42" s="32">
        <v>9.25</v>
      </c>
    </row>
    <row r="43" spans="1:5" ht="16.5" thickBot="1" x14ac:dyDescent="0.3">
      <c r="A43" s="32" t="s">
        <v>456</v>
      </c>
      <c r="B43" s="33">
        <v>42886</v>
      </c>
      <c r="C43" s="32"/>
      <c r="D43" s="32" t="s">
        <v>457</v>
      </c>
      <c r="E43" s="32">
        <v>10.25</v>
      </c>
    </row>
    <row r="44" spans="1:5" ht="16.5" thickBot="1" x14ac:dyDescent="0.3">
      <c r="A44" s="32" t="s">
        <v>458</v>
      </c>
      <c r="B44" s="33">
        <v>42837</v>
      </c>
      <c r="C44" s="32"/>
      <c r="D44" s="32" t="s">
        <v>459</v>
      </c>
      <c r="E44" s="32">
        <v>11.25</v>
      </c>
    </row>
    <row r="45" spans="1:5" ht="16.5" thickBot="1" x14ac:dyDescent="0.3">
      <c r="A45" s="32" t="s">
        <v>460</v>
      </c>
      <c r="B45" s="33">
        <v>42788</v>
      </c>
      <c r="C45" s="32"/>
      <c r="D45" s="32" t="s">
        <v>461</v>
      </c>
      <c r="E45" s="32">
        <v>12.25</v>
      </c>
    </row>
    <row r="46" spans="1:5" ht="15.75" x14ac:dyDescent="0.25">
      <c r="A46" s="32" t="s">
        <v>462</v>
      </c>
      <c r="B46" s="33">
        <v>42746</v>
      </c>
      <c r="C46" s="32"/>
      <c r="D46" s="32" t="s">
        <v>463</v>
      </c>
      <c r="E46" s="32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042"/>
  <sheetViews>
    <sheetView workbookViewId="0">
      <selection activeCell="J4" sqref="J4"/>
    </sheetView>
  </sheetViews>
  <sheetFormatPr defaultRowHeight="15" x14ac:dyDescent="0.25"/>
  <cols>
    <col min="1" max="1" width="10.7109375" bestFit="1" customWidth="1"/>
    <col min="2" max="2" width="8.85546875" bestFit="1" customWidth="1"/>
    <col min="3" max="3" width="8" bestFit="1" customWidth="1"/>
    <col min="4" max="4" width="7.5703125" bestFit="1" customWidth="1"/>
    <col min="5" max="5" width="12" bestFit="1" customWidth="1"/>
    <col min="6" max="6" width="8.140625" bestFit="1" customWidth="1"/>
    <col min="7" max="7" width="18.85546875" style="5" bestFit="1" customWidth="1"/>
    <col min="9" max="9" width="28.42578125" bestFit="1" customWidth="1"/>
    <col min="10" max="10" width="10.140625" bestFit="1" customWidth="1"/>
  </cols>
  <sheetData>
    <row r="1" spans="1:13" x14ac:dyDescent="0.25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</row>
    <row r="2" spans="1:13" x14ac:dyDescent="0.25">
      <c r="A2" s="1">
        <v>44743</v>
      </c>
      <c r="B2">
        <v>219.41</v>
      </c>
      <c r="C2">
        <v>240.3</v>
      </c>
      <c r="D2">
        <v>217.58</v>
      </c>
      <c r="E2">
        <v>234.5</v>
      </c>
      <c r="F2" s="4">
        <f t="shared" ref="F2:F65" si="0">E2/E3-1</f>
        <v>8.2141209044762409E-2</v>
      </c>
      <c r="I2" t="s">
        <v>368</v>
      </c>
      <c r="J2" s="6">
        <f>AVERAGE(F2:F68)</f>
        <v>1.8449099777579258E-2</v>
      </c>
    </row>
    <row r="3" spans="1:13" x14ac:dyDescent="0.25">
      <c r="A3" s="1">
        <v>44713</v>
      </c>
      <c r="B3">
        <v>214.64</v>
      </c>
      <c r="C3">
        <v>226.49</v>
      </c>
      <c r="D3">
        <v>204.54</v>
      </c>
      <c r="E3">
        <v>216.7</v>
      </c>
      <c r="F3" s="4">
        <f t="shared" si="0"/>
        <v>1.025641025641022E-2</v>
      </c>
      <c r="I3" t="s">
        <v>237</v>
      </c>
      <c r="J3" s="4">
        <f>_xlfn.STDEV.S(F2:F66)</f>
        <v>5.5797606586218691E-2</v>
      </c>
    </row>
    <row r="4" spans="1:13" x14ac:dyDescent="0.25">
      <c r="A4" s="1">
        <v>44683</v>
      </c>
      <c r="B4">
        <v>225</v>
      </c>
      <c r="C4">
        <v>231.97</v>
      </c>
      <c r="D4">
        <v>203.03</v>
      </c>
      <c r="E4">
        <v>214.5</v>
      </c>
      <c r="F4" s="4">
        <f t="shared" si="0"/>
        <v>-4.2838018741633177E-2</v>
      </c>
      <c r="I4" s="6" t="s">
        <v>367</v>
      </c>
      <c r="J4" s="7">
        <v>0</v>
      </c>
    </row>
    <row r="5" spans="1:13" x14ac:dyDescent="0.25">
      <c r="A5" s="1">
        <v>44652</v>
      </c>
      <c r="B5">
        <v>234.25</v>
      </c>
      <c r="C5">
        <v>235.59</v>
      </c>
      <c r="D5">
        <v>222.1</v>
      </c>
      <c r="E5">
        <v>224.1</v>
      </c>
      <c r="F5" s="4">
        <f t="shared" si="0"/>
        <v>-4.901336728198602E-2</v>
      </c>
      <c r="J5" s="6"/>
    </row>
    <row r="6" spans="1:13" x14ac:dyDescent="0.25">
      <c r="A6" s="1">
        <v>44622</v>
      </c>
      <c r="B6">
        <v>245.6</v>
      </c>
      <c r="C6">
        <v>248.18</v>
      </c>
      <c r="D6">
        <v>230.4</v>
      </c>
      <c r="E6">
        <v>235.65</v>
      </c>
      <c r="F6" s="4">
        <f t="shared" si="0"/>
        <v>-4.0122199592668051E-2</v>
      </c>
    </row>
    <row r="7" spans="1:13" x14ac:dyDescent="0.25">
      <c r="A7" s="1">
        <v>44593</v>
      </c>
      <c r="B7">
        <v>259.51</v>
      </c>
      <c r="C7">
        <v>264.79000000000002</v>
      </c>
      <c r="D7">
        <v>227.42</v>
      </c>
      <c r="E7">
        <v>245.5</v>
      </c>
      <c r="F7" s="4">
        <f t="shared" si="0"/>
        <v>-5.7219662058371701E-2</v>
      </c>
      <c r="I7" t="s">
        <v>238</v>
      </c>
      <c r="J7" s="30">
        <f>(J2-J4)/J3</f>
        <v>0.33064321045870726</v>
      </c>
    </row>
    <row r="8" spans="1:13" x14ac:dyDescent="0.25">
      <c r="A8" s="1">
        <v>44564</v>
      </c>
      <c r="B8">
        <v>292.5</v>
      </c>
      <c r="C8">
        <v>299.5</v>
      </c>
      <c r="D8">
        <v>252.2</v>
      </c>
      <c r="E8">
        <v>260.39999999999998</v>
      </c>
      <c r="F8" s="4">
        <f t="shared" si="0"/>
        <v>-0.11295816868783226</v>
      </c>
    </row>
    <row r="9" spans="1:13" x14ac:dyDescent="0.25">
      <c r="A9" s="1">
        <v>44531</v>
      </c>
      <c r="B9">
        <v>282.31</v>
      </c>
      <c r="C9">
        <v>298.27999999999997</v>
      </c>
      <c r="D9">
        <v>276.67</v>
      </c>
      <c r="E9">
        <v>293.56</v>
      </c>
      <c r="F9" s="4">
        <f t="shared" si="0"/>
        <v>4.6373195508822018E-2</v>
      </c>
    </row>
    <row r="10" spans="1:13" x14ac:dyDescent="0.25">
      <c r="A10" s="1">
        <v>44501</v>
      </c>
      <c r="B10">
        <v>283.20999999999998</v>
      </c>
      <c r="C10">
        <v>289.31</v>
      </c>
      <c r="D10">
        <v>272.8</v>
      </c>
      <c r="E10">
        <v>280.55</v>
      </c>
      <c r="F10" s="4">
        <f t="shared" si="0"/>
        <v>-8.657243816254323E-3</v>
      </c>
    </row>
    <row r="11" spans="1:13" x14ac:dyDescent="0.25">
      <c r="A11" s="1">
        <v>44470</v>
      </c>
      <c r="B11">
        <v>254.7</v>
      </c>
      <c r="C11">
        <v>287.49</v>
      </c>
      <c r="D11">
        <v>250.91</v>
      </c>
      <c r="E11">
        <v>283</v>
      </c>
      <c r="F11" s="4">
        <f t="shared" si="0"/>
        <v>0.1098039215686275</v>
      </c>
    </row>
    <row r="12" spans="1:13" x14ac:dyDescent="0.25">
      <c r="A12" s="1">
        <v>44440</v>
      </c>
      <c r="B12">
        <v>254</v>
      </c>
      <c r="C12">
        <v>261.5</v>
      </c>
      <c r="D12">
        <v>249.21</v>
      </c>
      <c r="E12">
        <v>255</v>
      </c>
      <c r="F12" s="4">
        <f t="shared" si="0"/>
        <v>3.937007874015741E-3</v>
      </c>
    </row>
    <row r="13" spans="1:13" x14ac:dyDescent="0.25">
      <c r="A13" s="1">
        <v>44410</v>
      </c>
      <c r="B13">
        <v>247.5</v>
      </c>
      <c r="C13">
        <v>263.25</v>
      </c>
      <c r="D13">
        <v>244.55</v>
      </c>
      <c r="E13">
        <v>254</v>
      </c>
      <c r="F13" s="4">
        <f t="shared" si="0"/>
        <v>1.4579588575993618E-2</v>
      </c>
      <c r="I13" t="s">
        <v>231</v>
      </c>
      <c r="J13" t="s">
        <v>232</v>
      </c>
      <c r="K13" t="s">
        <v>233</v>
      </c>
      <c r="L13" t="s">
        <v>234</v>
      </c>
      <c r="M13" t="s">
        <v>235</v>
      </c>
    </row>
    <row r="14" spans="1:13" x14ac:dyDescent="0.25">
      <c r="A14" s="1">
        <v>44378</v>
      </c>
      <c r="B14">
        <v>232.5</v>
      </c>
      <c r="C14">
        <v>250.5</v>
      </c>
      <c r="D14">
        <v>231.41</v>
      </c>
      <c r="E14">
        <v>250.35</v>
      </c>
      <c r="F14" s="4">
        <f t="shared" si="0"/>
        <v>7.6774193548386993E-2</v>
      </c>
      <c r="I14" s="1">
        <v>44774</v>
      </c>
      <c r="J14">
        <v>233.09</v>
      </c>
      <c r="K14">
        <v>240.04</v>
      </c>
      <c r="L14">
        <v>232.5</v>
      </c>
      <c r="M14">
        <v>239.69</v>
      </c>
    </row>
    <row r="15" spans="1:13" x14ac:dyDescent="0.25">
      <c r="A15" s="1">
        <v>44348</v>
      </c>
      <c r="B15">
        <v>238.7</v>
      </c>
      <c r="C15">
        <v>238.7</v>
      </c>
      <c r="D15">
        <v>226.23</v>
      </c>
      <c r="E15">
        <v>232.5</v>
      </c>
      <c r="F15" s="4">
        <f t="shared" si="0"/>
        <v>-2.3109243697479021E-2</v>
      </c>
      <c r="I15" s="1">
        <v>44743</v>
      </c>
      <c r="J15">
        <v>219.41</v>
      </c>
      <c r="K15">
        <v>240.3</v>
      </c>
      <c r="L15">
        <v>217.58</v>
      </c>
      <c r="M15">
        <v>234.5</v>
      </c>
    </row>
    <row r="16" spans="1:13" x14ac:dyDescent="0.25">
      <c r="A16" s="1">
        <v>44319</v>
      </c>
      <c r="B16">
        <v>247.56</v>
      </c>
      <c r="C16">
        <v>248.45</v>
      </c>
      <c r="D16">
        <v>232.42</v>
      </c>
      <c r="E16">
        <v>238</v>
      </c>
      <c r="F16" s="4">
        <f t="shared" si="0"/>
        <v>-3.6437246963562764E-2</v>
      </c>
      <c r="I16" s="1">
        <v>44713</v>
      </c>
      <c r="J16">
        <v>214.64</v>
      </c>
      <c r="K16">
        <v>226.49</v>
      </c>
      <c r="L16">
        <v>204.54</v>
      </c>
      <c r="M16">
        <v>216.7</v>
      </c>
    </row>
    <row r="17" spans="1:13" x14ac:dyDescent="0.25">
      <c r="A17" s="1">
        <v>44287</v>
      </c>
      <c r="B17">
        <v>245.4</v>
      </c>
      <c r="C17">
        <v>257.56</v>
      </c>
      <c r="D17">
        <v>243</v>
      </c>
      <c r="E17">
        <v>247</v>
      </c>
      <c r="F17" s="4">
        <f t="shared" si="0"/>
        <v>1.5625E-2</v>
      </c>
      <c r="I17" s="1">
        <v>44683</v>
      </c>
      <c r="J17">
        <v>225</v>
      </c>
      <c r="K17">
        <v>231.97</v>
      </c>
      <c r="L17">
        <v>203.03</v>
      </c>
      <c r="M17">
        <v>214.5</v>
      </c>
    </row>
    <row r="18" spans="1:13" x14ac:dyDescent="0.25">
      <c r="A18" s="1">
        <v>44256</v>
      </c>
      <c r="B18">
        <v>233.31</v>
      </c>
      <c r="C18">
        <v>249.5</v>
      </c>
      <c r="D18">
        <v>228</v>
      </c>
      <c r="E18">
        <v>243.2</v>
      </c>
      <c r="F18" s="4">
        <f t="shared" si="0"/>
        <v>5.2813852813852868E-2</v>
      </c>
      <c r="I18" s="1">
        <v>44652</v>
      </c>
      <c r="J18">
        <v>234.25</v>
      </c>
      <c r="K18">
        <v>235.59</v>
      </c>
      <c r="L18">
        <v>222.1</v>
      </c>
      <c r="M18">
        <v>224.1</v>
      </c>
    </row>
    <row r="19" spans="1:13" x14ac:dyDescent="0.25">
      <c r="A19" s="1">
        <v>44228</v>
      </c>
      <c r="B19">
        <v>220.38</v>
      </c>
      <c r="C19">
        <v>233.45</v>
      </c>
      <c r="D19">
        <v>220.38</v>
      </c>
      <c r="E19">
        <v>231</v>
      </c>
      <c r="F19" s="4">
        <f t="shared" si="0"/>
        <v>5.0000000000000044E-2</v>
      </c>
      <c r="I19" s="1">
        <v>44622</v>
      </c>
      <c r="J19">
        <v>245.6</v>
      </c>
      <c r="K19">
        <v>248.18</v>
      </c>
      <c r="L19">
        <v>230.4</v>
      </c>
      <c r="M19">
        <v>235.65</v>
      </c>
    </row>
    <row r="20" spans="1:13" x14ac:dyDescent="0.25">
      <c r="A20" s="1">
        <v>44200</v>
      </c>
      <c r="B20">
        <v>210.04</v>
      </c>
      <c r="C20">
        <v>228.39</v>
      </c>
      <c r="D20">
        <v>208</v>
      </c>
      <c r="E20">
        <v>220</v>
      </c>
      <c r="F20" s="4">
        <f t="shared" si="0"/>
        <v>4.7419539135402866E-2</v>
      </c>
      <c r="I20" s="1">
        <v>44593</v>
      </c>
      <c r="J20">
        <v>259.51</v>
      </c>
      <c r="K20">
        <v>264.79000000000002</v>
      </c>
      <c r="L20">
        <v>227.42</v>
      </c>
      <c r="M20">
        <v>245.5</v>
      </c>
    </row>
    <row r="21" spans="1:13" x14ac:dyDescent="0.25">
      <c r="A21" s="1">
        <v>44166</v>
      </c>
      <c r="B21">
        <v>210</v>
      </c>
      <c r="C21">
        <v>214.29</v>
      </c>
      <c r="D21">
        <v>198.7</v>
      </c>
      <c r="E21">
        <v>210.04</v>
      </c>
      <c r="F21" s="4">
        <f t="shared" si="0"/>
        <v>1.9047619047607434E-4</v>
      </c>
      <c r="I21" s="1">
        <v>44564</v>
      </c>
      <c r="J21">
        <v>292.5</v>
      </c>
      <c r="K21">
        <v>299.5</v>
      </c>
      <c r="L21">
        <v>252.2</v>
      </c>
      <c r="M21">
        <v>260.39999999999998</v>
      </c>
    </row>
    <row r="22" spans="1:13" x14ac:dyDescent="0.25">
      <c r="A22" s="1">
        <v>44138</v>
      </c>
      <c r="B22">
        <v>205.06</v>
      </c>
      <c r="C22">
        <v>213.49</v>
      </c>
      <c r="D22">
        <v>203.57</v>
      </c>
      <c r="E22">
        <v>210</v>
      </c>
      <c r="F22" s="4">
        <f t="shared" si="0"/>
        <v>3.6525172754195534E-2</v>
      </c>
      <c r="I22" s="1">
        <v>44531</v>
      </c>
      <c r="J22">
        <v>282.31</v>
      </c>
      <c r="K22">
        <v>298.27999999999997</v>
      </c>
      <c r="L22">
        <v>276.67</v>
      </c>
      <c r="M22">
        <v>293.56</v>
      </c>
    </row>
    <row r="23" spans="1:13" x14ac:dyDescent="0.25">
      <c r="A23" s="1">
        <v>44105</v>
      </c>
      <c r="B23">
        <v>206</v>
      </c>
      <c r="C23">
        <v>213.95</v>
      </c>
      <c r="D23">
        <v>200.77</v>
      </c>
      <c r="E23">
        <v>202.6</v>
      </c>
      <c r="F23" s="4">
        <f t="shared" si="0"/>
        <v>-6.7653691538386296E-3</v>
      </c>
      <c r="I23" s="1">
        <v>44501</v>
      </c>
      <c r="J23">
        <v>283.20999999999998</v>
      </c>
      <c r="K23">
        <v>289.31</v>
      </c>
      <c r="L23">
        <v>272.8</v>
      </c>
      <c r="M23">
        <v>280.55</v>
      </c>
    </row>
    <row r="24" spans="1:13" x14ac:dyDescent="0.25">
      <c r="A24" s="1">
        <v>44075</v>
      </c>
      <c r="B24">
        <v>204.88</v>
      </c>
      <c r="C24">
        <v>207.7</v>
      </c>
      <c r="D24">
        <v>188.7</v>
      </c>
      <c r="E24">
        <v>203.98</v>
      </c>
      <c r="F24" s="4">
        <f t="shared" si="0"/>
        <v>-1.5302920588945335E-2</v>
      </c>
      <c r="I24" s="1">
        <v>44470</v>
      </c>
      <c r="J24">
        <v>254.7</v>
      </c>
      <c r="K24">
        <v>287.49</v>
      </c>
      <c r="L24">
        <v>250.91</v>
      </c>
      <c r="M24">
        <v>283</v>
      </c>
    </row>
    <row r="25" spans="1:13" x14ac:dyDescent="0.25">
      <c r="A25" s="1">
        <v>44046</v>
      </c>
      <c r="B25">
        <v>185.99</v>
      </c>
      <c r="C25">
        <v>211.86</v>
      </c>
      <c r="D25">
        <v>185.92</v>
      </c>
      <c r="E25">
        <v>207.15</v>
      </c>
      <c r="F25" s="4">
        <f t="shared" si="0"/>
        <v>0.12777656794425085</v>
      </c>
      <c r="I25" s="1">
        <v>44440</v>
      </c>
      <c r="J25">
        <v>254</v>
      </c>
      <c r="K25">
        <v>261.5</v>
      </c>
      <c r="L25">
        <v>249.21</v>
      </c>
      <c r="M25">
        <v>255</v>
      </c>
    </row>
    <row r="26" spans="1:13" x14ac:dyDescent="0.25">
      <c r="A26" s="1">
        <v>44013</v>
      </c>
      <c r="B26">
        <v>180.3</v>
      </c>
      <c r="C26">
        <v>189.55</v>
      </c>
      <c r="D26">
        <v>177.99</v>
      </c>
      <c r="E26">
        <v>183.68</v>
      </c>
      <c r="F26" s="4">
        <f t="shared" si="0"/>
        <v>1.0785824345146411E-2</v>
      </c>
      <c r="I26" s="1">
        <v>44410</v>
      </c>
      <c r="J26">
        <v>247.5</v>
      </c>
      <c r="K26">
        <v>263.25</v>
      </c>
      <c r="L26">
        <v>244.55</v>
      </c>
      <c r="M26">
        <v>254</v>
      </c>
    </row>
    <row r="27" spans="1:13" x14ac:dyDescent="0.25">
      <c r="A27" s="1">
        <v>43983</v>
      </c>
      <c r="B27">
        <v>175.01</v>
      </c>
      <c r="C27">
        <v>182.33</v>
      </c>
      <c r="D27">
        <v>163.63999999999999</v>
      </c>
      <c r="E27">
        <v>181.72</v>
      </c>
      <c r="F27" s="4">
        <f t="shared" si="0"/>
        <v>3.4557358383148218E-2</v>
      </c>
      <c r="I27" s="1">
        <v>44378</v>
      </c>
      <c r="J27">
        <v>232.5</v>
      </c>
      <c r="K27">
        <v>250.5</v>
      </c>
      <c r="L27">
        <v>231.41</v>
      </c>
      <c r="M27">
        <v>250.35</v>
      </c>
    </row>
    <row r="28" spans="1:13" x14ac:dyDescent="0.25">
      <c r="A28" s="1">
        <v>43955</v>
      </c>
      <c r="B28">
        <v>169.48</v>
      </c>
      <c r="C28">
        <v>184.49</v>
      </c>
      <c r="D28">
        <v>167.22</v>
      </c>
      <c r="E28">
        <v>175.65</v>
      </c>
      <c r="F28" s="4">
        <f t="shared" si="0"/>
        <v>3.0205278592375429E-2</v>
      </c>
      <c r="I28" s="1">
        <v>44348</v>
      </c>
      <c r="J28">
        <v>238.7</v>
      </c>
      <c r="K28">
        <v>238.7</v>
      </c>
      <c r="L28">
        <v>226.23</v>
      </c>
      <c r="M28">
        <v>232.5</v>
      </c>
    </row>
    <row r="29" spans="1:13" x14ac:dyDescent="0.25">
      <c r="A29" s="1">
        <v>43922</v>
      </c>
      <c r="B29">
        <v>141.99</v>
      </c>
      <c r="C29">
        <v>177.34</v>
      </c>
      <c r="D29">
        <v>138.32</v>
      </c>
      <c r="E29">
        <v>170.5</v>
      </c>
      <c r="F29" s="4">
        <f t="shared" si="0"/>
        <v>0.17895173558290689</v>
      </c>
      <c r="I29" s="1">
        <v>44319</v>
      </c>
      <c r="J29">
        <v>247.56</v>
      </c>
      <c r="K29">
        <v>248.45</v>
      </c>
      <c r="L29">
        <v>232.42</v>
      </c>
      <c r="M29">
        <v>238</v>
      </c>
    </row>
    <row r="30" spans="1:13" x14ac:dyDescent="0.25">
      <c r="A30" s="1">
        <v>43892</v>
      </c>
      <c r="B30">
        <v>141.80000000000001</v>
      </c>
      <c r="C30">
        <v>154</v>
      </c>
      <c r="D30">
        <v>120.66</v>
      </c>
      <c r="E30">
        <v>144.62</v>
      </c>
      <c r="F30" s="4">
        <f t="shared" si="0"/>
        <v>2.1616275784119843E-2</v>
      </c>
      <c r="I30" s="1">
        <v>44287</v>
      </c>
      <c r="J30">
        <v>245.4</v>
      </c>
      <c r="K30">
        <v>257.56</v>
      </c>
      <c r="L30">
        <v>243</v>
      </c>
      <c r="M30">
        <v>247</v>
      </c>
    </row>
    <row r="31" spans="1:13" x14ac:dyDescent="0.25">
      <c r="A31" s="1">
        <v>43864</v>
      </c>
      <c r="B31">
        <v>148.6</v>
      </c>
      <c r="C31">
        <v>160</v>
      </c>
      <c r="D31">
        <v>138.22999999999999</v>
      </c>
      <c r="E31">
        <v>141.56</v>
      </c>
      <c r="F31" s="4">
        <f t="shared" si="0"/>
        <v>-4.4159351789331502E-2</v>
      </c>
      <c r="I31" s="1">
        <v>44256</v>
      </c>
      <c r="J31">
        <v>233.31</v>
      </c>
      <c r="K31">
        <v>249.5</v>
      </c>
      <c r="L31">
        <v>228</v>
      </c>
      <c r="M31">
        <v>243.2</v>
      </c>
    </row>
    <row r="32" spans="1:13" x14ac:dyDescent="0.25">
      <c r="A32" s="1">
        <v>43832</v>
      </c>
      <c r="B32">
        <v>139.51</v>
      </c>
      <c r="C32">
        <v>154</v>
      </c>
      <c r="D32">
        <v>139.1</v>
      </c>
      <c r="E32">
        <v>148.1</v>
      </c>
      <c r="F32" s="4">
        <f t="shared" si="0"/>
        <v>6.7695191406531574E-2</v>
      </c>
      <c r="I32" s="1">
        <v>44228</v>
      </c>
      <c r="J32">
        <v>220.38</v>
      </c>
      <c r="K32">
        <v>233.45</v>
      </c>
      <c r="L32">
        <v>220.38</v>
      </c>
      <c r="M32">
        <v>231</v>
      </c>
    </row>
    <row r="33" spans="1:13" x14ac:dyDescent="0.25">
      <c r="A33" s="1">
        <v>43801</v>
      </c>
      <c r="B33">
        <v>143.5</v>
      </c>
      <c r="C33">
        <v>143.5</v>
      </c>
      <c r="D33">
        <v>138.19999999999999</v>
      </c>
      <c r="E33">
        <v>138.71</v>
      </c>
      <c r="F33" s="4">
        <f t="shared" si="0"/>
        <v>-3.4052924791086236E-2</v>
      </c>
      <c r="I33" s="1">
        <v>44200</v>
      </c>
      <c r="J33">
        <v>210.04</v>
      </c>
      <c r="K33">
        <v>228.39</v>
      </c>
      <c r="L33">
        <v>208</v>
      </c>
      <c r="M33">
        <v>220</v>
      </c>
    </row>
    <row r="34" spans="1:13" x14ac:dyDescent="0.25">
      <c r="A34" s="1">
        <v>43770</v>
      </c>
      <c r="B34">
        <v>130.22999999999999</v>
      </c>
      <c r="C34">
        <v>145.68</v>
      </c>
      <c r="D34">
        <v>129.93</v>
      </c>
      <c r="E34">
        <v>143.6</v>
      </c>
      <c r="F34" s="4">
        <f t="shared" si="0"/>
        <v>0.10461538461538455</v>
      </c>
      <c r="I34" s="1">
        <v>44166</v>
      </c>
      <c r="J34">
        <v>210</v>
      </c>
      <c r="K34">
        <v>214.29</v>
      </c>
      <c r="L34">
        <v>198.7</v>
      </c>
      <c r="M34">
        <v>210.04</v>
      </c>
    </row>
    <row r="35" spans="1:13" x14ac:dyDescent="0.25">
      <c r="A35" s="1">
        <v>43739</v>
      </c>
      <c r="B35">
        <v>132.33000000000001</v>
      </c>
      <c r="C35">
        <v>134</v>
      </c>
      <c r="D35">
        <v>125.5</v>
      </c>
      <c r="E35">
        <v>130</v>
      </c>
      <c r="F35" s="4">
        <f t="shared" si="0"/>
        <v>-1.7533252720677073E-2</v>
      </c>
      <c r="I35" s="1">
        <v>44138</v>
      </c>
      <c r="J35">
        <v>205.06</v>
      </c>
      <c r="K35">
        <v>213.49</v>
      </c>
      <c r="L35">
        <v>203.57</v>
      </c>
      <c r="M35">
        <v>210</v>
      </c>
    </row>
    <row r="36" spans="1:13" x14ac:dyDescent="0.25">
      <c r="A36" s="1">
        <v>43710</v>
      </c>
      <c r="B36">
        <v>129.09</v>
      </c>
      <c r="C36">
        <v>134.99</v>
      </c>
      <c r="D36">
        <v>128.49</v>
      </c>
      <c r="E36">
        <v>132.32</v>
      </c>
      <c r="F36" s="4">
        <f t="shared" si="0"/>
        <v>2.5100712736287445E-2</v>
      </c>
      <c r="I36" s="1">
        <v>44105</v>
      </c>
      <c r="J36">
        <v>206</v>
      </c>
      <c r="K36">
        <v>213.95</v>
      </c>
      <c r="L36">
        <v>200.77</v>
      </c>
      <c r="M36">
        <v>202.6</v>
      </c>
    </row>
    <row r="37" spans="1:13" x14ac:dyDescent="0.25">
      <c r="A37" s="1">
        <v>43678</v>
      </c>
      <c r="B37">
        <v>121.12</v>
      </c>
      <c r="C37">
        <v>130.74</v>
      </c>
      <c r="D37">
        <v>119.45</v>
      </c>
      <c r="E37">
        <v>129.08000000000001</v>
      </c>
      <c r="F37" s="4">
        <f t="shared" si="0"/>
        <v>6.5807943192139451E-2</v>
      </c>
      <c r="I37" s="1">
        <v>44075</v>
      </c>
      <c r="J37">
        <v>204.88</v>
      </c>
      <c r="K37">
        <v>207.7</v>
      </c>
      <c r="L37">
        <v>188.7</v>
      </c>
      <c r="M37">
        <v>203.98</v>
      </c>
    </row>
    <row r="38" spans="1:13" x14ac:dyDescent="0.25">
      <c r="A38" s="1">
        <v>43647</v>
      </c>
      <c r="B38">
        <v>121.21</v>
      </c>
      <c r="C38">
        <v>122.9</v>
      </c>
      <c r="D38">
        <v>118.16</v>
      </c>
      <c r="E38">
        <v>121.11</v>
      </c>
      <c r="F38" s="4">
        <f t="shared" si="0"/>
        <v>1.177944862155389E-2</v>
      </c>
      <c r="I38" s="1">
        <v>44046</v>
      </c>
      <c r="J38">
        <v>185.99</v>
      </c>
      <c r="K38">
        <v>211.86</v>
      </c>
      <c r="L38">
        <v>185.92</v>
      </c>
      <c r="M38">
        <v>207.15</v>
      </c>
    </row>
    <row r="39" spans="1:13" x14ac:dyDescent="0.25">
      <c r="A39" s="1">
        <v>43619</v>
      </c>
      <c r="B39">
        <v>114.9</v>
      </c>
      <c r="C39">
        <v>121</v>
      </c>
      <c r="D39">
        <v>113.29</v>
      </c>
      <c r="E39">
        <v>119.7</v>
      </c>
      <c r="F39" s="4">
        <f t="shared" si="0"/>
        <v>4.041720990873543E-2</v>
      </c>
      <c r="I39" s="1">
        <v>44013</v>
      </c>
      <c r="J39">
        <v>180.3</v>
      </c>
      <c r="K39">
        <v>189.55</v>
      </c>
      <c r="L39">
        <v>177.99</v>
      </c>
      <c r="M39">
        <v>183.68</v>
      </c>
    </row>
    <row r="40" spans="1:13" x14ac:dyDescent="0.25">
      <c r="A40" s="1">
        <v>43587</v>
      </c>
      <c r="B40">
        <v>122.91</v>
      </c>
      <c r="C40">
        <v>125.99</v>
      </c>
      <c r="D40">
        <v>115.05</v>
      </c>
      <c r="E40">
        <v>115.05</v>
      </c>
      <c r="F40" s="4">
        <f t="shared" si="0"/>
        <v>-6.3492063492063489E-2</v>
      </c>
      <c r="I40" s="1">
        <v>43983</v>
      </c>
      <c r="J40">
        <v>175.01</v>
      </c>
      <c r="K40">
        <v>182.33</v>
      </c>
      <c r="L40">
        <v>163.63999999999999</v>
      </c>
      <c r="M40">
        <v>181.72</v>
      </c>
    </row>
    <row r="41" spans="1:13" x14ac:dyDescent="0.25">
      <c r="A41" s="1">
        <v>43556</v>
      </c>
      <c r="B41">
        <v>117.57</v>
      </c>
      <c r="C41">
        <v>124.89</v>
      </c>
      <c r="D41">
        <v>117.04</v>
      </c>
      <c r="E41">
        <v>122.85</v>
      </c>
      <c r="F41" s="4">
        <f t="shared" si="0"/>
        <v>3.977994075327973E-2</v>
      </c>
      <c r="I41" s="1">
        <v>43955</v>
      </c>
      <c r="J41">
        <v>169.48</v>
      </c>
      <c r="K41">
        <v>184.49</v>
      </c>
      <c r="L41">
        <v>167.22</v>
      </c>
      <c r="M41">
        <v>175.65</v>
      </c>
    </row>
    <row r="42" spans="1:13" x14ac:dyDescent="0.25">
      <c r="A42" s="1">
        <v>43525</v>
      </c>
      <c r="B42">
        <v>111.7</v>
      </c>
      <c r="C42">
        <v>119.01</v>
      </c>
      <c r="D42">
        <v>111</v>
      </c>
      <c r="E42">
        <v>118.15</v>
      </c>
      <c r="F42" s="4">
        <f t="shared" si="0"/>
        <v>6.2022471910112342E-2</v>
      </c>
      <c r="I42" s="1">
        <v>43922</v>
      </c>
      <c r="J42">
        <v>141.99</v>
      </c>
      <c r="K42">
        <v>177.34</v>
      </c>
      <c r="L42">
        <v>138.32</v>
      </c>
      <c r="M42">
        <v>170.5</v>
      </c>
    </row>
    <row r="43" spans="1:13" x14ac:dyDescent="0.25">
      <c r="A43" s="1">
        <v>43497</v>
      </c>
      <c r="B43">
        <v>104.53</v>
      </c>
      <c r="C43">
        <v>111.9</v>
      </c>
      <c r="D43">
        <v>104.52</v>
      </c>
      <c r="E43">
        <v>111.25</v>
      </c>
      <c r="F43" s="4">
        <f t="shared" si="0"/>
        <v>6.4389590508993511E-2</v>
      </c>
      <c r="I43" s="1">
        <v>43892</v>
      </c>
      <c r="J43">
        <v>141.80000000000001</v>
      </c>
      <c r="K43">
        <v>154</v>
      </c>
      <c r="L43">
        <v>120.66</v>
      </c>
      <c r="M43">
        <v>144.62</v>
      </c>
    </row>
    <row r="44" spans="1:13" x14ac:dyDescent="0.25">
      <c r="A44" s="1">
        <v>43467</v>
      </c>
      <c r="B44">
        <v>102.69</v>
      </c>
      <c r="C44">
        <v>106.99</v>
      </c>
      <c r="D44">
        <v>97.49</v>
      </c>
      <c r="E44">
        <v>104.52</v>
      </c>
      <c r="F44" s="4">
        <f t="shared" si="0"/>
        <v>1.7721518987341645E-2</v>
      </c>
      <c r="I44" s="1">
        <v>43864</v>
      </c>
      <c r="J44">
        <v>148.6</v>
      </c>
      <c r="K44">
        <v>160</v>
      </c>
      <c r="L44">
        <v>138.22999999999999</v>
      </c>
      <c r="M44">
        <v>141.56</v>
      </c>
    </row>
    <row r="45" spans="1:13" x14ac:dyDescent="0.25">
      <c r="A45" s="1">
        <v>43437</v>
      </c>
      <c r="B45">
        <v>114</v>
      </c>
      <c r="C45">
        <v>114</v>
      </c>
      <c r="D45">
        <v>97.35</v>
      </c>
      <c r="E45">
        <v>102.7</v>
      </c>
      <c r="F45" s="4">
        <f t="shared" si="0"/>
        <v>-9.0345438441098325E-2</v>
      </c>
      <c r="I45" s="1">
        <v>43832</v>
      </c>
      <c r="J45">
        <v>139.51</v>
      </c>
      <c r="K45">
        <v>154</v>
      </c>
      <c r="L45">
        <v>139.1</v>
      </c>
      <c r="M45">
        <v>148.1</v>
      </c>
    </row>
    <row r="46" spans="1:13" x14ac:dyDescent="0.25">
      <c r="A46" s="1">
        <v>43405</v>
      </c>
      <c r="B46">
        <v>107.99</v>
      </c>
      <c r="C46">
        <v>112.97</v>
      </c>
      <c r="D46">
        <v>103.55</v>
      </c>
      <c r="E46">
        <v>112.9</v>
      </c>
      <c r="F46" s="4">
        <f t="shared" si="0"/>
        <v>5.563347358578774E-2</v>
      </c>
      <c r="I46" s="1">
        <v>43801</v>
      </c>
      <c r="J46">
        <v>143.5</v>
      </c>
      <c r="K46">
        <v>143.5</v>
      </c>
      <c r="L46">
        <v>138.19999999999999</v>
      </c>
      <c r="M46">
        <v>138.71</v>
      </c>
    </row>
    <row r="47" spans="1:13" x14ac:dyDescent="0.25">
      <c r="A47" s="1">
        <v>43374</v>
      </c>
      <c r="B47">
        <v>124.11</v>
      </c>
      <c r="C47">
        <v>126</v>
      </c>
      <c r="D47">
        <v>100.03</v>
      </c>
      <c r="E47">
        <v>106.95</v>
      </c>
      <c r="F47" s="4">
        <f t="shared" si="0"/>
        <v>-0.13819500402900875</v>
      </c>
      <c r="I47" s="1">
        <v>43770</v>
      </c>
      <c r="J47">
        <v>130.22999999999999</v>
      </c>
      <c r="K47">
        <v>145.68</v>
      </c>
      <c r="L47">
        <v>129.93</v>
      </c>
      <c r="M47">
        <v>143.6</v>
      </c>
    </row>
    <row r="48" spans="1:13" x14ac:dyDescent="0.25">
      <c r="A48" s="1">
        <v>43346</v>
      </c>
      <c r="B48">
        <v>125.15</v>
      </c>
      <c r="C48">
        <v>134</v>
      </c>
      <c r="D48">
        <v>122.55</v>
      </c>
      <c r="E48">
        <v>124.1</v>
      </c>
      <c r="F48" s="4">
        <f t="shared" si="0"/>
        <v>-8.7859424920128104E-3</v>
      </c>
      <c r="I48" s="1">
        <v>43739</v>
      </c>
      <c r="J48">
        <v>132.33000000000001</v>
      </c>
      <c r="K48">
        <v>134</v>
      </c>
      <c r="L48">
        <v>125.5</v>
      </c>
      <c r="M48">
        <v>130</v>
      </c>
    </row>
    <row r="49" spans="1:13" x14ac:dyDescent="0.25">
      <c r="A49" s="1">
        <v>43313</v>
      </c>
      <c r="B49">
        <v>111.7</v>
      </c>
      <c r="C49">
        <v>129.19</v>
      </c>
      <c r="D49">
        <v>110.71</v>
      </c>
      <c r="E49">
        <v>125.2</v>
      </c>
      <c r="F49" s="4">
        <f t="shared" si="0"/>
        <v>0.12206488618031908</v>
      </c>
      <c r="I49" s="1">
        <v>43710</v>
      </c>
      <c r="J49">
        <v>129.09</v>
      </c>
      <c r="K49">
        <v>134.99</v>
      </c>
      <c r="L49">
        <v>128.49</v>
      </c>
      <c r="M49">
        <v>132.32</v>
      </c>
    </row>
    <row r="50" spans="1:13" x14ac:dyDescent="0.25">
      <c r="A50" s="1">
        <v>43283</v>
      </c>
      <c r="B50">
        <v>111</v>
      </c>
      <c r="C50">
        <v>115.14</v>
      </c>
      <c r="D50">
        <v>109.1</v>
      </c>
      <c r="E50">
        <v>111.58</v>
      </c>
      <c r="F50" s="4">
        <f t="shared" si="0"/>
        <v>5.2252252252251719E-3</v>
      </c>
      <c r="I50" s="1">
        <v>43678</v>
      </c>
      <c r="J50">
        <v>121.12</v>
      </c>
      <c r="K50">
        <v>130.74</v>
      </c>
      <c r="L50">
        <v>119.45</v>
      </c>
      <c r="M50">
        <v>129.08000000000001</v>
      </c>
    </row>
    <row r="51" spans="1:13" x14ac:dyDescent="0.25">
      <c r="A51" s="1">
        <v>43252</v>
      </c>
      <c r="B51">
        <v>107.17</v>
      </c>
      <c r="C51">
        <v>121</v>
      </c>
      <c r="D51">
        <v>107.15</v>
      </c>
      <c r="E51">
        <v>111</v>
      </c>
      <c r="F51" s="4">
        <f t="shared" si="0"/>
        <v>3.3808326348141904E-2</v>
      </c>
      <c r="I51" s="1">
        <v>43647</v>
      </c>
      <c r="J51">
        <v>121.21</v>
      </c>
      <c r="K51">
        <v>122.9</v>
      </c>
      <c r="L51">
        <v>118.16</v>
      </c>
      <c r="M51">
        <v>121.11</v>
      </c>
    </row>
    <row r="52" spans="1:13" x14ac:dyDescent="0.25">
      <c r="A52" s="1">
        <v>43222</v>
      </c>
      <c r="B52">
        <v>97.7</v>
      </c>
      <c r="C52">
        <v>111</v>
      </c>
      <c r="D52">
        <v>97.19</v>
      </c>
      <c r="E52">
        <v>107.37</v>
      </c>
      <c r="F52" s="4">
        <f t="shared" si="0"/>
        <v>0.10010245901639347</v>
      </c>
      <c r="I52" s="1">
        <v>43619</v>
      </c>
      <c r="J52">
        <v>114.9</v>
      </c>
      <c r="K52">
        <v>121</v>
      </c>
      <c r="L52">
        <v>113.29</v>
      </c>
      <c r="M52">
        <v>119.7</v>
      </c>
    </row>
    <row r="53" spans="1:13" x14ac:dyDescent="0.25">
      <c r="A53" s="1">
        <v>43192</v>
      </c>
      <c r="B53">
        <v>91.17</v>
      </c>
      <c r="C53">
        <v>98.9</v>
      </c>
      <c r="D53">
        <v>89.28</v>
      </c>
      <c r="E53">
        <v>97.6</v>
      </c>
      <c r="F53" s="4">
        <f t="shared" si="0"/>
        <v>6.4804713070041542E-2</v>
      </c>
      <c r="I53" s="1">
        <v>43587</v>
      </c>
      <c r="J53">
        <v>122.91</v>
      </c>
      <c r="K53">
        <v>125.99</v>
      </c>
      <c r="L53">
        <v>115.05</v>
      </c>
      <c r="M53">
        <v>115.05</v>
      </c>
    </row>
    <row r="54" spans="1:13" x14ac:dyDescent="0.25">
      <c r="A54" s="1">
        <v>43160</v>
      </c>
      <c r="B54">
        <v>92.6</v>
      </c>
      <c r="C54">
        <v>96.01</v>
      </c>
      <c r="D54">
        <v>89.88</v>
      </c>
      <c r="E54">
        <v>91.66</v>
      </c>
      <c r="F54" s="4">
        <f t="shared" si="0"/>
        <v>-1.0151187904967607E-2</v>
      </c>
      <c r="I54" s="1">
        <v>43556</v>
      </c>
      <c r="J54">
        <v>117.57</v>
      </c>
      <c r="K54">
        <v>124.89</v>
      </c>
      <c r="L54">
        <v>117.04</v>
      </c>
      <c r="M54">
        <v>122.85</v>
      </c>
    </row>
    <row r="55" spans="1:13" x14ac:dyDescent="0.25">
      <c r="A55" s="1">
        <v>43132</v>
      </c>
      <c r="B55">
        <v>94.79</v>
      </c>
      <c r="C55">
        <v>96.29</v>
      </c>
      <c r="D55">
        <v>87.8</v>
      </c>
      <c r="E55">
        <v>92.6</v>
      </c>
      <c r="F55" s="4">
        <f t="shared" si="0"/>
        <v>-1.8027571580063628E-2</v>
      </c>
      <c r="I55" s="1">
        <v>43525</v>
      </c>
      <c r="J55">
        <v>111.7</v>
      </c>
      <c r="K55">
        <v>119.01</v>
      </c>
      <c r="L55">
        <v>111</v>
      </c>
      <c r="M55">
        <v>118.15</v>
      </c>
    </row>
    <row r="56" spans="1:13" x14ac:dyDescent="0.25">
      <c r="A56" s="1">
        <v>43102</v>
      </c>
      <c r="B56">
        <v>94</v>
      </c>
      <c r="C56">
        <v>98.99</v>
      </c>
      <c r="D56">
        <v>91.95</v>
      </c>
      <c r="E56">
        <v>94.3</v>
      </c>
      <c r="F56" s="4">
        <f t="shared" si="0"/>
        <v>8.0171031533939896E-3</v>
      </c>
      <c r="I56" s="1">
        <v>43497</v>
      </c>
      <c r="J56">
        <v>104.53</v>
      </c>
      <c r="K56">
        <v>111.9</v>
      </c>
      <c r="L56">
        <v>104.52</v>
      </c>
      <c r="M56">
        <v>111.25</v>
      </c>
    </row>
    <row r="57" spans="1:13" x14ac:dyDescent="0.25">
      <c r="A57" s="1">
        <v>43070</v>
      </c>
      <c r="B57">
        <v>90.49</v>
      </c>
      <c r="C57">
        <v>95.35</v>
      </c>
      <c r="D57">
        <v>89.18</v>
      </c>
      <c r="E57">
        <v>93.55</v>
      </c>
      <c r="F57" s="4">
        <f t="shared" si="0"/>
        <v>3.3701657458563572E-2</v>
      </c>
      <c r="I57" s="1">
        <v>43467</v>
      </c>
      <c r="J57">
        <v>102.69</v>
      </c>
      <c r="K57">
        <v>106.99</v>
      </c>
      <c r="L57">
        <v>97.49</v>
      </c>
      <c r="M57">
        <v>104.52</v>
      </c>
    </row>
    <row r="58" spans="1:13" x14ac:dyDescent="0.25">
      <c r="A58" s="1">
        <v>43040</v>
      </c>
      <c r="B58">
        <v>89.25</v>
      </c>
      <c r="C58">
        <v>92.5</v>
      </c>
      <c r="D58">
        <v>87.69</v>
      </c>
      <c r="E58">
        <v>90.5</v>
      </c>
      <c r="F58" s="4">
        <f t="shared" si="0"/>
        <v>2.7708380649557052E-2</v>
      </c>
      <c r="I58" s="1">
        <v>43437</v>
      </c>
      <c r="J58">
        <v>114</v>
      </c>
      <c r="K58">
        <v>114</v>
      </c>
      <c r="L58">
        <v>97.35</v>
      </c>
      <c r="M58">
        <v>102.7</v>
      </c>
    </row>
    <row r="59" spans="1:13" x14ac:dyDescent="0.25">
      <c r="A59" s="1">
        <v>43010</v>
      </c>
      <c r="B59">
        <v>83.45</v>
      </c>
      <c r="C59">
        <v>89.24</v>
      </c>
      <c r="D59">
        <v>82.8</v>
      </c>
      <c r="E59">
        <v>88.06</v>
      </c>
      <c r="F59" s="4">
        <f t="shared" si="0"/>
        <v>5.5242660275614197E-2</v>
      </c>
      <c r="I59" s="1">
        <v>43405</v>
      </c>
      <c r="J59">
        <v>107.99</v>
      </c>
      <c r="K59">
        <v>112.97</v>
      </c>
      <c r="L59">
        <v>103.55</v>
      </c>
      <c r="M59">
        <v>112.9</v>
      </c>
    </row>
    <row r="60" spans="1:13" x14ac:dyDescent="0.25">
      <c r="A60" s="1">
        <v>42979</v>
      </c>
      <c r="B60">
        <v>81.17</v>
      </c>
      <c r="C60">
        <v>84</v>
      </c>
      <c r="D60">
        <v>79.64</v>
      </c>
      <c r="E60">
        <v>83.45</v>
      </c>
      <c r="F60" s="4">
        <f t="shared" si="0"/>
        <v>2.581438229870936E-2</v>
      </c>
      <c r="I60" s="1">
        <v>43374</v>
      </c>
      <c r="J60">
        <v>124.11</v>
      </c>
      <c r="K60">
        <v>126</v>
      </c>
      <c r="L60">
        <v>100.03</v>
      </c>
      <c r="M60">
        <v>106.95</v>
      </c>
    </row>
    <row r="61" spans="1:13" x14ac:dyDescent="0.25">
      <c r="A61" s="1">
        <v>42948</v>
      </c>
      <c r="B61">
        <v>80.599999999999994</v>
      </c>
      <c r="C61">
        <v>83</v>
      </c>
      <c r="D61">
        <v>79.459999999999994</v>
      </c>
      <c r="E61">
        <v>81.349999999999994</v>
      </c>
      <c r="F61" s="4">
        <f t="shared" si="0"/>
        <v>9.9317194289261224E-3</v>
      </c>
      <c r="I61" s="1">
        <v>43346</v>
      </c>
      <c r="J61">
        <v>125.15</v>
      </c>
      <c r="K61">
        <v>134</v>
      </c>
      <c r="L61">
        <v>122.55</v>
      </c>
      <c r="M61">
        <v>124.1</v>
      </c>
    </row>
    <row r="62" spans="1:13" x14ac:dyDescent="0.25">
      <c r="A62" s="1">
        <v>42919</v>
      </c>
      <c r="B62">
        <v>85</v>
      </c>
      <c r="C62">
        <v>88</v>
      </c>
      <c r="D62">
        <v>80.11</v>
      </c>
      <c r="E62">
        <v>80.55</v>
      </c>
      <c r="F62" s="4">
        <f t="shared" si="0"/>
        <v>-3.9928486293206333E-2</v>
      </c>
      <c r="I62" s="1">
        <v>43313</v>
      </c>
      <c r="J62">
        <v>111.7</v>
      </c>
      <c r="K62">
        <v>129.19</v>
      </c>
      <c r="L62">
        <v>110.71</v>
      </c>
      <c r="M62">
        <v>125.2</v>
      </c>
    </row>
    <row r="63" spans="1:13" x14ac:dyDescent="0.25">
      <c r="A63" s="1">
        <v>42887</v>
      </c>
      <c r="B63">
        <v>81.52</v>
      </c>
      <c r="C63">
        <v>85.4</v>
      </c>
      <c r="D63">
        <v>81.430000000000007</v>
      </c>
      <c r="E63">
        <v>83.9</v>
      </c>
      <c r="F63" s="4">
        <f t="shared" si="0"/>
        <v>3.121927236971489E-2</v>
      </c>
      <c r="I63" s="1">
        <v>43283</v>
      </c>
      <c r="J63">
        <v>111</v>
      </c>
      <c r="K63">
        <v>115.14</v>
      </c>
      <c r="L63">
        <v>109.1</v>
      </c>
      <c r="M63">
        <v>111.58</v>
      </c>
    </row>
    <row r="64" spans="1:13" x14ac:dyDescent="0.25">
      <c r="A64" s="1">
        <v>42857</v>
      </c>
      <c r="B64">
        <v>78.900000000000006</v>
      </c>
      <c r="C64">
        <v>84.5</v>
      </c>
      <c r="D64">
        <v>76.7</v>
      </c>
      <c r="E64">
        <v>81.36</v>
      </c>
      <c r="F64" s="4">
        <f t="shared" si="0"/>
        <v>3.1178707224334579E-2</v>
      </c>
      <c r="I64" s="1">
        <v>43252</v>
      </c>
      <c r="J64">
        <v>107.17</v>
      </c>
      <c r="K64">
        <v>121</v>
      </c>
      <c r="L64">
        <v>107.15</v>
      </c>
      <c r="M64">
        <v>111</v>
      </c>
    </row>
    <row r="65" spans="1:13" x14ac:dyDescent="0.25">
      <c r="A65" s="1">
        <v>42828</v>
      </c>
      <c r="B65">
        <v>77.010000000000005</v>
      </c>
      <c r="C65">
        <v>79.95</v>
      </c>
      <c r="D65">
        <v>75.430000000000007</v>
      </c>
      <c r="E65">
        <v>78.900000000000006</v>
      </c>
      <c r="F65" s="4">
        <f t="shared" si="0"/>
        <v>3.1372549019607954E-2</v>
      </c>
      <c r="I65" s="1">
        <v>43222</v>
      </c>
      <c r="J65">
        <v>97.7</v>
      </c>
      <c r="K65">
        <v>111</v>
      </c>
      <c r="L65">
        <v>97.19</v>
      </c>
      <c r="M65">
        <v>107.37</v>
      </c>
    </row>
    <row r="66" spans="1:13" x14ac:dyDescent="0.25">
      <c r="A66" s="1">
        <v>42795</v>
      </c>
      <c r="B66">
        <v>77</v>
      </c>
      <c r="C66">
        <v>80</v>
      </c>
      <c r="D66">
        <v>75.38</v>
      </c>
      <c r="E66">
        <v>76.5</v>
      </c>
      <c r="F66" s="4">
        <f>E66/E67-1</f>
        <v>6.5402223675592452E-4</v>
      </c>
      <c r="I66" s="1">
        <v>43192</v>
      </c>
      <c r="J66">
        <v>91.17</v>
      </c>
      <c r="K66">
        <v>98.9</v>
      </c>
      <c r="L66">
        <v>89.28</v>
      </c>
      <c r="M66">
        <v>97.6</v>
      </c>
    </row>
    <row r="67" spans="1:13" x14ac:dyDescent="0.25">
      <c r="A67" s="1">
        <v>42767</v>
      </c>
      <c r="B67">
        <v>74.3</v>
      </c>
      <c r="C67">
        <v>77</v>
      </c>
      <c r="D67">
        <v>73.2</v>
      </c>
      <c r="E67">
        <v>76.45</v>
      </c>
      <c r="F67" s="4">
        <f>E67/E68-1</f>
        <v>2.8106508875739733E-2</v>
      </c>
      <c r="I67" s="1">
        <v>43160</v>
      </c>
      <c r="J67">
        <v>92.6</v>
      </c>
      <c r="K67">
        <v>96.01</v>
      </c>
      <c r="L67">
        <v>89.88</v>
      </c>
      <c r="M67">
        <v>91.66</v>
      </c>
    </row>
    <row r="68" spans="1:13" x14ac:dyDescent="0.25">
      <c r="A68" s="1">
        <v>42737</v>
      </c>
      <c r="B68">
        <v>76.41</v>
      </c>
      <c r="C68">
        <v>79</v>
      </c>
      <c r="D68">
        <v>73.56</v>
      </c>
      <c r="E68">
        <v>74.36</v>
      </c>
      <c r="F68" s="4">
        <f>E68/E69-1</f>
        <v>-2.1063717746182098E-2</v>
      </c>
      <c r="I68" s="1">
        <v>43132</v>
      </c>
      <c r="J68">
        <v>94.79</v>
      </c>
      <c r="K68">
        <v>96.29</v>
      </c>
      <c r="L68">
        <v>87.8</v>
      </c>
      <c r="M68">
        <v>92.6</v>
      </c>
    </row>
    <row r="69" spans="1:13" x14ac:dyDescent="0.25">
      <c r="A69" s="1">
        <v>42705</v>
      </c>
      <c r="B69">
        <v>77.19</v>
      </c>
      <c r="C69">
        <v>81.23</v>
      </c>
      <c r="D69">
        <v>75.5</v>
      </c>
      <c r="E69">
        <v>75.959999999999994</v>
      </c>
      <c r="F69" s="4"/>
      <c r="I69" s="1">
        <v>43102</v>
      </c>
      <c r="J69">
        <v>94</v>
      </c>
      <c r="K69">
        <v>98.99</v>
      </c>
      <c r="L69">
        <v>91.95</v>
      </c>
      <c r="M69">
        <v>94.3</v>
      </c>
    </row>
    <row r="70" spans="1:13" x14ac:dyDescent="0.25">
      <c r="A70" s="1"/>
      <c r="F70" s="4"/>
      <c r="I70" s="1">
        <v>43070</v>
      </c>
      <c r="J70">
        <v>90.49</v>
      </c>
      <c r="K70">
        <v>95.35</v>
      </c>
      <c r="L70">
        <v>89.18</v>
      </c>
      <c r="M70">
        <v>93.55</v>
      </c>
    </row>
    <row r="71" spans="1:13" x14ac:dyDescent="0.25">
      <c r="A71" s="1"/>
      <c r="F71" s="4"/>
      <c r="I71" s="1">
        <v>43040</v>
      </c>
      <c r="J71">
        <v>89.25</v>
      </c>
      <c r="K71">
        <v>92.5</v>
      </c>
      <c r="L71">
        <v>87.69</v>
      </c>
      <c r="M71">
        <v>90.5</v>
      </c>
    </row>
    <row r="72" spans="1:13" x14ac:dyDescent="0.25">
      <c r="A72" s="1"/>
      <c r="F72" s="4"/>
      <c r="I72" s="1">
        <v>43010</v>
      </c>
      <c r="J72">
        <v>83.45</v>
      </c>
      <c r="K72">
        <v>89.24</v>
      </c>
      <c r="L72">
        <v>82.8</v>
      </c>
      <c r="M72">
        <v>88.06</v>
      </c>
    </row>
    <row r="73" spans="1:13" x14ac:dyDescent="0.25">
      <c r="A73" s="1"/>
      <c r="F73" s="4"/>
      <c r="I73" s="1">
        <v>42979</v>
      </c>
      <c r="J73">
        <v>81.17</v>
      </c>
      <c r="K73">
        <v>84</v>
      </c>
      <c r="L73">
        <v>79.64</v>
      </c>
      <c r="M73">
        <v>83.45</v>
      </c>
    </row>
    <row r="74" spans="1:13" x14ac:dyDescent="0.25">
      <c r="A74" s="1"/>
      <c r="F74" s="4"/>
      <c r="I74" s="1">
        <v>42948</v>
      </c>
      <c r="J74">
        <v>80.599999999999994</v>
      </c>
      <c r="K74">
        <v>83</v>
      </c>
      <c r="L74">
        <v>79.459999999999994</v>
      </c>
      <c r="M74">
        <v>81.349999999999994</v>
      </c>
    </row>
    <row r="75" spans="1:13" x14ac:dyDescent="0.25">
      <c r="A75" s="1"/>
      <c r="F75" s="4"/>
      <c r="I75" s="1">
        <v>42919</v>
      </c>
      <c r="J75">
        <v>85</v>
      </c>
      <c r="K75">
        <v>88</v>
      </c>
      <c r="L75">
        <v>80.11</v>
      </c>
      <c r="M75">
        <v>80.55</v>
      </c>
    </row>
    <row r="76" spans="1:13" x14ac:dyDescent="0.25">
      <c r="A76" s="1"/>
      <c r="F76" s="4"/>
      <c r="I76" s="1">
        <v>42887</v>
      </c>
      <c r="J76">
        <v>81.52</v>
      </c>
      <c r="K76">
        <v>85.4</v>
      </c>
      <c r="L76">
        <v>81.430000000000007</v>
      </c>
      <c r="M76">
        <v>83.9</v>
      </c>
    </row>
    <row r="77" spans="1:13" x14ac:dyDescent="0.25">
      <c r="A77" s="1"/>
      <c r="F77" s="4"/>
      <c r="I77" s="1">
        <v>42857</v>
      </c>
      <c r="J77">
        <v>78.900000000000006</v>
      </c>
      <c r="K77">
        <v>84.5</v>
      </c>
      <c r="L77">
        <v>76.7</v>
      </c>
      <c r="M77">
        <v>81.36</v>
      </c>
    </row>
    <row r="78" spans="1:13" x14ac:dyDescent="0.25">
      <c r="A78" s="1"/>
      <c r="F78" s="4"/>
      <c r="I78" s="1">
        <v>42828</v>
      </c>
      <c r="J78">
        <v>77.010000000000005</v>
      </c>
      <c r="K78">
        <v>79.95</v>
      </c>
      <c r="L78">
        <v>75.430000000000007</v>
      </c>
      <c r="M78">
        <v>78.900000000000006</v>
      </c>
    </row>
    <row r="79" spans="1:13" x14ac:dyDescent="0.25">
      <c r="A79" s="1"/>
      <c r="F79" s="4"/>
      <c r="I79" s="1">
        <v>42795</v>
      </c>
      <c r="J79">
        <v>77</v>
      </c>
      <c r="K79">
        <v>80</v>
      </c>
      <c r="L79">
        <v>75.38</v>
      </c>
      <c r="M79">
        <v>76.5</v>
      </c>
    </row>
    <row r="80" spans="1:13" x14ac:dyDescent="0.25">
      <c r="A80" s="1"/>
      <c r="F80" s="4"/>
      <c r="I80" s="1">
        <v>42767</v>
      </c>
      <c r="J80">
        <v>74.3</v>
      </c>
      <c r="K80">
        <v>77</v>
      </c>
      <c r="L80">
        <v>73.2</v>
      </c>
      <c r="M80">
        <v>76.45</v>
      </c>
    </row>
    <row r="81" spans="1:13" x14ac:dyDescent="0.25">
      <c r="A81" s="1"/>
      <c r="F81" s="4"/>
      <c r="I81" s="1">
        <v>42737</v>
      </c>
      <c r="J81">
        <v>76.41</v>
      </c>
      <c r="K81">
        <v>79</v>
      </c>
      <c r="L81">
        <v>73.56</v>
      </c>
      <c r="M81">
        <v>74.36</v>
      </c>
    </row>
    <row r="82" spans="1:13" x14ac:dyDescent="0.25">
      <c r="A82" s="1"/>
      <c r="F82" s="4"/>
      <c r="I82" s="1">
        <v>42705</v>
      </c>
      <c r="J82">
        <v>77.19</v>
      </c>
      <c r="K82">
        <v>81.23</v>
      </c>
      <c r="L82">
        <v>75.5</v>
      </c>
      <c r="M82">
        <v>75.959999999999994</v>
      </c>
    </row>
    <row r="83" spans="1:13" x14ac:dyDescent="0.25">
      <c r="A83" s="1"/>
      <c r="F83" s="4"/>
      <c r="I83" s="1">
        <v>42675</v>
      </c>
      <c r="J83">
        <v>70.3</v>
      </c>
      <c r="K83">
        <v>79.75</v>
      </c>
      <c r="L83">
        <v>68.62</v>
      </c>
      <c r="M83">
        <v>77.36</v>
      </c>
    </row>
    <row r="84" spans="1:13" x14ac:dyDescent="0.25">
      <c r="A84" s="1"/>
      <c r="F84" s="4"/>
      <c r="I84" s="1">
        <v>42646</v>
      </c>
      <c r="J84">
        <v>72.2</v>
      </c>
      <c r="K84">
        <v>72.819999999999993</v>
      </c>
      <c r="L84">
        <v>68.930000000000007</v>
      </c>
      <c r="M84">
        <v>70.3</v>
      </c>
    </row>
    <row r="85" spans="1:13" x14ac:dyDescent="0.25">
      <c r="A85" s="1"/>
      <c r="F85" s="4"/>
      <c r="I85" s="1">
        <v>42614</v>
      </c>
      <c r="J85">
        <v>72.16</v>
      </c>
      <c r="K85">
        <v>75.400000000000006</v>
      </c>
      <c r="L85">
        <v>70.48</v>
      </c>
      <c r="M85">
        <v>72.67</v>
      </c>
    </row>
    <row r="86" spans="1:13" x14ac:dyDescent="0.25">
      <c r="A86" s="1"/>
      <c r="F86" s="4"/>
      <c r="I86" s="1">
        <v>42583</v>
      </c>
      <c r="J86">
        <v>72.75</v>
      </c>
      <c r="K86">
        <v>73.62</v>
      </c>
      <c r="L86">
        <v>70.150000000000006</v>
      </c>
      <c r="M86">
        <v>72.55</v>
      </c>
    </row>
    <row r="87" spans="1:13" x14ac:dyDescent="0.25">
      <c r="A87" s="1"/>
      <c r="F87" s="4"/>
      <c r="I87" s="1">
        <v>42552</v>
      </c>
      <c r="J87">
        <v>70</v>
      </c>
      <c r="K87">
        <v>75.41</v>
      </c>
      <c r="L87">
        <v>69.599999999999994</v>
      </c>
      <c r="M87">
        <v>72.75</v>
      </c>
    </row>
    <row r="88" spans="1:13" x14ac:dyDescent="0.25">
      <c r="A88" s="1"/>
      <c r="F88" s="4"/>
      <c r="I88" s="1">
        <v>42522</v>
      </c>
      <c r="J88">
        <v>77.8</v>
      </c>
      <c r="K88">
        <v>78.06</v>
      </c>
      <c r="L88">
        <v>67.5</v>
      </c>
      <c r="M88">
        <v>69.48</v>
      </c>
    </row>
    <row r="89" spans="1:13" x14ac:dyDescent="0.25">
      <c r="A89" s="1"/>
      <c r="F89" s="4"/>
      <c r="I89" s="1">
        <v>42492</v>
      </c>
      <c r="J89">
        <v>74</v>
      </c>
      <c r="K89">
        <v>79</v>
      </c>
      <c r="L89">
        <v>73.319999999999993</v>
      </c>
      <c r="M89">
        <v>78.150000000000006</v>
      </c>
    </row>
    <row r="90" spans="1:13" x14ac:dyDescent="0.25">
      <c r="A90" s="1"/>
      <c r="F90" s="4"/>
      <c r="I90" s="1">
        <v>42461</v>
      </c>
      <c r="J90">
        <v>77.989999999999995</v>
      </c>
      <c r="K90">
        <v>79.5</v>
      </c>
      <c r="L90">
        <v>69.900000000000006</v>
      </c>
      <c r="M90">
        <v>73.069999999999993</v>
      </c>
    </row>
    <row r="91" spans="1:13" x14ac:dyDescent="0.25">
      <c r="A91" s="1"/>
      <c r="F91" s="4"/>
      <c r="I91" s="1">
        <v>42430</v>
      </c>
      <c r="J91">
        <v>81.3</v>
      </c>
      <c r="K91">
        <v>81.3</v>
      </c>
      <c r="L91">
        <v>73.510000000000005</v>
      </c>
      <c r="M91">
        <v>76.150000000000006</v>
      </c>
    </row>
    <row r="92" spans="1:13" x14ac:dyDescent="0.25">
      <c r="A92" s="1"/>
      <c r="F92" s="4"/>
      <c r="I92" s="1">
        <v>42401</v>
      </c>
      <c r="J92">
        <v>79.25</v>
      </c>
      <c r="K92">
        <v>80.81</v>
      </c>
      <c r="L92">
        <v>73.83</v>
      </c>
      <c r="M92">
        <v>80.02</v>
      </c>
    </row>
    <row r="93" spans="1:13" x14ac:dyDescent="0.25">
      <c r="A93" s="1"/>
      <c r="F93" s="4"/>
      <c r="I93" s="1">
        <v>42373</v>
      </c>
      <c r="J93">
        <v>83.13</v>
      </c>
      <c r="K93">
        <v>83.92</v>
      </c>
      <c r="L93">
        <v>77.010000000000005</v>
      </c>
      <c r="M93">
        <v>79.239999999999995</v>
      </c>
    </row>
    <row r="94" spans="1:13" x14ac:dyDescent="0.25">
      <c r="A94" s="1"/>
      <c r="F94" s="4"/>
      <c r="I94" s="1">
        <v>42339</v>
      </c>
      <c r="J94">
        <v>83.44</v>
      </c>
      <c r="K94">
        <v>84.3</v>
      </c>
      <c r="L94">
        <v>78.05</v>
      </c>
      <c r="M94">
        <v>83.8</v>
      </c>
    </row>
    <row r="95" spans="1:13" x14ac:dyDescent="0.25">
      <c r="A95" s="1"/>
      <c r="F95" s="4"/>
      <c r="I95" s="1">
        <v>42311</v>
      </c>
      <c r="J95">
        <v>81</v>
      </c>
      <c r="K95">
        <v>83.8</v>
      </c>
      <c r="L95">
        <v>78</v>
      </c>
      <c r="M95">
        <v>83.44</v>
      </c>
    </row>
    <row r="96" spans="1:13" x14ac:dyDescent="0.25">
      <c r="A96" s="1"/>
      <c r="F96" s="4"/>
      <c r="I96" s="1">
        <v>42278</v>
      </c>
      <c r="J96">
        <v>77.900000000000006</v>
      </c>
      <c r="K96">
        <v>85.01</v>
      </c>
      <c r="L96">
        <v>76.900000000000006</v>
      </c>
      <c r="M96">
        <v>82.4</v>
      </c>
    </row>
    <row r="97" spans="1:13" x14ac:dyDescent="0.25">
      <c r="A97" s="1"/>
      <c r="F97" s="4"/>
      <c r="I97" s="1">
        <v>42248</v>
      </c>
      <c r="J97">
        <v>72.349999999999994</v>
      </c>
      <c r="K97">
        <v>82.71</v>
      </c>
      <c r="L97">
        <v>72</v>
      </c>
      <c r="M97">
        <v>78</v>
      </c>
    </row>
    <row r="98" spans="1:13" x14ac:dyDescent="0.25">
      <c r="A98" s="1"/>
      <c r="F98" s="4"/>
      <c r="I98" s="1">
        <v>42219</v>
      </c>
      <c r="J98">
        <v>74.319999999999993</v>
      </c>
      <c r="K98">
        <v>75.8</v>
      </c>
      <c r="L98">
        <v>68.2</v>
      </c>
      <c r="M98">
        <v>73.099999999999994</v>
      </c>
    </row>
    <row r="99" spans="1:13" x14ac:dyDescent="0.25">
      <c r="A99" s="1"/>
      <c r="F99" s="4"/>
      <c r="I99" s="1">
        <v>42186</v>
      </c>
      <c r="J99">
        <v>66.209999999999994</v>
      </c>
      <c r="K99">
        <v>73.59</v>
      </c>
      <c r="L99">
        <v>65.569999999999993</v>
      </c>
      <c r="M99">
        <v>73.459999999999994</v>
      </c>
    </row>
    <row r="100" spans="1:13" x14ac:dyDescent="0.25">
      <c r="A100" s="1"/>
      <c r="F100" s="4"/>
      <c r="I100" s="1">
        <v>42156</v>
      </c>
      <c r="J100">
        <v>68.8</v>
      </c>
      <c r="K100">
        <v>68.8</v>
      </c>
      <c r="L100">
        <v>65.31</v>
      </c>
      <c r="M100">
        <v>65.5</v>
      </c>
    </row>
    <row r="101" spans="1:13" x14ac:dyDescent="0.25">
      <c r="A101" s="1"/>
      <c r="F101" s="4"/>
      <c r="I101" s="1">
        <v>42128</v>
      </c>
      <c r="J101">
        <v>64.5</v>
      </c>
      <c r="K101">
        <v>68.73</v>
      </c>
      <c r="L101">
        <v>64.150000000000006</v>
      </c>
      <c r="M101">
        <v>68.489999999999995</v>
      </c>
    </row>
    <row r="102" spans="1:13" x14ac:dyDescent="0.25">
      <c r="A102" s="1"/>
      <c r="F102" s="4"/>
      <c r="I102" s="1">
        <v>42095</v>
      </c>
      <c r="J102">
        <v>66.75</v>
      </c>
      <c r="K102">
        <v>66.75</v>
      </c>
      <c r="L102">
        <v>61.93</v>
      </c>
      <c r="M102">
        <v>63.91</v>
      </c>
    </row>
    <row r="103" spans="1:13" x14ac:dyDescent="0.25">
      <c r="A103" s="1"/>
      <c r="F103" s="4"/>
      <c r="I103" s="1">
        <v>42065</v>
      </c>
      <c r="J103">
        <v>61.06</v>
      </c>
      <c r="K103">
        <v>70.2</v>
      </c>
      <c r="L103">
        <v>60.35</v>
      </c>
      <c r="M103">
        <v>66.94</v>
      </c>
    </row>
    <row r="104" spans="1:13" x14ac:dyDescent="0.25">
      <c r="A104" s="1"/>
      <c r="F104" s="4"/>
      <c r="I104" s="1">
        <v>42037</v>
      </c>
      <c r="J104">
        <v>55.75</v>
      </c>
      <c r="K104">
        <v>62</v>
      </c>
      <c r="L104">
        <v>54.33</v>
      </c>
      <c r="M104">
        <v>61.05</v>
      </c>
    </row>
    <row r="105" spans="1:13" x14ac:dyDescent="0.25">
      <c r="A105" s="1"/>
      <c r="F105" s="4"/>
      <c r="I105" s="1">
        <v>42006</v>
      </c>
      <c r="J105">
        <v>55.39</v>
      </c>
      <c r="K105">
        <v>56.6</v>
      </c>
      <c r="L105">
        <v>52.5</v>
      </c>
      <c r="M105">
        <v>54.7</v>
      </c>
    </row>
    <row r="106" spans="1:13" x14ac:dyDescent="0.25">
      <c r="A106" s="1"/>
      <c r="F106" s="4"/>
      <c r="I106" s="1">
        <v>41974</v>
      </c>
      <c r="J106">
        <v>54</v>
      </c>
      <c r="K106">
        <v>57.33</v>
      </c>
      <c r="L106">
        <v>53.2</v>
      </c>
      <c r="M106">
        <v>55.39</v>
      </c>
    </row>
    <row r="107" spans="1:13" x14ac:dyDescent="0.25">
      <c r="A107" s="1"/>
      <c r="F107" s="4"/>
      <c r="I107" s="1">
        <v>41946</v>
      </c>
      <c r="J107">
        <v>50.95</v>
      </c>
      <c r="K107">
        <v>54.22</v>
      </c>
      <c r="L107">
        <v>50.95</v>
      </c>
      <c r="M107">
        <v>53.95</v>
      </c>
    </row>
    <row r="108" spans="1:13" x14ac:dyDescent="0.25">
      <c r="A108" s="1"/>
      <c r="F108" s="4"/>
      <c r="I108" s="1">
        <v>41913</v>
      </c>
      <c r="J108">
        <v>50.9</v>
      </c>
      <c r="K108">
        <v>50.9</v>
      </c>
      <c r="L108">
        <v>45.5</v>
      </c>
      <c r="M108">
        <v>50.29</v>
      </c>
    </row>
    <row r="109" spans="1:13" x14ac:dyDescent="0.25">
      <c r="A109" s="1"/>
      <c r="F109" s="4"/>
      <c r="I109" s="1">
        <v>41883</v>
      </c>
      <c r="J109">
        <v>45.5</v>
      </c>
      <c r="K109">
        <v>49.1</v>
      </c>
      <c r="L109">
        <v>45.19</v>
      </c>
      <c r="M109">
        <v>48.8</v>
      </c>
    </row>
    <row r="110" spans="1:13" x14ac:dyDescent="0.25">
      <c r="A110" s="1"/>
      <c r="F110" s="4"/>
      <c r="I110" s="1">
        <v>41852</v>
      </c>
      <c r="J110">
        <v>47.74</v>
      </c>
      <c r="K110">
        <v>47.74</v>
      </c>
      <c r="L110">
        <v>43.92</v>
      </c>
      <c r="M110">
        <v>45.34</v>
      </c>
    </row>
    <row r="111" spans="1:13" x14ac:dyDescent="0.25">
      <c r="A111" s="1"/>
      <c r="F111" s="4"/>
      <c r="I111" s="1">
        <v>41821</v>
      </c>
      <c r="J111">
        <v>44.41</v>
      </c>
      <c r="K111">
        <v>45.13</v>
      </c>
      <c r="L111">
        <v>43.82</v>
      </c>
      <c r="M111">
        <v>44.44</v>
      </c>
    </row>
    <row r="112" spans="1:13" x14ac:dyDescent="0.25">
      <c r="A112" s="1"/>
      <c r="F112" s="4"/>
      <c r="I112" s="1">
        <v>41792</v>
      </c>
      <c r="J112">
        <v>43.83</v>
      </c>
      <c r="K112">
        <v>44.52</v>
      </c>
      <c r="L112">
        <v>43.4</v>
      </c>
      <c r="M112">
        <v>43.7</v>
      </c>
    </row>
    <row r="113" spans="1:13" x14ac:dyDescent="0.25">
      <c r="A113" s="1"/>
      <c r="F113" s="4"/>
      <c r="I113" s="1">
        <v>41761</v>
      </c>
      <c r="J113">
        <v>42.16</v>
      </c>
      <c r="K113">
        <v>43.83</v>
      </c>
      <c r="L113">
        <v>41.74</v>
      </c>
      <c r="M113">
        <v>43.77</v>
      </c>
    </row>
    <row r="114" spans="1:13" x14ac:dyDescent="0.25">
      <c r="A114" s="1"/>
      <c r="F114" s="4"/>
      <c r="I114" s="1">
        <v>41758</v>
      </c>
      <c r="J114">
        <v>41.96</v>
      </c>
      <c r="K114">
        <v>42.3</v>
      </c>
      <c r="L114">
        <v>41.96</v>
      </c>
      <c r="M114">
        <v>42.3</v>
      </c>
    </row>
    <row r="115" spans="1:13" x14ac:dyDescent="0.25">
      <c r="A115" s="1"/>
      <c r="F115" s="4"/>
    </row>
    <row r="116" spans="1:13" x14ac:dyDescent="0.25">
      <c r="A116" s="1"/>
      <c r="F116" s="4"/>
    </row>
    <row r="117" spans="1:13" x14ac:dyDescent="0.25">
      <c r="A117" s="1"/>
      <c r="F117" s="4"/>
    </row>
    <row r="118" spans="1:13" x14ac:dyDescent="0.25">
      <c r="A118" s="1"/>
      <c r="F118" s="4"/>
    </row>
    <row r="119" spans="1:13" x14ac:dyDescent="0.25">
      <c r="A119" s="1"/>
      <c r="F119" s="4"/>
    </row>
    <row r="120" spans="1:13" x14ac:dyDescent="0.25">
      <c r="A120" s="1"/>
      <c r="F120" s="4"/>
    </row>
    <row r="121" spans="1:13" x14ac:dyDescent="0.25">
      <c r="A121" s="1"/>
      <c r="F121" s="4"/>
    </row>
    <row r="122" spans="1:13" x14ac:dyDescent="0.25">
      <c r="A122" s="1"/>
      <c r="F122" s="4"/>
    </row>
    <row r="123" spans="1:13" x14ac:dyDescent="0.25">
      <c r="A123" s="1"/>
      <c r="F123" s="4"/>
    </row>
    <row r="124" spans="1:13" x14ac:dyDescent="0.25">
      <c r="A124" s="1"/>
      <c r="F124" s="4"/>
    </row>
    <row r="125" spans="1:13" x14ac:dyDescent="0.25">
      <c r="A125" s="1"/>
      <c r="F125" s="4"/>
    </row>
    <row r="126" spans="1:13" x14ac:dyDescent="0.25">
      <c r="A126" s="1"/>
      <c r="F126" s="4"/>
    </row>
    <row r="127" spans="1:13" x14ac:dyDescent="0.25">
      <c r="A127" s="1"/>
      <c r="F127" s="4"/>
    </row>
    <row r="128" spans="1:13" x14ac:dyDescent="0.25">
      <c r="A128" s="1"/>
      <c r="F128" s="4"/>
    </row>
    <row r="129" spans="1:6" x14ac:dyDescent="0.25">
      <c r="A129" s="1"/>
      <c r="F129" s="4"/>
    </row>
    <row r="130" spans="1:6" x14ac:dyDescent="0.25">
      <c r="A130" s="1"/>
      <c r="F130" s="4"/>
    </row>
    <row r="131" spans="1:6" x14ac:dyDescent="0.25">
      <c r="A131" s="1"/>
      <c r="F131" s="4"/>
    </row>
    <row r="132" spans="1:6" x14ac:dyDescent="0.25">
      <c r="A132" s="1"/>
      <c r="F132" s="4"/>
    </row>
    <row r="133" spans="1:6" x14ac:dyDescent="0.25">
      <c r="A133" s="1"/>
      <c r="F133" s="4"/>
    </row>
    <row r="134" spans="1:6" x14ac:dyDescent="0.25">
      <c r="A134" s="1"/>
      <c r="F134" s="4"/>
    </row>
    <row r="135" spans="1:6" x14ac:dyDescent="0.25">
      <c r="A135" s="1"/>
      <c r="F135" s="4"/>
    </row>
    <row r="136" spans="1:6" x14ac:dyDescent="0.25">
      <c r="A136" s="1"/>
      <c r="F136" s="4"/>
    </row>
    <row r="137" spans="1:6" x14ac:dyDescent="0.25">
      <c r="A137" s="1"/>
      <c r="F137" s="4"/>
    </row>
    <row r="138" spans="1:6" x14ac:dyDescent="0.25">
      <c r="A138" s="1"/>
      <c r="F138" s="4"/>
    </row>
    <row r="139" spans="1:6" x14ac:dyDescent="0.25">
      <c r="A139" s="1"/>
      <c r="F139" s="4"/>
    </row>
    <row r="140" spans="1:6" x14ac:dyDescent="0.25">
      <c r="A140" s="1"/>
      <c r="F140" s="4"/>
    </row>
    <row r="141" spans="1:6" x14ac:dyDescent="0.25">
      <c r="A141" s="1"/>
      <c r="F141" s="4"/>
    </row>
    <row r="142" spans="1:6" x14ac:dyDescent="0.25">
      <c r="A142" s="1"/>
      <c r="F142" s="4"/>
    </row>
    <row r="143" spans="1:6" x14ac:dyDescent="0.25">
      <c r="A143" s="1"/>
      <c r="F143" s="4"/>
    </row>
    <row r="144" spans="1:6" x14ac:dyDescent="0.25">
      <c r="A144" s="1"/>
      <c r="F144" s="4"/>
    </row>
    <row r="145" spans="1:6" x14ac:dyDescent="0.25">
      <c r="A145" s="1"/>
      <c r="F145" s="4"/>
    </row>
    <row r="146" spans="1:6" x14ac:dyDescent="0.25">
      <c r="A146" s="1"/>
      <c r="F146" s="4"/>
    </row>
    <row r="147" spans="1:6" x14ac:dyDescent="0.25">
      <c r="A147" s="1"/>
      <c r="F147" s="4"/>
    </row>
    <row r="148" spans="1:6" x14ac:dyDescent="0.25">
      <c r="A148" s="1"/>
      <c r="F148" s="4"/>
    </row>
    <row r="149" spans="1:6" x14ac:dyDescent="0.25">
      <c r="A149" s="1"/>
      <c r="F149" s="4"/>
    </row>
    <row r="150" spans="1:6" x14ac:dyDescent="0.25">
      <c r="A150" s="1"/>
      <c r="F150" s="4"/>
    </row>
    <row r="151" spans="1:6" x14ac:dyDescent="0.25">
      <c r="A151" s="1"/>
      <c r="F151" s="4"/>
    </row>
    <row r="152" spans="1:6" x14ac:dyDescent="0.25">
      <c r="A152" s="1"/>
      <c r="F152" s="4"/>
    </row>
    <row r="153" spans="1:6" x14ac:dyDescent="0.25">
      <c r="A153" s="1"/>
      <c r="F153" s="4"/>
    </row>
    <row r="154" spans="1:6" x14ac:dyDescent="0.25">
      <c r="A154" s="1"/>
      <c r="F154" s="4"/>
    </row>
    <row r="155" spans="1:6" x14ac:dyDescent="0.25">
      <c r="A155" s="1"/>
      <c r="F155" s="4"/>
    </row>
    <row r="156" spans="1:6" x14ac:dyDescent="0.25">
      <c r="A156" s="1"/>
      <c r="F156" s="4"/>
    </row>
    <row r="157" spans="1:6" x14ac:dyDescent="0.25">
      <c r="A157" s="1"/>
      <c r="F157" s="4"/>
    </row>
    <row r="158" spans="1:6" x14ac:dyDescent="0.25">
      <c r="A158" s="1"/>
      <c r="F158" s="4"/>
    </row>
    <row r="159" spans="1:6" x14ac:dyDescent="0.25">
      <c r="A159" s="1"/>
      <c r="F159" s="4"/>
    </row>
    <row r="160" spans="1:6" x14ac:dyDescent="0.25">
      <c r="A160" s="1"/>
      <c r="F160" s="4"/>
    </row>
    <row r="161" spans="1:6" x14ac:dyDescent="0.25">
      <c r="A161" s="1"/>
      <c r="F161" s="4"/>
    </row>
    <row r="162" spans="1:6" x14ac:dyDescent="0.25">
      <c r="A162" s="1"/>
      <c r="F162" s="4"/>
    </row>
    <row r="163" spans="1:6" x14ac:dyDescent="0.25">
      <c r="A163" s="1"/>
      <c r="F163" s="4"/>
    </row>
    <row r="164" spans="1:6" x14ac:dyDescent="0.25">
      <c r="A164" s="1"/>
      <c r="F164" s="4"/>
    </row>
    <row r="165" spans="1:6" x14ac:dyDescent="0.25">
      <c r="A165" s="1"/>
      <c r="F165" s="4"/>
    </row>
    <row r="166" spans="1:6" x14ac:dyDescent="0.25">
      <c r="A166" s="1"/>
      <c r="F166" s="4"/>
    </row>
    <row r="167" spans="1:6" x14ac:dyDescent="0.25">
      <c r="A167" s="1"/>
      <c r="F167" s="4"/>
    </row>
    <row r="168" spans="1:6" x14ac:dyDescent="0.25">
      <c r="A168" s="1"/>
      <c r="F168" s="4"/>
    </row>
    <row r="169" spans="1:6" x14ac:dyDescent="0.25">
      <c r="A169" s="1"/>
      <c r="F169" s="4"/>
    </row>
    <row r="170" spans="1:6" x14ac:dyDescent="0.25">
      <c r="A170" s="1"/>
      <c r="F170" s="4"/>
    </row>
    <row r="171" spans="1:6" x14ac:dyDescent="0.25">
      <c r="A171" s="1"/>
      <c r="F171" s="4"/>
    </row>
    <row r="172" spans="1:6" x14ac:dyDescent="0.25">
      <c r="A172" s="1"/>
      <c r="F172" s="4"/>
    </row>
    <row r="173" spans="1:6" x14ac:dyDescent="0.25">
      <c r="A173" s="1"/>
      <c r="F173" s="4"/>
    </row>
    <row r="174" spans="1:6" x14ac:dyDescent="0.25">
      <c r="A174" s="1"/>
      <c r="F174" s="4"/>
    </row>
    <row r="175" spans="1:6" x14ac:dyDescent="0.25">
      <c r="A175" s="1"/>
      <c r="F175" s="4"/>
    </row>
    <row r="176" spans="1:6" x14ac:dyDescent="0.25">
      <c r="A176" s="1"/>
      <c r="F176" s="4"/>
    </row>
    <row r="177" spans="1:6" x14ac:dyDescent="0.25">
      <c r="A177" s="1"/>
      <c r="F177" s="4"/>
    </row>
    <row r="178" spans="1:6" x14ac:dyDescent="0.25">
      <c r="A178" s="1"/>
      <c r="F178" s="4"/>
    </row>
    <row r="179" spans="1:6" x14ac:dyDescent="0.25">
      <c r="A179" s="1"/>
      <c r="F179" s="4"/>
    </row>
    <row r="180" spans="1:6" x14ac:dyDescent="0.25">
      <c r="A180" s="1"/>
      <c r="F180" s="4"/>
    </row>
    <row r="181" spans="1:6" x14ac:dyDescent="0.25">
      <c r="A181" s="1"/>
      <c r="F181" s="4"/>
    </row>
    <row r="182" spans="1:6" x14ac:dyDescent="0.25">
      <c r="A182" s="1"/>
      <c r="F182" s="4"/>
    </row>
    <row r="183" spans="1:6" x14ac:dyDescent="0.25">
      <c r="A183" s="1"/>
      <c r="F183" s="4"/>
    </row>
    <row r="184" spans="1:6" x14ac:dyDescent="0.25">
      <c r="A184" s="1"/>
      <c r="F184" s="4"/>
    </row>
    <row r="185" spans="1:6" x14ac:dyDescent="0.25">
      <c r="A185" s="1"/>
      <c r="F185" s="4"/>
    </row>
    <row r="186" spans="1:6" x14ac:dyDescent="0.25">
      <c r="A186" s="1"/>
      <c r="F186" s="4"/>
    </row>
    <row r="187" spans="1:6" x14ac:dyDescent="0.25">
      <c r="A187" s="1"/>
      <c r="F187" s="4"/>
    </row>
    <row r="188" spans="1:6" x14ac:dyDescent="0.25">
      <c r="A188" s="1"/>
      <c r="F188" s="4"/>
    </row>
    <row r="189" spans="1:6" x14ac:dyDescent="0.25">
      <c r="A189" s="1"/>
      <c r="F189" s="4"/>
    </row>
    <row r="190" spans="1:6" x14ac:dyDescent="0.25">
      <c r="A190" s="1"/>
      <c r="F190" s="4"/>
    </row>
    <row r="191" spans="1:6" x14ac:dyDescent="0.25">
      <c r="A191" s="1"/>
      <c r="F191" s="4"/>
    </row>
    <row r="192" spans="1:6" x14ac:dyDescent="0.25">
      <c r="A192" s="1"/>
      <c r="F192" s="4"/>
    </row>
    <row r="193" spans="1:6" x14ac:dyDescent="0.25">
      <c r="A193" s="1"/>
      <c r="F193" s="4"/>
    </row>
    <row r="194" spans="1:6" x14ac:dyDescent="0.25">
      <c r="A194" s="1"/>
      <c r="F194" s="4"/>
    </row>
    <row r="195" spans="1:6" x14ac:dyDescent="0.25">
      <c r="A195" s="1"/>
      <c r="F195" s="4"/>
    </row>
    <row r="196" spans="1:6" x14ac:dyDescent="0.25">
      <c r="A196" s="1"/>
      <c r="F196" s="4"/>
    </row>
    <row r="197" spans="1:6" x14ac:dyDescent="0.25">
      <c r="A197" s="1"/>
      <c r="F197" s="4"/>
    </row>
    <row r="198" spans="1:6" x14ac:dyDescent="0.25">
      <c r="A198" s="1"/>
      <c r="F198" s="4"/>
    </row>
    <row r="199" spans="1:6" x14ac:dyDescent="0.25">
      <c r="A199" s="1"/>
      <c r="F199" s="4"/>
    </row>
    <row r="200" spans="1:6" x14ac:dyDescent="0.25">
      <c r="A200" s="1"/>
      <c r="F200" s="4"/>
    </row>
    <row r="201" spans="1:6" x14ac:dyDescent="0.25">
      <c r="A201" s="1"/>
      <c r="F201" s="4"/>
    </row>
    <row r="202" spans="1:6" x14ac:dyDescent="0.25">
      <c r="A202" s="1"/>
      <c r="F202" s="4"/>
    </row>
    <row r="203" spans="1:6" x14ac:dyDescent="0.25">
      <c r="A203" s="1"/>
      <c r="F203" s="4"/>
    </row>
    <row r="204" spans="1:6" x14ac:dyDescent="0.25">
      <c r="A204" s="1"/>
      <c r="F204" s="4"/>
    </row>
    <row r="205" spans="1:6" x14ac:dyDescent="0.25">
      <c r="A205" s="1"/>
      <c r="F205" s="4"/>
    </row>
    <row r="206" spans="1:6" x14ac:dyDescent="0.25">
      <c r="A206" s="1"/>
      <c r="F206" s="4"/>
    </row>
    <row r="207" spans="1:6" x14ac:dyDescent="0.25">
      <c r="A207" s="1"/>
      <c r="F207" s="4"/>
    </row>
    <row r="208" spans="1:6" x14ac:dyDescent="0.25">
      <c r="A208" s="1"/>
      <c r="F208" s="4"/>
    </row>
    <row r="209" spans="1:6" x14ac:dyDescent="0.25">
      <c r="A209" s="1"/>
      <c r="F209" s="4"/>
    </row>
    <row r="210" spans="1:6" x14ac:dyDescent="0.25">
      <c r="A210" s="1"/>
      <c r="F210" s="4"/>
    </row>
    <row r="211" spans="1:6" x14ac:dyDescent="0.25">
      <c r="A211" s="1"/>
      <c r="F211" s="4"/>
    </row>
    <row r="212" spans="1:6" x14ac:dyDescent="0.25">
      <c r="A212" s="1"/>
      <c r="F212" s="4"/>
    </row>
    <row r="213" spans="1:6" x14ac:dyDescent="0.25">
      <c r="A213" s="1"/>
      <c r="F213" s="4"/>
    </row>
    <row r="214" spans="1:6" x14ac:dyDescent="0.25">
      <c r="A214" s="1"/>
      <c r="F214" s="4"/>
    </row>
    <row r="215" spans="1:6" x14ac:dyDescent="0.25">
      <c r="A215" s="1"/>
      <c r="F215" s="4"/>
    </row>
    <row r="216" spans="1:6" x14ac:dyDescent="0.25">
      <c r="A216" s="1"/>
      <c r="F216" s="4"/>
    </row>
    <row r="217" spans="1:6" x14ac:dyDescent="0.25">
      <c r="A217" s="1"/>
      <c r="F217" s="4"/>
    </row>
    <row r="218" spans="1:6" x14ac:dyDescent="0.25">
      <c r="A218" s="1"/>
      <c r="F218" s="4"/>
    </row>
    <row r="219" spans="1:6" x14ac:dyDescent="0.25">
      <c r="A219" s="1"/>
      <c r="F219" s="4"/>
    </row>
    <row r="220" spans="1:6" x14ac:dyDescent="0.25">
      <c r="A220" s="1"/>
      <c r="F220" s="4"/>
    </row>
    <row r="221" spans="1:6" x14ac:dyDescent="0.25">
      <c r="A221" s="1"/>
      <c r="F221" s="4"/>
    </row>
    <row r="222" spans="1:6" x14ac:dyDescent="0.25">
      <c r="A222" s="1"/>
      <c r="F222" s="4"/>
    </row>
    <row r="223" spans="1:6" x14ac:dyDescent="0.25">
      <c r="A223" s="1"/>
      <c r="F223" s="4"/>
    </row>
    <row r="224" spans="1:6" x14ac:dyDescent="0.25">
      <c r="A224" s="1"/>
      <c r="F224" s="4"/>
    </row>
    <row r="225" spans="1:6" x14ac:dyDescent="0.25">
      <c r="A225" s="1"/>
      <c r="F225" s="4"/>
    </row>
    <row r="226" spans="1:6" x14ac:dyDescent="0.25">
      <c r="A226" s="1"/>
      <c r="F226" s="4"/>
    </row>
    <row r="227" spans="1:6" x14ac:dyDescent="0.25">
      <c r="A227" s="1"/>
      <c r="F227" s="4"/>
    </row>
    <row r="228" spans="1:6" x14ac:dyDescent="0.25">
      <c r="A228" s="1"/>
      <c r="F228" s="4"/>
    </row>
    <row r="229" spans="1:6" x14ac:dyDescent="0.25">
      <c r="A229" s="1"/>
      <c r="F229" s="4"/>
    </row>
    <row r="230" spans="1:6" x14ac:dyDescent="0.25">
      <c r="A230" s="1"/>
      <c r="F230" s="4"/>
    </row>
    <row r="231" spans="1:6" x14ac:dyDescent="0.25">
      <c r="A231" s="1"/>
      <c r="F231" s="4"/>
    </row>
    <row r="232" spans="1:6" x14ac:dyDescent="0.25">
      <c r="A232" s="1"/>
      <c r="F232" s="4"/>
    </row>
    <row r="233" spans="1:6" x14ac:dyDescent="0.25">
      <c r="A233" s="1"/>
      <c r="F233" s="4"/>
    </row>
    <row r="234" spans="1:6" x14ac:dyDescent="0.25">
      <c r="A234" s="1"/>
      <c r="F234" s="4"/>
    </row>
    <row r="235" spans="1:6" x14ac:dyDescent="0.25">
      <c r="A235" s="1"/>
      <c r="F235" s="4"/>
    </row>
    <row r="236" spans="1:6" x14ac:dyDescent="0.25">
      <c r="A236" s="1"/>
      <c r="F236" s="4"/>
    </row>
    <row r="237" spans="1:6" x14ac:dyDescent="0.25">
      <c r="A237" s="1"/>
      <c r="F237" s="4"/>
    </row>
    <row r="238" spans="1:6" x14ac:dyDescent="0.25">
      <c r="A238" s="1"/>
      <c r="F238" s="4"/>
    </row>
    <row r="239" spans="1:6" x14ac:dyDescent="0.25">
      <c r="A239" s="1"/>
      <c r="F239" s="4"/>
    </row>
    <row r="240" spans="1:6" x14ac:dyDescent="0.25">
      <c r="A240" s="1"/>
      <c r="F240" s="4"/>
    </row>
    <row r="241" spans="1:6" x14ac:dyDescent="0.25">
      <c r="A241" s="1"/>
      <c r="F241" s="4"/>
    </row>
    <row r="242" spans="1:6" x14ac:dyDescent="0.25">
      <c r="A242" s="1"/>
      <c r="F242" s="4"/>
    </row>
    <row r="243" spans="1:6" x14ac:dyDescent="0.25">
      <c r="A243" s="1"/>
      <c r="F243" s="4"/>
    </row>
    <row r="244" spans="1:6" x14ac:dyDescent="0.25">
      <c r="A244" s="1"/>
      <c r="F244" s="4"/>
    </row>
    <row r="245" spans="1:6" x14ac:dyDescent="0.25">
      <c r="A245" s="1"/>
      <c r="F245" s="4"/>
    </row>
    <row r="246" spans="1:6" x14ac:dyDescent="0.25">
      <c r="A246" s="1"/>
      <c r="F246" s="4"/>
    </row>
    <row r="247" spans="1:6" x14ac:dyDescent="0.25">
      <c r="A247" s="1"/>
      <c r="F247" s="4"/>
    </row>
    <row r="248" spans="1:6" x14ac:dyDescent="0.25">
      <c r="A248" s="1"/>
      <c r="F248" s="4"/>
    </row>
    <row r="249" spans="1:6" x14ac:dyDescent="0.25">
      <c r="A249" s="1"/>
      <c r="F249" s="4"/>
    </row>
    <row r="250" spans="1:6" x14ac:dyDescent="0.25">
      <c r="A250" s="1"/>
      <c r="F250" s="4"/>
    </row>
    <row r="251" spans="1:6" x14ac:dyDescent="0.25">
      <c r="A251" s="1"/>
      <c r="F251" s="4"/>
    </row>
    <row r="252" spans="1:6" x14ac:dyDescent="0.25">
      <c r="A252" s="1"/>
      <c r="F252" s="4"/>
    </row>
    <row r="253" spans="1:6" x14ac:dyDescent="0.25">
      <c r="A253" s="1"/>
      <c r="F253" s="4"/>
    </row>
    <row r="254" spans="1:6" x14ac:dyDescent="0.25">
      <c r="A254" s="1"/>
      <c r="F254" s="4"/>
    </row>
    <row r="255" spans="1:6" x14ac:dyDescent="0.25">
      <c r="A255" s="1"/>
      <c r="F255" s="4"/>
    </row>
    <row r="256" spans="1:6" x14ac:dyDescent="0.25">
      <c r="A256" s="1"/>
      <c r="F256" s="4"/>
    </row>
    <row r="257" spans="1:6" x14ac:dyDescent="0.25">
      <c r="A257" s="1"/>
      <c r="F257" s="4"/>
    </row>
    <row r="258" spans="1:6" x14ac:dyDescent="0.25">
      <c r="A258" s="1"/>
      <c r="F258" s="4"/>
    </row>
    <row r="259" spans="1:6" x14ac:dyDescent="0.25">
      <c r="A259" s="1"/>
      <c r="F259" s="4"/>
    </row>
    <row r="260" spans="1:6" x14ac:dyDescent="0.25">
      <c r="A260" s="1"/>
      <c r="F260" s="4"/>
    </row>
    <row r="261" spans="1:6" x14ac:dyDescent="0.25">
      <c r="A261" s="1"/>
      <c r="F261" s="4"/>
    </row>
    <row r="262" spans="1:6" x14ac:dyDescent="0.25">
      <c r="A262" s="1"/>
      <c r="F262" s="4"/>
    </row>
    <row r="263" spans="1:6" x14ac:dyDescent="0.25">
      <c r="A263" s="1"/>
      <c r="F263" s="4"/>
    </row>
    <row r="264" spans="1:6" x14ac:dyDescent="0.25">
      <c r="A264" s="1"/>
      <c r="F264" s="4"/>
    </row>
    <row r="265" spans="1:6" x14ac:dyDescent="0.25">
      <c r="A265" s="1"/>
      <c r="F265" s="4"/>
    </row>
    <row r="266" spans="1:6" x14ac:dyDescent="0.25">
      <c r="A266" s="1"/>
      <c r="F266" s="4"/>
    </row>
    <row r="267" spans="1:6" x14ac:dyDescent="0.25">
      <c r="A267" s="1"/>
      <c r="F267" s="4"/>
    </row>
    <row r="268" spans="1:6" x14ac:dyDescent="0.25">
      <c r="A268" s="1"/>
      <c r="F268" s="4"/>
    </row>
    <row r="269" spans="1:6" x14ac:dyDescent="0.25">
      <c r="A269" s="1"/>
      <c r="F269" s="4"/>
    </row>
    <row r="270" spans="1:6" x14ac:dyDescent="0.25">
      <c r="A270" s="1"/>
      <c r="F270" s="4"/>
    </row>
    <row r="271" spans="1:6" x14ac:dyDescent="0.25">
      <c r="A271" s="1"/>
      <c r="F271" s="4"/>
    </row>
    <row r="272" spans="1:6" x14ac:dyDescent="0.25">
      <c r="A272" s="1"/>
      <c r="F272" s="4"/>
    </row>
    <row r="273" spans="1:6" x14ac:dyDescent="0.25">
      <c r="A273" s="1"/>
      <c r="F273" s="4"/>
    </row>
    <row r="274" spans="1:6" x14ac:dyDescent="0.25">
      <c r="A274" s="1"/>
      <c r="F274" s="4"/>
    </row>
    <row r="275" spans="1:6" x14ac:dyDescent="0.25">
      <c r="A275" s="1"/>
      <c r="F275" s="4"/>
    </row>
    <row r="276" spans="1:6" x14ac:dyDescent="0.25">
      <c r="A276" s="1"/>
      <c r="F276" s="4"/>
    </row>
    <row r="277" spans="1:6" x14ac:dyDescent="0.25">
      <c r="A277" s="1"/>
      <c r="F277" s="4"/>
    </row>
    <row r="278" spans="1:6" x14ac:dyDescent="0.25">
      <c r="A278" s="1"/>
      <c r="F278" s="4"/>
    </row>
    <row r="279" spans="1:6" x14ac:dyDescent="0.25">
      <c r="A279" s="1"/>
      <c r="F279" s="4"/>
    </row>
    <row r="280" spans="1:6" x14ac:dyDescent="0.25">
      <c r="A280" s="1"/>
      <c r="F280" s="4"/>
    </row>
    <row r="281" spans="1:6" x14ac:dyDescent="0.25">
      <c r="A281" s="1"/>
      <c r="F281" s="4"/>
    </row>
    <row r="282" spans="1:6" x14ac:dyDescent="0.25">
      <c r="A282" s="1"/>
      <c r="F282" s="4"/>
    </row>
    <row r="283" spans="1:6" x14ac:dyDescent="0.25">
      <c r="A283" s="1"/>
      <c r="F283" s="4"/>
    </row>
    <row r="284" spans="1:6" x14ac:dyDescent="0.25">
      <c r="A284" s="1"/>
      <c r="F284" s="4"/>
    </row>
    <row r="285" spans="1:6" x14ac:dyDescent="0.25">
      <c r="A285" s="1"/>
      <c r="F285" s="4"/>
    </row>
    <row r="286" spans="1:6" x14ac:dyDescent="0.25">
      <c r="A286" s="1"/>
      <c r="F286" s="4"/>
    </row>
    <row r="287" spans="1:6" x14ac:dyDescent="0.25">
      <c r="A287" s="1"/>
      <c r="F287" s="4"/>
    </row>
    <row r="288" spans="1:6" x14ac:dyDescent="0.25">
      <c r="A288" s="1"/>
      <c r="F288" s="4"/>
    </row>
    <row r="289" spans="1:6" x14ac:dyDescent="0.25">
      <c r="A289" s="1"/>
      <c r="F289" s="4"/>
    </row>
    <row r="290" spans="1:6" x14ac:dyDescent="0.25">
      <c r="A290" s="1"/>
      <c r="F290" s="4"/>
    </row>
    <row r="291" spans="1:6" x14ac:dyDescent="0.25">
      <c r="A291" s="1"/>
      <c r="F291" s="4"/>
    </row>
    <row r="292" spans="1:6" x14ac:dyDescent="0.25">
      <c r="A292" s="1"/>
      <c r="F292" s="4"/>
    </row>
    <row r="293" spans="1:6" x14ac:dyDescent="0.25">
      <c r="A293" s="1"/>
      <c r="F293" s="4"/>
    </row>
    <row r="294" spans="1:6" x14ac:dyDescent="0.25">
      <c r="A294" s="1"/>
      <c r="F294" s="4"/>
    </row>
    <row r="295" spans="1:6" x14ac:dyDescent="0.25">
      <c r="A295" s="1"/>
      <c r="F295" s="4"/>
    </row>
    <row r="296" spans="1:6" x14ac:dyDescent="0.25">
      <c r="A296" s="1"/>
      <c r="F296" s="4"/>
    </row>
    <row r="297" spans="1:6" x14ac:dyDescent="0.25">
      <c r="A297" s="1"/>
      <c r="F297" s="4"/>
    </row>
    <row r="298" spans="1:6" x14ac:dyDescent="0.25">
      <c r="A298" s="1"/>
      <c r="F298" s="4"/>
    </row>
    <row r="299" spans="1:6" x14ac:dyDescent="0.25">
      <c r="A299" s="1"/>
      <c r="F299" s="4"/>
    </row>
    <row r="300" spans="1:6" x14ac:dyDescent="0.25">
      <c r="A300" s="1"/>
      <c r="F300" s="4"/>
    </row>
    <row r="301" spans="1:6" x14ac:dyDescent="0.25">
      <c r="A301" s="1"/>
      <c r="F301" s="4"/>
    </row>
    <row r="302" spans="1:6" x14ac:dyDescent="0.25">
      <c r="A302" s="1"/>
      <c r="F302" s="4"/>
    </row>
    <row r="303" spans="1:6" x14ac:dyDescent="0.25">
      <c r="A303" s="1"/>
      <c r="F303" s="4"/>
    </row>
    <row r="304" spans="1:6" x14ac:dyDescent="0.25">
      <c r="A304" s="1"/>
      <c r="F304" s="4"/>
    </row>
    <row r="305" spans="1:6" x14ac:dyDescent="0.25">
      <c r="A305" s="1"/>
      <c r="F305" s="4"/>
    </row>
    <row r="306" spans="1:6" x14ac:dyDescent="0.25">
      <c r="A306" s="1"/>
      <c r="F306" s="4"/>
    </row>
    <row r="307" spans="1:6" x14ac:dyDescent="0.25">
      <c r="A307" s="1"/>
      <c r="F307" s="4"/>
    </row>
    <row r="308" spans="1:6" x14ac:dyDescent="0.25">
      <c r="A308" s="1"/>
      <c r="F308" s="4"/>
    </row>
    <row r="309" spans="1:6" x14ac:dyDescent="0.25">
      <c r="A309" s="1"/>
      <c r="F309" s="4"/>
    </row>
    <row r="310" spans="1:6" x14ac:dyDescent="0.25">
      <c r="A310" s="1"/>
      <c r="F310" s="4"/>
    </row>
    <row r="311" spans="1:6" x14ac:dyDescent="0.25">
      <c r="A311" s="1"/>
      <c r="F311" s="4"/>
    </row>
    <row r="312" spans="1:6" x14ac:dyDescent="0.25">
      <c r="A312" s="1"/>
      <c r="F312" s="4"/>
    </row>
    <row r="313" spans="1:6" x14ac:dyDescent="0.25">
      <c r="A313" s="1"/>
      <c r="F313" s="4"/>
    </row>
    <row r="314" spans="1:6" x14ac:dyDescent="0.25">
      <c r="A314" s="1"/>
      <c r="F314" s="4"/>
    </row>
    <row r="315" spans="1:6" x14ac:dyDescent="0.25">
      <c r="A315" s="1"/>
      <c r="F315" s="4"/>
    </row>
    <row r="316" spans="1:6" x14ac:dyDescent="0.25">
      <c r="A316" s="1"/>
      <c r="F316" s="4"/>
    </row>
    <row r="317" spans="1:6" x14ac:dyDescent="0.25">
      <c r="A317" s="1"/>
      <c r="F317" s="4"/>
    </row>
    <row r="318" spans="1:6" x14ac:dyDescent="0.25">
      <c r="A318" s="1"/>
      <c r="F318" s="4"/>
    </row>
    <row r="319" spans="1:6" x14ac:dyDescent="0.25">
      <c r="A319" s="1"/>
      <c r="F319" s="4"/>
    </row>
    <row r="320" spans="1:6" x14ac:dyDescent="0.25">
      <c r="A320" s="1"/>
      <c r="F320" s="4"/>
    </row>
    <row r="321" spans="1:6" x14ac:dyDescent="0.25">
      <c r="A321" s="1"/>
      <c r="F321" s="4"/>
    </row>
    <row r="322" spans="1:6" x14ac:dyDescent="0.25">
      <c r="A322" s="1"/>
      <c r="F322" s="4"/>
    </row>
    <row r="323" spans="1:6" x14ac:dyDescent="0.25">
      <c r="A323" s="1"/>
      <c r="F323" s="4"/>
    </row>
    <row r="324" spans="1:6" x14ac:dyDescent="0.25">
      <c r="A324" s="1"/>
      <c r="F324" s="4"/>
    </row>
    <row r="325" spans="1:6" x14ac:dyDescent="0.25">
      <c r="A325" s="1"/>
      <c r="F325" s="4"/>
    </row>
    <row r="326" spans="1:6" x14ac:dyDescent="0.25">
      <c r="A326" s="1"/>
      <c r="F326" s="4"/>
    </row>
    <row r="327" spans="1:6" x14ac:dyDescent="0.25">
      <c r="A327" s="1"/>
      <c r="F327" s="4"/>
    </row>
    <row r="328" spans="1:6" x14ac:dyDescent="0.25">
      <c r="A328" s="1"/>
      <c r="F328" s="4"/>
    </row>
    <row r="329" spans="1:6" x14ac:dyDescent="0.25">
      <c r="A329" s="1"/>
      <c r="F329" s="4"/>
    </row>
    <row r="330" spans="1:6" x14ac:dyDescent="0.25">
      <c r="A330" s="1"/>
      <c r="F330" s="4"/>
    </row>
    <row r="331" spans="1:6" x14ac:dyDescent="0.25">
      <c r="A331" s="1"/>
      <c r="F331" s="4"/>
    </row>
    <row r="332" spans="1:6" x14ac:dyDescent="0.25">
      <c r="A332" s="1"/>
      <c r="F332" s="4"/>
    </row>
    <row r="333" spans="1:6" x14ac:dyDescent="0.25">
      <c r="A333" s="1"/>
      <c r="F333" s="4"/>
    </row>
    <row r="334" spans="1:6" x14ac:dyDescent="0.25">
      <c r="A334" s="1"/>
      <c r="F334" s="4"/>
    </row>
    <row r="335" spans="1:6" x14ac:dyDescent="0.25">
      <c r="A335" s="1"/>
      <c r="F335" s="4"/>
    </row>
    <row r="336" spans="1:6" x14ac:dyDescent="0.25">
      <c r="A336" s="1"/>
      <c r="F336" s="4"/>
    </row>
    <row r="337" spans="1:6" x14ac:dyDescent="0.25">
      <c r="A337" s="1"/>
      <c r="F337" s="4"/>
    </row>
    <row r="338" spans="1:6" x14ac:dyDescent="0.25">
      <c r="A338" s="1"/>
      <c r="F338" s="4"/>
    </row>
    <row r="339" spans="1:6" x14ac:dyDescent="0.25">
      <c r="A339" s="1"/>
      <c r="F339" s="4"/>
    </row>
    <row r="340" spans="1:6" x14ac:dyDescent="0.25">
      <c r="A340" s="1"/>
      <c r="F340" s="4"/>
    </row>
    <row r="341" spans="1:6" x14ac:dyDescent="0.25">
      <c r="A341" s="1"/>
      <c r="F341" s="4"/>
    </row>
    <row r="342" spans="1:6" x14ac:dyDescent="0.25">
      <c r="A342" s="1"/>
      <c r="F342" s="4"/>
    </row>
    <row r="343" spans="1:6" x14ac:dyDescent="0.25">
      <c r="A343" s="1"/>
      <c r="F343" s="4"/>
    </row>
    <row r="344" spans="1:6" x14ac:dyDescent="0.25">
      <c r="A344" s="1"/>
      <c r="F344" s="4"/>
    </row>
    <row r="345" spans="1:6" x14ac:dyDescent="0.25">
      <c r="A345" s="1"/>
      <c r="F345" s="4"/>
    </row>
    <row r="346" spans="1:6" x14ac:dyDescent="0.25">
      <c r="A346" s="1"/>
      <c r="F346" s="4"/>
    </row>
    <row r="347" spans="1:6" x14ac:dyDescent="0.25">
      <c r="A347" s="1"/>
      <c r="F347" s="4"/>
    </row>
    <row r="348" spans="1:6" x14ac:dyDescent="0.25">
      <c r="A348" s="1"/>
      <c r="F348" s="4"/>
    </row>
    <row r="349" spans="1:6" x14ac:dyDescent="0.25">
      <c r="A349" s="1"/>
      <c r="F349" s="4"/>
    </row>
    <row r="350" spans="1:6" x14ac:dyDescent="0.25">
      <c r="A350" s="1"/>
      <c r="F350" s="4"/>
    </row>
    <row r="351" spans="1:6" x14ac:dyDescent="0.25">
      <c r="A351" s="1"/>
      <c r="F351" s="4"/>
    </row>
    <row r="352" spans="1:6" x14ac:dyDescent="0.25">
      <c r="A352" s="1"/>
      <c r="F352" s="4"/>
    </row>
    <row r="353" spans="1:6" x14ac:dyDescent="0.25">
      <c r="A353" s="1"/>
      <c r="F353" s="4"/>
    </row>
    <row r="354" spans="1:6" x14ac:dyDescent="0.25">
      <c r="A354" s="1"/>
      <c r="F354" s="4"/>
    </row>
    <row r="355" spans="1:6" x14ac:dyDescent="0.25">
      <c r="A355" s="1"/>
      <c r="F355" s="4"/>
    </row>
    <row r="356" spans="1:6" x14ac:dyDescent="0.25">
      <c r="A356" s="1"/>
      <c r="F356" s="4"/>
    </row>
    <row r="357" spans="1:6" x14ac:dyDescent="0.25">
      <c r="A357" s="1"/>
      <c r="F357" s="4"/>
    </row>
    <row r="358" spans="1:6" x14ac:dyDescent="0.25">
      <c r="A358" s="1"/>
      <c r="F358" s="4"/>
    </row>
    <row r="359" spans="1:6" x14ac:dyDescent="0.25">
      <c r="A359" s="1"/>
      <c r="F359" s="4"/>
    </row>
    <row r="360" spans="1:6" x14ac:dyDescent="0.25">
      <c r="A360" s="1"/>
      <c r="F360" s="4"/>
    </row>
    <row r="361" spans="1:6" x14ac:dyDescent="0.25">
      <c r="A361" s="1"/>
      <c r="F361" s="4"/>
    </row>
    <row r="362" spans="1:6" x14ac:dyDescent="0.25">
      <c r="A362" s="1"/>
      <c r="F362" s="4"/>
    </row>
    <row r="363" spans="1:6" x14ac:dyDescent="0.25">
      <c r="A363" s="1"/>
      <c r="F363" s="4"/>
    </row>
    <row r="364" spans="1:6" x14ac:dyDescent="0.25">
      <c r="A364" s="1"/>
      <c r="F364" s="4"/>
    </row>
    <row r="365" spans="1:6" x14ac:dyDescent="0.25">
      <c r="A365" s="1"/>
      <c r="F365" s="4"/>
    </row>
    <row r="366" spans="1:6" x14ac:dyDescent="0.25">
      <c r="A366" s="1"/>
      <c r="F366" s="4"/>
    </row>
    <row r="367" spans="1:6" x14ac:dyDescent="0.25">
      <c r="A367" s="1"/>
      <c r="F367" s="4"/>
    </row>
    <row r="368" spans="1:6" x14ac:dyDescent="0.25">
      <c r="A368" s="1"/>
      <c r="F368" s="4"/>
    </row>
    <row r="369" spans="1:6" x14ac:dyDescent="0.25">
      <c r="A369" s="1"/>
      <c r="F369" s="4"/>
    </row>
    <row r="370" spans="1:6" x14ac:dyDescent="0.25">
      <c r="A370" s="1"/>
      <c r="F370" s="4"/>
    </row>
    <row r="371" spans="1:6" x14ac:dyDescent="0.25">
      <c r="A371" s="1"/>
      <c r="F371" s="4"/>
    </row>
    <row r="372" spans="1:6" x14ac:dyDescent="0.25">
      <c r="A372" s="1"/>
      <c r="F372" s="4"/>
    </row>
    <row r="373" spans="1:6" x14ac:dyDescent="0.25">
      <c r="A373" s="1"/>
      <c r="F373" s="4"/>
    </row>
    <row r="374" spans="1:6" x14ac:dyDescent="0.25">
      <c r="A374" s="1"/>
      <c r="F374" s="4"/>
    </row>
    <row r="375" spans="1:6" x14ac:dyDescent="0.25">
      <c r="A375" s="1"/>
      <c r="F375" s="4"/>
    </row>
    <row r="376" spans="1:6" x14ac:dyDescent="0.25">
      <c r="A376" s="1"/>
      <c r="F376" s="4"/>
    </row>
    <row r="377" spans="1:6" x14ac:dyDescent="0.25">
      <c r="A377" s="1"/>
      <c r="F377" s="4"/>
    </row>
    <row r="378" spans="1:6" x14ac:dyDescent="0.25">
      <c r="A378" s="1"/>
      <c r="F378" s="4"/>
    </row>
    <row r="379" spans="1:6" x14ac:dyDescent="0.25">
      <c r="A379" s="1"/>
      <c r="F379" s="4"/>
    </row>
    <row r="380" spans="1:6" x14ac:dyDescent="0.25">
      <c r="A380" s="1"/>
      <c r="F380" s="4"/>
    </row>
    <row r="381" spans="1:6" x14ac:dyDescent="0.25">
      <c r="A381" s="1"/>
      <c r="F381" s="4"/>
    </row>
    <row r="382" spans="1:6" x14ac:dyDescent="0.25">
      <c r="A382" s="1"/>
      <c r="F382" s="4"/>
    </row>
    <row r="383" spans="1:6" x14ac:dyDescent="0.25">
      <c r="A383" s="1"/>
      <c r="F383" s="4"/>
    </row>
    <row r="384" spans="1:6" x14ac:dyDescent="0.25">
      <c r="A384" s="1"/>
      <c r="F384" s="4"/>
    </row>
    <row r="385" spans="1:6" x14ac:dyDescent="0.25">
      <c r="A385" s="1"/>
      <c r="F385" s="4"/>
    </row>
    <row r="386" spans="1:6" x14ac:dyDescent="0.25">
      <c r="A386" s="1"/>
      <c r="F386" s="4"/>
    </row>
    <row r="387" spans="1:6" x14ac:dyDescent="0.25">
      <c r="A387" s="1"/>
      <c r="F387" s="4"/>
    </row>
    <row r="388" spans="1:6" x14ac:dyDescent="0.25">
      <c r="A388" s="1"/>
      <c r="F388" s="4"/>
    </row>
    <row r="389" spans="1:6" x14ac:dyDescent="0.25">
      <c r="A389" s="1"/>
      <c r="F389" s="4"/>
    </row>
    <row r="390" spans="1:6" x14ac:dyDescent="0.25">
      <c r="A390" s="1"/>
      <c r="F390" s="4"/>
    </row>
    <row r="391" spans="1:6" x14ac:dyDescent="0.25">
      <c r="A391" s="1"/>
      <c r="F391" s="4"/>
    </row>
    <row r="392" spans="1:6" x14ac:dyDescent="0.25">
      <c r="A392" s="1"/>
      <c r="F392" s="4"/>
    </row>
    <row r="393" spans="1:6" x14ac:dyDescent="0.25">
      <c r="A393" s="1"/>
      <c r="F393" s="4"/>
    </row>
    <row r="394" spans="1:6" x14ac:dyDescent="0.25">
      <c r="A394" s="1"/>
      <c r="F394" s="4"/>
    </row>
    <row r="395" spans="1:6" x14ac:dyDescent="0.25">
      <c r="A395" s="1"/>
      <c r="F395" s="4"/>
    </row>
    <row r="396" spans="1:6" x14ac:dyDescent="0.25">
      <c r="A396" s="1"/>
      <c r="F396" s="4"/>
    </row>
    <row r="397" spans="1:6" x14ac:dyDescent="0.25">
      <c r="A397" s="1"/>
      <c r="F397" s="4"/>
    </row>
    <row r="398" spans="1:6" x14ac:dyDescent="0.25">
      <c r="A398" s="1"/>
      <c r="F398" s="4"/>
    </row>
    <row r="399" spans="1:6" x14ac:dyDescent="0.25">
      <c r="A399" s="1"/>
      <c r="F399" s="4"/>
    </row>
    <row r="400" spans="1:6" x14ac:dyDescent="0.25">
      <c r="A400" s="1"/>
      <c r="F400" s="4"/>
    </row>
    <row r="401" spans="1:6" x14ac:dyDescent="0.25">
      <c r="A401" s="1"/>
      <c r="F401" s="4"/>
    </row>
    <row r="402" spans="1:6" x14ac:dyDescent="0.25">
      <c r="A402" s="1"/>
      <c r="F402" s="4"/>
    </row>
    <row r="403" spans="1:6" x14ac:dyDescent="0.25">
      <c r="A403" s="1"/>
      <c r="F403" s="4"/>
    </row>
    <row r="404" spans="1:6" x14ac:dyDescent="0.25">
      <c r="A404" s="1"/>
      <c r="F404" s="4"/>
    </row>
    <row r="405" spans="1:6" x14ac:dyDescent="0.25">
      <c r="A405" s="1"/>
      <c r="F405" s="4"/>
    </row>
    <row r="406" spans="1:6" x14ac:dyDescent="0.25">
      <c r="A406" s="1"/>
      <c r="F406" s="4"/>
    </row>
    <row r="407" spans="1:6" x14ac:dyDescent="0.25">
      <c r="A407" s="1"/>
      <c r="F407" s="4"/>
    </row>
    <row r="408" spans="1:6" x14ac:dyDescent="0.25">
      <c r="A408" s="1"/>
      <c r="F408" s="4"/>
    </row>
    <row r="409" spans="1:6" x14ac:dyDescent="0.25">
      <c r="A409" s="1"/>
      <c r="F409" s="4"/>
    </row>
    <row r="410" spans="1:6" x14ac:dyDescent="0.25">
      <c r="A410" s="1"/>
      <c r="F410" s="4"/>
    </row>
    <row r="411" spans="1:6" x14ac:dyDescent="0.25">
      <c r="A411" s="1"/>
      <c r="F411" s="4"/>
    </row>
    <row r="412" spans="1:6" x14ac:dyDescent="0.25">
      <c r="A412" s="1"/>
      <c r="F412" s="4"/>
    </row>
    <row r="413" spans="1:6" x14ac:dyDescent="0.25">
      <c r="A413" s="1"/>
      <c r="F413" s="4"/>
    </row>
    <row r="414" spans="1:6" x14ac:dyDescent="0.25">
      <c r="A414" s="1"/>
      <c r="F414" s="4"/>
    </row>
    <row r="415" spans="1:6" x14ac:dyDescent="0.25">
      <c r="A415" s="1"/>
      <c r="F415" s="4"/>
    </row>
    <row r="416" spans="1:6" x14ac:dyDescent="0.25">
      <c r="A416" s="1"/>
      <c r="F416" s="4"/>
    </row>
    <row r="417" spans="1:6" x14ac:dyDescent="0.25">
      <c r="A417" s="1"/>
      <c r="F417" s="4"/>
    </row>
    <row r="418" spans="1:6" x14ac:dyDescent="0.25">
      <c r="A418" s="1"/>
      <c r="F418" s="4"/>
    </row>
    <row r="419" spans="1:6" x14ac:dyDescent="0.25">
      <c r="A419" s="1"/>
      <c r="F419" s="4"/>
    </row>
    <row r="420" spans="1:6" x14ac:dyDescent="0.25">
      <c r="A420" s="1"/>
      <c r="F420" s="4"/>
    </row>
    <row r="421" spans="1:6" x14ac:dyDescent="0.25">
      <c r="A421" s="1"/>
      <c r="F421" s="4"/>
    </row>
    <row r="422" spans="1:6" x14ac:dyDescent="0.25">
      <c r="A422" s="1"/>
      <c r="F422" s="4"/>
    </row>
    <row r="423" spans="1:6" x14ac:dyDescent="0.25">
      <c r="A423" s="1"/>
      <c r="F423" s="4"/>
    </row>
    <row r="424" spans="1:6" x14ac:dyDescent="0.25">
      <c r="A424" s="1"/>
      <c r="F424" s="4"/>
    </row>
    <row r="425" spans="1:6" x14ac:dyDescent="0.25">
      <c r="A425" s="1"/>
      <c r="F425" s="4"/>
    </row>
    <row r="426" spans="1:6" x14ac:dyDescent="0.25">
      <c r="A426" s="1"/>
      <c r="F426" s="4"/>
    </row>
    <row r="427" spans="1:6" x14ac:dyDescent="0.25">
      <c r="A427" s="1"/>
      <c r="F427" s="4"/>
    </row>
    <row r="428" spans="1:6" x14ac:dyDescent="0.25">
      <c r="A428" s="1"/>
      <c r="F428" s="4"/>
    </row>
    <row r="429" spans="1:6" x14ac:dyDescent="0.25">
      <c r="A429" s="1"/>
      <c r="F429" s="4"/>
    </row>
    <row r="430" spans="1:6" x14ac:dyDescent="0.25">
      <c r="A430" s="1"/>
      <c r="F430" s="4"/>
    </row>
    <row r="431" spans="1:6" x14ac:dyDescent="0.25">
      <c r="A431" s="1"/>
      <c r="F431" s="4"/>
    </row>
    <row r="432" spans="1:6" x14ac:dyDescent="0.25">
      <c r="A432" s="1"/>
      <c r="F432" s="4"/>
    </row>
    <row r="433" spans="1:6" x14ac:dyDescent="0.25">
      <c r="A433" s="1"/>
      <c r="F433" s="4"/>
    </row>
    <row r="434" spans="1:6" x14ac:dyDescent="0.25">
      <c r="A434" s="1"/>
      <c r="F434" s="4"/>
    </row>
    <row r="435" spans="1:6" x14ac:dyDescent="0.25">
      <c r="A435" s="1"/>
      <c r="F435" s="4"/>
    </row>
    <row r="436" spans="1:6" x14ac:dyDescent="0.25">
      <c r="A436" s="1"/>
      <c r="F436" s="4"/>
    </row>
    <row r="437" spans="1:6" x14ac:dyDescent="0.25">
      <c r="A437" s="1"/>
      <c r="F437" s="4"/>
    </row>
    <row r="438" spans="1:6" x14ac:dyDescent="0.25">
      <c r="A438" s="1"/>
      <c r="F438" s="4"/>
    </row>
    <row r="439" spans="1:6" x14ac:dyDescent="0.25">
      <c r="A439" s="1"/>
      <c r="F439" s="4"/>
    </row>
    <row r="440" spans="1:6" x14ac:dyDescent="0.25">
      <c r="A440" s="1"/>
      <c r="F440" s="4"/>
    </row>
    <row r="441" spans="1:6" x14ac:dyDescent="0.25">
      <c r="A441" s="1"/>
      <c r="F441" s="4"/>
    </row>
    <row r="442" spans="1:6" x14ac:dyDescent="0.25">
      <c r="A442" s="1"/>
      <c r="F442" s="4"/>
    </row>
    <row r="443" spans="1:6" x14ac:dyDescent="0.25">
      <c r="A443" s="1"/>
      <c r="F443" s="4"/>
    </row>
    <row r="444" spans="1:6" x14ac:dyDescent="0.25">
      <c r="A444" s="1"/>
      <c r="F444" s="4"/>
    </row>
    <row r="445" spans="1:6" x14ac:dyDescent="0.25">
      <c r="A445" s="1"/>
      <c r="F445" s="4"/>
    </row>
    <row r="446" spans="1:6" x14ac:dyDescent="0.25">
      <c r="A446" s="1"/>
      <c r="F446" s="4"/>
    </row>
    <row r="447" spans="1:6" x14ac:dyDescent="0.25">
      <c r="A447" s="1"/>
      <c r="F447" s="4"/>
    </row>
    <row r="448" spans="1:6" x14ac:dyDescent="0.25">
      <c r="A448" s="1"/>
      <c r="F448" s="4"/>
    </row>
    <row r="449" spans="1:6" x14ac:dyDescent="0.25">
      <c r="A449" s="1"/>
      <c r="F449" s="4"/>
    </row>
    <row r="450" spans="1:6" x14ac:dyDescent="0.25">
      <c r="A450" s="1"/>
      <c r="F450" s="4"/>
    </row>
    <row r="451" spans="1:6" x14ac:dyDescent="0.25">
      <c r="A451" s="1"/>
      <c r="F451" s="4"/>
    </row>
    <row r="452" spans="1:6" x14ac:dyDescent="0.25">
      <c r="A452" s="1"/>
      <c r="F452" s="4"/>
    </row>
    <row r="453" spans="1:6" x14ac:dyDescent="0.25">
      <c r="A453" s="1"/>
      <c r="F453" s="4"/>
    </row>
    <row r="454" spans="1:6" x14ac:dyDescent="0.25">
      <c r="A454" s="1"/>
      <c r="F454" s="4"/>
    </row>
    <row r="455" spans="1:6" x14ac:dyDescent="0.25">
      <c r="A455" s="1"/>
      <c r="F455" s="4"/>
    </row>
    <row r="456" spans="1:6" x14ac:dyDescent="0.25">
      <c r="A456" s="1"/>
      <c r="F456" s="4"/>
    </row>
    <row r="457" spans="1:6" x14ac:dyDescent="0.25">
      <c r="A457" s="1"/>
      <c r="F457" s="4"/>
    </row>
    <row r="458" spans="1:6" x14ac:dyDescent="0.25">
      <c r="A458" s="1"/>
      <c r="F458" s="4"/>
    </row>
    <row r="459" spans="1:6" x14ac:dyDescent="0.25">
      <c r="A459" s="1"/>
      <c r="F459" s="4"/>
    </row>
    <row r="460" spans="1:6" x14ac:dyDescent="0.25">
      <c r="A460" s="1"/>
      <c r="F460" s="4"/>
    </row>
    <row r="461" spans="1:6" x14ac:dyDescent="0.25">
      <c r="A461" s="1"/>
      <c r="F461" s="4"/>
    </row>
    <row r="462" spans="1:6" x14ac:dyDescent="0.25">
      <c r="A462" s="1"/>
      <c r="F462" s="4"/>
    </row>
    <row r="463" spans="1:6" x14ac:dyDescent="0.25">
      <c r="A463" s="1"/>
      <c r="F463" s="4"/>
    </row>
    <row r="464" spans="1:6" x14ac:dyDescent="0.25">
      <c r="A464" s="1"/>
      <c r="F464" s="4"/>
    </row>
    <row r="465" spans="1:6" x14ac:dyDescent="0.25">
      <c r="A465" s="1"/>
      <c r="F465" s="4"/>
    </row>
    <row r="466" spans="1:6" x14ac:dyDescent="0.25">
      <c r="A466" s="1"/>
      <c r="F466" s="4"/>
    </row>
    <row r="467" spans="1:6" x14ac:dyDescent="0.25">
      <c r="A467" s="1"/>
      <c r="F467" s="4"/>
    </row>
    <row r="468" spans="1:6" x14ac:dyDescent="0.25">
      <c r="A468" s="1"/>
      <c r="F468" s="4"/>
    </row>
    <row r="469" spans="1:6" x14ac:dyDescent="0.25">
      <c r="A469" s="1"/>
      <c r="F469" s="4"/>
    </row>
    <row r="470" spans="1:6" x14ac:dyDescent="0.25">
      <c r="A470" s="1"/>
      <c r="F470" s="4"/>
    </row>
    <row r="471" spans="1:6" x14ac:dyDescent="0.25">
      <c r="A471" s="1"/>
      <c r="F471" s="4"/>
    </row>
    <row r="472" spans="1:6" x14ac:dyDescent="0.25">
      <c r="A472" s="1"/>
      <c r="F472" s="4"/>
    </row>
    <row r="473" spans="1:6" x14ac:dyDescent="0.25">
      <c r="A473" s="1"/>
      <c r="F473" s="4"/>
    </row>
    <row r="474" spans="1:6" x14ac:dyDescent="0.25">
      <c r="A474" s="1"/>
      <c r="F474" s="4"/>
    </row>
    <row r="475" spans="1:6" x14ac:dyDescent="0.25">
      <c r="A475" s="1"/>
      <c r="F475" s="4"/>
    </row>
    <row r="476" spans="1:6" x14ac:dyDescent="0.25">
      <c r="A476" s="1"/>
      <c r="F476" s="4"/>
    </row>
    <row r="477" spans="1:6" x14ac:dyDescent="0.25">
      <c r="A477" s="1"/>
      <c r="F477" s="4"/>
    </row>
    <row r="478" spans="1:6" x14ac:dyDescent="0.25">
      <c r="A478" s="1"/>
      <c r="F478" s="4"/>
    </row>
    <row r="479" spans="1:6" x14ac:dyDescent="0.25">
      <c r="A479" s="1"/>
      <c r="F479" s="4"/>
    </row>
    <row r="480" spans="1:6" x14ac:dyDescent="0.25">
      <c r="A480" s="1"/>
      <c r="F480" s="4"/>
    </row>
    <row r="481" spans="1:6" x14ac:dyDescent="0.25">
      <c r="A481" s="1"/>
      <c r="F481" s="4"/>
    </row>
    <row r="482" spans="1:6" x14ac:dyDescent="0.25">
      <c r="A482" s="1"/>
      <c r="F482" s="4"/>
    </row>
    <row r="483" spans="1:6" x14ac:dyDescent="0.25">
      <c r="A483" s="1"/>
      <c r="F483" s="4"/>
    </row>
    <row r="484" spans="1:6" x14ac:dyDescent="0.25">
      <c r="A484" s="1"/>
      <c r="F484" s="4"/>
    </row>
    <row r="485" spans="1:6" x14ac:dyDescent="0.25">
      <c r="A485" s="1"/>
      <c r="F485" s="4"/>
    </row>
    <row r="486" spans="1:6" x14ac:dyDescent="0.25">
      <c r="A486" s="1"/>
      <c r="F486" s="4"/>
    </row>
    <row r="487" spans="1:6" x14ac:dyDescent="0.25">
      <c r="A487" s="1"/>
      <c r="F487" s="4"/>
    </row>
    <row r="488" spans="1:6" x14ac:dyDescent="0.25">
      <c r="A488" s="1"/>
      <c r="F488" s="4"/>
    </row>
    <row r="489" spans="1:6" x14ac:dyDescent="0.25">
      <c r="A489" s="1"/>
      <c r="F489" s="4"/>
    </row>
    <row r="490" spans="1:6" x14ac:dyDescent="0.25">
      <c r="A490" s="1"/>
      <c r="F490" s="4"/>
    </row>
    <row r="491" spans="1:6" x14ac:dyDescent="0.25">
      <c r="A491" s="1"/>
      <c r="F491" s="4"/>
    </row>
    <row r="492" spans="1:6" x14ac:dyDescent="0.25">
      <c r="A492" s="1"/>
      <c r="F492" s="4"/>
    </row>
    <row r="493" spans="1:6" x14ac:dyDescent="0.25">
      <c r="A493" s="1"/>
      <c r="F493" s="4"/>
    </row>
    <row r="494" spans="1:6" x14ac:dyDescent="0.25">
      <c r="A494" s="1"/>
      <c r="F494" s="4"/>
    </row>
    <row r="495" spans="1:6" x14ac:dyDescent="0.25">
      <c r="A495" s="1"/>
      <c r="F495" s="4"/>
    </row>
    <row r="496" spans="1:6" x14ac:dyDescent="0.25">
      <c r="A496" s="1"/>
      <c r="F496" s="4"/>
    </row>
    <row r="497" spans="1:6" x14ac:dyDescent="0.25">
      <c r="A497" s="1"/>
      <c r="F497" s="4"/>
    </row>
    <row r="498" spans="1:6" x14ac:dyDescent="0.25">
      <c r="A498" s="1"/>
      <c r="F498" s="4"/>
    </row>
    <row r="499" spans="1:6" x14ac:dyDescent="0.25">
      <c r="A499" s="1"/>
      <c r="F499" s="4"/>
    </row>
    <row r="500" spans="1:6" x14ac:dyDescent="0.25">
      <c r="A500" s="1"/>
      <c r="F500" s="4"/>
    </row>
    <row r="501" spans="1:6" x14ac:dyDescent="0.25">
      <c r="A501" s="1"/>
      <c r="F501" s="4"/>
    </row>
    <row r="502" spans="1:6" x14ac:dyDescent="0.25">
      <c r="A502" s="1"/>
      <c r="F502" s="4"/>
    </row>
    <row r="503" spans="1:6" x14ac:dyDescent="0.25">
      <c r="A503" s="1"/>
      <c r="F503" s="4"/>
    </row>
    <row r="504" spans="1:6" x14ac:dyDescent="0.25">
      <c r="A504" s="1"/>
      <c r="F504" s="4"/>
    </row>
    <row r="505" spans="1:6" x14ac:dyDescent="0.25">
      <c r="A505" s="1"/>
      <c r="F505" s="4"/>
    </row>
    <row r="506" spans="1:6" x14ac:dyDescent="0.25">
      <c r="A506" s="1"/>
      <c r="F506" s="4"/>
    </row>
    <row r="507" spans="1:6" x14ac:dyDescent="0.25">
      <c r="A507" s="1"/>
      <c r="F507" s="4"/>
    </row>
    <row r="508" spans="1:6" x14ac:dyDescent="0.25">
      <c r="A508" s="1"/>
      <c r="F508" s="4"/>
    </row>
    <row r="509" spans="1:6" x14ac:dyDescent="0.25">
      <c r="A509" s="1"/>
      <c r="F509" s="4"/>
    </row>
    <row r="510" spans="1:6" x14ac:dyDescent="0.25">
      <c r="A510" s="1"/>
      <c r="F510" s="4"/>
    </row>
    <row r="511" spans="1:6" x14ac:dyDescent="0.25">
      <c r="A511" s="1"/>
      <c r="F511" s="4"/>
    </row>
    <row r="512" spans="1:6" x14ac:dyDescent="0.25">
      <c r="A512" s="1"/>
      <c r="F512" s="4"/>
    </row>
    <row r="513" spans="1:6" x14ac:dyDescent="0.25">
      <c r="A513" s="1"/>
      <c r="F513" s="4"/>
    </row>
    <row r="514" spans="1:6" x14ac:dyDescent="0.25">
      <c r="A514" s="1"/>
      <c r="F514" s="4"/>
    </row>
    <row r="515" spans="1:6" x14ac:dyDescent="0.25">
      <c r="A515" s="1"/>
      <c r="F515" s="4"/>
    </row>
    <row r="516" spans="1:6" x14ac:dyDescent="0.25">
      <c r="A516" s="1"/>
      <c r="F516" s="4"/>
    </row>
    <row r="517" spans="1:6" x14ac:dyDescent="0.25">
      <c r="A517" s="1"/>
      <c r="F517" s="4"/>
    </row>
    <row r="518" spans="1:6" x14ac:dyDescent="0.25">
      <c r="A518" s="1"/>
      <c r="F518" s="4"/>
    </row>
    <row r="519" spans="1:6" x14ac:dyDescent="0.25">
      <c r="A519" s="1"/>
      <c r="F519" s="4"/>
    </row>
    <row r="520" spans="1:6" x14ac:dyDescent="0.25">
      <c r="A520" s="1"/>
      <c r="F520" s="4"/>
    </row>
    <row r="521" spans="1:6" x14ac:dyDescent="0.25">
      <c r="A521" s="1"/>
      <c r="F521" s="4"/>
    </row>
    <row r="522" spans="1:6" x14ac:dyDescent="0.25">
      <c r="A522" s="1"/>
      <c r="F522" s="4"/>
    </row>
    <row r="523" spans="1:6" x14ac:dyDescent="0.25">
      <c r="A523" s="1"/>
      <c r="F523" s="4"/>
    </row>
    <row r="524" spans="1:6" x14ac:dyDescent="0.25">
      <c r="A524" s="1"/>
      <c r="F524" s="4"/>
    </row>
    <row r="525" spans="1:6" x14ac:dyDescent="0.25">
      <c r="A525" s="1"/>
      <c r="F525" s="4"/>
    </row>
    <row r="526" spans="1:6" x14ac:dyDescent="0.25">
      <c r="A526" s="1"/>
      <c r="F526" s="4"/>
    </row>
    <row r="527" spans="1:6" x14ac:dyDescent="0.25">
      <c r="A527" s="1"/>
      <c r="F527" s="4"/>
    </row>
    <row r="528" spans="1:6" x14ac:dyDescent="0.25">
      <c r="A528" s="1"/>
      <c r="F528" s="4"/>
    </row>
    <row r="529" spans="1:6" x14ac:dyDescent="0.25">
      <c r="A529" s="1"/>
      <c r="F529" s="4"/>
    </row>
    <row r="530" spans="1:6" x14ac:dyDescent="0.25">
      <c r="A530" s="1"/>
      <c r="F530" s="4"/>
    </row>
    <row r="531" spans="1:6" x14ac:dyDescent="0.25">
      <c r="A531" s="1"/>
      <c r="F531" s="4"/>
    </row>
    <row r="532" spans="1:6" x14ac:dyDescent="0.25">
      <c r="A532" s="1"/>
      <c r="F532" s="4"/>
    </row>
    <row r="533" spans="1:6" x14ac:dyDescent="0.25">
      <c r="A533" s="1"/>
      <c r="F533" s="4"/>
    </row>
    <row r="534" spans="1:6" x14ac:dyDescent="0.25">
      <c r="A534" s="1"/>
      <c r="F534" s="4"/>
    </row>
    <row r="535" spans="1:6" x14ac:dyDescent="0.25">
      <c r="A535" s="1"/>
      <c r="F535" s="4"/>
    </row>
    <row r="536" spans="1:6" x14ac:dyDescent="0.25">
      <c r="A536" s="1"/>
      <c r="F536" s="4"/>
    </row>
    <row r="537" spans="1:6" x14ac:dyDescent="0.25">
      <c r="A537" s="1"/>
      <c r="F537" s="4"/>
    </row>
    <row r="538" spans="1:6" x14ac:dyDescent="0.25">
      <c r="A538" s="1"/>
      <c r="F538" s="4"/>
    </row>
    <row r="539" spans="1:6" x14ac:dyDescent="0.25">
      <c r="A539" s="1"/>
      <c r="F539" s="4"/>
    </row>
    <row r="540" spans="1:6" x14ac:dyDescent="0.25">
      <c r="A540" s="1"/>
      <c r="F540" s="4"/>
    </row>
    <row r="541" spans="1:6" x14ac:dyDescent="0.25">
      <c r="A541" s="1"/>
      <c r="F541" s="4"/>
    </row>
    <row r="542" spans="1:6" x14ac:dyDescent="0.25">
      <c r="A542" s="1"/>
      <c r="F542" s="4"/>
    </row>
    <row r="543" spans="1:6" x14ac:dyDescent="0.25">
      <c r="A543" s="1"/>
      <c r="F543" s="4"/>
    </row>
    <row r="544" spans="1:6" x14ac:dyDescent="0.25">
      <c r="A544" s="1"/>
      <c r="F544" s="4"/>
    </row>
    <row r="545" spans="1:6" x14ac:dyDescent="0.25">
      <c r="A545" s="1"/>
      <c r="F545" s="4"/>
    </row>
    <row r="546" spans="1:6" x14ac:dyDescent="0.25">
      <c r="A546" s="1"/>
      <c r="F546" s="4"/>
    </row>
    <row r="547" spans="1:6" x14ac:dyDescent="0.25">
      <c r="A547" s="1"/>
      <c r="F547" s="4"/>
    </row>
    <row r="548" spans="1:6" x14ac:dyDescent="0.25">
      <c r="A548" s="1"/>
      <c r="F548" s="4"/>
    </row>
    <row r="549" spans="1:6" x14ac:dyDescent="0.25">
      <c r="A549" s="1"/>
      <c r="F549" s="4"/>
    </row>
    <row r="550" spans="1:6" x14ac:dyDescent="0.25">
      <c r="A550" s="1"/>
      <c r="F550" s="4"/>
    </row>
    <row r="551" spans="1:6" x14ac:dyDescent="0.25">
      <c r="A551" s="1"/>
      <c r="F551" s="4"/>
    </row>
    <row r="552" spans="1:6" x14ac:dyDescent="0.25">
      <c r="A552" s="1"/>
      <c r="F552" s="4"/>
    </row>
    <row r="553" spans="1:6" x14ac:dyDescent="0.25">
      <c r="A553" s="1"/>
      <c r="F553" s="4"/>
    </row>
    <row r="554" spans="1:6" x14ac:dyDescent="0.25">
      <c r="A554" s="1"/>
      <c r="F554" s="4"/>
    </row>
    <row r="555" spans="1:6" x14ac:dyDescent="0.25">
      <c r="A555" s="1"/>
      <c r="F555" s="4"/>
    </row>
    <row r="556" spans="1:6" x14ac:dyDescent="0.25">
      <c r="A556" s="1"/>
      <c r="F556" s="4"/>
    </row>
    <row r="557" spans="1:6" x14ac:dyDescent="0.25">
      <c r="A557" s="1"/>
      <c r="F557" s="4"/>
    </row>
    <row r="558" spans="1:6" x14ac:dyDescent="0.25">
      <c r="A558" s="1"/>
      <c r="F558" s="4"/>
    </row>
    <row r="559" spans="1:6" x14ac:dyDescent="0.25">
      <c r="A559" s="1"/>
      <c r="F559" s="4"/>
    </row>
    <row r="560" spans="1:6" x14ac:dyDescent="0.25">
      <c r="A560" s="1"/>
      <c r="F560" s="4"/>
    </row>
    <row r="561" spans="1:6" x14ac:dyDescent="0.25">
      <c r="A561" s="1"/>
      <c r="F561" s="4"/>
    </row>
    <row r="562" spans="1:6" x14ac:dyDescent="0.25">
      <c r="A562" s="1"/>
      <c r="F562" s="4"/>
    </row>
    <row r="563" spans="1:6" x14ac:dyDescent="0.25">
      <c r="A563" s="1"/>
      <c r="F563" s="4"/>
    </row>
    <row r="564" spans="1:6" x14ac:dyDescent="0.25">
      <c r="A564" s="1"/>
      <c r="F564" s="4"/>
    </row>
    <row r="565" spans="1:6" x14ac:dyDescent="0.25">
      <c r="A565" s="1"/>
      <c r="F565" s="4"/>
    </row>
    <row r="566" spans="1:6" x14ac:dyDescent="0.25">
      <c r="A566" s="1"/>
      <c r="F566" s="4"/>
    </row>
    <row r="567" spans="1:6" x14ac:dyDescent="0.25">
      <c r="A567" s="1"/>
      <c r="F567" s="4"/>
    </row>
    <row r="568" spans="1:6" x14ac:dyDescent="0.25">
      <c r="A568" s="1"/>
      <c r="F568" s="4"/>
    </row>
    <row r="569" spans="1:6" x14ac:dyDescent="0.25">
      <c r="A569" s="1"/>
      <c r="F569" s="4"/>
    </row>
    <row r="570" spans="1:6" x14ac:dyDescent="0.25">
      <c r="A570" s="1"/>
      <c r="F570" s="4"/>
    </row>
    <row r="571" spans="1:6" x14ac:dyDescent="0.25">
      <c r="A571" s="1"/>
      <c r="F571" s="4"/>
    </row>
    <row r="572" spans="1:6" x14ac:dyDescent="0.25">
      <c r="A572" s="1"/>
      <c r="F572" s="4"/>
    </row>
    <row r="573" spans="1:6" x14ac:dyDescent="0.25">
      <c r="A573" s="1"/>
      <c r="F573" s="4"/>
    </row>
    <row r="574" spans="1:6" x14ac:dyDescent="0.25">
      <c r="A574" s="1"/>
      <c r="F574" s="4"/>
    </row>
    <row r="575" spans="1:6" x14ac:dyDescent="0.25">
      <c r="A575" s="1"/>
      <c r="F575" s="4"/>
    </row>
    <row r="576" spans="1:6" x14ac:dyDescent="0.25">
      <c r="A576" s="1"/>
      <c r="F576" s="4"/>
    </row>
    <row r="577" spans="1:6" x14ac:dyDescent="0.25">
      <c r="A577" s="1"/>
      <c r="F577" s="4"/>
    </row>
    <row r="578" spans="1:6" x14ac:dyDescent="0.25">
      <c r="A578" s="1"/>
      <c r="F578" s="4"/>
    </row>
    <row r="579" spans="1:6" x14ac:dyDescent="0.25">
      <c r="A579" s="1"/>
      <c r="F579" s="4"/>
    </row>
    <row r="580" spans="1:6" x14ac:dyDescent="0.25">
      <c r="A580" s="1"/>
      <c r="F580" s="4"/>
    </row>
    <row r="581" spans="1:6" x14ac:dyDescent="0.25">
      <c r="A581" s="1"/>
      <c r="F581" s="4"/>
    </row>
    <row r="582" spans="1:6" x14ac:dyDescent="0.25">
      <c r="A582" s="1"/>
      <c r="F582" s="4"/>
    </row>
    <row r="583" spans="1:6" x14ac:dyDescent="0.25">
      <c r="A583" s="1"/>
      <c r="F583" s="4"/>
    </row>
    <row r="584" spans="1:6" x14ac:dyDescent="0.25">
      <c r="A584" s="1"/>
      <c r="F584" s="4"/>
    </row>
    <row r="585" spans="1:6" x14ac:dyDescent="0.25">
      <c r="A585" s="1"/>
      <c r="F585" s="4"/>
    </row>
    <row r="586" spans="1:6" x14ac:dyDescent="0.25">
      <c r="A586" s="1"/>
      <c r="F586" s="4"/>
    </row>
    <row r="587" spans="1:6" x14ac:dyDescent="0.25">
      <c r="A587" s="1"/>
      <c r="F587" s="4"/>
    </row>
    <row r="588" spans="1:6" x14ac:dyDescent="0.25">
      <c r="A588" s="1"/>
      <c r="F588" s="4"/>
    </row>
    <row r="589" spans="1:6" x14ac:dyDescent="0.25">
      <c r="A589" s="1"/>
      <c r="F589" s="4"/>
    </row>
    <row r="590" spans="1:6" x14ac:dyDescent="0.25">
      <c r="A590" s="1"/>
      <c r="F590" s="4"/>
    </row>
    <row r="591" spans="1:6" x14ac:dyDescent="0.25">
      <c r="A591" s="1"/>
      <c r="F591" s="4"/>
    </row>
    <row r="592" spans="1:6" x14ac:dyDescent="0.25">
      <c r="A592" s="1"/>
      <c r="F592" s="4"/>
    </row>
    <row r="593" spans="1:6" x14ac:dyDescent="0.25">
      <c r="A593" s="1"/>
      <c r="F593" s="4"/>
    </row>
    <row r="594" spans="1:6" x14ac:dyDescent="0.25">
      <c r="A594" s="1"/>
      <c r="F594" s="4"/>
    </row>
    <row r="595" spans="1:6" x14ac:dyDescent="0.25">
      <c r="A595" s="1"/>
      <c r="F595" s="4"/>
    </row>
    <row r="596" spans="1:6" x14ac:dyDescent="0.25">
      <c r="A596" s="1"/>
      <c r="F596" s="4"/>
    </row>
    <row r="597" spans="1:6" x14ac:dyDescent="0.25">
      <c r="A597" s="1"/>
      <c r="F597" s="4"/>
    </row>
    <row r="598" spans="1:6" x14ac:dyDescent="0.25">
      <c r="A598" s="1"/>
      <c r="F598" s="4"/>
    </row>
    <row r="599" spans="1:6" x14ac:dyDescent="0.25">
      <c r="A599" s="1"/>
      <c r="F599" s="4"/>
    </row>
    <row r="600" spans="1:6" x14ac:dyDescent="0.25">
      <c r="A600" s="1"/>
      <c r="F600" s="4"/>
    </row>
    <row r="601" spans="1:6" x14ac:dyDescent="0.25">
      <c r="A601" s="1"/>
      <c r="F601" s="4"/>
    </row>
    <row r="602" spans="1:6" x14ac:dyDescent="0.25">
      <c r="A602" s="1"/>
      <c r="F602" s="4"/>
    </row>
    <row r="603" spans="1:6" x14ac:dyDescent="0.25">
      <c r="A603" s="1"/>
      <c r="F603" s="4"/>
    </row>
    <row r="604" spans="1:6" x14ac:dyDescent="0.25">
      <c r="A604" s="1"/>
      <c r="F604" s="4"/>
    </row>
    <row r="605" spans="1:6" x14ac:dyDescent="0.25">
      <c r="A605" s="1"/>
      <c r="F605" s="4"/>
    </row>
    <row r="606" spans="1:6" x14ac:dyDescent="0.25">
      <c r="A606" s="1"/>
      <c r="F606" s="4"/>
    </row>
    <row r="607" spans="1:6" x14ac:dyDescent="0.25">
      <c r="A607" s="1"/>
      <c r="F607" s="4"/>
    </row>
    <row r="608" spans="1:6" x14ac:dyDescent="0.25">
      <c r="A608" s="1"/>
      <c r="F608" s="4"/>
    </row>
    <row r="609" spans="1:6" x14ac:dyDescent="0.25">
      <c r="A609" s="1"/>
      <c r="F609" s="4"/>
    </row>
    <row r="610" spans="1:6" x14ac:dyDescent="0.25">
      <c r="A610" s="1"/>
      <c r="F610" s="4"/>
    </row>
    <row r="611" spans="1:6" x14ac:dyDescent="0.25">
      <c r="A611" s="1"/>
      <c r="F611" s="4"/>
    </row>
    <row r="612" spans="1:6" x14ac:dyDescent="0.25">
      <c r="A612" s="1"/>
      <c r="F612" s="4"/>
    </row>
    <row r="613" spans="1:6" x14ac:dyDescent="0.25">
      <c r="A613" s="1"/>
      <c r="F613" s="4"/>
    </row>
    <row r="614" spans="1:6" x14ac:dyDescent="0.25">
      <c r="A614" s="1"/>
      <c r="F614" s="4"/>
    </row>
    <row r="615" spans="1:6" x14ac:dyDescent="0.25">
      <c r="A615" s="1"/>
      <c r="F615" s="4"/>
    </row>
    <row r="616" spans="1:6" x14ac:dyDescent="0.25">
      <c r="A616" s="1"/>
      <c r="F616" s="4"/>
    </row>
    <row r="617" spans="1:6" x14ac:dyDescent="0.25">
      <c r="A617" s="1"/>
      <c r="F617" s="4"/>
    </row>
    <row r="618" spans="1:6" x14ac:dyDescent="0.25">
      <c r="A618" s="1"/>
      <c r="F618" s="4"/>
    </row>
    <row r="619" spans="1:6" x14ac:dyDescent="0.25">
      <c r="A619" s="1"/>
      <c r="F619" s="4"/>
    </row>
    <row r="620" spans="1:6" x14ac:dyDescent="0.25">
      <c r="A620" s="1"/>
      <c r="F620" s="4"/>
    </row>
    <row r="621" spans="1:6" x14ac:dyDescent="0.25">
      <c r="A621" s="1"/>
      <c r="F621" s="4"/>
    </row>
    <row r="622" spans="1:6" x14ac:dyDescent="0.25">
      <c r="A622" s="1"/>
      <c r="F622" s="4"/>
    </row>
    <row r="623" spans="1:6" x14ac:dyDescent="0.25">
      <c r="A623" s="1"/>
      <c r="F623" s="4"/>
    </row>
    <row r="624" spans="1:6" x14ac:dyDescent="0.25">
      <c r="A624" s="1"/>
      <c r="F624" s="4"/>
    </row>
    <row r="625" spans="1:6" x14ac:dyDescent="0.25">
      <c r="A625" s="1"/>
      <c r="F625" s="4"/>
    </row>
    <row r="626" spans="1:6" x14ac:dyDescent="0.25">
      <c r="A626" s="1"/>
      <c r="F626" s="4"/>
    </row>
    <row r="627" spans="1:6" x14ac:dyDescent="0.25">
      <c r="A627" s="1"/>
      <c r="F627" s="4"/>
    </row>
    <row r="628" spans="1:6" x14ac:dyDescent="0.25">
      <c r="A628" s="1"/>
      <c r="F628" s="4"/>
    </row>
    <row r="629" spans="1:6" x14ac:dyDescent="0.25">
      <c r="A629" s="1"/>
      <c r="F629" s="4"/>
    </row>
    <row r="630" spans="1:6" x14ac:dyDescent="0.25">
      <c r="A630" s="1"/>
      <c r="F630" s="4"/>
    </row>
    <row r="631" spans="1:6" x14ac:dyDescent="0.25">
      <c r="A631" s="1"/>
      <c r="F631" s="4"/>
    </row>
    <row r="632" spans="1:6" x14ac:dyDescent="0.25">
      <c r="A632" s="1"/>
      <c r="F632" s="4"/>
    </row>
    <row r="633" spans="1:6" x14ac:dyDescent="0.25">
      <c r="A633" s="1"/>
      <c r="F633" s="4"/>
    </row>
    <row r="634" spans="1:6" x14ac:dyDescent="0.25">
      <c r="A634" s="1"/>
      <c r="F634" s="4"/>
    </row>
    <row r="635" spans="1:6" x14ac:dyDescent="0.25">
      <c r="A635" s="1"/>
      <c r="F635" s="4"/>
    </row>
    <row r="636" spans="1:6" x14ac:dyDescent="0.25">
      <c r="A636" s="1"/>
      <c r="F636" s="4"/>
    </row>
    <row r="637" spans="1:6" x14ac:dyDescent="0.25">
      <c r="A637" s="1"/>
      <c r="F637" s="4"/>
    </row>
    <row r="638" spans="1:6" x14ac:dyDescent="0.25">
      <c r="A638" s="1"/>
      <c r="F638" s="4"/>
    </row>
    <row r="639" spans="1:6" x14ac:dyDescent="0.25">
      <c r="A639" s="1"/>
      <c r="F639" s="4"/>
    </row>
    <row r="640" spans="1:6" x14ac:dyDescent="0.25">
      <c r="A640" s="1"/>
      <c r="F640" s="4"/>
    </row>
    <row r="641" spans="1:6" x14ac:dyDescent="0.25">
      <c r="A641" s="1"/>
      <c r="F641" s="4"/>
    </row>
    <row r="642" spans="1:6" x14ac:dyDescent="0.25">
      <c r="A642" s="1"/>
      <c r="F642" s="4"/>
    </row>
    <row r="643" spans="1:6" x14ac:dyDescent="0.25">
      <c r="A643" s="1"/>
      <c r="F643" s="4"/>
    </row>
    <row r="644" spans="1:6" x14ac:dyDescent="0.25">
      <c r="A644" s="1"/>
      <c r="F644" s="4"/>
    </row>
    <row r="645" spans="1:6" x14ac:dyDescent="0.25">
      <c r="A645" s="1"/>
      <c r="F645" s="4"/>
    </row>
    <row r="646" spans="1:6" x14ac:dyDescent="0.25">
      <c r="A646" s="1"/>
      <c r="F646" s="4"/>
    </row>
    <row r="647" spans="1:6" x14ac:dyDescent="0.25">
      <c r="A647" s="1"/>
      <c r="F647" s="4"/>
    </row>
    <row r="648" spans="1:6" x14ac:dyDescent="0.25">
      <c r="A648" s="1"/>
      <c r="F648" s="4"/>
    </row>
    <row r="649" spans="1:6" x14ac:dyDescent="0.25">
      <c r="A649" s="1"/>
      <c r="F649" s="4"/>
    </row>
    <row r="650" spans="1:6" x14ac:dyDescent="0.25">
      <c r="A650" s="1"/>
      <c r="F650" s="4"/>
    </row>
    <row r="651" spans="1:6" x14ac:dyDescent="0.25">
      <c r="A651" s="1"/>
      <c r="F651" s="4"/>
    </row>
    <row r="652" spans="1:6" x14ac:dyDescent="0.25">
      <c r="A652" s="1"/>
      <c r="F652" s="4"/>
    </row>
    <row r="653" spans="1:6" x14ac:dyDescent="0.25">
      <c r="A653" s="1"/>
      <c r="F653" s="4"/>
    </row>
    <row r="654" spans="1:6" x14ac:dyDescent="0.25">
      <c r="A654" s="1"/>
      <c r="F654" s="4"/>
    </row>
    <row r="655" spans="1:6" x14ac:dyDescent="0.25">
      <c r="A655" s="1"/>
      <c r="F655" s="4"/>
    </row>
    <row r="656" spans="1:6" x14ac:dyDescent="0.25">
      <c r="A656" s="1"/>
      <c r="F656" s="4"/>
    </row>
    <row r="657" spans="1:6" x14ac:dyDescent="0.25">
      <c r="A657" s="1"/>
      <c r="F657" s="4"/>
    </row>
    <row r="658" spans="1:6" x14ac:dyDescent="0.25">
      <c r="A658" s="1"/>
      <c r="F658" s="4"/>
    </row>
    <row r="659" spans="1:6" x14ac:dyDescent="0.25">
      <c r="A659" s="1"/>
      <c r="F659" s="4"/>
    </row>
    <row r="660" spans="1:6" x14ac:dyDescent="0.25">
      <c r="A660" s="1"/>
      <c r="F660" s="4"/>
    </row>
    <row r="661" spans="1:6" x14ac:dyDescent="0.25">
      <c r="A661" s="1"/>
      <c r="F661" s="4"/>
    </row>
    <row r="662" spans="1:6" x14ac:dyDescent="0.25">
      <c r="A662" s="1"/>
      <c r="F662" s="4"/>
    </row>
    <row r="663" spans="1:6" x14ac:dyDescent="0.25">
      <c r="A663" s="1"/>
      <c r="F663" s="4"/>
    </row>
    <row r="664" spans="1:6" x14ac:dyDescent="0.25">
      <c r="A664" s="1"/>
      <c r="F664" s="4"/>
    </row>
    <row r="665" spans="1:6" x14ac:dyDescent="0.25">
      <c r="A665" s="1"/>
      <c r="F665" s="4"/>
    </row>
    <row r="666" spans="1:6" x14ac:dyDescent="0.25">
      <c r="A666" s="1"/>
      <c r="F666" s="4"/>
    </row>
    <row r="667" spans="1:6" x14ac:dyDescent="0.25">
      <c r="A667" s="1"/>
      <c r="F667" s="4"/>
    </row>
    <row r="668" spans="1:6" x14ac:dyDescent="0.25">
      <c r="A668" s="1"/>
      <c r="F668" s="4"/>
    </row>
    <row r="669" spans="1:6" x14ac:dyDescent="0.25">
      <c r="A669" s="1"/>
      <c r="F669" s="4"/>
    </row>
    <row r="670" spans="1:6" x14ac:dyDescent="0.25">
      <c r="A670" s="1"/>
      <c r="F670" s="4"/>
    </row>
    <row r="671" spans="1:6" x14ac:dyDescent="0.25">
      <c r="A671" s="1"/>
      <c r="F671" s="4"/>
    </row>
    <row r="672" spans="1:6" x14ac:dyDescent="0.25">
      <c r="A672" s="1"/>
      <c r="F672" s="4"/>
    </row>
    <row r="673" spans="1:6" x14ac:dyDescent="0.25">
      <c r="A673" s="1"/>
      <c r="F673" s="4"/>
    </row>
    <row r="674" spans="1:6" x14ac:dyDescent="0.25">
      <c r="A674" s="1"/>
      <c r="F674" s="4"/>
    </row>
    <row r="675" spans="1:6" x14ac:dyDescent="0.25">
      <c r="A675" s="1"/>
      <c r="F675" s="4"/>
    </row>
    <row r="676" spans="1:6" x14ac:dyDescent="0.25">
      <c r="A676" s="1"/>
      <c r="F676" s="4"/>
    </row>
    <row r="677" spans="1:6" x14ac:dyDescent="0.25">
      <c r="A677" s="1"/>
      <c r="F677" s="4"/>
    </row>
    <row r="678" spans="1:6" x14ac:dyDescent="0.25">
      <c r="A678" s="1"/>
      <c r="F678" s="4"/>
    </row>
    <row r="679" spans="1:6" x14ac:dyDescent="0.25">
      <c r="A679" s="1"/>
      <c r="F679" s="4"/>
    </row>
    <row r="680" spans="1:6" x14ac:dyDescent="0.25">
      <c r="A680" s="1"/>
      <c r="F680" s="4"/>
    </row>
    <row r="681" spans="1:6" x14ac:dyDescent="0.25">
      <c r="A681" s="1"/>
      <c r="F681" s="4"/>
    </row>
    <row r="682" spans="1:6" x14ac:dyDescent="0.25">
      <c r="A682" s="1"/>
      <c r="F682" s="4"/>
    </row>
    <row r="683" spans="1:6" x14ac:dyDescent="0.25">
      <c r="A683" s="1"/>
      <c r="F683" s="4"/>
    </row>
    <row r="684" spans="1:6" x14ac:dyDescent="0.25">
      <c r="A684" s="1"/>
      <c r="F684" s="4"/>
    </row>
    <row r="685" spans="1:6" x14ac:dyDescent="0.25">
      <c r="A685" s="1"/>
      <c r="F685" s="4"/>
    </row>
    <row r="686" spans="1:6" x14ac:dyDescent="0.25">
      <c r="A686" s="1"/>
      <c r="F686" s="4"/>
    </row>
    <row r="687" spans="1:6" x14ac:dyDescent="0.25">
      <c r="A687" s="1"/>
      <c r="F687" s="4"/>
    </row>
    <row r="688" spans="1:6" x14ac:dyDescent="0.25">
      <c r="A688" s="1"/>
      <c r="F688" s="4"/>
    </row>
    <row r="689" spans="1:6" x14ac:dyDescent="0.25">
      <c r="A689" s="1"/>
      <c r="F689" s="4"/>
    </row>
    <row r="690" spans="1:6" x14ac:dyDescent="0.25">
      <c r="A690" s="1"/>
      <c r="F690" s="4"/>
    </row>
    <row r="691" spans="1:6" x14ac:dyDescent="0.25">
      <c r="A691" s="1"/>
      <c r="F691" s="4"/>
    </row>
    <row r="692" spans="1:6" x14ac:dyDescent="0.25">
      <c r="A692" s="1"/>
      <c r="F692" s="4"/>
    </row>
    <row r="693" spans="1:6" x14ac:dyDescent="0.25">
      <c r="A693" s="1"/>
      <c r="F693" s="4"/>
    </row>
    <row r="694" spans="1:6" x14ac:dyDescent="0.25">
      <c r="A694" s="1"/>
      <c r="F694" s="4"/>
    </row>
    <row r="695" spans="1:6" x14ac:dyDescent="0.25">
      <c r="A695" s="1"/>
      <c r="F695" s="4"/>
    </row>
    <row r="696" spans="1:6" x14ac:dyDescent="0.25">
      <c r="A696" s="1"/>
      <c r="F696" s="4"/>
    </row>
    <row r="697" spans="1:6" x14ac:dyDescent="0.25">
      <c r="A697" s="1"/>
      <c r="F697" s="4"/>
    </row>
    <row r="698" spans="1:6" x14ac:dyDescent="0.25">
      <c r="A698" s="1"/>
      <c r="F698" s="4"/>
    </row>
    <row r="699" spans="1:6" x14ac:dyDescent="0.25">
      <c r="A699" s="1"/>
      <c r="F699" s="4"/>
    </row>
    <row r="700" spans="1:6" x14ac:dyDescent="0.25">
      <c r="A700" s="1"/>
      <c r="F700" s="4"/>
    </row>
    <row r="701" spans="1:6" x14ac:dyDescent="0.25">
      <c r="A701" s="1"/>
      <c r="F701" s="4"/>
    </row>
    <row r="702" spans="1:6" x14ac:dyDescent="0.25">
      <c r="A702" s="1"/>
      <c r="F702" s="4"/>
    </row>
    <row r="703" spans="1:6" x14ac:dyDescent="0.25">
      <c r="A703" s="1"/>
      <c r="F703" s="4"/>
    </row>
    <row r="704" spans="1:6" x14ac:dyDescent="0.25">
      <c r="A704" s="1"/>
      <c r="F704" s="4"/>
    </row>
    <row r="705" spans="1:6" x14ac:dyDescent="0.25">
      <c r="A705" s="1"/>
      <c r="F705" s="4"/>
    </row>
    <row r="706" spans="1:6" x14ac:dyDescent="0.25">
      <c r="A706" s="1"/>
      <c r="F706" s="4"/>
    </row>
    <row r="707" spans="1:6" x14ac:dyDescent="0.25">
      <c r="A707" s="1"/>
      <c r="F707" s="4"/>
    </row>
    <row r="708" spans="1:6" x14ac:dyDescent="0.25">
      <c r="A708" s="1"/>
      <c r="F708" s="4"/>
    </row>
    <row r="709" spans="1:6" x14ac:dyDescent="0.25">
      <c r="A709" s="1"/>
      <c r="F709" s="4"/>
    </row>
    <row r="710" spans="1:6" x14ac:dyDescent="0.25">
      <c r="A710" s="1"/>
      <c r="F710" s="4"/>
    </row>
    <row r="711" spans="1:6" x14ac:dyDescent="0.25">
      <c r="A711" s="1"/>
      <c r="F711" s="4"/>
    </row>
    <row r="712" spans="1:6" x14ac:dyDescent="0.25">
      <c r="A712" s="1"/>
      <c r="F712" s="4"/>
    </row>
    <row r="713" spans="1:6" x14ac:dyDescent="0.25">
      <c r="A713" s="1"/>
      <c r="F713" s="4"/>
    </row>
    <row r="714" spans="1:6" x14ac:dyDescent="0.25">
      <c r="A714" s="1"/>
      <c r="F714" s="4"/>
    </row>
    <row r="715" spans="1:6" x14ac:dyDescent="0.25">
      <c r="A715" s="1"/>
      <c r="F715" s="4"/>
    </row>
    <row r="716" spans="1:6" x14ac:dyDescent="0.25">
      <c r="A716" s="1"/>
      <c r="F716" s="4"/>
    </row>
    <row r="717" spans="1:6" x14ac:dyDescent="0.25">
      <c r="A717" s="1"/>
      <c r="F717" s="4"/>
    </row>
    <row r="718" spans="1:6" x14ac:dyDescent="0.25">
      <c r="A718" s="1"/>
      <c r="F718" s="4"/>
    </row>
    <row r="719" spans="1:6" x14ac:dyDescent="0.25">
      <c r="A719" s="1"/>
      <c r="F719" s="4"/>
    </row>
    <row r="720" spans="1:6" x14ac:dyDescent="0.25">
      <c r="A720" s="1"/>
      <c r="F720" s="4"/>
    </row>
    <row r="721" spans="1:6" x14ac:dyDescent="0.25">
      <c r="A721" s="1"/>
      <c r="F721" s="4"/>
    </row>
    <row r="722" spans="1:6" x14ac:dyDescent="0.25">
      <c r="A722" s="1"/>
      <c r="F722" s="4"/>
    </row>
    <row r="723" spans="1:6" x14ac:dyDescent="0.25">
      <c r="A723" s="1"/>
      <c r="F723" s="4"/>
    </row>
    <row r="724" spans="1:6" x14ac:dyDescent="0.25">
      <c r="A724" s="1"/>
      <c r="F724" s="4"/>
    </row>
    <row r="725" spans="1:6" x14ac:dyDescent="0.25">
      <c r="A725" s="1"/>
      <c r="F725" s="4"/>
    </row>
    <row r="726" spans="1:6" x14ac:dyDescent="0.25">
      <c r="A726" s="1"/>
      <c r="F726" s="4"/>
    </row>
    <row r="727" spans="1:6" x14ac:dyDescent="0.25">
      <c r="A727" s="1"/>
      <c r="F727" s="4"/>
    </row>
    <row r="728" spans="1:6" x14ac:dyDescent="0.25">
      <c r="A728" s="1"/>
      <c r="F728" s="4"/>
    </row>
    <row r="729" spans="1:6" x14ac:dyDescent="0.25">
      <c r="A729" s="1"/>
      <c r="F729" s="4"/>
    </row>
    <row r="730" spans="1:6" x14ac:dyDescent="0.25">
      <c r="A730" s="1"/>
      <c r="F730" s="4"/>
    </row>
    <row r="731" spans="1:6" x14ac:dyDescent="0.25">
      <c r="A731" s="1"/>
      <c r="F731" s="4"/>
    </row>
    <row r="732" spans="1:6" x14ac:dyDescent="0.25">
      <c r="A732" s="1"/>
      <c r="F732" s="4"/>
    </row>
    <row r="733" spans="1:6" x14ac:dyDescent="0.25">
      <c r="A733" s="1"/>
      <c r="F733" s="4"/>
    </row>
    <row r="734" spans="1:6" x14ac:dyDescent="0.25">
      <c r="A734" s="1"/>
      <c r="F734" s="4"/>
    </row>
    <row r="735" spans="1:6" x14ac:dyDescent="0.25">
      <c r="A735" s="1"/>
      <c r="F735" s="4"/>
    </row>
    <row r="736" spans="1:6" x14ac:dyDescent="0.25">
      <c r="A736" s="1"/>
      <c r="F736" s="4"/>
    </row>
    <row r="737" spans="1:6" x14ac:dyDescent="0.25">
      <c r="A737" s="1"/>
      <c r="F737" s="4"/>
    </row>
    <row r="738" spans="1:6" x14ac:dyDescent="0.25">
      <c r="A738" s="1"/>
      <c r="F738" s="4"/>
    </row>
    <row r="739" spans="1:6" x14ac:dyDescent="0.25">
      <c r="A739" s="1"/>
      <c r="F739" s="4"/>
    </row>
    <row r="740" spans="1:6" x14ac:dyDescent="0.25">
      <c r="A740" s="1"/>
      <c r="F740" s="4"/>
    </row>
    <row r="741" spans="1:6" x14ac:dyDescent="0.25">
      <c r="A741" s="1"/>
      <c r="F741" s="4"/>
    </row>
    <row r="742" spans="1:6" x14ac:dyDescent="0.25">
      <c r="A742" s="1"/>
      <c r="F742" s="4"/>
    </row>
    <row r="743" spans="1:6" x14ac:dyDescent="0.25">
      <c r="A743" s="1"/>
      <c r="F743" s="4"/>
    </row>
    <row r="744" spans="1:6" x14ac:dyDescent="0.25">
      <c r="A744" s="1"/>
      <c r="F744" s="4"/>
    </row>
    <row r="745" spans="1:6" x14ac:dyDescent="0.25">
      <c r="A745" s="1"/>
      <c r="F745" s="4"/>
    </row>
    <row r="746" spans="1:6" x14ac:dyDescent="0.25">
      <c r="A746" s="1"/>
      <c r="F746" s="4"/>
    </row>
    <row r="747" spans="1:6" x14ac:dyDescent="0.25">
      <c r="A747" s="1"/>
      <c r="F747" s="4"/>
    </row>
    <row r="748" spans="1:6" x14ac:dyDescent="0.25">
      <c r="A748" s="1"/>
      <c r="F748" s="4"/>
    </row>
    <row r="749" spans="1:6" x14ac:dyDescent="0.25">
      <c r="A749" s="1"/>
      <c r="F749" s="4"/>
    </row>
    <row r="750" spans="1:6" x14ac:dyDescent="0.25">
      <c r="A750" s="1"/>
      <c r="F750" s="4"/>
    </row>
    <row r="751" spans="1:6" x14ac:dyDescent="0.25">
      <c r="A751" s="1"/>
      <c r="F751" s="4"/>
    </row>
    <row r="752" spans="1:6" x14ac:dyDescent="0.25">
      <c r="A752" s="1"/>
      <c r="F752" s="4"/>
    </row>
    <row r="753" spans="1:6" x14ac:dyDescent="0.25">
      <c r="A753" s="1"/>
      <c r="F753" s="4"/>
    </row>
    <row r="754" spans="1:6" x14ac:dyDescent="0.25">
      <c r="A754" s="1"/>
      <c r="F754" s="4"/>
    </row>
    <row r="755" spans="1:6" x14ac:dyDescent="0.25">
      <c r="A755" s="1"/>
      <c r="F755" s="4"/>
    </row>
    <row r="756" spans="1:6" x14ac:dyDescent="0.25">
      <c r="A756" s="1"/>
      <c r="F756" s="4"/>
    </row>
    <row r="757" spans="1:6" x14ac:dyDescent="0.25">
      <c r="A757" s="1"/>
      <c r="F757" s="4"/>
    </row>
    <row r="758" spans="1:6" x14ac:dyDescent="0.25">
      <c r="A758" s="1"/>
      <c r="F758" s="4"/>
    </row>
    <row r="759" spans="1:6" x14ac:dyDescent="0.25">
      <c r="A759" s="1"/>
      <c r="F759" s="4"/>
    </row>
    <row r="760" spans="1:6" x14ac:dyDescent="0.25">
      <c r="A760" s="1"/>
      <c r="F760" s="4"/>
    </row>
    <row r="761" spans="1:6" x14ac:dyDescent="0.25">
      <c r="A761" s="1"/>
      <c r="F761" s="4"/>
    </row>
    <row r="762" spans="1:6" x14ac:dyDescent="0.25">
      <c r="A762" s="1"/>
      <c r="F762" s="4"/>
    </row>
    <row r="763" spans="1:6" x14ac:dyDescent="0.25">
      <c r="A763" s="1"/>
      <c r="F763" s="4"/>
    </row>
    <row r="764" spans="1:6" x14ac:dyDescent="0.25">
      <c r="A764" s="1"/>
      <c r="F764" s="4"/>
    </row>
    <row r="765" spans="1:6" x14ac:dyDescent="0.25">
      <c r="A765" s="1"/>
      <c r="F765" s="4"/>
    </row>
    <row r="766" spans="1:6" x14ac:dyDescent="0.25">
      <c r="A766" s="1"/>
      <c r="F766" s="4"/>
    </row>
    <row r="767" spans="1:6" x14ac:dyDescent="0.25">
      <c r="A767" s="1"/>
      <c r="F767" s="4"/>
    </row>
    <row r="768" spans="1:6" x14ac:dyDescent="0.25">
      <c r="A768" s="1"/>
      <c r="F768" s="4"/>
    </row>
    <row r="769" spans="1:6" x14ac:dyDescent="0.25">
      <c r="A769" s="1"/>
      <c r="F769" s="4"/>
    </row>
    <row r="770" spans="1:6" x14ac:dyDescent="0.25">
      <c r="A770" s="1"/>
      <c r="F770" s="4"/>
    </row>
    <row r="771" spans="1:6" x14ac:dyDescent="0.25">
      <c r="A771" s="1"/>
      <c r="F771" s="4"/>
    </row>
    <row r="772" spans="1:6" x14ac:dyDescent="0.25">
      <c r="A772" s="1"/>
      <c r="F772" s="4"/>
    </row>
    <row r="773" spans="1:6" x14ac:dyDescent="0.25">
      <c r="A773" s="1"/>
      <c r="F773" s="4"/>
    </row>
    <row r="774" spans="1:6" x14ac:dyDescent="0.25">
      <c r="A774" s="1"/>
      <c r="F774" s="4"/>
    </row>
    <row r="775" spans="1:6" x14ac:dyDescent="0.25">
      <c r="A775" s="1"/>
      <c r="F775" s="4"/>
    </row>
    <row r="776" spans="1:6" x14ac:dyDescent="0.25">
      <c r="A776" s="1"/>
      <c r="F776" s="4"/>
    </row>
    <row r="777" spans="1:6" x14ac:dyDescent="0.25">
      <c r="A777" s="1"/>
      <c r="F777" s="4"/>
    </row>
    <row r="778" spans="1:6" x14ac:dyDescent="0.25">
      <c r="A778" s="1"/>
      <c r="F778" s="4"/>
    </row>
    <row r="779" spans="1:6" x14ac:dyDescent="0.25">
      <c r="A779" s="1"/>
      <c r="F779" s="4"/>
    </row>
    <row r="780" spans="1:6" x14ac:dyDescent="0.25">
      <c r="A780" s="1"/>
      <c r="F780" s="4"/>
    </row>
    <row r="781" spans="1:6" x14ac:dyDescent="0.25">
      <c r="A781" s="1"/>
      <c r="F781" s="4"/>
    </row>
    <row r="782" spans="1:6" x14ac:dyDescent="0.25">
      <c r="A782" s="1"/>
      <c r="F782" s="4"/>
    </row>
    <row r="783" spans="1:6" x14ac:dyDescent="0.25">
      <c r="A783" s="1"/>
      <c r="F783" s="4"/>
    </row>
    <row r="784" spans="1:6" x14ac:dyDescent="0.25">
      <c r="A784" s="1"/>
      <c r="F784" s="4"/>
    </row>
    <row r="785" spans="1:6" x14ac:dyDescent="0.25">
      <c r="A785" s="1"/>
      <c r="F785" s="4"/>
    </row>
    <row r="786" spans="1:6" x14ac:dyDescent="0.25">
      <c r="A786" s="1"/>
      <c r="F786" s="4"/>
    </row>
    <row r="787" spans="1:6" x14ac:dyDescent="0.25">
      <c r="A787" s="1"/>
      <c r="F787" s="4"/>
    </row>
    <row r="788" spans="1:6" x14ac:dyDescent="0.25">
      <c r="A788" s="1"/>
      <c r="F788" s="4"/>
    </row>
    <row r="789" spans="1:6" x14ac:dyDescent="0.25">
      <c r="A789" s="1"/>
      <c r="F789" s="4"/>
    </row>
    <row r="790" spans="1:6" x14ac:dyDescent="0.25">
      <c r="A790" s="1"/>
      <c r="F790" s="4"/>
    </row>
    <row r="791" spans="1:6" x14ac:dyDescent="0.25">
      <c r="A791" s="1"/>
      <c r="F791" s="4"/>
    </row>
    <row r="792" spans="1:6" x14ac:dyDescent="0.25">
      <c r="A792" s="1"/>
      <c r="F792" s="4"/>
    </row>
    <row r="793" spans="1:6" x14ac:dyDescent="0.25">
      <c r="A793" s="1"/>
      <c r="F793" s="4"/>
    </row>
    <row r="794" spans="1:6" x14ac:dyDescent="0.25">
      <c r="A794" s="1"/>
      <c r="F794" s="4"/>
    </row>
    <row r="795" spans="1:6" x14ac:dyDescent="0.25">
      <c r="A795" s="1"/>
      <c r="F795" s="4"/>
    </row>
    <row r="796" spans="1:6" x14ac:dyDescent="0.25">
      <c r="A796" s="1"/>
      <c r="F796" s="4"/>
    </row>
    <row r="797" spans="1:6" x14ac:dyDescent="0.25">
      <c r="A797" s="1"/>
      <c r="F797" s="4"/>
    </row>
    <row r="798" spans="1:6" x14ac:dyDescent="0.25">
      <c r="A798" s="1"/>
      <c r="F798" s="4"/>
    </row>
    <row r="799" spans="1:6" x14ac:dyDescent="0.25">
      <c r="A799" s="1"/>
      <c r="F799" s="4"/>
    </row>
    <row r="800" spans="1:6" x14ac:dyDescent="0.25">
      <c r="A800" s="1"/>
      <c r="F800" s="4"/>
    </row>
    <row r="801" spans="1:6" x14ac:dyDescent="0.25">
      <c r="A801" s="1"/>
      <c r="F801" s="4"/>
    </row>
    <row r="802" spans="1:6" x14ac:dyDescent="0.25">
      <c r="A802" s="1"/>
      <c r="F802" s="4"/>
    </row>
    <row r="803" spans="1:6" x14ac:dyDescent="0.25">
      <c r="A803" s="1"/>
      <c r="F803" s="4"/>
    </row>
    <row r="804" spans="1:6" x14ac:dyDescent="0.25">
      <c r="A804" s="1"/>
      <c r="F804" s="4"/>
    </row>
    <row r="805" spans="1:6" x14ac:dyDescent="0.25">
      <c r="A805" s="1"/>
      <c r="F805" s="4"/>
    </row>
    <row r="806" spans="1:6" x14ac:dyDescent="0.25">
      <c r="A806" s="1"/>
      <c r="F806" s="4"/>
    </row>
    <row r="807" spans="1:6" x14ac:dyDescent="0.25">
      <c r="A807" s="1"/>
      <c r="F807" s="4"/>
    </row>
    <row r="808" spans="1:6" x14ac:dyDescent="0.25">
      <c r="A808" s="1"/>
      <c r="F808" s="4"/>
    </row>
    <row r="809" spans="1:6" x14ac:dyDescent="0.25">
      <c r="A809" s="1"/>
      <c r="F809" s="4"/>
    </row>
    <row r="810" spans="1:6" x14ac:dyDescent="0.25">
      <c r="A810" s="1"/>
      <c r="F810" s="4"/>
    </row>
    <row r="811" spans="1:6" x14ac:dyDescent="0.25">
      <c r="A811" s="1"/>
      <c r="F811" s="4"/>
    </row>
    <row r="812" spans="1:6" x14ac:dyDescent="0.25">
      <c r="A812" s="1"/>
      <c r="F812" s="4"/>
    </row>
    <row r="813" spans="1:6" x14ac:dyDescent="0.25">
      <c r="A813" s="1"/>
      <c r="F813" s="4"/>
    </row>
    <row r="814" spans="1:6" x14ac:dyDescent="0.25">
      <c r="A814" s="1"/>
      <c r="F814" s="4"/>
    </row>
    <row r="815" spans="1:6" x14ac:dyDescent="0.25">
      <c r="A815" s="1"/>
      <c r="F815" s="4"/>
    </row>
    <row r="816" spans="1:6" x14ac:dyDescent="0.25">
      <c r="A816" s="1"/>
      <c r="F816" s="4"/>
    </row>
    <row r="817" spans="1:6" x14ac:dyDescent="0.25">
      <c r="A817" s="1"/>
      <c r="F817" s="4"/>
    </row>
    <row r="818" spans="1:6" x14ac:dyDescent="0.25">
      <c r="A818" s="1"/>
      <c r="F818" s="4"/>
    </row>
    <row r="819" spans="1:6" x14ac:dyDescent="0.25">
      <c r="A819" s="1"/>
      <c r="F819" s="4"/>
    </row>
    <row r="820" spans="1:6" x14ac:dyDescent="0.25">
      <c r="A820" s="1"/>
      <c r="F820" s="4"/>
    </row>
    <row r="821" spans="1:6" x14ac:dyDescent="0.25">
      <c r="A821" s="1"/>
      <c r="F821" s="4"/>
    </row>
    <row r="822" spans="1:6" x14ac:dyDescent="0.25">
      <c r="A822" s="1"/>
      <c r="F822" s="4"/>
    </row>
    <row r="823" spans="1:6" x14ac:dyDescent="0.25">
      <c r="A823" s="1"/>
      <c r="F823" s="4"/>
    </row>
    <row r="824" spans="1:6" x14ac:dyDescent="0.25">
      <c r="A824" s="1"/>
      <c r="F824" s="4"/>
    </row>
    <row r="825" spans="1:6" x14ac:dyDescent="0.25">
      <c r="A825" s="1"/>
      <c r="F825" s="4"/>
    </row>
    <row r="826" spans="1:6" x14ac:dyDescent="0.25">
      <c r="A826" s="1"/>
      <c r="F826" s="4"/>
    </row>
    <row r="827" spans="1:6" x14ac:dyDescent="0.25">
      <c r="A827" s="1"/>
      <c r="F827" s="4"/>
    </row>
    <row r="828" spans="1:6" x14ac:dyDescent="0.25">
      <c r="A828" s="1"/>
      <c r="F828" s="4"/>
    </row>
    <row r="829" spans="1:6" x14ac:dyDescent="0.25">
      <c r="A829" s="1"/>
      <c r="F829" s="4"/>
    </row>
    <row r="830" spans="1:6" x14ac:dyDescent="0.25">
      <c r="A830" s="1"/>
      <c r="F830" s="4"/>
    </row>
    <row r="831" spans="1:6" x14ac:dyDescent="0.25">
      <c r="A831" s="1"/>
      <c r="F831" s="4"/>
    </row>
    <row r="832" spans="1:6" x14ac:dyDescent="0.25">
      <c r="A832" s="1"/>
      <c r="F832" s="4"/>
    </row>
    <row r="833" spans="1:6" x14ac:dyDescent="0.25">
      <c r="A833" s="1"/>
      <c r="F833" s="4"/>
    </row>
    <row r="834" spans="1:6" x14ac:dyDescent="0.25">
      <c r="A834" s="1"/>
      <c r="F834" s="4"/>
    </row>
    <row r="835" spans="1:6" x14ac:dyDescent="0.25">
      <c r="A835" s="1"/>
      <c r="F835" s="4"/>
    </row>
    <row r="836" spans="1:6" x14ac:dyDescent="0.25">
      <c r="A836" s="1"/>
      <c r="F836" s="4"/>
    </row>
    <row r="837" spans="1:6" x14ac:dyDescent="0.25">
      <c r="A837" s="1"/>
      <c r="F837" s="4"/>
    </row>
    <row r="838" spans="1:6" x14ac:dyDescent="0.25">
      <c r="A838" s="1"/>
      <c r="F838" s="4"/>
    </row>
    <row r="839" spans="1:6" x14ac:dyDescent="0.25">
      <c r="A839" s="1"/>
      <c r="F839" s="4"/>
    </row>
    <row r="840" spans="1:6" x14ac:dyDescent="0.25">
      <c r="A840" s="1"/>
      <c r="F840" s="4"/>
    </row>
    <row r="841" spans="1:6" x14ac:dyDescent="0.25">
      <c r="A841" s="1"/>
      <c r="F841" s="4"/>
    </row>
    <row r="842" spans="1:6" x14ac:dyDescent="0.25">
      <c r="A842" s="1"/>
      <c r="F842" s="4"/>
    </row>
    <row r="843" spans="1:6" x14ac:dyDescent="0.25">
      <c r="A843" s="1"/>
      <c r="F843" s="4"/>
    </row>
    <row r="844" spans="1:6" x14ac:dyDescent="0.25">
      <c r="A844" s="1"/>
      <c r="F844" s="4"/>
    </row>
    <row r="845" spans="1:6" x14ac:dyDescent="0.25">
      <c r="A845" s="1"/>
      <c r="F845" s="4"/>
    </row>
    <row r="846" spans="1:6" x14ac:dyDescent="0.25">
      <c r="A846" s="1"/>
      <c r="F846" s="4"/>
    </row>
    <row r="847" spans="1:6" x14ac:dyDescent="0.25">
      <c r="A847" s="1"/>
      <c r="F847" s="4"/>
    </row>
    <row r="848" spans="1:6" x14ac:dyDescent="0.25">
      <c r="A848" s="1"/>
      <c r="F848" s="4"/>
    </row>
    <row r="849" spans="1:6" x14ac:dyDescent="0.25">
      <c r="A849" s="1"/>
      <c r="F849" s="4"/>
    </row>
    <row r="850" spans="1:6" x14ac:dyDescent="0.25">
      <c r="A850" s="1"/>
      <c r="F850" s="4"/>
    </row>
    <row r="851" spans="1:6" x14ac:dyDescent="0.25">
      <c r="A851" s="1"/>
      <c r="F851" s="4"/>
    </row>
    <row r="852" spans="1:6" x14ac:dyDescent="0.25">
      <c r="A852" s="1"/>
      <c r="F852" s="4"/>
    </row>
    <row r="853" spans="1:6" x14ac:dyDescent="0.25">
      <c r="A853" s="1"/>
      <c r="F853" s="4"/>
    </row>
    <row r="854" spans="1:6" x14ac:dyDescent="0.25">
      <c r="A854" s="1"/>
      <c r="F854" s="4"/>
    </row>
    <row r="855" spans="1:6" x14ac:dyDescent="0.25">
      <c r="A855" s="1"/>
      <c r="F855" s="4"/>
    </row>
    <row r="856" spans="1:6" x14ac:dyDescent="0.25">
      <c r="A856" s="1"/>
      <c r="F856" s="4"/>
    </row>
    <row r="857" spans="1:6" x14ac:dyDescent="0.25">
      <c r="A857" s="1"/>
      <c r="F857" s="4"/>
    </row>
    <row r="858" spans="1:6" x14ac:dyDescent="0.25">
      <c r="A858" s="1"/>
      <c r="F858" s="4"/>
    </row>
    <row r="859" spans="1:6" x14ac:dyDescent="0.25">
      <c r="A859" s="1"/>
      <c r="F859" s="4"/>
    </row>
    <row r="860" spans="1:6" x14ac:dyDescent="0.25">
      <c r="A860" s="1"/>
      <c r="F860" s="4"/>
    </row>
    <row r="861" spans="1:6" x14ac:dyDescent="0.25">
      <c r="A861" s="1"/>
      <c r="F861" s="4"/>
    </row>
    <row r="862" spans="1:6" x14ac:dyDescent="0.25">
      <c r="A862" s="1"/>
      <c r="F862" s="4"/>
    </row>
    <row r="863" spans="1:6" x14ac:dyDescent="0.25">
      <c r="A863" s="1"/>
      <c r="F863" s="4"/>
    </row>
    <row r="864" spans="1:6" x14ac:dyDescent="0.25">
      <c r="A864" s="1"/>
      <c r="F864" s="4"/>
    </row>
    <row r="865" spans="1:6" x14ac:dyDescent="0.25">
      <c r="A865" s="1"/>
      <c r="F865" s="4"/>
    </row>
    <row r="866" spans="1:6" x14ac:dyDescent="0.25">
      <c r="A866" s="1"/>
      <c r="F866" s="4"/>
    </row>
    <row r="867" spans="1:6" x14ac:dyDescent="0.25">
      <c r="A867" s="1"/>
      <c r="F867" s="4"/>
    </row>
    <row r="868" spans="1:6" x14ac:dyDescent="0.25">
      <c r="A868" s="1"/>
      <c r="F868" s="4"/>
    </row>
    <row r="869" spans="1:6" x14ac:dyDescent="0.25">
      <c r="A869" s="1"/>
      <c r="F869" s="4"/>
    </row>
    <row r="870" spans="1:6" x14ac:dyDescent="0.25">
      <c r="A870" s="1"/>
      <c r="F870" s="4"/>
    </row>
    <row r="871" spans="1:6" x14ac:dyDescent="0.25">
      <c r="A871" s="1"/>
      <c r="F871" s="4"/>
    </row>
    <row r="872" spans="1:6" x14ac:dyDescent="0.25">
      <c r="A872" s="1"/>
      <c r="F872" s="4"/>
    </row>
    <row r="873" spans="1:6" x14ac:dyDescent="0.25">
      <c r="A873" s="1"/>
      <c r="F873" s="4"/>
    </row>
    <row r="874" spans="1:6" x14ac:dyDescent="0.25">
      <c r="A874" s="1"/>
      <c r="F874" s="4"/>
    </row>
    <row r="875" spans="1:6" x14ac:dyDescent="0.25">
      <c r="A875" s="1"/>
      <c r="F875" s="4"/>
    </row>
    <row r="876" spans="1:6" x14ac:dyDescent="0.25">
      <c r="A876" s="1"/>
      <c r="F876" s="4"/>
    </row>
    <row r="877" spans="1:6" x14ac:dyDescent="0.25">
      <c r="A877" s="1"/>
      <c r="F877" s="4"/>
    </row>
    <row r="878" spans="1:6" x14ac:dyDescent="0.25">
      <c r="A878" s="1"/>
      <c r="F878" s="4"/>
    </row>
    <row r="879" spans="1:6" x14ac:dyDescent="0.25">
      <c r="A879" s="1"/>
      <c r="F879" s="4"/>
    </row>
    <row r="880" spans="1:6" x14ac:dyDescent="0.25">
      <c r="A880" s="1"/>
      <c r="F880" s="4"/>
    </row>
    <row r="881" spans="1:6" x14ac:dyDescent="0.25">
      <c r="A881" s="1"/>
      <c r="F881" s="4"/>
    </row>
    <row r="882" spans="1:6" x14ac:dyDescent="0.25">
      <c r="A882" s="1"/>
      <c r="F882" s="4"/>
    </row>
    <row r="883" spans="1:6" x14ac:dyDescent="0.25">
      <c r="A883" s="1"/>
      <c r="F883" s="4"/>
    </row>
    <row r="884" spans="1:6" x14ac:dyDescent="0.25">
      <c r="A884" s="1"/>
      <c r="F884" s="4"/>
    </row>
    <row r="885" spans="1:6" x14ac:dyDescent="0.25">
      <c r="A885" s="1"/>
      <c r="F885" s="4"/>
    </row>
    <row r="886" spans="1:6" x14ac:dyDescent="0.25">
      <c r="A886" s="1"/>
      <c r="F886" s="4"/>
    </row>
    <row r="887" spans="1:6" x14ac:dyDescent="0.25">
      <c r="A887" s="1"/>
      <c r="F887" s="4"/>
    </row>
    <row r="888" spans="1:6" x14ac:dyDescent="0.25">
      <c r="A888" s="1"/>
      <c r="F888" s="4"/>
    </row>
    <row r="889" spans="1:6" x14ac:dyDescent="0.25">
      <c r="A889" s="1"/>
      <c r="F889" s="4"/>
    </row>
    <row r="890" spans="1:6" x14ac:dyDescent="0.25">
      <c r="A890" s="1"/>
      <c r="F890" s="4"/>
    </row>
    <row r="891" spans="1:6" x14ac:dyDescent="0.25">
      <c r="A891" s="1"/>
      <c r="F891" s="4"/>
    </row>
    <row r="892" spans="1:6" x14ac:dyDescent="0.25">
      <c r="A892" s="1"/>
      <c r="F892" s="4"/>
    </row>
    <row r="893" spans="1:6" x14ac:dyDescent="0.25">
      <c r="A893" s="1"/>
      <c r="F893" s="4"/>
    </row>
    <row r="894" spans="1:6" x14ac:dyDescent="0.25">
      <c r="A894" s="1"/>
      <c r="F894" s="4"/>
    </row>
    <row r="895" spans="1:6" x14ac:dyDescent="0.25">
      <c r="A895" s="1"/>
      <c r="F895" s="4"/>
    </row>
    <row r="896" spans="1:6" x14ac:dyDescent="0.25">
      <c r="A896" s="1"/>
      <c r="F896" s="4"/>
    </row>
    <row r="897" spans="1:6" x14ac:dyDescent="0.25">
      <c r="A897" s="1"/>
      <c r="F897" s="4"/>
    </row>
    <row r="898" spans="1:6" x14ac:dyDescent="0.25">
      <c r="A898" s="1"/>
      <c r="F898" s="4"/>
    </row>
    <row r="899" spans="1:6" x14ac:dyDescent="0.25">
      <c r="A899" s="1"/>
      <c r="F899" s="4"/>
    </row>
    <row r="900" spans="1:6" x14ac:dyDescent="0.25">
      <c r="A900" s="1"/>
      <c r="F900" s="4"/>
    </row>
    <row r="901" spans="1:6" x14ac:dyDescent="0.25">
      <c r="A901" s="1"/>
      <c r="F901" s="4"/>
    </row>
    <row r="902" spans="1:6" x14ac:dyDescent="0.25">
      <c r="A902" s="1"/>
      <c r="F902" s="4"/>
    </row>
    <row r="903" spans="1:6" x14ac:dyDescent="0.25">
      <c r="A903" s="1"/>
      <c r="F903" s="4"/>
    </row>
    <row r="904" spans="1:6" x14ac:dyDescent="0.25">
      <c r="A904" s="1"/>
      <c r="F904" s="4"/>
    </row>
    <row r="905" spans="1:6" x14ac:dyDescent="0.25">
      <c r="A905" s="1"/>
      <c r="F905" s="4"/>
    </row>
    <row r="906" spans="1:6" x14ac:dyDescent="0.25">
      <c r="A906" s="1"/>
      <c r="F906" s="4"/>
    </row>
    <row r="907" spans="1:6" x14ac:dyDescent="0.25">
      <c r="A907" s="1"/>
      <c r="F907" s="4"/>
    </row>
    <row r="908" spans="1:6" x14ac:dyDescent="0.25">
      <c r="A908" s="1"/>
      <c r="F908" s="4"/>
    </row>
    <row r="909" spans="1:6" x14ac:dyDescent="0.25">
      <c r="A909" s="1"/>
      <c r="F909" s="4"/>
    </row>
    <row r="910" spans="1:6" x14ac:dyDescent="0.25">
      <c r="A910" s="1"/>
      <c r="F910" s="4"/>
    </row>
    <row r="911" spans="1:6" x14ac:dyDescent="0.25">
      <c r="A911" s="1"/>
      <c r="F911" s="4"/>
    </row>
    <row r="912" spans="1:6" x14ac:dyDescent="0.25">
      <c r="A912" s="1"/>
      <c r="F912" s="4"/>
    </row>
    <row r="913" spans="1:6" x14ac:dyDescent="0.25">
      <c r="A913" s="1"/>
      <c r="F913" s="4"/>
    </row>
    <row r="914" spans="1:6" x14ac:dyDescent="0.25">
      <c r="A914" s="1"/>
      <c r="F914" s="4"/>
    </row>
    <row r="915" spans="1:6" x14ac:dyDescent="0.25">
      <c r="A915" s="1"/>
      <c r="F915" s="4"/>
    </row>
    <row r="916" spans="1:6" x14ac:dyDescent="0.25">
      <c r="A916" s="1"/>
      <c r="F916" s="4"/>
    </row>
    <row r="917" spans="1:6" x14ac:dyDescent="0.25">
      <c r="A917" s="1"/>
      <c r="F917" s="4"/>
    </row>
    <row r="918" spans="1:6" x14ac:dyDescent="0.25">
      <c r="A918" s="1"/>
      <c r="F918" s="4"/>
    </row>
    <row r="919" spans="1:6" x14ac:dyDescent="0.25">
      <c r="A919" s="1"/>
      <c r="F919" s="4"/>
    </row>
    <row r="920" spans="1:6" x14ac:dyDescent="0.25">
      <c r="A920" s="1"/>
      <c r="F920" s="4"/>
    </row>
    <row r="921" spans="1:6" x14ac:dyDescent="0.25">
      <c r="A921" s="1"/>
      <c r="F921" s="4"/>
    </row>
    <row r="922" spans="1:6" x14ac:dyDescent="0.25">
      <c r="A922" s="1"/>
      <c r="F922" s="4"/>
    </row>
    <row r="923" spans="1:6" x14ac:dyDescent="0.25">
      <c r="A923" s="1"/>
      <c r="F923" s="4"/>
    </row>
    <row r="924" spans="1:6" x14ac:dyDescent="0.25">
      <c r="A924" s="1"/>
      <c r="F924" s="4"/>
    </row>
    <row r="925" spans="1:6" x14ac:dyDescent="0.25">
      <c r="A925" s="1"/>
      <c r="F925" s="4"/>
    </row>
    <row r="926" spans="1:6" x14ac:dyDescent="0.25">
      <c r="A926" s="1"/>
      <c r="F926" s="4"/>
    </row>
    <row r="927" spans="1:6" x14ac:dyDescent="0.25">
      <c r="A927" s="1"/>
      <c r="F927" s="4"/>
    </row>
    <row r="928" spans="1:6" x14ac:dyDescent="0.25">
      <c r="A928" s="1"/>
      <c r="F928" s="4"/>
    </row>
    <row r="929" spans="1:6" x14ac:dyDescent="0.25">
      <c r="A929" s="1"/>
      <c r="F929" s="4"/>
    </row>
    <row r="930" spans="1:6" x14ac:dyDescent="0.25">
      <c r="A930" s="1"/>
      <c r="F930" s="4"/>
    </row>
    <row r="931" spans="1:6" x14ac:dyDescent="0.25">
      <c r="A931" s="1"/>
      <c r="F931" s="4"/>
    </row>
    <row r="932" spans="1:6" x14ac:dyDescent="0.25">
      <c r="A932" s="1"/>
      <c r="F932" s="4"/>
    </row>
    <row r="933" spans="1:6" x14ac:dyDescent="0.25">
      <c r="A933" s="1"/>
      <c r="F933" s="4"/>
    </row>
    <row r="934" spans="1:6" x14ac:dyDescent="0.25">
      <c r="A934" s="1"/>
      <c r="F934" s="4"/>
    </row>
    <row r="935" spans="1:6" x14ac:dyDescent="0.25">
      <c r="A935" s="1"/>
      <c r="F935" s="4"/>
    </row>
    <row r="936" spans="1:6" x14ac:dyDescent="0.25">
      <c r="A936" s="1"/>
      <c r="F936" s="4"/>
    </row>
    <row r="937" spans="1:6" x14ac:dyDescent="0.25">
      <c r="A937" s="1"/>
      <c r="F937" s="4"/>
    </row>
    <row r="938" spans="1:6" x14ac:dyDescent="0.25">
      <c r="A938" s="1"/>
      <c r="F938" s="4"/>
    </row>
    <row r="939" spans="1:6" x14ac:dyDescent="0.25">
      <c r="A939" s="1"/>
      <c r="F939" s="4"/>
    </row>
    <row r="940" spans="1:6" x14ac:dyDescent="0.25">
      <c r="A940" s="1"/>
      <c r="F940" s="4"/>
    </row>
    <row r="941" spans="1:6" x14ac:dyDescent="0.25">
      <c r="A941" s="1"/>
      <c r="F941" s="4"/>
    </row>
    <row r="942" spans="1:6" x14ac:dyDescent="0.25">
      <c r="A942" s="1"/>
      <c r="F942" s="4"/>
    </row>
    <row r="943" spans="1:6" x14ac:dyDescent="0.25">
      <c r="A943" s="1"/>
      <c r="F943" s="4"/>
    </row>
    <row r="944" spans="1:6" x14ac:dyDescent="0.25">
      <c r="A944" s="1"/>
      <c r="F944" s="4"/>
    </row>
    <row r="945" spans="1:6" x14ac:dyDescent="0.25">
      <c r="A945" s="1"/>
      <c r="F945" s="4"/>
    </row>
    <row r="946" spans="1:6" x14ac:dyDescent="0.25">
      <c r="A946" s="1"/>
      <c r="F946" s="4"/>
    </row>
    <row r="947" spans="1:6" x14ac:dyDescent="0.25">
      <c r="A947" s="1"/>
      <c r="F947" s="4"/>
    </row>
    <row r="948" spans="1:6" x14ac:dyDescent="0.25">
      <c r="A948" s="1"/>
      <c r="F948" s="4"/>
    </row>
    <row r="949" spans="1:6" x14ac:dyDescent="0.25">
      <c r="A949" s="1"/>
      <c r="F949" s="4"/>
    </row>
    <row r="950" spans="1:6" x14ac:dyDescent="0.25">
      <c r="A950" s="1"/>
      <c r="F950" s="4"/>
    </row>
    <row r="951" spans="1:6" x14ac:dyDescent="0.25">
      <c r="A951" s="1"/>
      <c r="F951" s="4"/>
    </row>
    <row r="952" spans="1:6" x14ac:dyDescent="0.25">
      <c r="A952" s="1"/>
      <c r="F952" s="4"/>
    </row>
    <row r="953" spans="1:6" x14ac:dyDescent="0.25">
      <c r="A953" s="1"/>
      <c r="F953" s="4"/>
    </row>
    <row r="954" spans="1:6" x14ac:dyDescent="0.25">
      <c r="A954" s="1"/>
      <c r="F954" s="4"/>
    </row>
    <row r="955" spans="1:6" x14ac:dyDescent="0.25">
      <c r="A955" s="1"/>
      <c r="F955" s="4"/>
    </row>
    <row r="956" spans="1:6" x14ac:dyDescent="0.25">
      <c r="A956" s="1"/>
      <c r="F956" s="4"/>
    </row>
    <row r="957" spans="1:6" x14ac:dyDescent="0.25">
      <c r="A957" s="1"/>
      <c r="F957" s="4"/>
    </row>
    <row r="958" spans="1:6" x14ac:dyDescent="0.25">
      <c r="A958" s="1"/>
      <c r="F958" s="4"/>
    </row>
    <row r="959" spans="1:6" x14ac:dyDescent="0.25">
      <c r="A959" s="1"/>
      <c r="F959" s="4"/>
    </row>
    <row r="960" spans="1:6" x14ac:dyDescent="0.25">
      <c r="A960" s="1"/>
      <c r="F960" s="4"/>
    </row>
    <row r="961" spans="1:6" x14ac:dyDescent="0.25">
      <c r="A961" s="1"/>
      <c r="F961" s="4"/>
    </row>
    <row r="962" spans="1:6" x14ac:dyDescent="0.25">
      <c r="A962" s="1"/>
      <c r="F962" s="4"/>
    </row>
    <row r="963" spans="1:6" x14ac:dyDescent="0.25">
      <c r="A963" s="1"/>
      <c r="F963" s="4"/>
    </row>
    <row r="964" spans="1:6" x14ac:dyDescent="0.25">
      <c r="A964" s="1"/>
      <c r="F964" s="4"/>
    </row>
    <row r="965" spans="1:6" x14ac:dyDescent="0.25">
      <c r="A965" s="1"/>
      <c r="F965" s="4"/>
    </row>
    <row r="966" spans="1:6" x14ac:dyDescent="0.25">
      <c r="A966" s="1"/>
      <c r="F966" s="4"/>
    </row>
    <row r="967" spans="1:6" x14ac:dyDescent="0.25">
      <c r="A967" s="1"/>
      <c r="F967" s="4"/>
    </row>
    <row r="968" spans="1:6" x14ac:dyDescent="0.25">
      <c r="A968" s="1"/>
      <c r="F968" s="4"/>
    </row>
    <row r="969" spans="1:6" x14ac:dyDescent="0.25">
      <c r="A969" s="1"/>
      <c r="F969" s="4"/>
    </row>
    <row r="970" spans="1:6" x14ac:dyDescent="0.25">
      <c r="A970" s="1"/>
      <c r="F970" s="4"/>
    </row>
    <row r="971" spans="1:6" x14ac:dyDescent="0.25">
      <c r="A971" s="1"/>
      <c r="F971" s="4"/>
    </row>
    <row r="972" spans="1:6" x14ac:dyDescent="0.25">
      <c r="A972" s="1"/>
      <c r="F972" s="4"/>
    </row>
    <row r="973" spans="1:6" x14ac:dyDescent="0.25">
      <c r="A973" s="1"/>
      <c r="F973" s="4"/>
    </row>
    <row r="974" spans="1:6" x14ac:dyDescent="0.25">
      <c r="A974" s="1"/>
      <c r="F974" s="4"/>
    </row>
    <row r="975" spans="1:6" x14ac:dyDescent="0.25">
      <c r="A975" s="1"/>
      <c r="F975" s="4"/>
    </row>
    <row r="976" spans="1:6" x14ac:dyDescent="0.25">
      <c r="A976" s="1"/>
      <c r="F976" s="4"/>
    </row>
    <row r="977" spans="1:6" x14ac:dyDescent="0.25">
      <c r="A977" s="1"/>
      <c r="F977" s="4"/>
    </row>
    <row r="978" spans="1:6" x14ac:dyDescent="0.25">
      <c r="A978" s="1"/>
      <c r="F978" s="4"/>
    </row>
    <row r="979" spans="1:6" x14ac:dyDescent="0.25">
      <c r="A979" s="1"/>
      <c r="F979" s="4"/>
    </row>
    <row r="980" spans="1:6" x14ac:dyDescent="0.25">
      <c r="A980" s="1"/>
      <c r="F980" s="4"/>
    </row>
    <row r="981" spans="1:6" x14ac:dyDescent="0.25">
      <c r="A981" s="1"/>
      <c r="F981" s="4"/>
    </row>
    <row r="982" spans="1:6" x14ac:dyDescent="0.25">
      <c r="A982" s="1"/>
      <c r="F982" s="4"/>
    </row>
    <row r="983" spans="1:6" x14ac:dyDescent="0.25">
      <c r="A983" s="1"/>
      <c r="F983" s="4"/>
    </row>
    <row r="984" spans="1:6" x14ac:dyDescent="0.25">
      <c r="A984" s="1"/>
      <c r="F984" s="4"/>
    </row>
    <row r="985" spans="1:6" x14ac:dyDescent="0.25">
      <c r="A985" s="1"/>
      <c r="F985" s="4"/>
    </row>
    <row r="986" spans="1:6" x14ac:dyDescent="0.25">
      <c r="A986" s="1"/>
      <c r="F986" s="4"/>
    </row>
    <row r="987" spans="1:6" x14ac:dyDescent="0.25">
      <c r="A987" s="1"/>
      <c r="F987" s="4"/>
    </row>
    <row r="988" spans="1:6" x14ac:dyDescent="0.25">
      <c r="A988" s="1"/>
      <c r="F988" s="4"/>
    </row>
    <row r="989" spans="1:6" x14ac:dyDescent="0.25">
      <c r="A989" s="1"/>
      <c r="F989" s="4"/>
    </row>
    <row r="990" spans="1:6" x14ac:dyDescent="0.25">
      <c r="A990" s="1"/>
      <c r="F990" s="4"/>
    </row>
    <row r="991" spans="1:6" x14ac:dyDescent="0.25">
      <c r="A991" s="1"/>
      <c r="F991" s="4"/>
    </row>
    <row r="992" spans="1:6" x14ac:dyDescent="0.25">
      <c r="A992" s="1"/>
      <c r="F992" s="4"/>
    </row>
    <row r="993" spans="1:6" x14ac:dyDescent="0.25">
      <c r="A993" s="1"/>
      <c r="F993" s="4"/>
    </row>
    <row r="994" spans="1:6" x14ac:dyDescent="0.25">
      <c r="A994" s="1"/>
      <c r="F994" s="4"/>
    </row>
    <row r="995" spans="1:6" x14ac:dyDescent="0.25">
      <c r="A995" s="1"/>
      <c r="F995" s="4"/>
    </row>
    <row r="996" spans="1:6" x14ac:dyDescent="0.25">
      <c r="A996" s="1"/>
      <c r="F996" s="4"/>
    </row>
    <row r="997" spans="1:6" x14ac:dyDescent="0.25">
      <c r="A997" s="1"/>
      <c r="F997" s="4"/>
    </row>
    <row r="998" spans="1:6" x14ac:dyDescent="0.25">
      <c r="A998" s="1"/>
      <c r="F998" s="4"/>
    </row>
    <row r="999" spans="1:6" x14ac:dyDescent="0.25">
      <c r="A999" s="1"/>
      <c r="F999" s="4"/>
    </row>
    <row r="1000" spans="1:6" x14ac:dyDescent="0.25">
      <c r="A1000" s="1"/>
      <c r="F1000" s="4"/>
    </row>
    <row r="1001" spans="1:6" x14ac:dyDescent="0.25">
      <c r="A1001" s="1"/>
      <c r="F1001" s="4"/>
    </row>
    <row r="1002" spans="1:6" x14ac:dyDescent="0.25">
      <c r="A1002" s="1"/>
      <c r="F1002" s="4"/>
    </row>
    <row r="1003" spans="1:6" x14ac:dyDescent="0.25">
      <c r="A1003" s="1"/>
      <c r="F1003" s="4"/>
    </row>
    <row r="1004" spans="1:6" x14ac:dyDescent="0.25">
      <c r="A1004" s="1"/>
      <c r="F1004" s="4"/>
    </row>
    <row r="1005" spans="1:6" x14ac:dyDescent="0.25">
      <c r="A1005" s="1"/>
      <c r="F1005" s="4"/>
    </row>
    <row r="1006" spans="1:6" x14ac:dyDescent="0.25">
      <c r="A1006" s="1"/>
      <c r="F1006" s="4"/>
    </row>
    <row r="1007" spans="1:6" x14ac:dyDescent="0.25">
      <c r="A1007" s="1"/>
      <c r="F1007" s="4"/>
    </row>
    <row r="1008" spans="1:6" x14ac:dyDescent="0.25">
      <c r="A1008" s="1"/>
      <c r="F1008" s="4"/>
    </row>
    <row r="1009" spans="1:6" x14ac:dyDescent="0.25">
      <c r="A1009" s="1"/>
      <c r="F1009" s="4"/>
    </row>
    <row r="1010" spans="1:6" x14ac:dyDescent="0.25">
      <c r="A1010" s="1"/>
      <c r="F1010" s="4"/>
    </row>
    <row r="1011" spans="1:6" x14ac:dyDescent="0.25">
      <c r="A1011" s="1"/>
      <c r="F1011" s="4"/>
    </row>
    <row r="1012" spans="1:6" x14ac:dyDescent="0.25">
      <c r="A1012" s="1"/>
      <c r="F1012" s="4"/>
    </row>
    <row r="1013" spans="1:6" x14ac:dyDescent="0.25">
      <c r="A1013" s="1"/>
      <c r="F1013" s="4"/>
    </row>
    <row r="1014" spans="1:6" x14ac:dyDescent="0.25">
      <c r="A1014" s="1"/>
      <c r="F1014" s="4"/>
    </row>
    <row r="1015" spans="1:6" x14ac:dyDescent="0.25">
      <c r="A1015" s="1"/>
      <c r="F1015" s="4"/>
    </row>
    <row r="1016" spans="1:6" x14ac:dyDescent="0.25">
      <c r="A1016" s="1"/>
      <c r="F1016" s="4"/>
    </row>
    <row r="1017" spans="1:6" x14ac:dyDescent="0.25">
      <c r="A1017" s="1"/>
      <c r="F1017" s="4"/>
    </row>
    <row r="1018" spans="1:6" x14ac:dyDescent="0.25">
      <c r="A1018" s="1"/>
      <c r="F1018" s="4"/>
    </row>
    <row r="1019" spans="1:6" x14ac:dyDescent="0.25">
      <c r="A1019" s="1"/>
      <c r="F1019" s="4"/>
    </row>
    <row r="1020" spans="1:6" x14ac:dyDescent="0.25">
      <c r="A1020" s="1"/>
      <c r="F1020" s="4"/>
    </row>
    <row r="1021" spans="1:6" x14ac:dyDescent="0.25">
      <c r="A1021" s="1"/>
      <c r="F1021" s="4"/>
    </row>
    <row r="1022" spans="1:6" x14ac:dyDescent="0.25">
      <c r="A1022" s="1"/>
      <c r="F1022" s="4"/>
    </row>
    <row r="1023" spans="1:6" x14ac:dyDescent="0.25">
      <c r="A1023" s="1"/>
      <c r="F1023" s="4"/>
    </row>
    <row r="1024" spans="1:6" x14ac:dyDescent="0.25">
      <c r="A1024" s="1"/>
      <c r="F1024" s="4"/>
    </row>
    <row r="1025" spans="1:6" x14ac:dyDescent="0.25">
      <c r="A1025" s="1"/>
      <c r="F1025" s="4"/>
    </row>
    <row r="1026" spans="1:6" x14ac:dyDescent="0.25">
      <c r="A1026" s="1"/>
      <c r="F1026" s="4"/>
    </row>
    <row r="1027" spans="1:6" x14ac:dyDescent="0.25">
      <c r="A1027" s="1"/>
      <c r="F1027" s="4"/>
    </row>
    <row r="1028" spans="1:6" x14ac:dyDescent="0.25">
      <c r="A1028" s="1"/>
      <c r="F1028" s="4"/>
    </row>
    <row r="1029" spans="1:6" x14ac:dyDescent="0.25">
      <c r="A1029" s="1"/>
      <c r="F1029" s="4"/>
    </row>
    <row r="1030" spans="1:6" x14ac:dyDescent="0.25">
      <c r="A1030" s="1"/>
      <c r="F1030" s="4"/>
    </row>
    <row r="1031" spans="1:6" x14ac:dyDescent="0.25">
      <c r="A1031" s="1"/>
      <c r="F1031" s="4"/>
    </row>
    <row r="1032" spans="1:6" x14ac:dyDescent="0.25">
      <c r="A1032" s="1"/>
      <c r="F1032" s="4"/>
    </row>
    <row r="1033" spans="1:6" x14ac:dyDescent="0.25">
      <c r="A1033" s="1"/>
      <c r="F1033" s="4"/>
    </row>
    <row r="1034" spans="1:6" x14ac:dyDescent="0.25">
      <c r="A1034" s="1"/>
      <c r="F1034" s="4"/>
    </row>
    <row r="1035" spans="1:6" x14ac:dyDescent="0.25">
      <c r="A1035" s="1"/>
      <c r="F1035" s="4"/>
    </row>
    <row r="1036" spans="1:6" x14ac:dyDescent="0.25">
      <c r="A1036" s="1"/>
      <c r="F1036" s="4"/>
    </row>
    <row r="1037" spans="1:6" x14ac:dyDescent="0.25">
      <c r="A1037" s="1"/>
      <c r="F1037" s="4"/>
    </row>
    <row r="1038" spans="1:6" x14ac:dyDescent="0.25">
      <c r="A1038" s="1"/>
      <c r="F1038" s="4"/>
    </row>
    <row r="1039" spans="1:6" x14ac:dyDescent="0.25">
      <c r="A1039" s="1"/>
      <c r="F1039" s="4"/>
    </row>
    <row r="1040" spans="1:6" x14ac:dyDescent="0.25">
      <c r="A1040" s="1"/>
      <c r="F1040" s="4"/>
    </row>
    <row r="1041" spans="1:6" x14ac:dyDescent="0.25">
      <c r="A1041" s="1"/>
      <c r="F1041" s="4"/>
    </row>
    <row r="1042" spans="1:6" x14ac:dyDescent="0.25">
      <c r="A1042" s="1"/>
      <c r="F1042" s="4"/>
    </row>
    <row r="1043" spans="1:6" x14ac:dyDescent="0.25">
      <c r="A1043" s="1"/>
      <c r="F1043" s="4"/>
    </row>
    <row r="1044" spans="1:6" x14ac:dyDescent="0.25">
      <c r="A1044" s="1"/>
      <c r="F1044" s="4"/>
    </row>
    <row r="1045" spans="1:6" x14ac:dyDescent="0.25">
      <c r="A1045" s="1"/>
      <c r="F1045" s="4"/>
    </row>
    <row r="1046" spans="1:6" x14ac:dyDescent="0.25">
      <c r="A1046" s="1"/>
      <c r="F1046" s="4"/>
    </row>
    <row r="1047" spans="1:6" x14ac:dyDescent="0.25">
      <c r="A1047" s="1"/>
      <c r="F1047" s="4"/>
    </row>
    <row r="1048" spans="1:6" x14ac:dyDescent="0.25">
      <c r="A1048" s="1"/>
      <c r="F1048" s="4"/>
    </row>
    <row r="1049" spans="1:6" x14ac:dyDescent="0.25">
      <c r="A1049" s="1"/>
      <c r="F1049" s="4"/>
    </row>
    <row r="1050" spans="1:6" x14ac:dyDescent="0.25">
      <c r="A1050" s="1"/>
      <c r="F1050" s="4"/>
    </row>
    <row r="1051" spans="1:6" x14ac:dyDescent="0.25">
      <c r="A1051" s="1"/>
      <c r="F1051" s="4"/>
    </row>
    <row r="1052" spans="1:6" x14ac:dyDescent="0.25">
      <c r="A1052" s="1"/>
      <c r="F1052" s="4"/>
    </row>
    <row r="1053" spans="1:6" x14ac:dyDescent="0.25">
      <c r="A1053" s="1"/>
      <c r="F1053" s="4"/>
    </row>
    <row r="1054" spans="1:6" x14ac:dyDescent="0.25">
      <c r="A1054" s="1"/>
      <c r="F1054" s="4"/>
    </row>
    <row r="1055" spans="1:6" x14ac:dyDescent="0.25">
      <c r="A1055" s="1"/>
      <c r="F1055" s="4"/>
    </row>
    <row r="1056" spans="1:6" x14ac:dyDescent="0.25">
      <c r="A1056" s="1"/>
      <c r="F1056" s="4"/>
    </row>
    <row r="1057" spans="1:6" x14ac:dyDescent="0.25">
      <c r="A1057" s="1"/>
      <c r="F1057" s="4"/>
    </row>
    <row r="1058" spans="1:6" x14ac:dyDescent="0.25">
      <c r="A1058" s="1"/>
      <c r="F1058" s="4"/>
    </row>
    <row r="1059" spans="1:6" x14ac:dyDescent="0.25">
      <c r="A1059" s="1"/>
      <c r="F1059" s="4"/>
    </row>
    <row r="1060" spans="1:6" x14ac:dyDescent="0.25">
      <c r="A1060" s="1"/>
      <c r="F1060" s="4"/>
    </row>
    <row r="1061" spans="1:6" x14ac:dyDescent="0.25">
      <c r="A1061" s="1"/>
      <c r="F1061" s="4"/>
    </row>
    <row r="1062" spans="1:6" x14ac:dyDescent="0.25">
      <c r="A1062" s="1"/>
      <c r="F1062" s="4"/>
    </row>
    <row r="1063" spans="1:6" x14ac:dyDescent="0.25">
      <c r="A1063" s="1"/>
      <c r="F1063" s="4"/>
    </row>
    <row r="1064" spans="1:6" x14ac:dyDescent="0.25">
      <c r="A1064" s="1"/>
      <c r="F1064" s="4"/>
    </row>
    <row r="1065" spans="1:6" x14ac:dyDescent="0.25">
      <c r="A1065" s="1"/>
      <c r="F1065" s="4"/>
    </row>
    <row r="1066" spans="1:6" x14ac:dyDescent="0.25">
      <c r="A1066" s="1"/>
      <c r="F1066" s="4"/>
    </row>
    <row r="1067" spans="1:6" x14ac:dyDescent="0.25">
      <c r="A1067" s="1"/>
      <c r="F1067" s="4"/>
    </row>
    <row r="1068" spans="1:6" x14ac:dyDescent="0.25">
      <c r="A1068" s="1"/>
      <c r="F1068" s="4"/>
    </row>
    <row r="1069" spans="1:6" x14ac:dyDescent="0.25">
      <c r="A1069" s="1"/>
      <c r="F1069" s="4"/>
    </row>
    <row r="1070" spans="1:6" x14ac:dyDescent="0.25">
      <c r="A1070" s="1"/>
      <c r="F1070" s="4"/>
    </row>
    <row r="1071" spans="1:6" x14ac:dyDescent="0.25">
      <c r="A1071" s="1"/>
      <c r="F1071" s="4"/>
    </row>
    <row r="1072" spans="1:6" x14ac:dyDescent="0.25">
      <c r="A1072" s="1"/>
      <c r="F1072" s="4"/>
    </row>
    <row r="1073" spans="1:6" x14ac:dyDescent="0.25">
      <c r="A1073" s="1"/>
      <c r="F1073" s="4"/>
    </row>
    <row r="1074" spans="1:6" x14ac:dyDescent="0.25">
      <c r="A1074" s="1"/>
      <c r="F1074" s="4"/>
    </row>
    <row r="1075" spans="1:6" x14ac:dyDescent="0.25">
      <c r="A1075" s="1"/>
      <c r="F1075" s="4"/>
    </row>
    <row r="1076" spans="1:6" x14ac:dyDescent="0.25">
      <c r="A1076" s="1"/>
      <c r="F1076" s="4"/>
    </row>
    <row r="1077" spans="1:6" x14ac:dyDescent="0.25">
      <c r="A1077" s="1"/>
      <c r="F1077" s="4"/>
    </row>
    <row r="1078" spans="1:6" x14ac:dyDescent="0.25">
      <c r="A1078" s="1"/>
      <c r="F1078" s="4"/>
    </row>
    <row r="1079" spans="1:6" x14ac:dyDescent="0.25">
      <c r="A1079" s="1"/>
      <c r="F1079" s="4"/>
    </row>
    <row r="1080" spans="1:6" x14ac:dyDescent="0.25">
      <c r="A1080" s="1"/>
      <c r="F1080" s="4"/>
    </row>
    <row r="1081" spans="1:6" x14ac:dyDescent="0.25">
      <c r="A1081" s="1"/>
      <c r="F1081" s="4"/>
    </row>
    <row r="1082" spans="1:6" x14ac:dyDescent="0.25">
      <c r="A1082" s="1"/>
      <c r="F1082" s="4"/>
    </row>
    <row r="1083" spans="1:6" x14ac:dyDescent="0.25">
      <c r="A1083" s="1"/>
      <c r="F1083" s="4"/>
    </row>
    <row r="1084" spans="1:6" x14ac:dyDescent="0.25">
      <c r="A1084" s="1"/>
      <c r="F1084" s="4"/>
    </row>
    <row r="1085" spans="1:6" x14ac:dyDescent="0.25">
      <c r="A1085" s="1"/>
      <c r="F1085" s="4"/>
    </row>
    <row r="1086" spans="1:6" x14ac:dyDescent="0.25">
      <c r="A1086" s="1"/>
      <c r="F1086" s="4"/>
    </row>
    <row r="1087" spans="1:6" x14ac:dyDescent="0.25">
      <c r="A1087" s="1"/>
      <c r="F1087" s="4"/>
    </row>
    <row r="1088" spans="1:6" x14ac:dyDescent="0.25">
      <c r="A1088" s="1"/>
      <c r="F1088" s="4"/>
    </row>
    <row r="1089" spans="1:6" x14ac:dyDescent="0.25">
      <c r="A1089" s="1"/>
      <c r="F1089" s="4"/>
    </row>
    <row r="1090" spans="1:6" x14ac:dyDescent="0.25">
      <c r="A1090" s="1"/>
      <c r="F1090" s="4"/>
    </row>
    <row r="1091" spans="1:6" x14ac:dyDescent="0.25">
      <c r="A1091" s="1"/>
      <c r="F1091" s="4"/>
    </row>
    <row r="1092" spans="1:6" x14ac:dyDescent="0.25">
      <c r="A1092" s="1"/>
      <c r="F1092" s="4"/>
    </row>
    <row r="1093" spans="1:6" x14ac:dyDescent="0.25">
      <c r="A1093" s="1"/>
      <c r="F1093" s="4"/>
    </row>
    <row r="1094" spans="1:6" x14ac:dyDescent="0.25">
      <c r="A1094" s="1"/>
      <c r="F1094" s="4"/>
    </row>
    <row r="1095" spans="1:6" x14ac:dyDescent="0.25">
      <c r="A1095" s="1"/>
      <c r="F1095" s="4"/>
    </row>
    <row r="1096" spans="1:6" x14ac:dyDescent="0.25">
      <c r="A1096" s="1"/>
      <c r="F1096" s="4"/>
    </row>
    <row r="1097" spans="1:6" x14ac:dyDescent="0.25">
      <c r="A1097" s="1"/>
      <c r="F1097" s="4"/>
    </row>
    <row r="1098" spans="1:6" x14ac:dyDescent="0.25">
      <c r="A1098" s="1"/>
      <c r="F1098" s="4"/>
    </row>
    <row r="1099" spans="1:6" x14ac:dyDescent="0.25">
      <c r="A1099" s="1"/>
      <c r="F1099" s="4"/>
    </row>
    <row r="1100" spans="1:6" x14ac:dyDescent="0.25">
      <c r="A1100" s="1"/>
      <c r="F1100" s="4"/>
    </row>
    <row r="1101" spans="1:6" x14ac:dyDescent="0.25">
      <c r="A1101" s="1"/>
      <c r="F1101" s="4"/>
    </row>
    <row r="1102" spans="1:6" x14ac:dyDescent="0.25">
      <c r="A1102" s="1"/>
      <c r="F1102" s="4"/>
    </row>
    <row r="1103" spans="1:6" x14ac:dyDescent="0.25">
      <c r="A1103" s="1"/>
      <c r="F1103" s="4"/>
    </row>
    <row r="1104" spans="1:6" x14ac:dyDescent="0.25">
      <c r="A1104" s="1"/>
      <c r="F1104" s="4"/>
    </row>
    <row r="1105" spans="1:6" x14ac:dyDescent="0.25">
      <c r="A1105" s="1"/>
      <c r="F1105" s="4"/>
    </row>
    <row r="1106" spans="1:6" x14ac:dyDescent="0.25">
      <c r="A1106" s="1"/>
      <c r="F1106" s="4"/>
    </row>
    <row r="1107" spans="1:6" x14ac:dyDescent="0.25">
      <c r="A1107" s="1"/>
      <c r="F1107" s="4"/>
    </row>
    <row r="1108" spans="1:6" x14ac:dyDescent="0.25">
      <c r="A1108" s="1"/>
      <c r="F1108" s="4"/>
    </row>
    <row r="1109" spans="1:6" x14ac:dyDescent="0.25">
      <c r="A1109" s="1"/>
      <c r="F1109" s="4"/>
    </row>
    <row r="1110" spans="1:6" x14ac:dyDescent="0.25">
      <c r="A1110" s="1"/>
      <c r="F1110" s="4"/>
    </row>
    <row r="1111" spans="1:6" x14ac:dyDescent="0.25">
      <c r="A1111" s="1"/>
      <c r="F1111" s="4"/>
    </row>
    <row r="1112" spans="1:6" x14ac:dyDescent="0.25">
      <c r="A1112" s="1"/>
      <c r="F1112" s="4"/>
    </row>
    <row r="1113" spans="1:6" x14ac:dyDescent="0.25">
      <c r="A1113" s="1"/>
      <c r="F1113" s="4"/>
    </row>
    <row r="1114" spans="1:6" x14ac:dyDescent="0.25">
      <c r="A1114" s="1"/>
      <c r="F1114" s="4"/>
    </row>
    <row r="1115" spans="1:6" x14ac:dyDescent="0.25">
      <c r="A1115" s="1"/>
      <c r="F1115" s="4"/>
    </row>
    <row r="1116" spans="1:6" x14ac:dyDescent="0.25">
      <c r="A1116" s="1"/>
      <c r="F1116" s="4"/>
    </row>
    <row r="1117" spans="1:6" x14ac:dyDescent="0.25">
      <c r="A1117" s="1"/>
      <c r="F1117" s="4"/>
    </row>
    <row r="1118" spans="1:6" x14ac:dyDescent="0.25">
      <c r="A1118" s="1"/>
      <c r="F1118" s="4"/>
    </row>
    <row r="1119" spans="1:6" x14ac:dyDescent="0.25">
      <c r="A1119" s="1"/>
      <c r="F1119" s="4"/>
    </row>
    <row r="1120" spans="1:6" x14ac:dyDescent="0.25">
      <c r="A1120" s="1"/>
      <c r="F1120" s="4"/>
    </row>
    <row r="1121" spans="1:6" x14ac:dyDescent="0.25">
      <c r="A1121" s="1"/>
      <c r="F1121" s="4"/>
    </row>
    <row r="1122" spans="1:6" x14ac:dyDescent="0.25">
      <c r="A1122" s="1"/>
      <c r="F1122" s="4"/>
    </row>
    <row r="1123" spans="1:6" x14ac:dyDescent="0.25">
      <c r="A1123" s="1"/>
      <c r="F1123" s="4"/>
    </row>
    <row r="1124" spans="1:6" x14ac:dyDescent="0.25">
      <c r="A1124" s="1"/>
      <c r="F1124" s="4"/>
    </row>
    <row r="1125" spans="1:6" x14ac:dyDescent="0.25">
      <c r="A1125" s="1"/>
      <c r="F1125" s="4"/>
    </row>
    <row r="1126" spans="1:6" x14ac:dyDescent="0.25">
      <c r="A1126" s="1"/>
      <c r="F1126" s="4"/>
    </row>
    <row r="1127" spans="1:6" x14ac:dyDescent="0.25">
      <c r="A1127" s="1"/>
      <c r="F1127" s="4"/>
    </row>
    <row r="1128" spans="1:6" x14ac:dyDescent="0.25">
      <c r="A1128" s="1"/>
      <c r="F1128" s="4"/>
    </row>
    <row r="1129" spans="1:6" x14ac:dyDescent="0.25">
      <c r="A1129" s="1"/>
      <c r="F1129" s="4"/>
    </row>
    <row r="1130" spans="1:6" x14ac:dyDescent="0.25">
      <c r="A1130" s="1"/>
      <c r="F1130" s="4"/>
    </row>
    <row r="1131" spans="1:6" x14ac:dyDescent="0.25">
      <c r="A1131" s="1"/>
      <c r="F1131" s="4"/>
    </row>
    <row r="1132" spans="1:6" x14ac:dyDescent="0.25">
      <c r="A1132" s="1"/>
      <c r="F1132" s="4"/>
    </row>
    <row r="1133" spans="1:6" x14ac:dyDescent="0.25">
      <c r="A1133" s="1"/>
      <c r="F1133" s="4"/>
    </row>
    <row r="1134" spans="1:6" x14ac:dyDescent="0.25">
      <c r="A1134" s="1"/>
      <c r="F1134" s="4"/>
    </row>
    <row r="1135" spans="1:6" x14ac:dyDescent="0.25">
      <c r="A1135" s="1"/>
      <c r="F1135" s="4"/>
    </row>
    <row r="1136" spans="1:6" x14ac:dyDescent="0.25">
      <c r="A1136" s="1"/>
      <c r="F1136" s="4"/>
    </row>
    <row r="1137" spans="1:6" x14ac:dyDescent="0.25">
      <c r="A1137" s="1"/>
      <c r="F1137" s="4"/>
    </row>
    <row r="1138" spans="1:6" x14ac:dyDescent="0.25">
      <c r="A1138" s="1"/>
      <c r="F1138" s="4"/>
    </row>
    <row r="1139" spans="1:6" x14ac:dyDescent="0.25">
      <c r="A1139" s="1"/>
      <c r="F1139" s="4"/>
    </row>
    <row r="1140" spans="1:6" x14ac:dyDescent="0.25">
      <c r="A1140" s="1"/>
      <c r="F1140" s="4"/>
    </row>
    <row r="1141" spans="1:6" x14ac:dyDescent="0.25">
      <c r="A1141" s="1"/>
      <c r="F1141" s="4"/>
    </row>
    <row r="1142" spans="1:6" x14ac:dyDescent="0.25">
      <c r="A1142" s="1"/>
      <c r="F1142" s="4"/>
    </row>
    <row r="1143" spans="1:6" x14ac:dyDescent="0.25">
      <c r="A1143" s="1"/>
      <c r="F1143" s="4"/>
    </row>
    <row r="1144" spans="1:6" x14ac:dyDescent="0.25">
      <c r="A1144" s="1"/>
      <c r="F1144" s="4"/>
    </row>
    <row r="1145" spans="1:6" x14ac:dyDescent="0.25">
      <c r="A1145" s="1"/>
      <c r="F1145" s="4"/>
    </row>
    <row r="1146" spans="1:6" x14ac:dyDescent="0.25">
      <c r="A1146" s="1"/>
      <c r="F1146" s="4"/>
    </row>
    <row r="1147" spans="1:6" x14ac:dyDescent="0.25">
      <c r="A1147" s="1"/>
      <c r="F1147" s="4"/>
    </row>
    <row r="1148" spans="1:6" x14ac:dyDescent="0.25">
      <c r="A1148" s="1"/>
      <c r="F1148" s="4"/>
    </row>
    <row r="1149" spans="1:6" x14ac:dyDescent="0.25">
      <c r="A1149" s="1"/>
      <c r="F1149" s="4"/>
    </row>
    <row r="1150" spans="1:6" x14ac:dyDescent="0.25">
      <c r="A1150" s="1"/>
      <c r="F1150" s="4"/>
    </row>
    <row r="1151" spans="1:6" x14ac:dyDescent="0.25">
      <c r="A1151" s="1"/>
      <c r="F1151" s="4"/>
    </row>
    <row r="1152" spans="1:6" x14ac:dyDescent="0.25">
      <c r="A1152" s="1"/>
      <c r="F1152" s="4"/>
    </row>
    <row r="1153" spans="1:6" x14ac:dyDescent="0.25">
      <c r="A1153" s="1"/>
      <c r="F1153" s="4"/>
    </row>
    <row r="1154" spans="1:6" x14ac:dyDescent="0.25">
      <c r="A1154" s="1"/>
      <c r="F1154" s="4"/>
    </row>
    <row r="1155" spans="1:6" x14ac:dyDescent="0.25">
      <c r="A1155" s="1"/>
      <c r="F1155" s="4"/>
    </row>
    <row r="1156" spans="1:6" x14ac:dyDescent="0.25">
      <c r="A1156" s="1"/>
      <c r="F1156" s="4"/>
    </row>
    <row r="1157" spans="1:6" x14ac:dyDescent="0.25">
      <c r="A1157" s="1"/>
      <c r="F1157" s="4"/>
    </row>
    <row r="1158" spans="1:6" x14ac:dyDescent="0.25">
      <c r="A1158" s="1"/>
      <c r="F1158" s="4"/>
    </row>
    <row r="1159" spans="1:6" x14ac:dyDescent="0.25">
      <c r="A1159" s="1"/>
      <c r="F1159" s="4"/>
    </row>
    <row r="1160" spans="1:6" x14ac:dyDescent="0.25">
      <c r="A1160" s="1"/>
      <c r="F1160" s="4"/>
    </row>
    <row r="1161" spans="1:6" x14ac:dyDescent="0.25">
      <c r="A1161" s="1"/>
      <c r="F1161" s="4"/>
    </row>
    <row r="1162" spans="1:6" x14ac:dyDescent="0.25">
      <c r="A1162" s="1"/>
      <c r="F1162" s="4"/>
    </row>
    <row r="1163" spans="1:6" x14ac:dyDescent="0.25">
      <c r="A1163" s="1"/>
      <c r="F1163" s="4"/>
    </row>
    <row r="1164" spans="1:6" x14ac:dyDescent="0.25">
      <c r="A1164" s="1"/>
      <c r="F1164" s="4"/>
    </row>
    <row r="1165" spans="1:6" x14ac:dyDescent="0.25">
      <c r="A1165" s="1"/>
      <c r="F1165" s="4"/>
    </row>
    <row r="1166" spans="1:6" x14ac:dyDescent="0.25">
      <c r="A1166" s="1"/>
      <c r="F1166" s="4"/>
    </row>
    <row r="1167" spans="1:6" x14ac:dyDescent="0.25">
      <c r="A1167" s="1"/>
      <c r="F1167" s="4"/>
    </row>
    <row r="1168" spans="1:6" x14ac:dyDescent="0.25">
      <c r="A1168" s="1"/>
      <c r="F1168" s="4"/>
    </row>
    <row r="1169" spans="1:6" x14ac:dyDescent="0.25">
      <c r="A1169" s="1"/>
      <c r="F1169" s="4"/>
    </row>
    <row r="1170" spans="1:6" x14ac:dyDescent="0.25">
      <c r="A1170" s="1"/>
      <c r="F1170" s="4"/>
    </row>
    <row r="1171" spans="1:6" x14ac:dyDescent="0.25">
      <c r="A1171" s="1"/>
      <c r="F1171" s="4"/>
    </row>
    <row r="1172" spans="1:6" x14ac:dyDescent="0.25">
      <c r="A1172" s="1"/>
      <c r="F1172" s="4"/>
    </row>
    <row r="1173" spans="1:6" x14ac:dyDescent="0.25">
      <c r="A1173" s="1"/>
      <c r="F1173" s="4"/>
    </row>
    <row r="1174" spans="1:6" x14ac:dyDescent="0.25">
      <c r="A1174" s="1"/>
      <c r="F1174" s="4"/>
    </row>
    <row r="1175" spans="1:6" x14ac:dyDescent="0.25">
      <c r="A1175" s="1"/>
      <c r="F1175" s="4"/>
    </row>
    <row r="1176" spans="1:6" x14ac:dyDescent="0.25">
      <c r="A1176" s="1"/>
      <c r="F1176" s="4"/>
    </row>
    <row r="1177" spans="1:6" x14ac:dyDescent="0.25">
      <c r="A1177" s="1"/>
      <c r="F1177" s="4"/>
    </row>
    <row r="1178" spans="1:6" x14ac:dyDescent="0.25">
      <c r="A1178" s="1"/>
      <c r="F1178" s="4"/>
    </row>
    <row r="1179" spans="1:6" x14ac:dyDescent="0.25">
      <c r="A1179" s="1"/>
      <c r="F1179" s="4"/>
    </row>
    <row r="1180" spans="1:6" x14ac:dyDescent="0.25">
      <c r="A1180" s="1"/>
      <c r="F1180" s="4"/>
    </row>
    <row r="1181" spans="1:6" x14ac:dyDescent="0.25">
      <c r="A1181" s="1"/>
      <c r="F1181" s="4"/>
    </row>
    <row r="1182" spans="1:6" x14ac:dyDescent="0.25">
      <c r="A1182" s="1"/>
      <c r="F1182" s="4"/>
    </row>
    <row r="1183" spans="1:6" x14ac:dyDescent="0.25">
      <c r="A1183" s="1"/>
      <c r="F1183" s="4"/>
    </row>
    <row r="1184" spans="1:6" x14ac:dyDescent="0.25">
      <c r="A1184" s="1"/>
      <c r="F1184" s="4"/>
    </row>
    <row r="1185" spans="1:6" x14ac:dyDescent="0.25">
      <c r="A1185" s="1"/>
      <c r="F1185" s="4"/>
    </row>
    <row r="1186" spans="1:6" x14ac:dyDescent="0.25">
      <c r="A1186" s="1"/>
      <c r="F1186" s="4"/>
    </row>
    <row r="1187" spans="1:6" x14ac:dyDescent="0.25">
      <c r="A1187" s="1"/>
      <c r="F1187" s="4"/>
    </row>
    <row r="1188" spans="1:6" x14ac:dyDescent="0.25">
      <c r="A1188" s="1"/>
      <c r="F1188" s="4"/>
    </row>
    <row r="1189" spans="1:6" x14ac:dyDescent="0.25">
      <c r="A1189" s="1"/>
      <c r="F1189" s="4"/>
    </row>
    <row r="1190" spans="1:6" x14ac:dyDescent="0.25">
      <c r="A1190" s="1"/>
      <c r="F1190" s="4"/>
    </row>
    <row r="1191" spans="1:6" x14ac:dyDescent="0.25">
      <c r="A1191" s="1"/>
      <c r="F1191" s="4"/>
    </row>
    <row r="1192" spans="1:6" x14ac:dyDescent="0.25">
      <c r="A1192" s="1"/>
      <c r="F1192" s="4"/>
    </row>
    <row r="1193" spans="1:6" x14ac:dyDescent="0.25">
      <c r="A1193" s="1"/>
      <c r="F1193" s="4"/>
    </row>
    <row r="1194" spans="1:6" x14ac:dyDescent="0.25">
      <c r="A1194" s="1"/>
      <c r="F1194" s="4"/>
    </row>
    <row r="1195" spans="1:6" x14ac:dyDescent="0.25">
      <c r="A1195" s="1"/>
      <c r="F1195" s="4"/>
    </row>
    <row r="1196" spans="1:6" x14ac:dyDescent="0.25">
      <c r="A1196" s="1"/>
      <c r="F1196" s="4"/>
    </row>
    <row r="1197" spans="1:6" x14ac:dyDescent="0.25">
      <c r="A1197" s="1"/>
      <c r="F1197" s="4"/>
    </row>
    <row r="1198" spans="1:6" x14ac:dyDescent="0.25">
      <c r="A1198" s="1"/>
      <c r="F1198" s="4"/>
    </row>
    <row r="1199" spans="1:6" x14ac:dyDescent="0.25">
      <c r="A1199" s="1"/>
      <c r="F1199" s="4"/>
    </row>
    <row r="1200" spans="1:6" x14ac:dyDescent="0.25">
      <c r="A1200" s="1"/>
      <c r="F1200" s="4"/>
    </row>
    <row r="1201" spans="1:6" x14ac:dyDescent="0.25">
      <c r="A1201" s="1"/>
      <c r="F1201" s="4"/>
    </row>
    <row r="1202" spans="1:6" x14ac:dyDescent="0.25">
      <c r="A1202" s="1"/>
      <c r="F1202" s="4"/>
    </row>
    <row r="1203" spans="1:6" x14ac:dyDescent="0.25">
      <c r="A1203" s="1"/>
      <c r="F1203" s="4"/>
    </row>
    <row r="1204" spans="1:6" x14ac:dyDescent="0.25">
      <c r="A1204" s="1"/>
      <c r="F1204" s="4"/>
    </row>
    <row r="1205" spans="1:6" x14ac:dyDescent="0.25">
      <c r="A1205" s="1"/>
      <c r="F1205" s="4"/>
    </row>
    <row r="1206" spans="1:6" x14ac:dyDescent="0.25">
      <c r="A1206" s="1"/>
      <c r="F1206" s="4"/>
    </row>
    <row r="1207" spans="1:6" x14ac:dyDescent="0.25">
      <c r="A1207" s="1"/>
      <c r="F1207" s="4"/>
    </row>
    <row r="1208" spans="1:6" x14ac:dyDescent="0.25">
      <c r="A1208" s="1"/>
      <c r="F1208" s="4"/>
    </row>
    <row r="1209" spans="1:6" x14ac:dyDescent="0.25">
      <c r="A1209" s="1"/>
      <c r="F1209" s="4"/>
    </row>
    <row r="1210" spans="1:6" x14ac:dyDescent="0.25">
      <c r="A1210" s="1"/>
      <c r="F1210" s="4"/>
    </row>
    <row r="1211" spans="1:6" x14ac:dyDescent="0.25">
      <c r="A1211" s="1"/>
      <c r="F1211" s="4"/>
    </row>
    <row r="1212" spans="1:6" x14ac:dyDescent="0.25">
      <c r="A1212" s="1"/>
      <c r="F1212" s="4"/>
    </row>
    <row r="1213" spans="1:6" x14ac:dyDescent="0.25">
      <c r="A1213" s="1"/>
      <c r="F1213" s="4"/>
    </row>
    <row r="1214" spans="1:6" x14ac:dyDescent="0.25">
      <c r="A1214" s="1"/>
      <c r="F1214" s="4"/>
    </row>
    <row r="1215" spans="1:6" x14ac:dyDescent="0.25">
      <c r="A1215" s="1"/>
      <c r="F1215" s="4"/>
    </row>
    <row r="1216" spans="1:6" x14ac:dyDescent="0.25">
      <c r="A1216" s="1"/>
      <c r="F1216" s="4"/>
    </row>
    <row r="1217" spans="1:6" x14ac:dyDescent="0.25">
      <c r="A1217" s="1"/>
      <c r="F1217" s="4"/>
    </row>
    <row r="1218" spans="1:6" x14ac:dyDescent="0.25">
      <c r="A1218" s="1"/>
      <c r="F1218" s="4"/>
    </row>
    <row r="1219" spans="1:6" x14ac:dyDescent="0.25">
      <c r="A1219" s="1"/>
      <c r="F1219" s="4"/>
    </row>
    <row r="1220" spans="1:6" x14ac:dyDescent="0.25">
      <c r="A1220" s="1"/>
      <c r="F1220" s="4"/>
    </row>
    <row r="1221" spans="1:6" x14ac:dyDescent="0.25">
      <c r="A1221" s="1"/>
      <c r="F1221" s="4"/>
    </row>
    <row r="1222" spans="1:6" x14ac:dyDescent="0.25">
      <c r="A1222" s="1"/>
      <c r="F1222" s="4"/>
    </row>
    <row r="1223" spans="1:6" x14ac:dyDescent="0.25">
      <c r="A1223" s="1"/>
      <c r="F1223" s="4"/>
    </row>
    <row r="1224" spans="1:6" x14ac:dyDescent="0.25">
      <c r="A1224" s="1"/>
      <c r="F1224" s="4"/>
    </row>
    <row r="1225" spans="1:6" x14ac:dyDescent="0.25">
      <c r="A1225" s="1"/>
      <c r="F1225" s="4"/>
    </row>
    <row r="1226" spans="1:6" x14ac:dyDescent="0.25">
      <c r="A1226" s="1"/>
      <c r="F1226" s="4"/>
    </row>
    <row r="1227" spans="1:6" x14ac:dyDescent="0.25">
      <c r="A1227" s="1"/>
      <c r="F1227" s="4"/>
    </row>
    <row r="1228" spans="1:6" x14ac:dyDescent="0.25">
      <c r="A1228" s="1"/>
      <c r="F1228" s="4"/>
    </row>
    <row r="1229" spans="1:6" x14ac:dyDescent="0.25">
      <c r="A1229" s="1"/>
      <c r="F1229" s="4"/>
    </row>
    <row r="1230" spans="1:6" x14ac:dyDescent="0.25">
      <c r="A1230" s="1"/>
      <c r="F1230" s="4"/>
    </row>
    <row r="1231" spans="1:6" x14ac:dyDescent="0.25">
      <c r="A1231" s="1"/>
      <c r="F1231" s="4"/>
    </row>
    <row r="1232" spans="1:6" x14ac:dyDescent="0.25">
      <c r="A1232" s="1"/>
      <c r="F1232" s="4"/>
    </row>
    <row r="1233" spans="1:6" x14ac:dyDescent="0.25">
      <c r="A1233" s="1"/>
      <c r="F1233" s="4"/>
    </row>
    <row r="1234" spans="1:6" x14ac:dyDescent="0.25">
      <c r="A1234" s="1"/>
      <c r="F1234" s="4"/>
    </row>
    <row r="1235" spans="1:6" x14ac:dyDescent="0.25">
      <c r="A1235" s="1"/>
      <c r="F1235" s="4"/>
    </row>
    <row r="1236" spans="1:6" x14ac:dyDescent="0.25">
      <c r="A1236" s="1"/>
      <c r="F1236" s="4"/>
    </row>
    <row r="1237" spans="1:6" x14ac:dyDescent="0.25">
      <c r="A1237" s="1"/>
      <c r="F1237" s="4"/>
    </row>
    <row r="1238" spans="1:6" x14ac:dyDescent="0.25">
      <c r="A1238" s="1"/>
      <c r="F1238" s="4"/>
    </row>
    <row r="1239" spans="1:6" x14ac:dyDescent="0.25">
      <c r="A1239" s="1"/>
      <c r="F1239" s="4"/>
    </row>
    <row r="1240" spans="1:6" x14ac:dyDescent="0.25">
      <c r="A1240" s="1"/>
      <c r="F1240" s="4"/>
    </row>
    <row r="1241" spans="1:6" x14ac:dyDescent="0.25">
      <c r="A1241" s="1"/>
      <c r="F1241" s="4"/>
    </row>
    <row r="1242" spans="1:6" x14ac:dyDescent="0.25">
      <c r="A1242" s="1"/>
      <c r="F1242" s="4"/>
    </row>
    <row r="1243" spans="1:6" x14ac:dyDescent="0.25">
      <c r="A1243" s="1"/>
      <c r="F1243" s="4"/>
    </row>
    <row r="1244" spans="1:6" x14ac:dyDescent="0.25">
      <c r="A1244" s="1"/>
      <c r="F1244" s="4"/>
    </row>
    <row r="1245" spans="1:6" x14ac:dyDescent="0.25">
      <c r="A1245" s="1"/>
      <c r="F1245" s="4"/>
    </row>
    <row r="1246" spans="1:6" x14ac:dyDescent="0.25">
      <c r="A1246" s="1"/>
      <c r="F1246" s="4"/>
    </row>
    <row r="1247" spans="1:6" x14ac:dyDescent="0.25">
      <c r="A1247" s="1"/>
      <c r="F1247" s="4"/>
    </row>
    <row r="1248" spans="1:6" x14ac:dyDescent="0.25">
      <c r="A1248" s="1"/>
      <c r="F1248" s="4"/>
    </row>
    <row r="1249" spans="1:6" x14ac:dyDescent="0.25">
      <c r="A1249" s="1"/>
      <c r="F1249" s="4"/>
    </row>
    <row r="1250" spans="1:6" x14ac:dyDescent="0.25">
      <c r="A1250" s="1"/>
      <c r="F1250" s="4"/>
    </row>
    <row r="1251" spans="1:6" x14ac:dyDescent="0.25">
      <c r="A1251" s="1"/>
      <c r="F1251" s="4"/>
    </row>
    <row r="1252" spans="1:6" x14ac:dyDescent="0.25">
      <c r="A1252" s="1"/>
      <c r="F1252" s="4"/>
    </row>
    <row r="1253" spans="1:6" x14ac:dyDescent="0.25">
      <c r="A1253" s="1"/>
      <c r="F1253" s="4"/>
    </row>
    <row r="1254" spans="1:6" x14ac:dyDescent="0.25">
      <c r="A1254" s="1"/>
      <c r="F1254" s="4"/>
    </row>
    <row r="1255" spans="1:6" x14ac:dyDescent="0.25">
      <c r="A1255" s="1"/>
      <c r="F1255" s="4"/>
    </row>
    <row r="1256" spans="1:6" x14ac:dyDescent="0.25">
      <c r="A1256" s="1"/>
      <c r="F1256" s="4"/>
    </row>
    <row r="1257" spans="1:6" x14ac:dyDescent="0.25">
      <c r="A1257" s="1"/>
      <c r="F1257" s="4"/>
    </row>
    <row r="1258" spans="1:6" x14ac:dyDescent="0.25">
      <c r="A1258" s="1"/>
      <c r="F1258" s="4"/>
    </row>
    <row r="1259" spans="1:6" x14ac:dyDescent="0.25">
      <c r="A1259" s="1"/>
      <c r="F1259" s="4"/>
    </row>
    <row r="1260" spans="1:6" x14ac:dyDescent="0.25">
      <c r="A1260" s="1"/>
      <c r="F1260" s="4"/>
    </row>
    <row r="1261" spans="1:6" x14ac:dyDescent="0.25">
      <c r="A1261" s="1"/>
      <c r="F1261" s="4"/>
    </row>
    <row r="1262" spans="1:6" x14ac:dyDescent="0.25">
      <c r="A1262" s="1"/>
      <c r="F1262" s="4"/>
    </row>
    <row r="1263" spans="1:6" x14ac:dyDescent="0.25">
      <c r="A1263" s="1"/>
      <c r="F1263" s="4"/>
    </row>
    <row r="1264" spans="1:6" x14ac:dyDescent="0.25">
      <c r="A1264" s="1"/>
      <c r="F1264" s="4"/>
    </row>
    <row r="1265" spans="1:6" x14ac:dyDescent="0.25">
      <c r="A1265" s="1"/>
      <c r="F1265" s="4"/>
    </row>
    <row r="1266" spans="1:6" x14ac:dyDescent="0.25">
      <c r="A1266" s="1"/>
      <c r="F1266" s="4"/>
    </row>
    <row r="1267" spans="1:6" x14ac:dyDescent="0.25">
      <c r="A1267" s="1"/>
      <c r="F1267" s="4"/>
    </row>
    <row r="1268" spans="1:6" x14ac:dyDescent="0.25">
      <c r="A1268" s="1"/>
      <c r="F1268" s="4"/>
    </row>
    <row r="1269" spans="1:6" x14ac:dyDescent="0.25">
      <c r="A1269" s="1"/>
      <c r="F1269" s="4"/>
    </row>
    <row r="1270" spans="1:6" x14ac:dyDescent="0.25">
      <c r="A1270" s="1"/>
      <c r="F1270" s="4"/>
    </row>
    <row r="1271" spans="1:6" x14ac:dyDescent="0.25">
      <c r="A1271" s="1"/>
      <c r="F1271" s="4"/>
    </row>
    <row r="1272" spans="1:6" x14ac:dyDescent="0.25">
      <c r="A1272" s="1"/>
      <c r="F1272" s="4"/>
    </row>
    <row r="1273" spans="1:6" x14ac:dyDescent="0.25">
      <c r="A1273" s="1"/>
      <c r="F1273" s="4"/>
    </row>
    <row r="1274" spans="1:6" x14ac:dyDescent="0.25">
      <c r="A1274" s="1"/>
      <c r="F1274" s="4"/>
    </row>
    <row r="1275" spans="1:6" x14ac:dyDescent="0.25">
      <c r="A1275" s="1"/>
      <c r="F1275" s="4"/>
    </row>
    <row r="1276" spans="1:6" x14ac:dyDescent="0.25">
      <c r="A1276" s="1"/>
      <c r="F1276" s="4"/>
    </row>
    <row r="1277" spans="1:6" x14ac:dyDescent="0.25">
      <c r="A1277" s="1"/>
      <c r="F1277" s="4"/>
    </row>
    <row r="1278" spans="1:6" x14ac:dyDescent="0.25">
      <c r="A1278" s="1"/>
      <c r="F1278" s="4"/>
    </row>
    <row r="1279" spans="1:6" x14ac:dyDescent="0.25">
      <c r="A1279" s="1"/>
      <c r="F1279" s="4"/>
    </row>
    <row r="1280" spans="1:6" x14ac:dyDescent="0.25">
      <c r="A1280" s="1"/>
      <c r="F1280" s="4"/>
    </row>
    <row r="1281" spans="1:6" x14ac:dyDescent="0.25">
      <c r="A1281" s="1"/>
      <c r="F1281" s="4"/>
    </row>
    <row r="1282" spans="1:6" x14ac:dyDescent="0.25">
      <c r="A1282" s="1"/>
      <c r="F1282" s="4"/>
    </row>
    <row r="1283" spans="1:6" x14ac:dyDescent="0.25">
      <c r="A1283" s="1"/>
      <c r="F1283" s="4"/>
    </row>
    <row r="1284" spans="1:6" x14ac:dyDescent="0.25">
      <c r="A1284" s="1"/>
      <c r="F1284" s="4"/>
    </row>
    <row r="1285" spans="1:6" x14ac:dyDescent="0.25">
      <c r="A1285" s="1"/>
      <c r="F1285" s="4"/>
    </row>
    <row r="1286" spans="1:6" x14ac:dyDescent="0.25">
      <c r="A1286" s="1"/>
      <c r="F1286" s="4"/>
    </row>
    <row r="1287" spans="1:6" x14ac:dyDescent="0.25">
      <c r="A1287" s="1"/>
      <c r="F1287" s="4"/>
    </row>
    <row r="1288" spans="1:6" x14ac:dyDescent="0.25">
      <c r="A1288" s="1"/>
      <c r="F1288" s="4"/>
    </row>
    <row r="1289" spans="1:6" x14ac:dyDescent="0.25">
      <c r="A1289" s="1"/>
      <c r="F1289" s="4"/>
    </row>
    <row r="1290" spans="1:6" x14ac:dyDescent="0.25">
      <c r="A1290" s="1"/>
      <c r="F1290" s="4"/>
    </row>
    <row r="1291" spans="1:6" x14ac:dyDescent="0.25">
      <c r="A1291" s="1"/>
      <c r="F1291" s="4"/>
    </row>
    <row r="1292" spans="1:6" x14ac:dyDescent="0.25">
      <c r="A1292" s="1"/>
      <c r="F1292" s="4"/>
    </row>
    <row r="1293" spans="1:6" x14ac:dyDescent="0.25">
      <c r="A1293" s="1"/>
      <c r="F1293" s="4"/>
    </row>
    <row r="1294" spans="1:6" x14ac:dyDescent="0.25">
      <c r="A1294" s="1"/>
      <c r="F1294" s="4"/>
    </row>
    <row r="1295" spans="1:6" x14ac:dyDescent="0.25">
      <c r="A1295" s="1"/>
      <c r="F1295" s="4"/>
    </row>
    <row r="1296" spans="1:6" x14ac:dyDescent="0.25">
      <c r="A1296" s="1"/>
      <c r="F1296" s="4"/>
    </row>
    <row r="1297" spans="1:6" x14ac:dyDescent="0.25">
      <c r="A1297" s="1"/>
      <c r="F1297" s="4"/>
    </row>
    <row r="1298" spans="1:6" x14ac:dyDescent="0.25">
      <c r="A1298" s="1"/>
      <c r="F1298" s="4"/>
    </row>
    <row r="1299" spans="1:6" x14ac:dyDescent="0.25">
      <c r="A1299" s="1"/>
      <c r="F1299" s="4"/>
    </row>
    <row r="1300" spans="1:6" x14ac:dyDescent="0.25">
      <c r="A1300" s="1"/>
      <c r="F1300" s="4"/>
    </row>
    <row r="1301" spans="1:6" x14ac:dyDescent="0.25">
      <c r="A1301" s="1"/>
      <c r="F1301" s="4"/>
    </row>
    <row r="1302" spans="1:6" x14ac:dyDescent="0.25">
      <c r="A1302" s="1"/>
      <c r="F1302" s="4"/>
    </row>
    <row r="1303" spans="1:6" x14ac:dyDescent="0.25">
      <c r="A1303" s="1"/>
      <c r="F1303" s="4"/>
    </row>
    <row r="1304" spans="1:6" x14ac:dyDescent="0.25">
      <c r="A1304" s="1"/>
      <c r="F1304" s="4"/>
    </row>
    <row r="1305" spans="1:6" x14ac:dyDescent="0.25">
      <c r="A1305" s="1"/>
      <c r="F1305" s="4"/>
    </row>
    <row r="1306" spans="1:6" x14ac:dyDescent="0.25">
      <c r="A1306" s="1"/>
      <c r="F1306" s="4"/>
    </row>
    <row r="1307" spans="1:6" x14ac:dyDescent="0.25">
      <c r="A1307" s="1"/>
      <c r="F1307" s="4"/>
    </row>
    <row r="1308" spans="1:6" x14ac:dyDescent="0.25">
      <c r="A1308" s="1"/>
      <c r="F1308" s="4"/>
    </row>
    <row r="1309" spans="1:6" x14ac:dyDescent="0.25">
      <c r="A1309" s="1"/>
      <c r="F1309" s="4"/>
    </row>
    <row r="1310" spans="1:6" x14ac:dyDescent="0.25">
      <c r="A1310" s="1"/>
      <c r="F1310" s="4"/>
    </row>
    <row r="1311" spans="1:6" x14ac:dyDescent="0.25">
      <c r="A1311" s="1"/>
      <c r="F1311" s="4"/>
    </row>
    <row r="1312" spans="1:6" x14ac:dyDescent="0.25">
      <c r="A1312" s="1"/>
      <c r="F1312" s="4"/>
    </row>
    <row r="1313" spans="1:6" x14ac:dyDescent="0.25">
      <c r="A1313" s="1"/>
      <c r="F1313" s="4"/>
    </row>
    <row r="1314" spans="1:6" x14ac:dyDescent="0.25">
      <c r="A1314" s="1"/>
      <c r="F1314" s="4"/>
    </row>
    <row r="1315" spans="1:6" x14ac:dyDescent="0.25">
      <c r="A1315" s="1"/>
      <c r="F1315" s="4"/>
    </row>
    <row r="1316" spans="1:6" x14ac:dyDescent="0.25">
      <c r="A1316" s="1"/>
      <c r="F1316" s="4"/>
    </row>
    <row r="1317" spans="1:6" x14ac:dyDescent="0.25">
      <c r="A1317" s="1"/>
      <c r="F1317" s="4"/>
    </row>
    <row r="1318" spans="1:6" x14ac:dyDescent="0.25">
      <c r="A1318" s="1"/>
      <c r="F1318" s="4"/>
    </row>
    <row r="1319" spans="1:6" x14ac:dyDescent="0.25">
      <c r="A1319" s="1"/>
      <c r="F1319" s="4"/>
    </row>
    <row r="1320" spans="1:6" x14ac:dyDescent="0.25">
      <c r="A1320" s="1"/>
      <c r="F1320" s="4"/>
    </row>
    <row r="1321" spans="1:6" x14ac:dyDescent="0.25">
      <c r="A1321" s="1"/>
      <c r="F1321" s="4"/>
    </row>
    <row r="1322" spans="1:6" x14ac:dyDescent="0.25">
      <c r="A1322" s="1"/>
      <c r="F1322" s="4"/>
    </row>
    <row r="1323" spans="1:6" x14ac:dyDescent="0.25">
      <c r="A1323" s="1"/>
      <c r="F1323" s="4"/>
    </row>
    <row r="1324" spans="1:6" x14ac:dyDescent="0.25">
      <c r="A1324" s="1"/>
      <c r="F1324" s="4"/>
    </row>
    <row r="1325" spans="1:6" x14ac:dyDescent="0.25">
      <c r="A1325" s="1"/>
      <c r="F1325" s="4"/>
    </row>
    <row r="1326" spans="1:6" x14ac:dyDescent="0.25">
      <c r="A1326" s="1"/>
      <c r="F1326" s="4"/>
    </row>
    <row r="1327" spans="1:6" x14ac:dyDescent="0.25">
      <c r="A1327" s="1"/>
      <c r="F1327" s="4"/>
    </row>
    <row r="1328" spans="1:6" x14ac:dyDescent="0.25">
      <c r="A1328" s="1"/>
      <c r="F1328" s="4"/>
    </row>
    <row r="1329" spans="1:6" x14ac:dyDescent="0.25">
      <c r="A1329" s="1"/>
      <c r="F1329" s="4"/>
    </row>
    <row r="1330" spans="1:6" x14ac:dyDescent="0.25">
      <c r="A1330" s="1"/>
      <c r="F1330" s="4"/>
    </row>
    <row r="1331" spans="1:6" x14ac:dyDescent="0.25">
      <c r="A1331" s="1"/>
      <c r="F1331" s="4"/>
    </row>
    <row r="1332" spans="1:6" x14ac:dyDescent="0.25">
      <c r="A1332" s="1"/>
      <c r="F1332" s="4"/>
    </row>
    <row r="1333" spans="1:6" x14ac:dyDescent="0.25">
      <c r="A1333" s="1"/>
      <c r="F1333" s="4"/>
    </row>
    <row r="1334" spans="1:6" x14ac:dyDescent="0.25">
      <c r="A1334" s="1"/>
      <c r="F1334" s="4"/>
    </row>
    <row r="1335" spans="1:6" x14ac:dyDescent="0.25">
      <c r="A1335" s="1"/>
      <c r="F1335" s="4"/>
    </row>
    <row r="1336" spans="1:6" x14ac:dyDescent="0.25">
      <c r="A1336" s="1"/>
      <c r="F1336" s="4"/>
    </row>
    <row r="1337" spans="1:6" x14ac:dyDescent="0.25">
      <c r="A1337" s="1"/>
      <c r="F1337" s="4"/>
    </row>
    <row r="1338" spans="1:6" x14ac:dyDescent="0.25">
      <c r="A1338" s="1"/>
      <c r="F1338" s="4"/>
    </row>
    <row r="1339" spans="1:6" x14ac:dyDescent="0.25">
      <c r="A1339" s="1"/>
      <c r="F1339" s="4"/>
    </row>
    <row r="1340" spans="1:6" x14ac:dyDescent="0.25">
      <c r="A1340" s="1"/>
      <c r="F1340" s="4"/>
    </row>
    <row r="1341" spans="1:6" x14ac:dyDescent="0.25">
      <c r="A1341" s="1"/>
      <c r="F1341" s="4"/>
    </row>
    <row r="1342" spans="1:6" x14ac:dyDescent="0.25">
      <c r="A1342" s="1"/>
      <c r="F1342" s="4"/>
    </row>
    <row r="1343" spans="1:6" x14ac:dyDescent="0.25">
      <c r="A1343" s="1"/>
      <c r="F1343" s="4"/>
    </row>
    <row r="1344" spans="1:6" x14ac:dyDescent="0.25">
      <c r="A1344" s="1"/>
      <c r="F1344" s="4"/>
    </row>
    <row r="1345" spans="1:6" x14ac:dyDescent="0.25">
      <c r="A1345" s="1"/>
      <c r="F1345" s="4"/>
    </row>
    <row r="1346" spans="1:6" x14ac:dyDescent="0.25">
      <c r="A1346" s="1"/>
      <c r="F1346" s="4"/>
    </row>
    <row r="1347" spans="1:6" x14ac:dyDescent="0.25">
      <c r="A1347" s="1"/>
      <c r="F1347" s="4"/>
    </row>
    <row r="1348" spans="1:6" x14ac:dyDescent="0.25">
      <c r="A1348" s="1"/>
      <c r="F1348" s="4"/>
    </row>
    <row r="1349" spans="1:6" x14ac:dyDescent="0.25">
      <c r="A1349" s="1"/>
      <c r="F1349" s="4"/>
    </row>
    <row r="1350" spans="1:6" x14ac:dyDescent="0.25">
      <c r="A1350" s="1"/>
      <c r="F1350" s="4"/>
    </row>
    <row r="1351" spans="1:6" x14ac:dyDescent="0.25">
      <c r="A1351" s="1"/>
      <c r="F1351" s="4"/>
    </row>
    <row r="1352" spans="1:6" x14ac:dyDescent="0.25">
      <c r="A1352" s="1"/>
      <c r="F1352" s="4"/>
    </row>
    <row r="1353" spans="1:6" x14ac:dyDescent="0.25">
      <c r="A1353" s="1"/>
      <c r="F1353" s="4"/>
    </row>
    <row r="1354" spans="1:6" x14ac:dyDescent="0.25">
      <c r="A1354" s="1"/>
      <c r="F1354" s="4"/>
    </row>
    <row r="1355" spans="1:6" x14ac:dyDescent="0.25">
      <c r="A1355" s="1"/>
      <c r="F1355" s="4"/>
    </row>
    <row r="1356" spans="1:6" x14ac:dyDescent="0.25">
      <c r="A1356" s="1"/>
      <c r="F1356" s="4"/>
    </row>
    <row r="1357" spans="1:6" x14ac:dyDescent="0.25">
      <c r="A1357" s="1"/>
      <c r="F1357" s="4"/>
    </row>
    <row r="1358" spans="1:6" x14ac:dyDescent="0.25">
      <c r="A1358" s="1"/>
      <c r="F1358" s="4"/>
    </row>
    <row r="1359" spans="1:6" x14ac:dyDescent="0.25">
      <c r="A1359" s="1"/>
      <c r="F1359" s="4"/>
    </row>
    <row r="1360" spans="1:6" x14ac:dyDescent="0.25">
      <c r="A1360" s="1"/>
      <c r="F1360" s="4"/>
    </row>
    <row r="1361" spans="1:6" x14ac:dyDescent="0.25">
      <c r="A1361" s="1"/>
      <c r="F1361" s="4"/>
    </row>
    <row r="1362" spans="1:6" x14ac:dyDescent="0.25">
      <c r="A1362" s="1"/>
      <c r="F1362" s="4"/>
    </row>
    <row r="1363" spans="1:6" x14ac:dyDescent="0.25">
      <c r="A1363" s="1"/>
      <c r="F1363" s="4"/>
    </row>
    <row r="1364" spans="1:6" x14ac:dyDescent="0.25">
      <c r="A1364" s="1"/>
      <c r="F1364" s="4"/>
    </row>
    <row r="1365" spans="1:6" x14ac:dyDescent="0.25">
      <c r="A1365" s="1"/>
      <c r="F1365" s="4"/>
    </row>
    <row r="1366" spans="1:6" x14ac:dyDescent="0.25">
      <c r="A1366" s="1"/>
      <c r="F1366" s="4"/>
    </row>
    <row r="1367" spans="1:6" x14ac:dyDescent="0.25">
      <c r="A1367" s="1"/>
      <c r="F1367" s="4"/>
    </row>
    <row r="1368" spans="1:6" x14ac:dyDescent="0.25">
      <c r="A1368" s="1"/>
      <c r="F1368" s="4"/>
    </row>
    <row r="1369" spans="1:6" x14ac:dyDescent="0.25">
      <c r="A1369" s="1"/>
      <c r="F1369" s="4"/>
    </row>
    <row r="1370" spans="1:6" x14ac:dyDescent="0.25">
      <c r="A1370" s="1"/>
      <c r="F1370" s="4"/>
    </row>
    <row r="1371" spans="1:6" x14ac:dyDescent="0.25">
      <c r="A1371" s="1"/>
      <c r="F1371" s="4"/>
    </row>
    <row r="1372" spans="1:6" x14ac:dyDescent="0.25">
      <c r="A1372" s="1"/>
      <c r="F1372" s="4"/>
    </row>
    <row r="1373" spans="1:6" x14ac:dyDescent="0.25">
      <c r="A1373" s="1"/>
      <c r="F1373" s="4"/>
    </row>
    <row r="1374" spans="1:6" x14ac:dyDescent="0.25">
      <c r="A1374" s="1"/>
      <c r="F1374" s="4"/>
    </row>
    <row r="1375" spans="1:6" x14ac:dyDescent="0.25">
      <c r="A1375" s="1"/>
      <c r="F1375" s="4"/>
    </row>
    <row r="1376" spans="1:6" x14ac:dyDescent="0.25">
      <c r="A1376" s="1"/>
      <c r="F1376" s="4"/>
    </row>
    <row r="1377" spans="1:6" x14ac:dyDescent="0.25">
      <c r="A1377" s="1"/>
      <c r="F1377" s="4"/>
    </row>
    <row r="1378" spans="1:6" x14ac:dyDescent="0.25">
      <c r="A1378" s="1"/>
      <c r="F1378" s="4"/>
    </row>
    <row r="1379" spans="1:6" x14ac:dyDescent="0.25">
      <c r="A1379" s="1"/>
      <c r="F1379" s="4"/>
    </row>
    <row r="1380" spans="1:6" x14ac:dyDescent="0.25">
      <c r="A1380" s="1"/>
      <c r="F1380" s="4"/>
    </row>
    <row r="1381" spans="1:6" x14ac:dyDescent="0.25">
      <c r="A1381" s="1"/>
      <c r="F1381" s="4"/>
    </row>
    <row r="1382" spans="1:6" x14ac:dyDescent="0.25">
      <c r="A1382" s="1"/>
      <c r="F1382" s="4"/>
    </row>
    <row r="1383" spans="1:6" x14ac:dyDescent="0.25">
      <c r="A1383" s="1"/>
      <c r="F1383" s="4"/>
    </row>
    <row r="1384" spans="1:6" x14ac:dyDescent="0.25">
      <c r="A1384" s="1"/>
      <c r="F1384" s="4"/>
    </row>
    <row r="1385" spans="1:6" x14ac:dyDescent="0.25">
      <c r="A1385" s="1"/>
      <c r="F1385" s="4"/>
    </row>
    <row r="1386" spans="1:6" x14ac:dyDescent="0.25">
      <c r="A1386" s="1"/>
      <c r="F1386" s="4"/>
    </row>
    <row r="1387" spans="1:6" x14ac:dyDescent="0.25">
      <c r="A1387" s="1"/>
      <c r="F1387" s="4"/>
    </row>
    <row r="1388" spans="1:6" x14ac:dyDescent="0.25">
      <c r="A1388" s="1"/>
      <c r="F1388" s="4"/>
    </row>
    <row r="1389" spans="1:6" x14ac:dyDescent="0.25">
      <c r="A1389" s="1"/>
      <c r="F1389" s="4"/>
    </row>
    <row r="1390" spans="1:6" x14ac:dyDescent="0.25">
      <c r="A1390" s="1"/>
      <c r="F1390" s="4"/>
    </row>
    <row r="1391" spans="1:6" x14ac:dyDescent="0.25">
      <c r="A1391" s="1"/>
      <c r="F1391" s="4"/>
    </row>
    <row r="1392" spans="1:6" x14ac:dyDescent="0.25">
      <c r="A1392" s="1"/>
      <c r="F1392" s="4"/>
    </row>
    <row r="1393" spans="1:6" x14ac:dyDescent="0.25">
      <c r="A1393" s="1"/>
      <c r="F1393" s="4"/>
    </row>
    <row r="1394" spans="1:6" x14ac:dyDescent="0.25">
      <c r="A1394" s="1"/>
      <c r="F1394" s="4"/>
    </row>
    <row r="1395" spans="1:6" x14ac:dyDescent="0.25">
      <c r="A1395" s="1"/>
      <c r="F1395" s="4"/>
    </row>
    <row r="1396" spans="1:6" x14ac:dyDescent="0.25">
      <c r="A1396" s="1"/>
      <c r="F1396" s="4"/>
    </row>
    <row r="1397" spans="1:6" x14ac:dyDescent="0.25">
      <c r="A1397" s="1"/>
      <c r="F1397" s="4"/>
    </row>
    <row r="1398" spans="1:6" x14ac:dyDescent="0.25">
      <c r="A1398" s="1"/>
      <c r="F1398" s="4"/>
    </row>
    <row r="1399" spans="1:6" x14ac:dyDescent="0.25">
      <c r="A1399" s="1"/>
      <c r="F1399" s="4"/>
    </row>
    <row r="1400" spans="1:6" x14ac:dyDescent="0.25">
      <c r="A1400" s="1"/>
      <c r="F1400" s="4"/>
    </row>
    <row r="1401" spans="1:6" x14ac:dyDescent="0.25">
      <c r="A1401" s="1"/>
      <c r="F1401" s="4"/>
    </row>
    <row r="1402" spans="1:6" x14ac:dyDescent="0.25">
      <c r="A1402" s="1"/>
      <c r="F1402" s="4"/>
    </row>
    <row r="1403" spans="1:6" x14ac:dyDescent="0.25">
      <c r="A1403" s="1"/>
      <c r="F1403" s="4"/>
    </row>
    <row r="1404" spans="1:6" x14ac:dyDescent="0.25">
      <c r="A1404" s="1"/>
      <c r="F1404" s="4"/>
    </row>
    <row r="1405" spans="1:6" x14ac:dyDescent="0.25">
      <c r="A1405" s="1"/>
      <c r="F1405" s="4"/>
    </row>
    <row r="1406" spans="1:6" x14ac:dyDescent="0.25">
      <c r="A1406" s="1"/>
      <c r="F1406" s="4"/>
    </row>
    <row r="1407" spans="1:6" x14ac:dyDescent="0.25">
      <c r="A1407" s="1"/>
      <c r="F1407" s="4"/>
    </row>
    <row r="1408" spans="1:6" x14ac:dyDescent="0.25">
      <c r="A1408" s="1"/>
      <c r="F1408" s="4"/>
    </row>
    <row r="1409" spans="1:6" x14ac:dyDescent="0.25">
      <c r="A1409" s="1"/>
      <c r="F1409" s="4"/>
    </row>
    <row r="1410" spans="1:6" x14ac:dyDescent="0.25">
      <c r="A1410" s="1"/>
      <c r="F1410" s="4"/>
    </row>
    <row r="1411" spans="1:6" x14ac:dyDescent="0.25">
      <c r="A1411" s="1"/>
      <c r="F1411" s="4"/>
    </row>
    <row r="1412" spans="1:6" x14ac:dyDescent="0.25">
      <c r="A1412" s="1"/>
      <c r="F1412" s="4"/>
    </row>
    <row r="1413" spans="1:6" x14ac:dyDescent="0.25">
      <c r="A1413" s="1"/>
      <c r="F1413" s="4"/>
    </row>
    <row r="1414" spans="1:6" x14ac:dyDescent="0.25">
      <c r="A1414" s="1"/>
      <c r="F1414" s="4"/>
    </row>
    <row r="1415" spans="1:6" x14ac:dyDescent="0.25">
      <c r="A1415" s="1"/>
      <c r="F1415" s="4"/>
    </row>
    <row r="1416" spans="1:6" x14ac:dyDescent="0.25">
      <c r="A1416" s="1"/>
      <c r="F1416" s="4"/>
    </row>
    <row r="1417" spans="1:6" x14ac:dyDescent="0.25">
      <c r="A1417" s="1"/>
      <c r="F1417" s="4"/>
    </row>
    <row r="1418" spans="1:6" x14ac:dyDescent="0.25">
      <c r="A1418" s="1"/>
      <c r="F1418" s="4"/>
    </row>
    <row r="1419" spans="1:6" x14ac:dyDescent="0.25">
      <c r="A1419" s="1"/>
      <c r="F1419" s="4"/>
    </row>
    <row r="1420" spans="1:6" x14ac:dyDescent="0.25">
      <c r="A1420" s="1"/>
      <c r="F1420" s="4"/>
    </row>
    <row r="1421" spans="1:6" x14ac:dyDescent="0.25">
      <c r="A1421" s="1"/>
      <c r="F1421" s="4"/>
    </row>
    <row r="1422" spans="1:6" x14ac:dyDescent="0.25">
      <c r="A1422" s="1"/>
      <c r="F1422" s="4"/>
    </row>
    <row r="1423" spans="1:6" x14ac:dyDescent="0.25">
      <c r="A1423" s="1"/>
      <c r="F1423" s="4"/>
    </row>
    <row r="1424" spans="1:6" x14ac:dyDescent="0.25">
      <c r="A1424" s="1"/>
      <c r="F1424" s="4"/>
    </row>
    <row r="1425" spans="1:6" x14ac:dyDescent="0.25">
      <c r="A1425" s="1"/>
      <c r="F1425" s="4"/>
    </row>
    <row r="1426" spans="1:6" x14ac:dyDescent="0.25">
      <c r="A1426" s="1"/>
      <c r="F1426" s="4"/>
    </row>
    <row r="1427" spans="1:6" x14ac:dyDescent="0.25">
      <c r="A1427" s="1"/>
      <c r="F1427" s="4"/>
    </row>
    <row r="1428" spans="1:6" x14ac:dyDescent="0.25">
      <c r="A1428" s="1"/>
      <c r="F1428" s="4"/>
    </row>
    <row r="1429" spans="1:6" x14ac:dyDescent="0.25">
      <c r="A1429" s="1"/>
      <c r="F1429" s="4"/>
    </row>
    <row r="1430" spans="1:6" x14ac:dyDescent="0.25">
      <c r="A1430" s="1"/>
      <c r="F1430" s="4"/>
    </row>
    <row r="1431" spans="1:6" x14ac:dyDescent="0.25">
      <c r="A1431" s="1"/>
      <c r="F1431" s="4"/>
    </row>
    <row r="1432" spans="1:6" x14ac:dyDescent="0.25">
      <c r="A1432" s="1"/>
      <c r="F1432" s="4"/>
    </row>
    <row r="1433" spans="1:6" x14ac:dyDescent="0.25">
      <c r="A1433" s="1"/>
      <c r="F1433" s="4"/>
    </row>
    <row r="1434" spans="1:6" x14ac:dyDescent="0.25">
      <c r="A1434" s="1"/>
      <c r="F1434" s="4"/>
    </row>
    <row r="1435" spans="1:6" x14ac:dyDescent="0.25">
      <c r="A1435" s="1"/>
      <c r="F1435" s="4"/>
    </row>
    <row r="1436" spans="1:6" x14ac:dyDescent="0.25">
      <c r="A1436" s="1"/>
      <c r="F1436" s="4"/>
    </row>
    <row r="1437" spans="1:6" x14ac:dyDescent="0.25">
      <c r="A1437" s="1"/>
      <c r="F1437" s="4"/>
    </row>
    <row r="1438" spans="1:6" x14ac:dyDescent="0.25">
      <c r="A1438" s="1"/>
      <c r="F1438" s="4"/>
    </row>
    <row r="1439" spans="1:6" x14ac:dyDescent="0.25">
      <c r="A1439" s="1"/>
      <c r="F1439" s="4"/>
    </row>
    <row r="1440" spans="1:6" x14ac:dyDescent="0.25">
      <c r="A1440" s="1"/>
      <c r="F1440" s="4"/>
    </row>
    <row r="1441" spans="1:6" x14ac:dyDescent="0.25">
      <c r="A1441" s="1"/>
      <c r="F1441" s="4"/>
    </row>
    <row r="1442" spans="1:6" x14ac:dyDescent="0.25">
      <c r="A1442" s="1"/>
      <c r="F1442" s="4"/>
    </row>
    <row r="1443" spans="1:6" x14ac:dyDescent="0.25">
      <c r="A1443" s="1"/>
      <c r="F1443" s="4"/>
    </row>
    <row r="1444" spans="1:6" x14ac:dyDescent="0.25">
      <c r="A1444" s="1"/>
      <c r="F1444" s="4"/>
    </row>
    <row r="1445" spans="1:6" x14ac:dyDescent="0.25">
      <c r="A1445" s="1"/>
      <c r="F1445" s="4"/>
    </row>
    <row r="1446" spans="1:6" x14ac:dyDescent="0.25">
      <c r="A1446" s="1"/>
      <c r="F1446" s="4"/>
    </row>
    <row r="1447" spans="1:6" x14ac:dyDescent="0.25">
      <c r="A1447" s="1"/>
      <c r="F1447" s="4"/>
    </row>
    <row r="1448" spans="1:6" x14ac:dyDescent="0.25">
      <c r="A1448" s="1"/>
      <c r="F1448" s="4"/>
    </row>
    <row r="1449" spans="1:6" x14ac:dyDescent="0.25">
      <c r="A1449" s="1"/>
      <c r="F1449" s="4"/>
    </row>
    <row r="1450" spans="1:6" x14ac:dyDescent="0.25">
      <c r="A1450" s="1"/>
      <c r="F1450" s="4"/>
    </row>
    <row r="1451" spans="1:6" x14ac:dyDescent="0.25">
      <c r="A1451" s="1"/>
      <c r="F1451" s="4"/>
    </row>
    <row r="1452" spans="1:6" x14ac:dyDescent="0.25">
      <c r="A1452" s="1"/>
      <c r="F1452" s="4"/>
    </row>
    <row r="1453" spans="1:6" x14ac:dyDescent="0.25">
      <c r="A1453" s="1"/>
      <c r="F1453" s="4"/>
    </row>
    <row r="1454" spans="1:6" x14ac:dyDescent="0.25">
      <c r="A1454" s="1"/>
      <c r="F1454" s="4"/>
    </row>
    <row r="1455" spans="1:6" x14ac:dyDescent="0.25">
      <c r="A1455" s="1"/>
      <c r="F1455" s="4"/>
    </row>
    <row r="1456" spans="1:6" x14ac:dyDescent="0.25">
      <c r="A1456" s="1"/>
      <c r="F1456" s="4"/>
    </row>
    <row r="1457" spans="1:6" x14ac:dyDescent="0.25">
      <c r="A1457" s="1"/>
      <c r="F1457" s="4"/>
    </row>
    <row r="1458" spans="1:6" x14ac:dyDescent="0.25">
      <c r="A1458" s="1"/>
      <c r="F1458" s="4"/>
    </row>
    <row r="1459" spans="1:6" x14ac:dyDescent="0.25">
      <c r="A1459" s="1"/>
      <c r="F1459" s="4"/>
    </row>
    <row r="1460" spans="1:6" x14ac:dyDescent="0.25">
      <c r="A1460" s="1"/>
      <c r="F1460" s="4"/>
    </row>
    <row r="1461" spans="1:6" x14ac:dyDescent="0.25">
      <c r="A1461" s="1"/>
      <c r="F1461" s="4"/>
    </row>
    <row r="1462" spans="1:6" x14ac:dyDescent="0.25">
      <c r="A1462" s="1"/>
      <c r="F1462" s="4"/>
    </row>
    <row r="1463" spans="1:6" x14ac:dyDescent="0.25">
      <c r="A1463" s="1"/>
      <c r="F1463" s="4"/>
    </row>
    <row r="1464" spans="1:6" x14ac:dyDescent="0.25">
      <c r="A1464" s="1"/>
      <c r="F1464" s="4"/>
    </row>
    <row r="1465" spans="1:6" x14ac:dyDescent="0.25">
      <c r="A1465" s="1"/>
      <c r="F1465" s="4"/>
    </row>
    <row r="1466" spans="1:6" x14ac:dyDescent="0.25">
      <c r="A1466" s="1"/>
      <c r="F1466" s="4"/>
    </row>
    <row r="1467" spans="1:6" x14ac:dyDescent="0.25">
      <c r="A1467" s="1"/>
      <c r="F1467" s="4"/>
    </row>
    <row r="1468" spans="1:6" x14ac:dyDescent="0.25">
      <c r="A1468" s="1"/>
      <c r="F1468" s="4"/>
    </row>
    <row r="1469" spans="1:6" x14ac:dyDescent="0.25">
      <c r="A1469" s="1"/>
      <c r="F1469" s="4"/>
    </row>
    <row r="1470" spans="1:6" x14ac:dyDescent="0.25">
      <c r="A1470" s="1"/>
      <c r="F1470" s="4"/>
    </row>
    <row r="1471" spans="1:6" x14ac:dyDescent="0.25">
      <c r="A1471" s="1"/>
      <c r="F1471" s="4"/>
    </row>
    <row r="1472" spans="1:6" x14ac:dyDescent="0.25">
      <c r="A1472" s="1"/>
      <c r="F1472" s="4"/>
    </row>
    <row r="1473" spans="1:6" x14ac:dyDescent="0.25">
      <c r="A1473" s="1"/>
      <c r="F1473" s="4"/>
    </row>
    <row r="1474" spans="1:6" x14ac:dyDescent="0.25">
      <c r="A1474" s="1"/>
      <c r="F1474" s="4"/>
    </row>
    <row r="1475" spans="1:6" x14ac:dyDescent="0.25">
      <c r="A1475" s="1"/>
      <c r="F1475" s="4"/>
    </row>
    <row r="1476" spans="1:6" x14ac:dyDescent="0.25">
      <c r="A1476" s="1"/>
      <c r="F1476" s="4"/>
    </row>
    <row r="1477" spans="1:6" x14ac:dyDescent="0.25">
      <c r="A1477" s="1"/>
      <c r="F1477" s="4"/>
    </row>
    <row r="1478" spans="1:6" x14ac:dyDescent="0.25">
      <c r="A1478" s="1"/>
      <c r="F1478" s="4"/>
    </row>
    <row r="1479" spans="1:6" x14ac:dyDescent="0.25">
      <c r="A1479" s="1"/>
      <c r="F1479" s="4"/>
    </row>
    <row r="1480" spans="1:6" x14ac:dyDescent="0.25">
      <c r="A1480" s="1"/>
      <c r="F1480" s="4"/>
    </row>
    <row r="1481" spans="1:6" x14ac:dyDescent="0.25">
      <c r="A1481" s="1"/>
      <c r="F1481" s="4"/>
    </row>
    <row r="1482" spans="1:6" x14ac:dyDescent="0.25">
      <c r="A1482" s="1"/>
      <c r="F1482" s="4"/>
    </row>
    <row r="1483" spans="1:6" x14ac:dyDescent="0.25">
      <c r="A1483" s="1"/>
      <c r="F1483" s="4"/>
    </row>
    <row r="1484" spans="1:6" x14ac:dyDescent="0.25">
      <c r="A1484" s="1"/>
      <c r="F1484" s="4"/>
    </row>
    <row r="1485" spans="1:6" x14ac:dyDescent="0.25">
      <c r="A1485" s="1"/>
      <c r="F1485" s="4"/>
    </row>
    <row r="1486" spans="1:6" x14ac:dyDescent="0.25">
      <c r="A1486" s="1"/>
      <c r="F1486" s="4"/>
    </row>
    <row r="1487" spans="1:6" x14ac:dyDescent="0.25">
      <c r="A1487" s="1"/>
      <c r="F1487" s="4"/>
    </row>
    <row r="1488" spans="1:6" x14ac:dyDescent="0.25">
      <c r="A1488" s="1"/>
      <c r="F1488" s="4"/>
    </row>
    <row r="1489" spans="1:6" x14ac:dyDescent="0.25">
      <c r="A1489" s="1"/>
      <c r="F1489" s="4"/>
    </row>
    <row r="1490" spans="1:6" x14ac:dyDescent="0.25">
      <c r="A1490" s="1"/>
      <c r="F1490" s="4"/>
    </row>
    <row r="1491" spans="1:6" x14ac:dyDescent="0.25">
      <c r="A1491" s="1"/>
      <c r="F1491" s="4"/>
    </row>
    <row r="1492" spans="1:6" x14ac:dyDescent="0.25">
      <c r="A1492" s="1"/>
      <c r="F1492" s="4"/>
    </row>
    <row r="1493" spans="1:6" x14ac:dyDescent="0.25">
      <c r="A1493" s="1"/>
      <c r="F1493" s="4"/>
    </row>
    <row r="1494" spans="1:6" x14ac:dyDescent="0.25">
      <c r="A1494" s="1"/>
      <c r="F1494" s="4"/>
    </row>
    <row r="1495" spans="1:6" x14ac:dyDescent="0.25">
      <c r="A1495" s="1"/>
      <c r="F1495" s="4"/>
    </row>
    <row r="1496" spans="1:6" x14ac:dyDescent="0.25">
      <c r="A1496" s="1"/>
      <c r="F1496" s="4"/>
    </row>
    <row r="1497" spans="1:6" x14ac:dyDescent="0.25">
      <c r="A1497" s="1"/>
      <c r="F1497" s="4"/>
    </row>
    <row r="1498" spans="1:6" x14ac:dyDescent="0.25">
      <c r="A1498" s="1"/>
      <c r="F1498" s="4"/>
    </row>
    <row r="1499" spans="1:6" x14ac:dyDescent="0.25">
      <c r="A1499" s="1"/>
      <c r="F1499" s="4"/>
    </row>
    <row r="1500" spans="1:6" x14ac:dyDescent="0.25">
      <c r="A1500" s="1"/>
      <c r="F1500" s="4"/>
    </row>
    <row r="1501" spans="1:6" x14ac:dyDescent="0.25">
      <c r="A1501" s="1"/>
      <c r="F1501" s="4"/>
    </row>
    <row r="1502" spans="1:6" x14ac:dyDescent="0.25">
      <c r="A1502" s="1"/>
      <c r="F1502" s="4"/>
    </row>
    <row r="1503" spans="1:6" x14ac:dyDescent="0.25">
      <c r="A1503" s="1"/>
      <c r="F1503" s="4"/>
    </row>
    <row r="1504" spans="1:6" x14ac:dyDescent="0.25">
      <c r="A1504" s="1"/>
      <c r="F1504" s="4"/>
    </row>
    <row r="1505" spans="1:6" x14ac:dyDescent="0.25">
      <c r="A1505" s="1"/>
      <c r="F1505" s="4"/>
    </row>
    <row r="1506" spans="1:6" x14ac:dyDescent="0.25">
      <c r="A1506" s="1"/>
      <c r="F1506" s="4"/>
    </row>
    <row r="1507" spans="1:6" x14ac:dyDescent="0.25">
      <c r="A1507" s="1"/>
      <c r="F1507" s="4"/>
    </row>
    <row r="1508" spans="1:6" x14ac:dyDescent="0.25">
      <c r="A1508" s="1"/>
      <c r="F1508" s="4"/>
    </row>
    <row r="1509" spans="1:6" x14ac:dyDescent="0.25">
      <c r="A1509" s="1"/>
      <c r="F1509" s="4"/>
    </row>
    <row r="1510" spans="1:6" x14ac:dyDescent="0.25">
      <c r="A1510" s="1"/>
      <c r="F1510" s="4"/>
    </row>
    <row r="1511" spans="1:6" x14ac:dyDescent="0.25">
      <c r="A1511" s="1"/>
      <c r="F1511" s="4"/>
    </row>
    <row r="1512" spans="1:6" x14ac:dyDescent="0.25">
      <c r="A1512" s="1"/>
      <c r="F1512" s="4"/>
    </row>
    <row r="1513" spans="1:6" x14ac:dyDescent="0.25">
      <c r="A1513" s="1"/>
      <c r="F1513" s="4"/>
    </row>
    <row r="1514" spans="1:6" x14ac:dyDescent="0.25">
      <c r="A1514" s="1"/>
      <c r="F1514" s="4"/>
    </row>
    <row r="1515" spans="1:6" x14ac:dyDescent="0.25">
      <c r="A1515" s="1"/>
      <c r="F1515" s="4"/>
    </row>
    <row r="1516" spans="1:6" x14ac:dyDescent="0.25">
      <c r="A1516" s="1"/>
      <c r="F1516" s="4"/>
    </row>
    <row r="1517" spans="1:6" x14ac:dyDescent="0.25">
      <c r="A1517" s="1"/>
      <c r="F1517" s="4"/>
    </row>
    <row r="1518" spans="1:6" x14ac:dyDescent="0.25">
      <c r="A1518" s="1"/>
      <c r="F1518" s="4"/>
    </row>
    <row r="1519" spans="1:6" x14ac:dyDescent="0.25">
      <c r="A1519" s="1"/>
      <c r="F1519" s="4"/>
    </row>
    <row r="1520" spans="1:6" x14ac:dyDescent="0.25">
      <c r="A1520" s="1"/>
      <c r="F1520" s="4"/>
    </row>
    <row r="1521" spans="1:6" x14ac:dyDescent="0.25">
      <c r="A1521" s="1"/>
      <c r="F1521" s="4"/>
    </row>
    <row r="1522" spans="1:6" x14ac:dyDescent="0.25">
      <c r="A1522" s="1"/>
      <c r="F1522" s="4"/>
    </row>
    <row r="1523" spans="1:6" x14ac:dyDescent="0.25">
      <c r="A1523" s="1"/>
      <c r="F1523" s="4"/>
    </row>
    <row r="1524" spans="1:6" x14ac:dyDescent="0.25">
      <c r="A1524" s="1"/>
      <c r="F1524" s="4"/>
    </row>
    <row r="1525" spans="1:6" x14ac:dyDescent="0.25">
      <c r="A1525" s="1"/>
      <c r="F1525" s="4"/>
    </row>
    <row r="1526" spans="1:6" x14ac:dyDescent="0.25">
      <c r="A1526" s="1"/>
      <c r="F1526" s="4"/>
    </row>
    <row r="1527" spans="1:6" x14ac:dyDescent="0.25">
      <c r="A1527" s="1"/>
      <c r="F1527" s="4"/>
    </row>
    <row r="1528" spans="1:6" x14ac:dyDescent="0.25">
      <c r="A1528" s="1"/>
      <c r="F1528" s="4"/>
    </row>
    <row r="1529" spans="1:6" x14ac:dyDescent="0.25">
      <c r="A1529" s="1"/>
      <c r="F1529" s="4"/>
    </row>
    <row r="1530" spans="1:6" x14ac:dyDescent="0.25">
      <c r="A1530" s="1"/>
      <c r="F1530" s="4"/>
    </row>
    <row r="1531" spans="1:6" x14ac:dyDescent="0.25">
      <c r="A1531" s="1"/>
      <c r="F1531" s="4"/>
    </row>
    <row r="1532" spans="1:6" x14ac:dyDescent="0.25">
      <c r="A1532" s="1"/>
      <c r="F1532" s="4"/>
    </row>
    <row r="1533" spans="1:6" x14ac:dyDescent="0.25">
      <c r="A1533" s="1"/>
      <c r="F1533" s="4"/>
    </row>
    <row r="1534" spans="1:6" x14ac:dyDescent="0.25">
      <c r="A1534" s="1"/>
      <c r="F1534" s="4"/>
    </row>
    <row r="1535" spans="1:6" x14ac:dyDescent="0.25">
      <c r="A1535" s="1"/>
      <c r="F1535" s="4"/>
    </row>
    <row r="1536" spans="1:6" x14ac:dyDescent="0.25">
      <c r="A1536" s="1"/>
      <c r="F1536" s="4"/>
    </row>
    <row r="1537" spans="1:6" x14ac:dyDescent="0.25">
      <c r="A1537" s="1"/>
      <c r="F1537" s="4"/>
    </row>
    <row r="1538" spans="1:6" x14ac:dyDescent="0.25">
      <c r="A1538" s="1"/>
      <c r="F1538" s="4"/>
    </row>
    <row r="1539" spans="1:6" x14ac:dyDescent="0.25">
      <c r="A1539" s="1"/>
      <c r="F1539" s="4"/>
    </row>
    <row r="1540" spans="1:6" x14ac:dyDescent="0.25">
      <c r="A1540" s="1"/>
      <c r="F1540" s="4"/>
    </row>
    <row r="1541" spans="1:6" x14ac:dyDescent="0.25">
      <c r="A1541" s="1"/>
      <c r="F1541" s="4"/>
    </row>
    <row r="1542" spans="1:6" x14ac:dyDescent="0.25">
      <c r="A1542" s="1"/>
      <c r="F1542" s="4"/>
    </row>
    <row r="1543" spans="1:6" x14ac:dyDescent="0.25">
      <c r="A1543" s="1"/>
      <c r="F1543" s="4"/>
    </row>
    <row r="1544" spans="1:6" x14ac:dyDescent="0.25">
      <c r="A1544" s="1"/>
      <c r="F1544" s="4"/>
    </row>
    <row r="1545" spans="1:6" x14ac:dyDescent="0.25">
      <c r="A1545" s="1"/>
      <c r="F1545" s="4"/>
    </row>
    <row r="1546" spans="1:6" x14ac:dyDescent="0.25">
      <c r="A1546" s="1"/>
      <c r="F1546" s="4"/>
    </row>
    <row r="1547" spans="1:6" x14ac:dyDescent="0.25">
      <c r="A1547" s="1"/>
      <c r="F1547" s="4"/>
    </row>
    <row r="1548" spans="1:6" x14ac:dyDescent="0.25">
      <c r="A1548" s="1"/>
      <c r="F1548" s="4"/>
    </row>
    <row r="1549" spans="1:6" x14ac:dyDescent="0.25">
      <c r="A1549" s="1"/>
      <c r="F1549" s="4"/>
    </row>
    <row r="1550" spans="1:6" x14ac:dyDescent="0.25">
      <c r="A1550" s="1"/>
      <c r="F1550" s="4"/>
    </row>
    <row r="1551" spans="1:6" x14ac:dyDescent="0.25">
      <c r="A1551" s="1"/>
      <c r="F1551" s="4"/>
    </row>
    <row r="1552" spans="1:6" x14ac:dyDescent="0.25">
      <c r="A1552" s="1"/>
      <c r="F1552" s="4"/>
    </row>
    <row r="1553" spans="1:6" x14ac:dyDescent="0.25">
      <c r="A1553" s="1"/>
      <c r="F1553" s="4"/>
    </row>
    <row r="1554" spans="1:6" x14ac:dyDescent="0.25">
      <c r="A1554" s="1"/>
      <c r="F1554" s="4"/>
    </row>
    <row r="1555" spans="1:6" x14ac:dyDescent="0.25">
      <c r="A1555" s="1"/>
      <c r="F1555" s="4"/>
    </row>
    <row r="1556" spans="1:6" x14ac:dyDescent="0.25">
      <c r="A1556" s="1"/>
      <c r="F1556" s="4"/>
    </row>
    <row r="1557" spans="1:6" x14ac:dyDescent="0.25">
      <c r="A1557" s="1"/>
      <c r="F1557" s="4"/>
    </row>
    <row r="1558" spans="1:6" x14ac:dyDescent="0.25">
      <c r="A1558" s="1"/>
      <c r="F1558" s="4"/>
    </row>
    <row r="1559" spans="1:6" x14ac:dyDescent="0.25">
      <c r="A1559" s="1"/>
      <c r="F1559" s="4"/>
    </row>
    <row r="1560" spans="1:6" x14ac:dyDescent="0.25">
      <c r="A1560" s="1"/>
      <c r="F1560" s="4"/>
    </row>
    <row r="1561" spans="1:6" x14ac:dyDescent="0.25">
      <c r="A1561" s="1"/>
      <c r="F1561" s="4"/>
    </row>
    <row r="1562" spans="1:6" x14ac:dyDescent="0.25">
      <c r="A1562" s="1"/>
      <c r="F1562" s="4"/>
    </row>
    <row r="1563" spans="1:6" x14ac:dyDescent="0.25">
      <c r="A1563" s="1"/>
      <c r="F1563" s="4"/>
    </row>
    <row r="1564" spans="1:6" x14ac:dyDescent="0.25">
      <c r="A1564" s="1"/>
      <c r="F1564" s="4"/>
    </row>
    <row r="1565" spans="1:6" x14ac:dyDescent="0.25">
      <c r="A1565" s="1"/>
      <c r="F1565" s="4"/>
    </row>
    <row r="1566" spans="1:6" x14ac:dyDescent="0.25">
      <c r="A1566" s="1"/>
      <c r="F1566" s="4"/>
    </row>
    <row r="1567" spans="1:6" x14ac:dyDescent="0.25">
      <c r="A1567" s="1"/>
      <c r="F1567" s="4"/>
    </row>
    <row r="1568" spans="1:6" x14ac:dyDescent="0.25">
      <c r="A1568" s="1"/>
      <c r="F1568" s="4"/>
    </row>
    <row r="1569" spans="1:6" x14ac:dyDescent="0.25">
      <c r="A1569" s="1"/>
      <c r="F1569" s="4"/>
    </row>
    <row r="1570" spans="1:6" x14ac:dyDescent="0.25">
      <c r="A1570" s="1"/>
      <c r="F1570" s="4"/>
    </row>
    <row r="1571" spans="1:6" x14ac:dyDescent="0.25">
      <c r="A1571" s="1"/>
      <c r="F1571" s="4"/>
    </row>
    <row r="1572" spans="1:6" x14ac:dyDescent="0.25">
      <c r="A1572" s="1"/>
      <c r="F1572" s="4"/>
    </row>
    <row r="1573" spans="1:6" x14ac:dyDescent="0.25">
      <c r="A1573" s="1"/>
      <c r="F1573" s="4"/>
    </row>
    <row r="1574" spans="1:6" x14ac:dyDescent="0.25">
      <c r="A1574" s="1"/>
      <c r="F1574" s="4"/>
    </row>
    <row r="1575" spans="1:6" x14ac:dyDescent="0.25">
      <c r="A1575" s="1"/>
      <c r="F1575" s="4"/>
    </row>
    <row r="1576" spans="1:6" x14ac:dyDescent="0.25">
      <c r="A1576" s="1"/>
      <c r="F1576" s="4"/>
    </row>
    <row r="1577" spans="1:6" x14ac:dyDescent="0.25">
      <c r="A1577" s="1"/>
      <c r="F1577" s="4"/>
    </row>
    <row r="1578" spans="1:6" x14ac:dyDescent="0.25">
      <c r="A1578" s="1"/>
      <c r="F1578" s="4"/>
    </row>
    <row r="1579" spans="1:6" x14ac:dyDescent="0.25">
      <c r="A1579" s="1"/>
      <c r="F1579" s="4"/>
    </row>
    <row r="1580" spans="1:6" x14ac:dyDescent="0.25">
      <c r="A1580" s="1"/>
      <c r="F1580" s="4"/>
    </row>
    <row r="1581" spans="1:6" x14ac:dyDescent="0.25">
      <c r="A1581" s="1"/>
      <c r="F1581" s="4"/>
    </row>
    <row r="1582" spans="1:6" x14ac:dyDescent="0.25">
      <c r="A1582" s="1"/>
      <c r="F1582" s="4"/>
    </row>
    <row r="1583" spans="1:6" x14ac:dyDescent="0.25">
      <c r="A1583" s="1"/>
      <c r="F1583" s="4"/>
    </row>
    <row r="1584" spans="1:6" x14ac:dyDescent="0.25">
      <c r="A1584" s="1"/>
      <c r="F1584" s="4"/>
    </row>
    <row r="1585" spans="1:6" x14ac:dyDescent="0.25">
      <c r="A1585" s="1"/>
      <c r="F1585" s="4"/>
    </row>
    <row r="1586" spans="1:6" x14ac:dyDescent="0.25">
      <c r="A1586" s="1"/>
      <c r="F1586" s="4"/>
    </row>
    <row r="1587" spans="1:6" x14ac:dyDescent="0.25">
      <c r="A1587" s="1"/>
      <c r="F1587" s="4"/>
    </row>
    <row r="1588" spans="1:6" x14ac:dyDescent="0.25">
      <c r="A1588" s="1"/>
      <c r="F1588" s="4"/>
    </row>
    <row r="1589" spans="1:6" x14ac:dyDescent="0.25">
      <c r="A1589" s="1"/>
      <c r="F1589" s="4"/>
    </row>
    <row r="1590" spans="1:6" x14ac:dyDescent="0.25">
      <c r="A1590" s="1"/>
      <c r="F1590" s="4"/>
    </row>
    <row r="1591" spans="1:6" x14ac:dyDescent="0.25">
      <c r="A1591" s="1"/>
      <c r="F1591" s="4"/>
    </row>
    <row r="1592" spans="1:6" x14ac:dyDescent="0.25">
      <c r="A1592" s="1"/>
      <c r="F1592" s="4"/>
    </row>
    <row r="1593" spans="1:6" x14ac:dyDescent="0.25">
      <c r="A1593" s="1"/>
      <c r="F1593" s="4"/>
    </row>
    <row r="1594" spans="1:6" x14ac:dyDescent="0.25">
      <c r="A1594" s="1"/>
      <c r="F1594" s="4"/>
    </row>
    <row r="1595" spans="1:6" x14ac:dyDescent="0.25">
      <c r="A1595" s="1"/>
      <c r="F1595" s="4"/>
    </row>
    <row r="1596" spans="1:6" x14ac:dyDescent="0.25">
      <c r="A1596" s="1"/>
      <c r="F1596" s="4"/>
    </row>
    <row r="1597" spans="1:6" x14ac:dyDescent="0.25">
      <c r="A1597" s="1"/>
      <c r="F1597" s="4"/>
    </row>
    <row r="1598" spans="1:6" x14ac:dyDescent="0.25">
      <c r="A1598" s="1"/>
      <c r="F1598" s="4"/>
    </row>
    <row r="1599" spans="1:6" x14ac:dyDescent="0.25">
      <c r="A1599" s="1"/>
      <c r="F1599" s="4"/>
    </row>
    <row r="1600" spans="1:6" x14ac:dyDescent="0.25">
      <c r="A1600" s="1"/>
      <c r="F1600" s="4"/>
    </row>
    <row r="1601" spans="1:6" x14ac:dyDescent="0.25">
      <c r="A1601" s="1"/>
      <c r="F1601" s="4"/>
    </row>
    <row r="1602" spans="1:6" x14ac:dyDescent="0.25">
      <c r="A1602" s="1"/>
      <c r="F1602" s="4"/>
    </row>
    <row r="1603" spans="1:6" x14ac:dyDescent="0.25">
      <c r="A1603" s="1"/>
      <c r="F1603" s="4"/>
    </row>
    <row r="1604" spans="1:6" x14ac:dyDescent="0.25">
      <c r="A1604" s="1"/>
      <c r="F1604" s="4"/>
    </row>
    <row r="1605" spans="1:6" x14ac:dyDescent="0.25">
      <c r="A1605" s="1"/>
      <c r="F1605" s="4"/>
    </row>
    <row r="1606" spans="1:6" x14ac:dyDescent="0.25">
      <c r="A1606" s="1"/>
      <c r="F1606" s="4"/>
    </row>
    <row r="1607" spans="1:6" x14ac:dyDescent="0.25">
      <c r="A1607" s="1"/>
      <c r="F1607" s="4"/>
    </row>
    <row r="1608" spans="1:6" x14ac:dyDescent="0.25">
      <c r="A1608" s="1"/>
      <c r="F1608" s="4"/>
    </row>
    <row r="1609" spans="1:6" x14ac:dyDescent="0.25">
      <c r="A1609" s="1"/>
      <c r="F1609" s="4"/>
    </row>
    <row r="1610" spans="1:6" x14ac:dyDescent="0.25">
      <c r="A1610" s="1"/>
      <c r="F1610" s="4"/>
    </row>
    <row r="1611" spans="1:6" x14ac:dyDescent="0.25">
      <c r="A1611" s="1"/>
      <c r="F1611" s="4"/>
    </row>
    <row r="1612" spans="1:6" x14ac:dyDescent="0.25">
      <c r="A1612" s="1"/>
      <c r="F1612" s="4"/>
    </row>
    <row r="1613" spans="1:6" x14ac:dyDescent="0.25">
      <c r="A1613" s="1"/>
      <c r="F1613" s="4"/>
    </row>
    <row r="1614" spans="1:6" x14ac:dyDescent="0.25">
      <c r="A1614" s="1"/>
      <c r="F1614" s="4"/>
    </row>
    <row r="1615" spans="1:6" x14ac:dyDescent="0.25">
      <c r="A1615" s="1"/>
      <c r="F1615" s="4"/>
    </row>
    <row r="1616" spans="1:6" x14ac:dyDescent="0.25">
      <c r="A1616" s="1"/>
      <c r="F1616" s="4"/>
    </row>
    <row r="1617" spans="1:6" x14ac:dyDescent="0.25">
      <c r="A1617" s="1"/>
      <c r="F1617" s="4"/>
    </row>
    <row r="1618" spans="1:6" x14ac:dyDescent="0.25">
      <c r="A1618" s="1"/>
      <c r="F1618" s="4"/>
    </row>
    <row r="1619" spans="1:6" x14ac:dyDescent="0.25">
      <c r="A1619" s="1"/>
      <c r="F1619" s="4"/>
    </row>
    <row r="1620" spans="1:6" x14ac:dyDescent="0.25">
      <c r="A1620" s="1"/>
      <c r="F1620" s="4"/>
    </row>
    <row r="1621" spans="1:6" x14ac:dyDescent="0.25">
      <c r="A1621" s="1"/>
      <c r="F1621" s="4"/>
    </row>
    <row r="1622" spans="1:6" x14ac:dyDescent="0.25">
      <c r="A1622" s="1"/>
      <c r="F1622" s="4"/>
    </row>
    <row r="1623" spans="1:6" x14ac:dyDescent="0.25">
      <c r="A1623" s="1"/>
      <c r="F1623" s="4"/>
    </row>
    <row r="1624" spans="1:6" x14ac:dyDescent="0.25">
      <c r="A1624" s="1"/>
      <c r="F1624" s="4"/>
    </row>
    <row r="1625" spans="1:6" x14ac:dyDescent="0.25">
      <c r="A1625" s="1"/>
      <c r="F1625" s="4"/>
    </row>
    <row r="1626" spans="1:6" x14ac:dyDescent="0.25">
      <c r="A1626" s="1"/>
      <c r="F1626" s="4"/>
    </row>
    <row r="1627" spans="1:6" x14ac:dyDescent="0.25">
      <c r="A1627" s="1"/>
      <c r="F1627" s="4"/>
    </row>
    <row r="1628" spans="1:6" x14ac:dyDescent="0.25">
      <c r="A1628" s="1"/>
      <c r="F1628" s="4"/>
    </row>
    <row r="1629" spans="1:6" x14ac:dyDescent="0.25">
      <c r="A1629" s="1"/>
      <c r="F1629" s="4"/>
    </row>
    <row r="1630" spans="1:6" x14ac:dyDescent="0.25">
      <c r="A1630" s="1"/>
      <c r="F1630" s="4"/>
    </row>
    <row r="1631" spans="1:6" x14ac:dyDescent="0.25">
      <c r="A1631" s="1"/>
      <c r="F1631" s="4"/>
    </row>
    <row r="1632" spans="1:6" x14ac:dyDescent="0.25">
      <c r="A1632" s="1"/>
      <c r="F1632" s="4"/>
    </row>
    <row r="1633" spans="1:6" x14ac:dyDescent="0.25">
      <c r="A1633" s="1"/>
      <c r="F1633" s="4"/>
    </row>
    <row r="1634" spans="1:6" x14ac:dyDescent="0.25">
      <c r="A1634" s="1"/>
      <c r="F1634" s="4"/>
    </row>
    <row r="1635" spans="1:6" x14ac:dyDescent="0.25">
      <c r="A1635" s="1"/>
      <c r="F1635" s="4"/>
    </row>
    <row r="1636" spans="1:6" x14ac:dyDescent="0.25">
      <c r="A1636" s="1"/>
      <c r="F1636" s="4"/>
    </row>
    <row r="1637" spans="1:6" x14ac:dyDescent="0.25">
      <c r="A1637" s="1"/>
      <c r="F1637" s="4"/>
    </row>
    <row r="1638" spans="1:6" x14ac:dyDescent="0.25">
      <c r="A1638" s="1"/>
      <c r="F1638" s="4"/>
    </row>
    <row r="1639" spans="1:6" x14ac:dyDescent="0.25">
      <c r="A1639" s="1"/>
      <c r="F1639" s="4"/>
    </row>
    <row r="1640" spans="1:6" x14ac:dyDescent="0.25">
      <c r="A1640" s="1"/>
      <c r="F1640" s="4"/>
    </row>
    <row r="1641" spans="1:6" x14ac:dyDescent="0.25">
      <c r="A1641" s="1"/>
      <c r="F1641" s="4"/>
    </row>
    <row r="1642" spans="1:6" x14ac:dyDescent="0.25">
      <c r="A1642" s="1"/>
      <c r="F1642" s="4"/>
    </row>
    <row r="1643" spans="1:6" x14ac:dyDescent="0.25">
      <c r="A1643" s="1"/>
      <c r="F1643" s="4"/>
    </row>
    <row r="1644" spans="1:6" x14ac:dyDescent="0.25">
      <c r="A1644" s="1"/>
      <c r="F1644" s="4"/>
    </row>
    <row r="1645" spans="1:6" x14ac:dyDescent="0.25">
      <c r="A1645" s="1"/>
      <c r="F1645" s="4"/>
    </row>
    <row r="1646" spans="1:6" x14ac:dyDescent="0.25">
      <c r="A1646" s="1"/>
      <c r="F1646" s="4"/>
    </row>
    <row r="1647" spans="1:6" x14ac:dyDescent="0.25">
      <c r="A1647" s="1"/>
      <c r="F1647" s="4"/>
    </row>
    <row r="1648" spans="1:6" x14ac:dyDescent="0.25">
      <c r="A1648" s="1"/>
      <c r="F1648" s="4"/>
    </row>
    <row r="1649" spans="1:6" x14ac:dyDescent="0.25">
      <c r="A1649" s="1"/>
      <c r="F1649" s="4"/>
    </row>
    <row r="1650" spans="1:6" x14ac:dyDescent="0.25">
      <c r="A1650" s="1"/>
      <c r="F1650" s="4"/>
    </row>
    <row r="1651" spans="1:6" x14ac:dyDescent="0.25">
      <c r="A1651" s="1"/>
      <c r="F1651" s="4"/>
    </row>
    <row r="1652" spans="1:6" x14ac:dyDescent="0.25">
      <c r="A1652" s="1"/>
      <c r="F1652" s="4"/>
    </row>
    <row r="1653" spans="1:6" x14ac:dyDescent="0.25">
      <c r="A1653" s="1"/>
      <c r="F1653" s="4"/>
    </row>
    <row r="1654" spans="1:6" x14ac:dyDescent="0.25">
      <c r="A1654" s="1"/>
      <c r="F1654" s="4"/>
    </row>
    <row r="1655" spans="1:6" x14ac:dyDescent="0.25">
      <c r="A1655" s="1"/>
      <c r="F1655" s="4"/>
    </row>
    <row r="1656" spans="1:6" x14ac:dyDescent="0.25">
      <c r="A1656" s="1"/>
      <c r="F1656" s="4"/>
    </row>
    <row r="1657" spans="1:6" x14ac:dyDescent="0.25">
      <c r="A1657" s="1"/>
      <c r="F1657" s="4"/>
    </row>
    <row r="1658" spans="1:6" x14ac:dyDescent="0.25">
      <c r="A1658" s="1"/>
      <c r="F1658" s="4"/>
    </row>
    <row r="1659" spans="1:6" x14ac:dyDescent="0.25">
      <c r="A1659" s="1"/>
      <c r="F1659" s="4"/>
    </row>
    <row r="1660" spans="1:6" x14ac:dyDescent="0.25">
      <c r="A1660" s="1"/>
      <c r="F1660" s="4"/>
    </row>
    <row r="1661" spans="1:6" x14ac:dyDescent="0.25">
      <c r="A1661" s="1"/>
      <c r="F1661" s="4"/>
    </row>
    <row r="1662" spans="1:6" x14ac:dyDescent="0.25">
      <c r="A1662" s="1"/>
      <c r="F1662" s="4"/>
    </row>
    <row r="1663" spans="1:6" x14ac:dyDescent="0.25">
      <c r="A1663" s="1"/>
      <c r="F1663" s="4"/>
    </row>
    <row r="1664" spans="1:6" x14ac:dyDescent="0.25">
      <c r="A1664" s="1"/>
      <c r="F1664" s="4"/>
    </row>
    <row r="1665" spans="1:6" x14ac:dyDescent="0.25">
      <c r="A1665" s="1"/>
      <c r="F1665" s="4"/>
    </row>
    <row r="1666" spans="1:6" x14ac:dyDescent="0.25">
      <c r="A1666" s="1"/>
      <c r="F1666" s="4"/>
    </row>
    <row r="1667" spans="1:6" x14ac:dyDescent="0.25">
      <c r="A1667" s="1"/>
      <c r="F1667" s="4"/>
    </row>
    <row r="1668" spans="1:6" x14ac:dyDescent="0.25">
      <c r="A1668" s="1"/>
      <c r="F1668" s="4"/>
    </row>
    <row r="1669" spans="1:6" x14ac:dyDescent="0.25">
      <c r="A1669" s="1"/>
      <c r="F1669" s="4"/>
    </row>
    <row r="1670" spans="1:6" x14ac:dyDescent="0.25">
      <c r="A1670" s="1"/>
      <c r="F1670" s="4"/>
    </row>
    <row r="1671" spans="1:6" x14ac:dyDescent="0.25">
      <c r="A1671" s="1"/>
      <c r="F1671" s="4"/>
    </row>
    <row r="1672" spans="1:6" x14ac:dyDescent="0.25">
      <c r="A1672" s="1"/>
      <c r="F1672" s="4"/>
    </row>
    <row r="1673" spans="1:6" x14ac:dyDescent="0.25">
      <c r="A1673" s="1"/>
      <c r="F1673" s="4"/>
    </row>
    <row r="1674" spans="1:6" x14ac:dyDescent="0.25">
      <c r="A1674" s="1"/>
      <c r="F1674" s="4"/>
    </row>
    <row r="1675" spans="1:6" x14ac:dyDescent="0.25">
      <c r="A1675" s="1"/>
      <c r="F1675" s="4"/>
    </row>
    <row r="1676" spans="1:6" x14ac:dyDescent="0.25">
      <c r="A1676" s="1"/>
      <c r="F1676" s="4"/>
    </row>
    <row r="1677" spans="1:6" x14ac:dyDescent="0.25">
      <c r="A1677" s="1"/>
      <c r="F1677" s="4"/>
    </row>
    <row r="1678" spans="1:6" x14ac:dyDescent="0.25">
      <c r="A1678" s="1"/>
      <c r="F1678" s="4"/>
    </row>
    <row r="1679" spans="1:6" x14ac:dyDescent="0.25">
      <c r="A1679" s="1"/>
      <c r="F1679" s="4"/>
    </row>
    <row r="1680" spans="1:6" x14ac:dyDescent="0.25">
      <c r="A1680" s="1"/>
      <c r="F1680" s="4"/>
    </row>
    <row r="1681" spans="1:6" x14ac:dyDescent="0.25">
      <c r="A1681" s="1"/>
      <c r="F1681" s="4"/>
    </row>
    <row r="1682" spans="1:6" x14ac:dyDescent="0.25">
      <c r="A1682" s="1"/>
      <c r="F1682" s="4"/>
    </row>
    <row r="1683" spans="1:6" x14ac:dyDescent="0.25">
      <c r="A1683" s="1"/>
      <c r="F1683" s="4"/>
    </row>
    <row r="1684" spans="1:6" x14ac:dyDescent="0.25">
      <c r="A1684" s="1"/>
      <c r="F1684" s="4"/>
    </row>
    <row r="1685" spans="1:6" x14ac:dyDescent="0.25">
      <c r="A1685" s="1"/>
      <c r="F1685" s="4"/>
    </row>
    <row r="1686" spans="1:6" x14ac:dyDescent="0.25">
      <c r="A1686" s="1"/>
      <c r="F1686" s="4"/>
    </row>
    <row r="1687" spans="1:6" x14ac:dyDescent="0.25">
      <c r="A1687" s="1"/>
      <c r="F1687" s="4"/>
    </row>
    <row r="1688" spans="1:6" x14ac:dyDescent="0.25">
      <c r="A1688" s="1"/>
      <c r="F1688" s="4"/>
    </row>
    <row r="1689" spans="1:6" x14ac:dyDescent="0.25">
      <c r="A1689" s="1"/>
      <c r="F1689" s="4"/>
    </row>
    <row r="1690" spans="1:6" x14ac:dyDescent="0.25">
      <c r="A1690" s="1"/>
      <c r="F1690" s="4"/>
    </row>
    <row r="1691" spans="1:6" x14ac:dyDescent="0.25">
      <c r="A1691" s="1"/>
      <c r="F1691" s="4"/>
    </row>
    <row r="1692" spans="1:6" x14ac:dyDescent="0.25">
      <c r="A1692" s="1"/>
      <c r="F1692" s="4"/>
    </row>
    <row r="1693" spans="1:6" x14ac:dyDescent="0.25">
      <c r="A1693" s="1"/>
      <c r="F1693" s="4"/>
    </row>
    <row r="1694" spans="1:6" x14ac:dyDescent="0.25">
      <c r="A1694" s="1"/>
      <c r="F1694" s="4"/>
    </row>
    <row r="1695" spans="1:6" x14ac:dyDescent="0.25">
      <c r="A1695" s="1"/>
      <c r="F1695" s="4"/>
    </row>
    <row r="1696" spans="1:6" x14ac:dyDescent="0.25">
      <c r="A1696" s="1"/>
      <c r="F1696" s="4"/>
    </row>
    <row r="1697" spans="1:6" x14ac:dyDescent="0.25">
      <c r="A1697" s="1"/>
      <c r="F1697" s="4"/>
    </row>
    <row r="1698" spans="1:6" x14ac:dyDescent="0.25">
      <c r="A1698" s="1"/>
      <c r="F1698" s="4"/>
    </row>
    <row r="1699" spans="1:6" x14ac:dyDescent="0.25">
      <c r="A1699" s="1"/>
      <c r="F1699" s="4"/>
    </row>
    <row r="1700" spans="1:6" x14ac:dyDescent="0.25">
      <c r="A1700" s="1"/>
      <c r="F1700" s="4"/>
    </row>
    <row r="1701" spans="1:6" x14ac:dyDescent="0.25">
      <c r="A1701" s="1"/>
      <c r="F1701" s="4"/>
    </row>
    <row r="1702" spans="1:6" x14ac:dyDescent="0.25">
      <c r="A1702" s="1"/>
      <c r="F1702" s="4"/>
    </row>
    <row r="1703" spans="1:6" x14ac:dyDescent="0.25">
      <c r="A1703" s="1"/>
      <c r="F1703" s="4"/>
    </row>
    <row r="1704" spans="1:6" x14ac:dyDescent="0.25">
      <c r="A1704" s="1"/>
      <c r="F1704" s="4"/>
    </row>
    <row r="1705" spans="1:6" x14ac:dyDescent="0.25">
      <c r="A1705" s="1"/>
      <c r="F1705" s="4"/>
    </row>
    <row r="1706" spans="1:6" x14ac:dyDescent="0.25">
      <c r="A1706" s="1"/>
      <c r="F1706" s="4"/>
    </row>
    <row r="1707" spans="1:6" x14ac:dyDescent="0.25">
      <c r="A1707" s="1"/>
      <c r="F1707" s="4"/>
    </row>
    <row r="1708" spans="1:6" x14ac:dyDescent="0.25">
      <c r="A1708" s="1"/>
      <c r="F1708" s="4"/>
    </row>
    <row r="1709" spans="1:6" x14ac:dyDescent="0.25">
      <c r="A1709" s="1"/>
      <c r="F1709" s="4"/>
    </row>
    <row r="1710" spans="1:6" x14ac:dyDescent="0.25">
      <c r="A1710" s="1"/>
      <c r="F1710" s="4"/>
    </row>
    <row r="1711" spans="1:6" x14ac:dyDescent="0.25">
      <c r="A1711" s="1"/>
      <c r="F1711" s="4"/>
    </row>
    <row r="1712" spans="1:6" x14ac:dyDescent="0.25">
      <c r="A1712" s="1"/>
      <c r="F1712" s="4"/>
    </row>
    <row r="1713" spans="1:6" x14ac:dyDescent="0.25">
      <c r="A1713" s="1"/>
      <c r="F1713" s="4"/>
    </row>
    <row r="1714" spans="1:6" x14ac:dyDescent="0.25">
      <c r="A1714" s="1"/>
      <c r="F1714" s="4"/>
    </row>
    <row r="1715" spans="1:6" x14ac:dyDescent="0.25">
      <c r="A1715" s="1"/>
      <c r="F1715" s="4"/>
    </row>
    <row r="1716" spans="1:6" x14ac:dyDescent="0.25">
      <c r="A1716" s="1"/>
      <c r="F1716" s="4"/>
    </row>
    <row r="1717" spans="1:6" x14ac:dyDescent="0.25">
      <c r="A1717" s="1"/>
      <c r="F1717" s="4"/>
    </row>
    <row r="1718" spans="1:6" x14ac:dyDescent="0.25">
      <c r="A1718" s="1"/>
      <c r="F1718" s="4"/>
    </row>
    <row r="1719" spans="1:6" x14ac:dyDescent="0.25">
      <c r="A1719" s="1"/>
      <c r="F1719" s="4"/>
    </row>
    <row r="1720" spans="1:6" x14ac:dyDescent="0.25">
      <c r="A1720" s="1"/>
      <c r="F1720" s="4"/>
    </row>
    <row r="1721" spans="1:6" x14ac:dyDescent="0.25">
      <c r="A1721" s="1"/>
      <c r="F1721" s="4"/>
    </row>
    <row r="1722" spans="1:6" x14ac:dyDescent="0.25">
      <c r="A1722" s="1"/>
      <c r="F1722" s="4"/>
    </row>
    <row r="1723" spans="1:6" x14ac:dyDescent="0.25">
      <c r="A1723" s="1"/>
      <c r="F1723" s="4"/>
    </row>
    <row r="1724" spans="1:6" x14ac:dyDescent="0.25">
      <c r="A1724" s="1"/>
      <c r="F1724" s="4"/>
    </row>
    <row r="1725" spans="1:6" x14ac:dyDescent="0.25">
      <c r="A1725" s="1"/>
      <c r="F1725" s="4"/>
    </row>
    <row r="1726" spans="1:6" x14ac:dyDescent="0.25">
      <c r="A1726" s="1"/>
      <c r="F1726" s="4"/>
    </row>
    <row r="1727" spans="1:6" x14ac:dyDescent="0.25">
      <c r="A1727" s="1"/>
      <c r="F1727" s="4"/>
    </row>
    <row r="1728" spans="1:6" x14ac:dyDescent="0.25">
      <c r="A1728" s="1"/>
      <c r="F1728" s="4"/>
    </row>
    <row r="1729" spans="1:6" x14ac:dyDescent="0.25">
      <c r="A1729" s="1"/>
      <c r="F1729" s="4"/>
    </row>
    <row r="1730" spans="1:6" x14ac:dyDescent="0.25">
      <c r="A1730" s="1"/>
      <c r="F1730" s="4"/>
    </row>
    <row r="1731" spans="1:6" x14ac:dyDescent="0.25">
      <c r="A1731" s="1"/>
      <c r="F1731" s="4"/>
    </row>
    <row r="1732" spans="1:6" x14ac:dyDescent="0.25">
      <c r="A1732" s="1"/>
      <c r="F1732" s="4"/>
    </row>
    <row r="1733" spans="1:6" x14ac:dyDescent="0.25">
      <c r="A1733" s="1"/>
      <c r="F1733" s="4"/>
    </row>
    <row r="1734" spans="1:6" x14ac:dyDescent="0.25">
      <c r="A1734" s="1"/>
      <c r="F1734" s="4"/>
    </row>
    <row r="1735" spans="1:6" x14ac:dyDescent="0.25">
      <c r="A1735" s="1"/>
      <c r="F1735" s="4"/>
    </row>
    <row r="1736" spans="1:6" x14ac:dyDescent="0.25">
      <c r="A1736" s="1"/>
      <c r="F1736" s="4"/>
    </row>
    <row r="1737" spans="1:6" x14ac:dyDescent="0.25">
      <c r="A1737" s="1"/>
      <c r="F1737" s="4"/>
    </row>
    <row r="1738" spans="1:6" x14ac:dyDescent="0.25">
      <c r="A1738" s="1"/>
      <c r="F1738" s="4"/>
    </row>
    <row r="1739" spans="1:6" x14ac:dyDescent="0.25">
      <c r="A1739" s="1"/>
      <c r="F1739" s="4"/>
    </row>
    <row r="1740" spans="1:6" x14ac:dyDescent="0.25">
      <c r="A1740" s="1"/>
      <c r="F1740" s="4"/>
    </row>
    <row r="1741" spans="1:6" x14ac:dyDescent="0.25">
      <c r="A1741" s="1"/>
      <c r="F1741" s="4"/>
    </row>
    <row r="1742" spans="1:6" x14ac:dyDescent="0.25">
      <c r="A1742" s="1"/>
      <c r="F1742" s="4"/>
    </row>
    <row r="1743" spans="1:6" x14ac:dyDescent="0.25">
      <c r="A1743" s="1"/>
      <c r="F1743" s="4"/>
    </row>
    <row r="1744" spans="1:6" x14ac:dyDescent="0.25">
      <c r="A1744" s="1"/>
      <c r="F1744" s="4"/>
    </row>
    <row r="1745" spans="1:6" x14ac:dyDescent="0.25">
      <c r="A1745" s="1"/>
      <c r="F1745" s="4"/>
    </row>
    <row r="1746" spans="1:6" x14ac:dyDescent="0.25">
      <c r="A1746" s="1"/>
      <c r="F1746" s="4"/>
    </row>
    <row r="1747" spans="1:6" x14ac:dyDescent="0.25">
      <c r="A1747" s="1"/>
      <c r="F1747" s="4"/>
    </row>
    <row r="1748" spans="1:6" x14ac:dyDescent="0.25">
      <c r="A1748" s="1"/>
      <c r="F1748" s="4"/>
    </row>
    <row r="1749" spans="1:6" x14ac:dyDescent="0.25">
      <c r="A1749" s="1"/>
      <c r="F1749" s="4"/>
    </row>
    <row r="1750" spans="1:6" x14ac:dyDescent="0.25">
      <c r="A1750" s="1"/>
      <c r="F1750" s="4"/>
    </row>
    <row r="1751" spans="1:6" x14ac:dyDescent="0.25">
      <c r="A1751" s="1"/>
      <c r="F1751" s="4"/>
    </row>
    <row r="1752" spans="1:6" x14ac:dyDescent="0.25">
      <c r="A1752" s="1"/>
      <c r="F1752" s="4"/>
    </row>
    <row r="1753" spans="1:6" x14ac:dyDescent="0.25">
      <c r="A1753" s="1"/>
      <c r="F1753" s="4"/>
    </row>
    <row r="1754" spans="1:6" x14ac:dyDescent="0.25">
      <c r="A1754" s="1"/>
      <c r="F1754" s="4"/>
    </row>
    <row r="1755" spans="1:6" x14ac:dyDescent="0.25">
      <c r="A1755" s="1"/>
      <c r="F1755" s="4"/>
    </row>
    <row r="1756" spans="1:6" x14ac:dyDescent="0.25">
      <c r="A1756" s="1"/>
      <c r="F1756" s="4"/>
    </row>
    <row r="1757" spans="1:6" x14ac:dyDescent="0.25">
      <c r="A1757" s="1"/>
      <c r="F1757" s="4"/>
    </row>
    <row r="1758" spans="1:6" x14ac:dyDescent="0.25">
      <c r="A1758" s="1"/>
      <c r="F1758" s="4"/>
    </row>
    <row r="1759" spans="1:6" x14ac:dyDescent="0.25">
      <c r="A1759" s="1"/>
      <c r="F1759" s="4"/>
    </row>
    <row r="1760" spans="1:6" x14ac:dyDescent="0.25">
      <c r="A1760" s="1"/>
      <c r="F1760" s="4"/>
    </row>
    <row r="1761" spans="1:6" x14ac:dyDescent="0.25">
      <c r="A1761" s="1"/>
      <c r="F1761" s="4"/>
    </row>
    <row r="1762" spans="1:6" x14ac:dyDescent="0.25">
      <c r="A1762" s="1"/>
      <c r="F1762" s="4"/>
    </row>
    <row r="1763" spans="1:6" x14ac:dyDescent="0.25">
      <c r="A1763" s="1"/>
      <c r="F1763" s="4"/>
    </row>
    <row r="1764" spans="1:6" x14ac:dyDescent="0.25">
      <c r="A1764" s="1"/>
      <c r="F1764" s="4"/>
    </row>
    <row r="1765" spans="1:6" x14ac:dyDescent="0.25">
      <c r="A1765" s="1"/>
      <c r="F1765" s="4"/>
    </row>
    <row r="1766" spans="1:6" x14ac:dyDescent="0.25">
      <c r="A1766" s="1"/>
      <c r="F1766" s="4"/>
    </row>
    <row r="1767" spans="1:6" x14ac:dyDescent="0.25">
      <c r="A1767" s="1"/>
      <c r="F1767" s="4"/>
    </row>
    <row r="1768" spans="1:6" x14ac:dyDescent="0.25">
      <c r="A1768" s="1"/>
      <c r="F1768" s="4"/>
    </row>
    <row r="1769" spans="1:6" x14ac:dyDescent="0.25">
      <c r="A1769" s="1"/>
      <c r="F1769" s="4"/>
    </row>
    <row r="1770" spans="1:6" x14ac:dyDescent="0.25">
      <c r="A1770" s="1"/>
      <c r="F1770" s="4"/>
    </row>
    <row r="1771" spans="1:6" x14ac:dyDescent="0.25">
      <c r="A1771" s="1"/>
      <c r="F1771" s="4"/>
    </row>
    <row r="1772" spans="1:6" x14ac:dyDescent="0.25">
      <c r="A1772" s="1"/>
      <c r="F1772" s="4"/>
    </row>
    <row r="1773" spans="1:6" x14ac:dyDescent="0.25">
      <c r="A1773" s="1"/>
      <c r="F1773" s="4"/>
    </row>
    <row r="1774" spans="1:6" x14ac:dyDescent="0.25">
      <c r="A1774" s="1"/>
      <c r="F1774" s="4"/>
    </row>
    <row r="1775" spans="1:6" x14ac:dyDescent="0.25">
      <c r="A1775" s="1"/>
      <c r="F1775" s="4"/>
    </row>
    <row r="1776" spans="1:6" x14ac:dyDescent="0.25">
      <c r="A1776" s="1"/>
      <c r="F1776" s="4"/>
    </row>
    <row r="1777" spans="1:6" x14ac:dyDescent="0.25">
      <c r="A1777" s="1"/>
      <c r="F1777" s="4"/>
    </row>
    <row r="1778" spans="1:6" x14ac:dyDescent="0.25">
      <c r="A1778" s="1"/>
      <c r="F1778" s="4"/>
    </row>
    <row r="1779" spans="1:6" x14ac:dyDescent="0.25">
      <c r="A1779" s="1"/>
      <c r="F1779" s="4"/>
    </row>
    <row r="1780" spans="1:6" x14ac:dyDescent="0.25">
      <c r="A1780" s="1"/>
      <c r="F1780" s="4"/>
    </row>
    <row r="1781" spans="1:6" x14ac:dyDescent="0.25">
      <c r="A1781" s="1"/>
      <c r="F1781" s="4"/>
    </row>
    <row r="1782" spans="1:6" x14ac:dyDescent="0.25">
      <c r="A1782" s="1"/>
      <c r="F1782" s="4"/>
    </row>
    <row r="1783" spans="1:6" x14ac:dyDescent="0.25">
      <c r="A1783" s="1"/>
      <c r="F1783" s="4"/>
    </row>
    <row r="1784" spans="1:6" x14ac:dyDescent="0.25">
      <c r="A1784" s="1"/>
      <c r="F1784" s="4"/>
    </row>
    <row r="1785" spans="1:6" x14ac:dyDescent="0.25">
      <c r="A1785" s="1"/>
      <c r="F1785" s="4"/>
    </row>
    <row r="1786" spans="1:6" x14ac:dyDescent="0.25">
      <c r="A1786" s="1"/>
      <c r="F1786" s="4"/>
    </row>
    <row r="1787" spans="1:6" x14ac:dyDescent="0.25">
      <c r="A1787" s="1"/>
      <c r="F1787" s="4"/>
    </row>
    <row r="1788" spans="1:6" x14ac:dyDescent="0.25">
      <c r="A1788" s="1"/>
      <c r="F1788" s="4"/>
    </row>
    <row r="1789" spans="1:6" x14ac:dyDescent="0.25">
      <c r="A1789" s="1"/>
      <c r="F1789" s="4"/>
    </row>
    <row r="1790" spans="1:6" x14ac:dyDescent="0.25">
      <c r="A1790" s="1"/>
      <c r="F1790" s="4"/>
    </row>
    <row r="1791" spans="1:6" x14ac:dyDescent="0.25">
      <c r="A1791" s="1"/>
      <c r="F1791" s="4"/>
    </row>
    <row r="1792" spans="1:6" x14ac:dyDescent="0.25">
      <c r="A1792" s="1"/>
      <c r="F1792" s="4"/>
    </row>
    <row r="1793" spans="1:6" x14ac:dyDescent="0.25">
      <c r="A1793" s="1"/>
      <c r="F1793" s="4"/>
    </row>
    <row r="1794" spans="1:6" x14ac:dyDescent="0.25">
      <c r="A1794" s="1"/>
      <c r="F1794" s="4"/>
    </row>
    <row r="1795" spans="1:6" x14ac:dyDescent="0.25">
      <c r="A1795" s="1"/>
      <c r="F1795" s="4"/>
    </row>
    <row r="1796" spans="1:6" x14ac:dyDescent="0.25">
      <c r="A1796" s="1"/>
      <c r="F1796" s="4"/>
    </row>
    <row r="1797" spans="1:6" x14ac:dyDescent="0.25">
      <c r="A1797" s="1"/>
      <c r="F1797" s="4"/>
    </row>
    <row r="1798" spans="1:6" x14ac:dyDescent="0.25">
      <c r="A1798" s="1"/>
      <c r="F1798" s="4"/>
    </row>
    <row r="1799" spans="1:6" x14ac:dyDescent="0.25">
      <c r="A1799" s="1"/>
      <c r="F1799" s="4"/>
    </row>
    <row r="1800" spans="1:6" x14ac:dyDescent="0.25">
      <c r="A1800" s="1"/>
      <c r="F1800" s="4"/>
    </row>
    <row r="1801" spans="1:6" x14ac:dyDescent="0.25">
      <c r="A1801" s="1"/>
      <c r="F1801" s="4"/>
    </row>
    <row r="1802" spans="1:6" x14ac:dyDescent="0.25">
      <c r="A1802" s="1"/>
      <c r="F1802" s="4"/>
    </row>
    <row r="1803" spans="1:6" x14ac:dyDescent="0.25">
      <c r="A1803" s="1"/>
      <c r="F1803" s="4"/>
    </row>
    <row r="1804" spans="1:6" x14ac:dyDescent="0.25">
      <c r="A1804" s="1"/>
      <c r="F1804" s="4"/>
    </row>
    <row r="1805" spans="1:6" x14ac:dyDescent="0.25">
      <c r="A1805" s="1"/>
      <c r="F1805" s="4"/>
    </row>
    <row r="1806" spans="1:6" x14ac:dyDescent="0.25">
      <c r="A1806" s="1"/>
      <c r="F1806" s="4"/>
    </row>
    <row r="1807" spans="1:6" x14ac:dyDescent="0.25">
      <c r="A1807" s="1"/>
      <c r="F1807" s="4"/>
    </row>
    <row r="1808" spans="1:6" x14ac:dyDescent="0.25">
      <c r="A1808" s="1"/>
      <c r="F1808" s="4"/>
    </row>
    <row r="1809" spans="1:6" x14ac:dyDescent="0.25">
      <c r="A1809" s="1"/>
      <c r="F1809" s="4"/>
    </row>
    <row r="1810" spans="1:6" x14ac:dyDescent="0.25">
      <c r="A1810" s="1"/>
      <c r="F1810" s="4"/>
    </row>
    <row r="1811" spans="1:6" x14ac:dyDescent="0.25">
      <c r="A1811" s="1"/>
      <c r="F1811" s="4"/>
    </row>
    <row r="1812" spans="1:6" x14ac:dyDescent="0.25">
      <c r="A1812" s="1"/>
      <c r="F1812" s="4"/>
    </row>
    <row r="1813" spans="1:6" x14ac:dyDescent="0.25">
      <c r="A1813" s="1"/>
      <c r="F1813" s="4"/>
    </row>
    <row r="1814" spans="1:6" x14ac:dyDescent="0.25">
      <c r="A1814" s="1"/>
      <c r="F1814" s="4"/>
    </row>
    <row r="1815" spans="1:6" x14ac:dyDescent="0.25">
      <c r="A1815" s="1"/>
      <c r="F1815" s="4"/>
    </row>
    <row r="1816" spans="1:6" x14ac:dyDescent="0.25">
      <c r="A1816" s="1"/>
      <c r="F1816" s="4"/>
    </row>
    <row r="1817" spans="1:6" x14ac:dyDescent="0.25">
      <c r="A1817" s="1"/>
      <c r="F1817" s="4"/>
    </row>
    <row r="1818" spans="1:6" x14ac:dyDescent="0.25">
      <c r="A1818" s="1"/>
      <c r="F1818" s="4"/>
    </row>
    <row r="1819" spans="1:6" x14ac:dyDescent="0.25">
      <c r="A1819" s="1"/>
      <c r="F1819" s="4"/>
    </row>
    <row r="1820" spans="1:6" x14ac:dyDescent="0.25">
      <c r="A1820" s="1"/>
      <c r="F1820" s="4"/>
    </row>
    <row r="1821" spans="1:6" x14ac:dyDescent="0.25">
      <c r="A1821" s="1"/>
      <c r="F1821" s="4"/>
    </row>
    <row r="1822" spans="1:6" x14ac:dyDescent="0.25">
      <c r="A1822" s="1"/>
      <c r="F1822" s="4"/>
    </row>
    <row r="1823" spans="1:6" x14ac:dyDescent="0.25">
      <c r="A1823" s="1"/>
      <c r="F1823" s="4"/>
    </row>
    <row r="1824" spans="1:6" x14ac:dyDescent="0.25">
      <c r="A1824" s="1"/>
      <c r="F1824" s="4"/>
    </row>
    <row r="1825" spans="1:6" x14ac:dyDescent="0.25">
      <c r="A1825" s="1"/>
      <c r="F1825" s="4"/>
    </row>
    <row r="1826" spans="1:6" x14ac:dyDescent="0.25">
      <c r="A1826" s="1"/>
      <c r="F1826" s="4"/>
    </row>
    <row r="1827" spans="1:6" x14ac:dyDescent="0.25">
      <c r="A1827" s="1"/>
      <c r="F1827" s="4"/>
    </row>
    <row r="1828" spans="1:6" x14ac:dyDescent="0.25">
      <c r="A1828" s="1"/>
      <c r="F1828" s="4"/>
    </row>
    <row r="1829" spans="1:6" x14ac:dyDescent="0.25">
      <c r="A1829" s="1"/>
      <c r="F1829" s="4"/>
    </row>
    <row r="1830" spans="1:6" x14ac:dyDescent="0.25">
      <c r="A1830" s="1"/>
      <c r="F1830" s="4"/>
    </row>
    <row r="1831" spans="1:6" x14ac:dyDescent="0.25">
      <c r="A1831" s="1"/>
      <c r="F1831" s="4"/>
    </row>
    <row r="1832" spans="1:6" x14ac:dyDescent="0.25">
      <c r="A1832" s="1"/>
      <c r="F1832" s="4"/>
    </row>
    <row r="1833" spans="1:6" x14ac:dyDescent="0.25">
      <c r="A1833" s="1"/>
      <c r="F1833" s="4"/>
    </row>
    <row r="1834" spans="1:6" x14ac:dyDescent="0.25">
      <c r="A1834" s="1"/>
      <c r="F1834" s="4"/>
    </row>
    <row r="1835" spans="1:6" x14ac:dyDescent="0.25">
      <c r="A1835" s="1"/>
      <c r="F1835" s="4"/>
    </row>
    <row r="1836" spans="1:6" x14ac:dyDescent="0.25">
      <c r="A1836" s="1"/>
      <c r="F1836" s="4"/>
    </row>
    <row r="1837" spans="1:6" x14ac:dyDescent="0.25">
      <c r="A1837" s="1"/>
      <c r="F1837" s="4"/>
    </row>
    <row r="1838" spans="1:6" x14ac:dyDescent="0.25">
      <c r="A1838" s="1"/>
      <c r="F1838" s="4"/>
    </row>
    <row r="1839" spans="1:6" x14ac:dyDescent="0.25">
      <c r="A1839" s="1"/>
      <c r="F1839" s="4"/>
    </row>
    <row r="1840" spans="1:6" x14ac:dyDescent="0.25">
      <c r="A1840" s="1"/>
      <c r="F1840" s="4"/>
    </row>
    <row r="1841" spans="1:6" x14ac:dyDescent="0.25">
      <c r="A1841" s="1"/>
      <c r="F1841" s="4"/>
    </row>
    <row r="1842" spans="1:6" x14ac:dyDescent="0.25">
      <c r="A1842" s="1"/>
      <c r="F1842" s="4"/>
    </row>
    <row r="1843" spans="1:6" x14ac:dyDescent="0.25">
      <c r="A1843" s="1"/>
      <c r="F1843" s="4"/>
    </row>
    <row r="1844" spans="1:6" x14ac:dyDescent="0.25">
      <c r="A1844" s="1"/>
      <c r="F1844" s="4"/>
    </row>
    <row r="1845" spans="1:6" x14ac:dyDescent="0.25">
      <c r="A1845" s="1"/>
      <c r="F1845" s="4"/>
    </row>
    <row r="1846" spans="1:6" x14ac:dyDescent="0.25">
      <c r="A1846" s="1"/>
      <c r="F1846" s="4"/>
    </row>
    <row r="1847" spans="1:6" x14ac:dyDescent="0.25">
      <c r="A1847" s="1"/>
      <c r="F1847" s="4"/>
    </row>
    <row r="1848" spans="1:6" x14ac:dyDescent="0.25">
      <c r="A1848" s="1"/>
      <c r="F1848" s="4"/>
    </row>
    <row r="1849" spans="1:6" x14ac:dyDescent="0.25">
      <c r="A1849" s="1"/>
      <c r="F1849" s="4"/>
    </row>
    <row r="1850" spans="1:6" x14ac:dyDescent="0.25">
      <c r="A1850" s="1"/>
      <c r="F1850" s="4"/>
    </row>
    <row r="1851" spans="1:6" x14ac:dyDescent="0.25">
      <c r="A1851" s="1"/>
      <c r="F1851" s="4"/>
    </row>
    <row r="1852" spans="1:6" x14ac:dyDescent="0.25">
      <c r="A1852" s="1"/>
      <c r="F1852" s="4"/>
    </row>
    <row r="1853" spans="1:6" x14ac:dyDescent="0.25">
      <c r="A1853" s="1"/>
      <c r="F1853" s="4"/>
    </row>
    <row r="1854" spans="1:6" x14ac:dyDescent="0.25">
      <c r="A1854" s="1"/>
      <c r="F1854" s="4"/>
    </row>
    <row r="1855" spans="1:6" x14ac:dyDescent="0.25">
      <c r="A1855" s="1"/>
      <c r="F1855" s="4"/>
    </row>
    <row r="1856" spans="1:6" x14ac:dyDescent="0.25">
      <c r="A1856" s="1"/>
      <c r="F1856" s="4"/>
    </row>
    <row r="1857" spans="1:6" x14ac:dyDescent="0.25">
      <c r="A1857" s="1"/>
      <c r="F1857" s="4"/>
    </row>
    <row r="1858" spans="1:6" x14ac:dyDescent="0.25">
      <c r="A1858" s="1"/>
      <c r="F1858" s="4"/>
    </row>
    <row r="1859" spans="1:6" x14ac:dyDescent="0.25">
      <c r="A1859" s="1"/>
      <c r="F1859" s="4"/>
    </row>
    <row r="1860" spans="1:6" x14ac:dyDescent="0.25">
      <c r="A1860" s="1"/>
      <c r="F1860" s="4"/>
    </row>
    <row r="1861" spans="1:6" x14ac:dyDescent="0.25">
      <c r="A1861" s="1"/>
      <c r="F1861" s="4"/>
    </row>
    <row r="1862" spans="1:6" x14ac:dyDescent="0.25">
      <c r="A1862" s="1"/>
      <c r="F1862" s="4"/>
    </row>
    <row r="1863" spans="1:6" x14ac:dyDescent="0.25">
      <c r="A1863" s="1"/>
      <c r="F1863" s="4"/>
    </row>
    <row r="1864" spans="1:6" x14ac:dyDescent="0.25">
      <c r="A1864" s="1"/>
      <c r="F1864" s="4"/>
    </row>
    <row r="1865" spans="1:6" x14ac:dyDescent="0.25">
      <c r="A1865" s="1"/>
      <c r="F1865" s="4"/>
    </row>
    <row r="1866" spans="1:6" x14ac:dyDescent="0.25">
      <c r="A1866" s="1"/>
      <c r="F1866" s="4"/>
    </row>
    <row r="1867" spans="1:6" x14ac:dyDescent="0.25">
      <c r="A1867" s="1"/>
      <c r="F1867" s="4"/>
    </row>
    <row r="1868" spans="1:6" x14ac:dyDescent="0.25">
      <c r="A1868" s="1"/>
      <c r="F1868" s="4"/>
    </row>
    <row r="1869" spans="1:6" x14ac:dyDescent="0.25">
      <c r="A1869" s="1"/>
      <c r="F1869" s="4"/>
    </row>
    <row r="1870" spans="1:6" x14ac:dyDescent="0.25">
      <c r="A1870" s="1"/>
      <c r="F1870" s="4"/>
    </row>
    <row r="1871" spans="1:6" x14ac:dyDescent="0.25">
      <c r="A1871" s="1"/>
      <c r="F1871" s="4"/>
    </row>
    <row r="1872" spans="1:6" x14ac:dyDescent="0.25">
      <c r="A1872" s="1"/>
      <c r="F1872" s="4"/>
    </row>
    <row r="1873" spans="1:6" x14ac:dyDescent="0.25">
      <c r="A1873" s="1"/>
      <c r="F1873" s="4"/>
    </row>
    <row r="1874" spans="1:6" x14ac:dyDescent="0.25">
      <c r="A1874" s="1"/>
      <c r="F1874" s="4"/>
    </row>
    <row r="1875" spans="1:6" x14ac:dyDescent="0.25">
      <c r="A1875" s="1"/>
      <c r="F1875" s="4"/>
    </row>
    <row r="1876" spans="1:6" x14ac:dyDescent="0.25">
      <c r="A1876" s="1"/>
      <c r="F1876" s="4"/>
    </row>
    <row r="1877" spans="1:6" x14ac:dyDescent="0.25">
      <c r="A1877" s="1"/>
      <c r="F1877" s="4"/>
    </row>
    <row r="1878" spans="1:6" x14ac:dyDescent="0.25">
      <c r="A1878" s="1"/>
      <c r="F1878" s="4"/>
    </row>
    <row r="1879" spans="1:6" x14ac:dyDescent="0.25">
      <c r="A1879" s="1"/>
      <c r="F1879" s="4"/>
    </row>
    <row r="1880" spans="1:6" x14ac:dyDescent="0.25">
      <c r="A1880" s="1"/>
      <c r="F1880" s="4"/>
    </row>
    <row r="1881" spans="1:6" x14ac:dyDescent="0.25">
      <c r="A1881" s="1"/>
      <c r="F1881" s="4"/>
    </row>
    <row r="1882" spans="1:6" x14ac:dyDescent="0.25">
      <c r="A1882" s="1"/>
      <c r="F1882" s="4"/>
    </row>
    <row r="1883" spans="1:6" x14ac:dyDescent="0.25">
      <c r="A1883" s="1"/>
      <c r="F1883" s="4"/>
    </row>
    <row r="1884" spans="1:6" x14ac:dyDescent="0.25">
      <c r="A1884" s="1"/>
      <c r="F1884" s="4"/>
    </row>
    <row r="1885" spans="1:6" x14ac:dyDescent="0.25">
      <c r="A1885" s="1"/>
      <c r="F1885" s="4"/>
    </row>
    <row r="1886" spans="1:6" x14ac:dyDescent="0.25">
      <c r="A1886" s="1"/>
      <c r="F1886" s="4"/>
    </row>
    <row r="1887" spans="1:6" x14ac:dyDescent="0.25">
      <c r="A1887" s="1"/>
      <c r="F1887" s="4"/>
    </row>
    <row r="1888" spans="1:6" x14ac:dyDescent="0.25">
      <c r="A1888" s="1"/>
      <c r="F1888" s="4"/>
    </row>
    <row r="1889" spans="1:6" x14ac:dyDescent="0.25">
      <c r="A1889" s="1"/>
      <c r="F1889" s="4"/>
    </row>
    <row r="1890" spans="1:6" x14ac:dyDescent="0.25">
      <c r="A1890" s="1"/>
      <c r="F1890" s="4"/>
    </row>
    <row r="1891" spans="1:6" x14ac:dyDescent="0.25">
      <c r="A1891" s="1"/>
      <c r="F1891" s="4"/>
    </row>
    <row r="1892" spans="1:6" x14ac:dyDescent="0.25">
      <c r="A1892" s="1"/>
      <c r="F1892" s="4"/>
    </row>
    <row r="1893" spans="1:6" x14ac:dyDescent="0.25">
      <c r="A1893" s="1"/>
      <c r="F1893" s="4"/>
    </row>
    <row r="1894" spans="1:6" x14ac:dyDescent="0.25">
      <c r="A1894" s="1"/>
      <c r="F1894" s="4"/>
    </row>
    <row r="1895" spans="1:6" x14ac:dyDescent="0.25">
      <c r="A1895" s="1"/>
      <c r="F1895" s="4"/>
    </row>
    <row r="1896" spans="1:6" x14ac:dyDescent="0.25">
      <c r="A1896" s="1"/>
      <c r="F1896" s="4"/>
    </row>
    <row r="1897" spans="1:6" x14ac:dyDescent="0.25">
      <c r="A1897" s="1"/>
      <c r="F1897" s="4"/>
    </row>
    <row r="1898" spans="1:6" x14ac:dyDescent="0.25">
      <c r="A1898" s="1"/>
      <c r="F1898" s="4"/>
    </row>
    <row r="1899" spans="1:6" x14ac:dyDescent="0.25">
      <c r="A1899" s="1"/>
      <c r="F1899" s="4"/>
    </row>
    <row r="1900" spans="1:6" x14ac:dyDescent="0.25">
      <c r="A1900" s="1"/>
      <c r="F1900" s="4"/>
    </row>
    <row r="1901" spans="1:6" x14ac:dyDescent="0.25">
      <c r="A1901" s="1"/>
      <c r="F1901" s="4"/>
    </row>
    <row r="1902" spans="1:6" x14ac:dyDescent="0.25">
      <c r="A1902" s="1"/>
      <c r="F1902" s="4"/>
    </row>
    <row r="1903" spans="1:6" x14ac:dyDescent="0.25">
      <c r="A1903" s="1"/>
      <c r="F1903" s="4"/>
    </row>
    <row r="1904" spans="1:6" x14ac:dyDescent="0.25">
      <c r="A1904" s="1"/>
      <c r="F1904" s="4"/>
    </row>
    <row r="1905" spans="1:6" x14ac:dyDescent="0.25">
      <c r="A1905" s="1"/>
      <c r="F1905" s="4"/>
    </row>
    <row r="1906" spans="1:6" x14ac:dyDescent="0.25">
      <c r="A1906" s="1"/>
      <c r="F1906" s="4"/>
    </row>
    <row r="1907" spans="1:6" x14ac:dyDescent="0.25">
      <c r="A1907" s="1"/>
      <c r="F1907" s="4"/>
    </row>
    <row r="1908" spans="1:6" x14ac:dyDescent="0.25">
      <c r="A1908" s="1"/>
      <c r="F1908" s="4"/>
    </row>
    <row r="1909" spans="1:6" x14ac:dyDescent="0.25">
      <c r="A1909" s="1"/>
      <c r="F1909" s="4"/>
    </row>
    <row r="1910" spans="1:6" x14ac:dyDescent="0.25">
      <c r="A1910" s="1"/>
      <c r="F1910" s="4"/>
    </row>
    <row r="1911" spans="1:6" x14ac:dyDescent="0.25">
      <c r="A1911" s="1"/>
      <c r="F1911" s="4"/>
    </row>
    <row r="1912" spans="1:6" x14ac:dyDescent="0.25">
      <c r="A1912" s="1"/>
      <c r="F1912" s="4"/>
    </row>
    <row r="1913" spans="1:6" x14ac:dyDescent="0.25">
      <c r="A1913" s="1"/>
      <c r="F1913" s="4"/>
    </row>
    <row r="1914" spans="1:6" x14ac:dyDescent="0.25">
      <c r="A1914" s="1"/>
      <c r="F1914" s="4"/>
    </row>
    <row r="1915" spans="1:6" x14ac:dyDescent="0.25">
      <c r="A1915" s="1"/>
      <c r="F1915" s="4"/>
    </row>
    <row r="1916" spans="1:6" x14ac:dyDescent="0.25">
      <c r="A1916" s="1"/>
      <c r="F1916" s="4"/>
    </row>
    <row r="1917" spans="1:6" x14ac:dyDescent="0.25">
      <c r="A1917" s="1"/>
      <c r="F1917" s="4"/>
    </row>
    <row r="1918" spans="1:6" x14ac:dyDescent="0.25">
      <c r="A1918" s="1"/>
      <c r="F1918" s="4"/>
    </row>
    <row r="1919" spans="1:6" x14ac:dyDescent="0.25">
      <c r="A1919" s="1"/>
      <c r="F1919" s="4"/>
    </row>
    <row r="1920" spans="1:6" x14ac:dyDescent="0.25">
      <c r="A1920" s="1"/>
      <c r="F1920" s="4"/>
    </row>
    <row r="1921" spans="1:6" x14ac:dyDescent="0.25">
      <c r="A1921" s="1"/>
      <c r="F1921" s="4"/>
    </row>
    <row r="1922" spans="1:6" x14ac:dyDescent="0.25">
      <c r="A1922" s="1"/>
      <c r="F1922" s="4"/>
    </row>
    <row r="1923" spans="1:6" x14ac:dyDescent="0.25">
      <c r="A1923" s="1"/>
      <c r="F1923" s="4"/>
    </row>
    <row r="1924" spans="1:6" x14ac:dyDescent="0.25">
      <c r="A1924" s="1"/>
      <c r="F1924" s="4"/>
    </row>
    <row r="1925" spans="1:6" x14ac:dyDescent="0.25">
      <c r="A1925" s="1"/>
      <c r="F1925" s="4"/>
    </row>
    <row r="1926" spans="1:6" x14ac:dyDescent="0.25">
      <c r="A1926" s="1"/>
      <c r="F1926" s="4"/>
    </row>
    <row r="1927" spans="1:6" x14ac:dyDescent="0.25">
      <c r="A1927" s="1"/>
      <c r="F1927" s="4"/>
    </row>
    <row r="1928" spans="1:6" x14ac:dyDescent="0.25">
      <c r="A1928" s="1"/>
      <c r="F1928" s="4"/>
    </row>
    <row r="1929" spans="1:6" x14ac:dyDescent="0.25">
      <c r="A1929" s="1"/>
      <c r="F1929" s="4"/>
    </row>
    <row r="1930" spans="1:6" x14ac:dyDescent="0.25">
      <c r="A1930" s="1"/>
      <c r="F1930" s="4"/>
    </row>
    <row r="1931" spans="1:6" x14ac:dyDescent="0.25">
      <c r="A1931" s="1"/>
      <c r="F1931" s="4"/>
    </row>
    <row r="1932" spans="1:6" x14ac:dyDescent="0.25">
      <c r="A1932" s="1"/>
      <c r="F1932" s="4"/>
    </row>
    <row r="1933" spans="1:6" x14ac:dyDescent="0.25">
      <c r="A1933" s="1"/>
      <c r="F1933" s="4"/>
    </row>
    <row r="1934" spans="1:6" x14ac:dyDescent="0.25">
      <c r="A1934" s="1"/>
      <c r="F1934" s="4"/>
    </row>
    <row r="1935" spans="1:6" x14ac:dyDescent="0.25">
      <c r="A1935" s="1"/>
      <c r="F1935" s="4"/>
    </row>
    <row r="1936" spans="1:6" x14ac:dyDescent="0.25">
      <c r="A1936" s="1"/>
      <c r="F1936" s="4"/>
    </row>
    <row r="1937" spans="1:6" x14ac:dyDescent="0.25">
      <c r="A1937" s="1"/>
      <c r="F1937" s="4"/>
    </row>
    <row r="1938" spans="1:6" x14ac:dyDescent="0.25">
      <c r="A1938" s="1"/>
      <c r="F1938" s="4"/>
    </row>
    <row r="1939" spans="1:6" x14ac:dyDescent="0.25">
      <c r="A1939" s="1"/>
      <c r="F1939" s="4"/>
    </row>
    <row r="1940" spans="1:6" x14ac:dyDescent="0.25">
      <c r="A1940" s="1"/>
      <c r="F1940" s="4"/>
    </row>
    <row r="1941" spans="1:6" x14ac:dyDescent="0.25">
      <c r="A1941" s="1"/>
      <c r="F1941" s="4"/>
    </row>
    <row r="1942" spans="1:6" x14ac:dyDescent="0.25">
      <c r="A1942" s="1"/>
      <c r="F1942" s="4"/>
    </row>
    <row r="1943" spans="1:6" x14ac:dyDescent="0.25">
      <c r="A1943" s="1"/>
      <c r="F1943" s="4"/>
    </row>
    <row r="1944" spans="1:6" x14ac:dyDescent="0.25">
      <c r="A1944" s="1"/>
      <c r="F1944" s="4"/>
    </row>
    <row r="1945" spans="1:6" x14ac:dyDescent="0.25">
      <c r="A1945" s="1"/>
      <c r="F1945" s="4"/>
    </row>
    <row r="1946" spans="1:6" x14ac:dyDescent="0.25">
      <c r="A1946" s="1"/>
      <c r="F1946" s="4"/>
    </row>
    <row r="1947" spans="1:6" x14ac:dyDescent="0.25">
      <c r="A1947" s="1"/>
      <c r="F1947" s="4"/>
    </row>
    <row r="1948" spans="1:6" x14ac:dyDescent="0.25">
      <c r="A1948" s="1"/>
      <c r="F1948" s="4"/>
    </row>
    <row r="1949" spans="1:6" x14ac:dyDescent="0.25">
      <c r="A1949" s="1"/>
      <c r="F1949" s="4"/>
    </row>
    <row r="1950" spans="1:6" x14ac:dyDescent="0.25">
      <c r="A1950" s="1"/>
      <c r="F1950" s="4"/>
    </row>
    <row r="1951" spans="1:6" x14ac:dyDescent="0.25">
      <c r="A1951" s="1"/>
      <c r="F1951" s="4"/>
    </row>
    <row r="1952" spans="1:6" x14ac:dyDescent="0.25">
      <c r="A1952" s="1"/>
      <c r="F1952" s="4"/>
    </row>
    <row r="1953" spans="1:6" x14ac:dyDescent="0.25">
      <c r="A1953" s="1"/>
      <c r="F1953" s="4"/>
    </row>
    <row r="1954" spans="1:6" x14ac:dyDescent="0.25">
      <c r="A1954" s="1"/>
      <c r="F1954" s="4"/>
    </row>
    <row r="1955" spans="1:6" x14ac:dyDescent="0.25">
      <c r="A1955" s="1"/>
      <c r="F1955" s="4"/>
    </row>
    <row r="1956" spans="1:6" x14ac:dyDescent="0.25">
      <c r="A1956" s="1"/>
      <c r="F1956" s="4"/>
    </row>
    <row r="1957" spans="1:6" x14ac:dyDescent="0.25">
      <c r="A1957" s="1"/>
      <c r="F1957" s="4"/>
    </row>
    <row r="1958" spans="1:6" x14ac:dyDescent="0.25">
      <c r="A1958" s="1"/>
      <c r="F1958" s="4"/>
    </row>
    <row r="1959" spans="1:6" x14ac:dyDescent="0.25">
      <c r="A1959" s="1"/>
      <c r="F1959" s="4"/>
    </row>
    <row r="1960" spans="1:6" x14ac:dyDescent="0.25">
      <c r="A1960" s="1"/>
      <c r="F1960" s="4"/>
    </row>
    <row r="1961" spans="1:6" x14ac:dyDescent="0.25">
      <c r="A1961" s="1"/>
      <c r="F1961" s="4"/>
    </row>
    <row r="1962" spans="1:6" x14ac:dyDescent="0.25">
      <c r="A1962" s="1"/>
      <c r="F1962" s="4"/>
    </row>
    <row r="1963" spans="1:6" x14ac:dyDescent="0.25">
      <c r="A1963" s="1"/>
      <c r="F1963" s="4"/>
    </row>
    <row r="1964" spans="1:6" x14ac:dyDescent="0.25">
      <c r="A1964" s="1"/>
      <c r="F1964" s="4"/>
    </row>
    <row r="1965" spans="1:6" x14ac:dyDescent="0.25">
      <c r="A1965" s="1"/>
      <c r="F1965" s="4"/>
    </row>
    <row r="1966" spans="1:6" x14ac:dyDescent="0.25">
      <c r="A1966" s="1"/>
      <c r="F1966" s="4"/>
    </row>
    <row r="1967" spans="1:6" x14ac:dyDescent="0.25">
      <c r="A1967" s="1"/>
      <c r="F1967" s="4"/>
    </row>
    <row r="1968" spans="1:6" x14ac:dyDescent="0.25">
      <c r="A1968" s="1"/>
      <c r="F1968" s="4"/>
    </row>
    <row r="1969" spans="1:6" x14ac:dyDescent="0.25">
      <c r="A1969" s="1"/>
      <c r="F1969" s="4"/>
    </row>
    <row r="1970" spans="1:6" x14ac:dyDescent="0.25">
      <c r="A1970" s="1"/>
      <c r="F1970" s="4"/>
    </row>
    <row r="1971" spans="1:6" x14ac:dyDescent="0.25">
      <c r="A1971" s="1"/>
      <c r="F1971" s="4"/>
    </row>
    <row r="1972" spans="1:6" x14ac:dyDescent="0.25">
      <c r="A1972" s="1"/>
      <c r="F1972" s="4"/>
    </row>
    <row r="1973" spans="1:6" x14ac:dyDescent="0.25">
      <c r="A1973" s="1"/>
      <c r="F1973" s="4"/>
    </row>
    <row r="1974" spans="1:6" x14ac:dyDescent="0.25">
      <c r="A1974" s="1"/>
      <c r="F1974" s="4"/>
    </row>
    <row r="1975" spans="1:6" x14ac:dyDescent="0.25">
      <c r="A1975" s="1"/>
      <c r="F1975" s="4"/>
    </row>
    <row r="1976" spans="1:6" x14ac:dyDescent="0.25">
      <c r="A1976" s="1"/>
      <c r="F1976" s="4"/>
    </row>
    <row r="1977" spans="1:6" x14ac:dyDescent="0.25">
      <c r="A1977" s="1"/>
      <c r="F1977" s="4"/>
    </row>
    <row r="1978" spans="1:6" x14ac:dyDescent="0.25">
      <c r="A1978" s="1"/>
      <c r="F1978" s="4"/>
    </row>
    <row r="1979" spans="1:6" x14ac:dyDescent="0.25">
      <c r="A1979" s="1"/>
      <c r="F1979" s="4"/>
    </row>
    <row r="1980" spans="1:6" x14ac:dyDescent="0.25">
      <c r="A1980" s="1"/>
      <c r="F1980" s="4"/>
    </row>
    <row r="1981" spans="1:6" x14ac:dyDescent="0.25">
      <c r="A1981" s="1"/>
      <c r="F1981" s="4"/>
    </row>
    <row r="1982" spans="1:6" x14ac:dyDescent="0.25">
      <c r="A1982" s="1"/>
      <c r="F1982" s="4"/>
    </row>
    <row r="1983" spans="1:6" x14ac:dyDescent="0.25">
      <c r="A1983" s="1"/>
      <c r="F1983" s="4"/>
    </row>
    <row r="1984" spans="1:6" x14ac:dyDescent="0.25">
      <c r="A1984" s="1"/>
      <c r="F1984" s="4"/>
    </row>
    <row r="1985" spans="1:6" x14ac:dyDescent="0.25">
      <c r="A1985" s="1"/>
      <c r="F1985" s="4"/>
    </row>
    <row r="1986" spans="1:6" x14ac:dyDescent="0.25">
      <c r="A1986" s="1"/>
      <c r="F1986" s="4"/>
    </row>
    <row r="1987" spans="1:6" x14ac:dyDescent="0.25">
      <c r="A1987" s="1"/>
      <c r="F1987" s="4"/>
    </row>
    <row r="1988" spans="1:6" x14ac:dyDescent="0.25">
      <c r="A1988" s="1"/>
      <c r="F1988" s="4"/>
    </row>
    <row r="1989" spans="1:6" x14ac:dyDescent="0.25">
      <c r="A1989" s="1"/>
      <c r="F1989" s="4"/>
    </row>
    <row r="1990" spans="1:6" x14ac:dyDescent="0.25">
      <c r="A1990" s="1"/>
      <c r="F1990" s="4"/>
    </row>
    <row r="1991" spans="1:6" x14ac:dyDescent="0.25">
      <c r="A1991" s="1"/>
      <c r="F1991" s="4"/>
    </row>
    <row r="1992" spans="1:6" x14ac:dyDescent="0.25">
      <c r="A1992" s="1"/>
      <c r="F1992" s="4"/>
    </row>
    <row r="1993" spans="1:6" x14ac:dyDescent="0.25">
      <c r="A1993" s="1"/>
      <c r="F1993" s="4"/>
    </row>
    <row r="1994" spans="1:6" x14ac:dyDescent="0.25">
      <c r="A1994" s="1"/>
      <c r="F1994" s="4"/>
    </row>
    <row r="1995" spans="1:6" x14ac:dyDescent="0.25">
      <c r="A1995" s="1"/>
      <c r="F1995" s="4"/>
    </row>
    <row r="1996" spans="1:6" x14ac:dyDescent="0.25">
      <c r="A1996" s="1"/>
      <c r="F1996" s="4"/>
    </row>
    <row r="1997" spans="1:6" x14ac:dyDescent="0.25">
      <c r="A1997" s="1"/>
      <c r="F1997" s="4"/>
    </row>
    <row r="1998" spans="1:6" x14ac:dyDescent="0.25">
      <c r="A1998" s="1"/>
      <c r="F1998" s="4"/>
    </row>
    <row r="1999" spans="1:6" x14ac:dyDescent="0.25">
      <c r="A1999" s="1"/>
      <c r="F1999" s="4"/>
    </row>
    <row r="2000" spans="1:6" x14ac:dyDescent="0.25">
      <c r="A2000" s="1"/>
      <c r="F2000" s="4"/>
    </row>
    <row r="2001" spans="1:6" x14ac:dyDescent="0.25">
      <c r="A2001" s="1"/>
      <c r="F2001" s="4"/>
    </row>
    <row r="2002" spans="1:6" x14ac:dyDescent="0.25">
      <c r="A2002" s="1"/>
      <c r="F2002" s="4"/>
    </row>
    <row r="2003" spans="1:6" x14ac:dyDescent="0.25">
      <c r="A2003" s="1"/>
      <c r="F2003" s="4"/>
    </row>
    <row r="2004" spans="1:6" x14ac:dyDescent="0.25">
      <c r="A2004" s="1"/>
      <c r="F2004" s="4"/>
    </row>
    <row r="2005" spans="1:6" x14ac:dyDescent="0.25">
      <c r="A2005" s="1"/>
      <c r="F2005" s="4"/>
    </row>
    <row r="2006" spans="1:6" x14ac:dyDescent="0.25">
      <c r="A2006" s="1"/>
      <c r="F2006" s="4"/>
    </row>
    <row r="2007" spans="1:6" x14ac:dyDescent="0.25">
      <c r="A2007" s="1"/>
      <c r="F2007" s="4"/>
    </row>
    <row r="2008" spans="1:6" x14ac:dyDescent="0.25">
      <c r="A2008" s="1"/>
      <c r="F2008" s="4"/>
    </row>
    <row r="2009" spans="1:6" x14ac:dyDescent="0.25">
      <c r="A2009" s="1"/>
      <c r="F2009" s="4"/>
    </row>
    <row r="2010" spans="1:6" x14ac:dyDescent="0.25">
      <c r="A2010" s="1"/>
      <c r="F2010" s="4"/>
    </row>
    <row r="2011" spans="1:6" x14ac:dyDescent="0.25">
      <c r="A2011" s="1"/>
      <c r="F2011" s="4"/>
    </row>
    <row r="2012" spans="1:6" x14ac:dyDescent="0.25">
      <c r="A2012" s="1"/>
      <c r="F2012" s="4"/>
    </row>
    <row r="2013" spans="1:6" x14ac:dyDescent="0.25">
      <c r="A2013" s="1"/>
      <c r="F2013" s="4"/>
    </row>
    <row r="2014" spans="1:6" x14ac:dyDescent="0.25">
      <c r="A2014" s="1"/>
      <c r="F2014" s="4"/>
    </row>
    <row r="2015" spans="1:6" x14ac:dyDescent="0.25">
      <c r="A2015" s="1"/>
      <c r="F2015" s="4"/>
    </row>
    <row r="2016" spans="1:6" x14ac:dyDescent="0.25">
      <c r="A2016" s="1"/>
      <c r="F2016" s="4"/>
    </row>
    <row r="2017" spans="1:6" x14ac:dyDescent="0.25">
      <c r="A2017" s="1"/>
      <c r="F2017" s="4"/>
    </row>
    <row r="2018" spans="1:6" x14ac:dyDescent="0.25">
      <c r="A2018" s="1"/>
      <c r="F2018" s="4"/>
    </row>
    <row r="2019" spans="1:6" x14ac:dyDescent="0.25">
      <c r="A2019" s="1"/>
      <c r="F2019" s="4"/>
    </row>
    <row r="2020" spans="1:6" x14ac:dyDescent="0.25">
      <c r="A2020" s="1"/>
      <c r="F2020" s="4"/>
    </row>
    <row r="2021" spans="1:6" x14ac:dyDescent="0.25">
      <c r="A2021" s="1"/>
      <c r="F2021" s="4"/>
    </row>
    <row r="2022" spans="1:6" x14ac:dyDescent="0.25">
      <c r="A2022" s="1"/>
      <c r="F2022" s="4"/>
    </row>
    <row r="2023" spans="1:6" x14ac:dyDescent="0.25">
      <c r="A2023" s="1"/>
      <c r="F2023" s="4"/>
    </row>
    <row r="2024" spans="1:6" x14ac:dyDescent="0.25">
      <c r="A2024" s="1"/>
      <c r="F2024" s="4"/>
    </row>
    <row r="2025" spans="1:6" x14ac:dyDescent="0.25">
      <c r="A2025" s="1"/>
      <c r="F2025" s="4"/>
    </row>
    <row r="2026" spans="1:6" x14ac:dyDescent="0.25">
      <c r="A2026" s="1"/>
      <c r="F2026" s="4"/>
    </row>
    <row r="2027" spans="1:6" x14ac:dyDescent="0.25">
      <c r="A2027" s="1"/>
      <c r="F2027" s="4"/>
    </row>
    <row r="2028" spans="1:6" x14ac:dyDescent="0.25">
      <c r="A2028" s="1"/>
      <c r="F2028" s="4"/>
    </row>
    <row r="2029" spans="1:6" x14ac:dyDescent="0.25">
      <c r="A2029" s="1"/>
      <c r="F2029" s="4"/>
    </row>
    <row r="2030" spans="1:6" x14ac:dyDescent="0.25">
      <c r="A2030" s="1"/>
      <c r="F2030" s="4"/>
    </row>
    <row r="2031" spans="1:6" x14ac:dyDescent="0.25">
      <c r="A2031" s="1"/>
      <c r="F2031" s="4"/>
    </row>
    <row r="2032" spans="1:6" x14ac:dyDescent="0.25">
      <c r="A2032" s="1"/>
      <c r="F2032" s="4"/>
    </row>
    <row r="2033" spans="1:6" x14ac:dyDescent="0.25">
      <c r="A2033" s="1"/>
      <c r="F2033" s="4"/>
    </row>
    <row r="2034" spans="1:6" x14ac:dyDescent="0.25">
      <c r="A2034" s="1"/>
      <c r="F2034" s="4"/>
    </row>
    <row r="2035" spans="1:6" x14ac:dyDescent="0.25">
      <c r="A2035" s="1"/>
      <c r="F2035" s="4"/>
    </row>
    <row r="2036" spans="1:6" x14ac:dyDescent="0.25">
      <c r="A2036" s="1"/>
      <c r="F2036" s="4"/>
    </row>
    <row r="2037" spans="1:6" x14ac:dyDescent="0.25">
      <c r="A2037" s="1"/>
      <c r="F2037" s="4"/>
    </row>
    <row r="2038" spans="1:6" x14ac:dyDescent="0.25">
      <c r="A2038" s="1"/>
      <c r="F2038" s="4"/>
    </row>
    <row r="2039" spans="1:6" x14ac:dyDescent="0.25">
      <c r="A2039" s="1"/>
      <c r="F2039" s="4"/>
    </row>
    <row r="2040" spans="1:6" x14ac:dyDescent="0.25">
      <c r="A2040" s="1"/>
      <c r="F2040" s="4"/>
    </row>
    <row r="2041" spans="1:6" x14ac:dyDescent="0.25">
      <c r="A2041" s="1"/>
      <c r="F2041" s="4"/>
    </row>
    <row r="2042" spans="1:6" x14ac:dyDescent="0.25">
      <c r="A2042" s="1"/>
      <c r="F2042" s="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V372"/>
  <sheetViews>
    <sheetView workbookViewId="0">
      <selection activeCell="AE2" sqref="AE2"/>
    </sheetView>
  </sheetViews>
  <sheetFormatPr defaultRowHeight="15" x14ac:dyDescent="0.25"/>
  <cols>
    <col min="1" max="1" width="42.5703125" bestFit="1" customWidth="1"/>
    <col min="2" max="2" width="7.140625" bestFit="1" customWidth="1"/>
    <col min="3" max="12" width="7.140625" customWidth="1"/>
    <col min="23" max="23" width="10.7109375" bestFit="1" customWidth="1"/>
    <col min="24" max="24" width="8.85546875" bestFit="1" customWidth="1"/>
    <col min="25" max="25" width="8" bestFit="1" customWidth="1"/>
    <col min="26" max="26" width="7.5703125" bestFit="1" customWidth="1"/>
    <col min="27" max="27" width="12" bestFit="1" customWidth="1"/>
    <col min="28" max="29" width="12" customWidth="1"/>
    <col min="31" max="31" width="10.7109375" bestFit="1" customWidth="1"/>
    <col min="32" max="32" width="8.85546875" bestFit="1" customWidth="1"/>
    <col min="33" max="33" width="8" bestFit="1" customWidth="1"/>
    <col min="34" max="34" width="7.5703125" bestFit="1" customWidth="1"/>
    <col min="35" max="35" width="12" bestFit="1" customWidth="1"/>
    <col min="36" max="37" width="12" customWidth="1"/>
    <col min="39" max="39" width="10.7109375" bestFit="1" customWidth="1"/>
    <col min="40" max="40" width="8.85546875" bestFit="1" customWidth="1"/>
    <col min="41" max="41" width="8" bestFit="1" customWidth="1"/>
    <col min="42" max="42" width="7.5703125" bestFit="1" customWidth="1"/>
    <col min="43" max="43" width="12" bestFit="1" customWidth="1"/>
    <col min="44" max="45" width="12" customWidth="1"/>
    <col min="47" max="47" width="10.7109375" bestFit="1" customWidth="1"/>
    <col min="48" max="48" width="8.85546875" bestFit="1" customWidth="1"/>
    <col min="49" max="49" width="8" bestFit="1" customWidth="1"/>
    <col min="50" max="50" width="7.5703125" bestFit="1" customWidth="1"/>
    <col min="51" max="51" width="12" bestFit="1" customWidth="1"/>
    <col min="52" max="53" width="12" customWidth="1"/>
    <col min="55" max="55" width="10.7109375" bestFit="1" customWidth="1"/>
    <col min="56" max="56" width="8.85546875" bestFit="1" customWidth="1"/>
    <col min="57" max="57" width="8" bestFit="1" customWidth="1"/>
    <col min="58" max="58" width="7.5703125" bestFit="1" customWidth="1"/>
    <col min="59" max="59" width="12" bestFit="1" customWidth="1"/>
    <col min="60" max="61" width="12" customWidth="1"/>
    <col min="63" max="63" width="10.7109375" bestFit="1" customWidth="1"/>
    <col min="64" max="64" width="8.85546875" bestFit="1" customWidth="1"/>
    <col min="65" max="65" width="8" bestFit="1" customWidth="1"/>
    <col min="66" max="66" width="7.5703125" bestFit="1" customWidth="1"/>
    <col min="67" max="67" width="12" bestFit="1" customWidth="1"/>
    <col min="68" max="69" width="12" customWidth="1"/>
    <col min="71" max="71" width="10.7109375" bestFit="1" customWidth="1"/>
    <col min="72" max="72" width="8.85546875" bestFit="1" customWidth="1"/>
    <col min="73" max="73" width="8" bestFit="1" customWidth="1"/>
    <col min="74" max="74" width="7.5703125" bestFit="1" customWidth="1"/>
    <col min="75" max="75" width="12" bestFit="1" customWidth="1"/>
    <col min="76" max="77" width="12" customWidth="1"/>
    <col min="79" max="79" width="10.7109375" bestFit="1" customWidth="1"/>
    <col min="80" max="80" width="8.85546875" bestFit="1" customWidth="1"/>
    <col min="81" max="81" width="8" bestFit="1" customWidth="1"/>
    <col min="82" max="82" width="7.5703125" bestFit="1" customWidth="1"/>
    <col min="83" max="83" width="12" bestFit="1" customWidth="1"/>
    <col min="84" max="85" width="12" customWidth="1"/>
    <col min="87" max="87" width="10.7109375" bestFit="1" customWidth="1"/>
    <col min="88" max="88" width="8.85546875" bestFit="1" customWidth="1"/>
    <col min="89" max="89" width="8" bestFit="1" customWidth="1"/>
    <col min="90" max="90" width="7.5703125" bestFit="1" customWidth="1"/>
    <col min="91" max="91" width="12" bestFit="1" customWidth="1"/>
    <col min="92" max="93" width="12" customWidth="1"/>
    <col min="95" max="95" width="10.7109375" bestFit="1" customWidth="1"/>
    <col min="96" max="98" width="10" bestFit="1" customWidth="1"/>
    <col min="99" max="99" width="12" bestFit="1" customWidth="1"/>
    <col min="100" max="100" width="12" customWidth="1"/>
  </cols>
  <sheetData>
    <row r="1" spans="1:100" x14ac:dyDescent="0.25">
      <c r="A1" t="s">
        <v>337</v>
      </c>
      <c r="L1" s="9"/>
      <c r="M1" s="9" t="str">
        <f>M4</f>
        <v>PETR4</v>
      </c>
      <c r="N1" s="9" t="str">
        <f t="shared" ref="N1:U1" si="0">N4</f>
        <v>ITUB4</v>
      </c>
      <c r="O1" s="9" t="str">
        <f t="shared" si="0"/>
        <v>BRFS3</v>
      </c>
      <c r="P1" s="9" t="str">
        <f t="shared" si="0"/>
        <v>CCRO3</v>
      </c>
      <c r="Q1" s="9" t="str">
        <f t="shared" si="0"/>
        <v>GGBR4</v>
      </c>
      <c r="R1" s="9" t="str">
        <f t="shared" si="0"/>
        <v>B3SA3</v>
      </c>
      <c r="S1" s="9" t="str">
        <f t="shared" si="0"/>
        <v>BBAS3</v>
      </c>
      <c r="T1" s="9" t="str">
        <f t="shared" si="0"/>
        <v>BRML3</v>
      </c>
      <c r="U1" s="9" t="str">
        <f t="shared" si="0"/>
        <v>BRKM5</v>
      </c>
      <c r="W1" t="s">
        <v>328</v>
      </c>
      <c r="AB1" s="11"/>
      <c r="AE1" t="s">
        <v>329</v>
      </c>
      <c r="AJ1" s="11"/>
      <c r="AM1" t="s">
        <v>330</v>
      </c>
      <c r="AU1" t="s">
        <v>331</v>
      </c>
      <c r="BC1" t="s">
        <v>332</v>
      </c>
      <c r="BK1" t="s">
        <v>336</v>
      </c>
      <c r="BS1" t="s">
        <v>333</v>
      </c>
      <c r="CA1" t="s">
        <v>334</v>
      </c>
      <c r="CI1" t="s">
        <v>335</v>
      </c>
      <c r="CQ1" t="s">
        <v>338</v>
      </c>
    </row>
    <row r="2" spans="1:100" x14ac:dyDescent="0.25">
      <c r="L2" s="9" t="s">
        <v>340</v>
      </c>
      <c r="M2" s="15">
        <f t="shared" ref="M2:U2" si="1">AVERAGE(M5:M71)</f>
        <v>2.6490876720388971E-2</v>
      </c>
      <c r="N2" s="15">
        <f t="shared" si="1"/>
        <v>9.6794586710550919E-3</v>
      </c>
      <c r="O2" s="15">
        <f t="shared" si="1"/>
        <v>-3.8050184604452027E-3</v>
      </c>
      <c r="P2" s="15">
        <f t="shared" si="1"/>
        <v>6.7643105013128809E-3</v>
      </c>
      <c r="Q2" s="15">
        <f t="shared" si="1"/>
        <v>1.9633172336075363E-2</v>
      </c>
      <c r="R2" s="15">
        <f t="shared" si="1"/>
        <v>1.5734304101258909E-2</v>
      </c>
      <c r="S2" s="15">
        <f t="shared" si="1"/>
        <v>9.2550494537152993E-3</v>
      </c>
      <c r="T2" s="15">
        <f t="shared" si="1"/>
        <v>-4.0230888616821225E-4</v>
      </c>
      <c r="U2" s="15">
        <f t="shared" si="1"/>
        <v>1.3630736483482271E-2</v>
      </c>
    </row>
    <row r="3" spans="1:100" x14ac:dyDescent="0.25">
      <c r="L3" s="9" t="s">
        <v>339</v>
      </c>
      <c r="M3" s="14">
        <f t="shared" ref="M3:U3" si="2">_xlfn.STDEV.S(M5:M71)</f>
        <v>0.11852620463277339</v>
      </c>
      <c r="N3" s="14">
        <f t="shared" si="2"/>
        <v>8.7350432124350952E-2</v>
      </c>
      <c r="O3" s="14">
        <f t="shared" si="2"/>
        <v>0.14730506488570377</v>
      </c>
      <c r="P3" s="14">
        <f t="shared" si="2"/>
        <v>0.11324824864721356</v>
      </c>
      <c r="Q3" s="14">
        <f t="shared" si="2"/>
        <v>0.11241316902877571</v>
      </c>
      <c r="R3" s="14">
        <f t="shared" si="2"/>
        <v>9.6539848321388025E-2</v>
      </c>
      <c r="S3" s="14">
        <f t="shared" si="2"/>
        <v>6.8934613129920025E-2</v>
      </c>
      <c r="T3" s="14">
        <f t="shared" si="2"/>
        <v>0.10035818402898677</v>
      </c>
      <c r="U3" s="14">
        <f t="shared" si="2"/>
        <v>0.13307079200410979</v>
      </c>
      <c r="W3" t="s">
        <v>231</v>
      </c>
      <c r="X3" t="s">
        <v>232</v>
      </c>
      <c r="Y3" t="s">
        <v>233</v>
      </c>
      <c r="Z3" t="s">
        <v>234</v>
      </c>
      <c r="AA3" t="s">
        <v>235</v>
      </c>
      <c r="AB3" t="s">
        <v>236</v>
      </c>
      <c r="AE3" t="s">
        <v>231</v>
      </c>
      <c r="AF3" t="s">
        <v>232</v>
      </c>
      <c r="AG3" t="s">
        <v>233</v>
      </c>
      <c r="AH3" t="s">
        <v>234</v>
      </c>
      <c r="AI3" t="s">
        <v>235</v>
      </c>
      <c r="AJ3" t="s">
        <v>236</v>
      </c>
      <c r="AM3" t="s">
        <v>231</v>
      </c>
      <c r="AN3" t="s">
        <v>232</v>
      </c>
      <c r="AO3" t="s">
        <v>233</v>
      </c>
      <c r="AP3" t="s">
        <v>234</v>
      </c>
      <c r="AQ3" t="s">
        <v>235</v>
      </c>
      <c r="AR3" t="s">
        <v>236</v>
      </c>
      <c r="AU3" t="s">
        <v>231</v>
      </c>
      <c r="AV3" t="s">
        <v>232</v>
      </c>
      <c r="AW3" t="s">
        <v>233</v>
      </c>
      <c r="AX3" t="s">
        <v>234</v>
      </c>
      <c r="AY3" t="s">
        <v>235</v>
      </c>
      <c r="AZ3" t="s">
        <v>236</v>
      </c>
      <c r="BC3" t="s">
        <v>231</v>
      </c>
      <c r="BD3" t="s">
        <v>232</v>
      </c>
      <c r="BE3" t="s">
        <v>233</v>
      </c>
      <c r="BF3" t="s">
        <v>234</v>
      </c>
      <c r="BG3" t="s">
        <v>235</v>
      </c>
      <c r="BH3" t="s">
        <v>236</v>
      </c>
      <c r="BK3" t="s">
        <v>231</v>
      </c>
      <c r="BL3" t="s">
        <v>232</v>
      </c>
      <c r="BM3" t="s">
        <v>233</v>
      </c>
      <c r="BN3" t="s">
        <v>234</v>
      </c>
      <c r="BO3" t="s">
        <v>235</v>
      </c>
      <c r="BP3" t="s">
        <v>236</v>
      </c>
      <c r="BS3" t="s">
        <v>231</v>
      </c>
      <c r="BT3" t="s">
        <v>232</v>
      </c>
      <c r="BU3" t="s">
        <v>233</v>
      </c>
      <c r="BV3" t="s">
        <v>234</v>
      </c>
      <c r="BW3" t="s">
        <v>235</v>
      </c>
      <c r="BX3" t="s">
        <v>236</v>
      </c>
      <c r="CA3" t="s">
        <v>231</v>
      </c>
      <c r="CB3" t="s">
        <v>232</v>
      </c>
      <c r="CC3" t="s">
        <v>233</v>
      </c>
      <c r="CD3" t="s">
        <v>234</v>
      </c>
      <c r="CE3" t="s">
        <v>235</v>
      </c>
      <c r="CF3" t="s">
        <v>236</v>
      </c>
      <c r="CI3" t="s">
        <v>231</v>
      </c>
      <c r="CJ3" t="s">
        <v>232</v>
      </c>
      <c r="CK3" t="s">
        <v>233</v>
      </c>
      <c r="CL3" t="s">
        <v>234</v>
      </c>
      <c r="CM3" t="s">
        <v>235</v>
      </c>
      <c r="CN3" t="s">
        <v>236</v>
      </c>
      <c r="CQ3" t="s">
        <v>231</v>
      </c>
      <c r="CR3" t="s">
        <v>232</v>
      </c>
      <c r="CS3" t="s">
        <v>233</v>
      </c>
      <c r="CT3" t="s">
        <v>234</v>
      </c>
      <c r="CU3" t="s">
        <v>235</v>
      </c>
      <c r="CV3" t="s">
        <v>236</v>
      </c>
    </row>
    <row r="4" spans="1:100" x14ac:dyDescent="0.25">
      <c r="A4" t="s">
        <v>243</v>
      </c>
      <c r="B4" t="s">
        <v>2</v>
      </c>
      <c r="M4" t="str" cm="1">
        <f t="array" ref="M4:U4">TRANSPOSE(B5:B13)</f>
        <v>PETR4</v>
      </c>
      <c r="N4" t="str">
        <v>ITUB4</v>
      </c>
      <c r="O4" t="str">
        <v>BRFS3</v>
      </c>
      <c r="P4" t="str">
        <v>CCRO3</v>
      </c>
      <c r="Q4" t="str">
        <v>GGBR4</v>
      </c>
      <c r="R4" t="str">
        <v>B3SA3</v>
      </c>
      <c r="S4" t="str">
        <v>BBAS3</v>
      </c>
      <c r="T4" t="str">
        <v>BRML3</v>
      </c>
      <c r="U4" t="str">
        <v>BRKM5</v>
      </c>
      <c r="W4" s="1">
        <v>44774</v>
      </c>
      <c r="X4">
        <v>34</v>
      </c>
      <c r="Y4">
        <v>34.5</v>
      </c>
      <c r="Z4">
        <v>33.22</v>
      </c>
      <c r="AA4">
        <v>33.909999999999997</v>
      </c>
      <c r="AB4" s="2">
        <f>AA4/AA5-1</f>
        <v>-7.0278184480234707E-3</v>
      </c>
      <c r="AC4" s="2"/>
      <c r="AE4" s="1">
        <v>44774</v>
      </c>
      <c r="AF4">
        <v>23.85</v>
      </c>
      <c r="AG4">
        <v>23.87</v>
      </c>
      <c r="AH4">
        <v>23.24</v>
      </c>
      <c r="AI4">
        <v>23.79</v>
      </c>
      <c r="AJ4" s="2">
        <f>AI4/AI5-1</f>
        <v>8.050847457627075E-3</v>
      </c>
      <c r="AK4" s="2"/>
      <c r="AM4" s="1">
        <v>44774</v>
      </c>
      <c r="AN4">
        <v>15.86</v>
      </c>
      <c r="AO4">
        <v>16.82</v>
      </c>
      <c r="AP4">
        <v>15.85</v>
      </c>
      <c r="AQ4">
        <v>16.34</v>
      </c>
      <c r="AR4" s="2">
        <f>AQ4/AQ5-1</f>
        <v>2.3809523809523725E-2</v>
      </c>
      <c r="AS4" s="2"/>
      <c r="AU4" s="1">
        <v>44774</v>
      </c>
      <c r="AV4">
        <v>13.04</v>
      </c>
      <c r="AW4">
        <v>13.38</v>
      </c>
      <c r="AX4">
        <v>12.7</v>
      </c>
      <c r="AY4">
        <v>13.28</v>
      </c>
      <c r="AZ4" s="2">
        <f>AY4/AY5-1</f>
        <v>2.2324865280985318E-2</v>
      </c>
      <c r="BC4" s="1">
        <v>44774</v>
      </c>
      <c r="BD4">
        <v>24.63</v>
      </c>
      <c r="BE4">
        <v>24.76</v>
      </c>
      <c r="BF4">
        <v>23.45</v>
      </c>
      <c r="BG4">
        <v>23.84</v>
      </c>
      <c r="BH4" s="2">
        <f>BG4/BG5-1</f>
        <v>-2.5347506132461173E-2</v>
      </c>
      <c r="BI4" s="2"/>
      <c r="BK4" s="1">
        <v>44774</v>
      </c>
      <c r="BL4">
        <v>11.02</v>
      </c>
      <c r="BM4">
        <v>11.12</v>
      </c>
      <c r="BN4">
        <v>10.67</v>
      </c>
      <c r="BO4">
        <v>10.73</v>
      </c>
      <c r="BP4" s="2">
        <f>BO4/BO5-1</f>
        <v>-3.2461677186654603E-2</v>
      </c>
      <c r="BQ4" s="2"/>
      <c r="BS4" s="1">
        <v>44774</v>
      </c>
      <c r="BT4">
        <v>28.99</v>
      </c>
      <c r="BU4">
        <v>29.39</v>
      </c>
      <c r="BV4">
        <v>28.73</v>
      </c>
      <c r="BW4">
        <v>29.04</v>
      </c>
      <c r="BX4" s="2">
        <f>BW4/BW5-1</f>
        <v>1.7247326664366902E-3</v>
      </c>
      <c r="BY4" s="2"/>
      <c r="CA4" s="1">
        <v>44774</v>
      </c>
      <c r="CB4">
        <v>7.88</v>
      </c>
      <c r="CC4">
        <v>8.14</v>
      </c>
      <c r="CD4">
        <v>7.85</v>
      </c>
      <c r="CE4">
        <v>8.1</v>
      </c>
      <c r="CF4" s="2">
        <f>CE4/CE5-1</f>
        <v>2.1437578814627933E-2</v>
      </c>
      <c r="CI4" s="1">
        <v>44774</v>
      </c>
      <c r="CJ4">
        <v>36.020000000000003</v>
      </c>
      <c r="CK4">
        <v>36.119999999999997</v>
      </c>
      <c r="CL4">
        <v>34.01</v>
      </c>
      <c r="CM4">
        <v>35.200000000000003</v>
      </c>
      <c r="CN4" s="2">
        <f>CM4/CM5-1</f>
        <v>-4.0610520577814002E-2</v>
      </c>
      <c r="CQ4" s="1">
        <v>44774</v>
      </c>
      <c r="CR4">
        <v>103164.69</v>
      </c>
      <c r="CS4">
        <v>103659.68</v>
      </c>
      <c r="CT4">
        <v>101693.98</v>
      </c>
      <c r="CU4">
        <v>103009.14</v>
      </c>
      <c r="CV4" s="2">
        <f>CU4/CU5-1</f>
        <v>-1.5077833316806677E-3</v>
      </c>
    </row>
    <row r="5" spans="1:100" x14ac:dyDescent="0.25">
      <c r="A5" t="str">
        <f>'Ações Recomendadas'!A2</f>
        <v>Petrobras (PETR4)</v>
      </c>
      <c r="B5" t="s">
        <v>328</v>
      </c>
      <c r="M5" s="11">
        <f>AB4</f>
        <v>-7.0278184480234707E-3</v>
      </c>
      <c r="N5" s="11">
        <f>AJ4</f>
        <v>8.050847457627075E-3</v>
      </c>
      <c r="O5" s="11">
        <f>AR4</f>
        <v>2.3809523809523725E-2</v>
      </c>
      <c r="P5" s="11">
        <f>AZ4</f>
        <v>2.2324865280985318E-2</v>
      </c>
      <c r="Q5" s="11">
        <f>BH4</f>
        <v>-2.5347506132461173E-2</v>
      </c>
      <c r="R5" s="11">
        <f>BP4</f>
        <v>-3.2461677186654603E-2</v>
      </c>
      <c r="S5" s="11">
        <f>BX4</f>
        <v>1.7247326664366902E-3</v>
      </c>
      <c r="T5" s="11">
        <f>CF4</f>
        <v>2.1437578814627933E-2</v>
      </c>
      <c r="U5" s="11">
        <f>CN4</f>
        <v>-4.0610520577814002E-2</v>
      </c>
      <c r="W5" s="1">
        <v>44743</v>
      </c>
      <c r="X5">
        <v>28.08</v>
      </c>
      <c r="Y5">
        <v>34.659999999999997</v>
      </c>
      <c r="Z5">
        <v>26.91</v>
      </c>
      <c r="AA5">
        <v>34.15</v>
      </c>
      <c r="AB5" s="2">
        <f t="shared" ref="AB5:AB68" si="3">AA5/AA6-1</f>
        <v>0.22269960615825268</v>
      </c>
      <c r="AC5" s="2"/>
      <c r="AE5" s="1">
        <v>44743</v>
      </c>
      <c r="AF5">
        <v>22.31</v>
      </c>
      <c r="AG5">
        <v>23.96</v>
      </c>
      <c r="AH5">
        <v>21.63</v>
      </c>
      <c r="AI5">
        <v>23.6</v>
      </c>
      <c r="AJ5" s="2">
        <f t="shared" ref="AJ5:AJ68" si="4">AI5/AI6-1</f>
        <v>4.2402826855123754E-2</v>
      </c>
      <c r="AK5" s="2"/>
      <c r="AM5" s="1">
        <v>44743</v>
      </c>
      <c r="AN5">
        <v>13.38</v>
      </c>
      <c r="AO5">
        <v>16.7</v>
      </c>
      <c r="AP5">
        <v>13.27</v>
      </c>
      <c r="AQ5">
        <v>15.96</v>
      </c>
      <c r="AR5" s="2">
        <f t="shared" ref="AR5:AR68" si="5">AQ5/AQ6-1</f>
        <v>0.17439293598233996</v>
      </c>
      <c r="AS5" s="2"/>
      <c r="AU5" s="1">
        <v>44743</v>
      </c>
      <c r="AV5">
        <v>12.45</v>
      </c>
      <c r="AW5">
        <v>13.14</v>
      </c>
      <c r="AX5">
        <v>11.71</v>
      </c>
      <c r="AY5">
        <v>12.99</v>
      </c>
      <c r="AZ5" s="2">
        <f t="shared" ref="AZ5:AZ68" si="6">AY5/AY6-1</f>
        <v>3.6711891460494916E-2</v>
      </c>
      <c r="BC5" s="1">
        <v>44743</v>
      </c>
      <c r="BD5">
        <v>21.99</v>
      </c>
      <c r="BE5">
        <v>24.96</v>
      </c>
      <c r="BF5">
        <v>21.31</v>
      </c>
      <c r="BG5">
        <v>24.46</v>
      </c>
      <c r="BH5" s="2">
        <f t="shared" ref="BH5:BH68" si="7">BG5/BG6-1</f>
        <v>9.4407158836689042E-2</v>
      </c>
      <c r="BI5" s="2"/>
      <c r="BK5" s="1">
        <v>44743</v>
      </c>
      <c r="BL5">
        <v>10.75</v>
      </c>
      <c r="BM5">
        <v>11.53</v>
      </c>
      <c r="BN5">
        <v>9.7100000000000009</v>
      </c>
      <c r="BO5">
        <v>11.09</v>
      </c>
      <c r="BP5" s="2">
        <f t="shared" ref="BP5:BP68" si="8">BO5/BO6-1</f>
        <v>1.1861313868612999E-2</v>
      </c>
      <c r="BQ5" s="2"/>
      <c r="BS5" s="1">
        <v>44743</v>
      </c>
      <c r="BT5">
        <v>25.99</v>
      </c>
      <c r="BU5">
        <v>29.12</v>
      </c>
      <c r="BV5">
        <v>24.86</v>
      </c>
      <c r="BW5">
        <v>28.99</v>
      </c>
      <c r="BX5" s="2">
        <f t="shared" ref="BX5:BX68" si="9">BW5/BW6-1</f>
        <v>0.11671802773497686</v>
      </c>
      <c r="BY5" s="2"/>
      <c r="CA5" s="1">
        <v>44743</v>
      </c>
      <c r="CB5">
        <v>7.46</v>
      </c>
      <c r="CC5">
        <v>8.09</v>
      </c>
      <c r="CD5">
        <v>7.43</v>
      </c>
      <c r="CE5">
        <v>7.93</v>
      </c>
      <c r="CF5" s="2">
        <f t="shared" ref="CF5:CF68" si="10">CE5/CE6-1</f>
        <v>5.4521276595744794E-2</v>
      </c>
      <c r="CI5" s="1">
        <v>44743</v>
      </c>
      <c r="CJ5">
        <v>36.71</v>
      </c>
      <c r="CK5">
        <v>37.6</v>
      </c>
      <c r="CL5">
        <v>32.61</v>
      </c>
      <c r="CM5">
        <v>36.69</v>
      </c>
      <c r="CN5" s="2">
        <f t="shared" ref="CN5:CN68" si="11">CM5/CM6-1</f>
        <v>-1.4769065520945368E-2</v>
      </c>
      <c r="CQ5" s="1">
        <v>44743</v>
      </c>
      <c r="CR5">
        <v>98542.1</v>
      </c>
      <c r="CS5">
        <v>103989.47</v>
      </c>
      <c r="CT5">
        <v>95266.94</v>
      </c>
      <c r="CU5">
        <v>103164.69</v>
      </c>
      <c r="CV5" s="2">
        <f t="shared" ref="CV5:CV68" si="12">CU5/CU6-1</f>
        <v>4.6911391544413483E-2</v>
      </c>
    </row>
    <row r="6" spans="1:100" x14ac:dyDescent="0.25">
      <c r="A6" t="str">
        <f>'Ações Recomendadas'!A3</f>
        <v>Itaú Unibanco (ITUB4)</v>
      </c>
      <c r="B6" t="s">
        <v>329</v>
      </c>
      <c r="M6" s="11">
        <f t="shared" ref="M6:M69" si="13">AB5</f>
        <v>0.22269960615825268</v>
      </c>
      <c r="N6" s="11">
        <f t="shared" ref="N6:N69" si="14">AJ5</f>
        <v>4.2402826855123754E-2</v>
      </c>
      <c r="O6" s="11">
        <f t="shared" ref="O6:O69" si="15">AR5</f>
        <v>0.17439293598233996</v>
      </c>
      <c r="P6" s="11">
        <f t="shared" ref="P6:P69" si="16">AZ5</f>
        <v>3.6711891460494916E-2</v>
      </c>
      <c r="Q6" s="11">
        <f t="shared" ref="Q6:Q69" si="17">BH5</f>
        <v>9.4407158836689042E-2</v>
      </c>
      <c r="R6" s="11">
        <f t="shared" ref="R6:R69" si="18">BP5</f>
        <v>1.1861313868612999E-2</v>
      </c>
      <c r="S6" s="11">
        <f t="shared" ref="S6:S69" si="19">BX5</f>
        <v>0.11671802773497686</v>
      </c>
      <c r="T6" s="11">
        <f t="shared" ref="T6:T69" si="20">CF5</f>
        <v>5.4521276595744794E-2</v>
      </c>
      <c r="U6" s="11">
        <f t="shared" ref="U6:U69" si="21">CN5</f>
        <v>-1.4769065520945368E-2</v>
      </c>
      <c r="W6" s="1">
        <v>44713</v>
      </c>
      <c r="X6">
        <v>29.9</v>
      </c>
      <c r="Y6">
        <v>31.3</v>
      </c>
      <c r="Z6">
        <v>25.91</v>
      </c>
      <c r="AA6">
        <v>27.93</v>
      </c>
      <c r="AB6" s="2">
        <f t="shared" si="3"/>
        <v>-7.0858283433133717E-2</v>
      </c>
      <c r="AC6" s="2"/>
      <c r="AE6" s="1">
        <v>44713</v>
      </c>
      <c r="AF6">
        <v>26.26</v>
      </c>
      <c r="AG6">
        <v>26.29</v>
      </c>
      <c r="AH6">
        <v>22.5</v>
      </c>
      <c r="AI6">
        <v>22.64</v>
      </c>
      <c r="AJ6" s="2">
        <f t="shared" si="4"/>
        <v>-0.13289927230945997</v>
      </c>
      <c r="AK6" s="2"/>
      <c r="AM6" s="1">
        <v>44713</v>
      </c>
      <c r="AN6">
        <v>15.46</v>
      </c>
      <c r="AO6">
        <v>15.63</v>
      </c>
      <c r="AP6">
        <v>12.2</v>
      </c>
      <c r="AQ6">
        <v>13.59</v>
      </c>
      <c r="AR6" s="2">
        <f t="shared" si="5"/>
        <v>-0.13162939297124598</v>
      </c>
      <c r="AS6" s="2"/>
      <c r="AU6" s="1">
        <v>44713</v>
      </c>
      <c r="AV6">
        <v>13.51</v>
      </c>
      <c r="AW6">
        <v>13.57</v>
      </c>
      <c r="AX6">
        <v>12.21</v>
      </c>
      <c r="AY6">
        <v>12.53</v>
      </c>
      <c r="AZ6" s="2">
        <f t="shared" si="6"/>
        <v>-6.071964017991005E-2</v>
      </c>
      <c r="BC6" s="1">
        <v>44713</v>
      </c>
      <c r="BD6">
        <v>29.43</v>
      </c>
      <c r="BE6">
        <v>30.8</v>
      </c>
      <c r="BF6">
        <v>21.89</v>
      </c>
      <c r="BG6">
        <v>22.35</v>
      </c>
      <c r="BH6" s="2">
        <f t="shared" si="7"/>
        <v>-0.23380185121700381</v>
      </c>
      <c r="BI6" s="2"/>
      <c r="BK6" s="1">
        <v>44713</v>
      </c>
      <c r="BL6">
        <v>12.63</v>
      </c>
      <c r="BM6">
        <v>12.85</v>
      </c>
      <c r="BN6">
        <v>10.62</v>
      </c>
      <c r="BO6">
        <v>10.96</v>
      </c>
      <c r="BP6" s="2">
        <f t="shared" si="8"/>
        <v>-0.13222486144101342</v>
      </c>
      <c r="BQ6" s="2"/>
      <c r="BS6" s="1">
        <v>44713</v>
      </c>
      <c r="BT6">
        <v>26.89</v>
      </c>
      <c r="BU6">
        <v>26.91</v>
      </c>
      <c r="BV6">
        <v>24.19</v>
      </c>
      <c r="BW6">
        <v>25.96</v>
      </c>
      <c r="BX6" s="2">
        <f t="shared" si="9"/>
        <v>-3.4226190476190355E-2</v>
      </c>
      <c r="BY6" s="2"/>
      <c r="CA6" s="1">
        <v>44713</v>
      </c>
      <c r="CB6">
        <v>8.3800000000000008</v>
      </c>
      <c r="CC6">
        <v>8.66</v>
      </c>
      <c r="CD6">
        <v>7.34</v>
      </c>
      <c r="CE6">
        <v>7.52</v>
      </c>
      <c r="CF6" s="2">
        <f t="shared" si="10"/>
        <v>-0.11005917159763312</v>
      </c>
      <c r="CI6" s="1">
        <v>44713</v>
      </c>
      <c r="CJ6">
        <v>44.86</v>
      </c>
      <c r="CK6">
        <v>46.96</v>
      </c>
      <c r="CL6">
        <v>36.03</v>
      </c>
      <c r="CM6">
        <v>37.24</v>
      </c>
      <c r="CN6" s="2">
        <f t="shared" si="11"/>
        <v>-0.16314606741573034</v>
      </c>
      <c r="CQ6" s="1">
        <v>44713</v>
      </c>
      <c r="CR6">
        <v>111350.51</v>
      </c>
      <c r="CS6">
        <v>112708.96</v>
      </c>
      <c r="CT6">
        <v>97758.43</v>
      </c>
      <c r="CU6">
        <v>98541.95</v>
      </c>
      <c r="CV6" s="2">
        <f t="shared" si="12"/>
        <v>-0.11502919923761457</v>
      </c>
    </row>
    <row r="7" spans="1:100" x14ac:dyDescent="0.25">
      <c r="A7" t="str">
        <f>'Ações Recomendadas'!A4</f>
        <v>BRF (BRFS3)</v>
      </c>
      <c r="B7" t="s">
        <v>330</v>
      </c>
      <c r="M7" s="11">
        <f t="shared" si="13"/>
        <v>-7.0858283433133717E-2</v>
      </c>
      <c r="N7" s="11">
        <f t="shared" si="14"/>
        <v>-0.13289927230945997</v>
      </c>
      <c r="O7" s="11">
        <f t="shared" si="15"/>
        <v>-0.13162939297124598</v>
      </c>
      <c r="P7" s="11">
        <f t="shared" si="16"/>
        <v>-6.071964017991005E-2</v>
      </c>
      <c r="Q7" s="11">
        <f t="shared" si="17"/>
        <v>-0.23380185121700381</v>
      </c>
      <c r="R7" s="11">
        <f t="shared" si="18"/>
        <v>-0.13222486144101342</v>
      </c>
      <c r="S7" s="11">
        <f t="shared" si="19"/>
        <v>-3.4226190476190355E-2</v>
      </c>
      <c r="T7" s="11">
        <f t="shared" si="20"/>
        <v>-0.11005917159763312</v>
      </c>
      <c r="U7" s="11">
        <f t="shared" si="21"/>
        <v>-0.16314606741573034</v>
      </c>
      <c r="W7" s="1">
        <v>44683</v>
      </c>
      <c r="X7">
        <v>27.13</v>
      </c>
      <c r="Y7">
        <v>32.65</v>
      </c>
      <c r="Z7">
        <v>26.37</v>
      </c>
      <c r="AA7">
        <v>30.06</v>
      </c>
      <c r="AB7" s="2">
        <f t="shared" si="3"/>
        <v>0.10392948953360248</v>
      </c>
      <c r="AC7" s="2"/>
      <c r="AE7" s="1">
        <v>44683</v>
      </c>
      <c r="AF7">
        <v>23.83</v>
      </c>
      <c r="AG7">
        <v>26.39</v>
      </c>
      <c r="AH7">
        <v>22.86</v>
      </c>
      <c r="AI7">
        <v>26.11</v>
      </c>
      <c r="AJ7" s="2">
        <f t="shared" si="4"/>
        <v>9.6598068038639351E-2</v>
      </c>
      <c r="AK7" s="2"/>
      <c r="AM7" s="1">
        <v>44683</v>
      </c>
      <c r="AN7">
        <v>13.63</v>
      </c>
      <c r="AO7">
        <v>15.65</v>
      </c>
      <c r="AP7">
        <v>11.71</v>
      </c>
      <c r="AQ7">
        <v>15.65</v>
      </c>
      <c r="AR7" s="2">
        <f t="shared" si="5"/>
        <v>0.15243004418262163</v>
      </c>
      <c r="AS7" s="2"/>
      <c r="AU7" s="1">
        <v>44683</v>
      </c>
      <c r="AV7">
        <v>12.43</v>
      </c>
      <c r="AW7">
        <v>13.34</v>
      </c>
      <c r="AX7">
        <v>11.72</v>
      </c>
      <c r="AY7">
        <v>13.34</v>
      </c>
      <c r="AZ7" s="2">
        <f t="shared" si="6"/>
        <v>7.4939564867042785E-2</v>
      </c>
      <c r="BC7" s="1">
        <v>44683</v>
      </c>
      <c r="BD7">
        <v>27.38</v>
      </c>
      <c r="BE7">
        <v>29.74</v>
      </c>
      <c r="BF7">
        <v>25.17</v>
      </c>
      <c r="BG7">
        <v>29.17</v>
      </c>
      <c r="BH7" s="2">
        <f t="shared" si="7"/>
        <v>6.1113132048017604E-2</v>
      </c>
      <c r="BI7" s="2"/>
      <c r="BK7" s="1">
        <v>44683</v>
      </c>
      <c r="BL7">
        <v>13.1</v>
      </c>
      <c r="BM7">
        <v>13.38</v>
      </c>
      <c r="BN7">
        <v>11.06</v>
      </c>
      <c r="BO7">
        <v>12.63</v>
      </c>
      <c r="BP7" s="2">
        <f t="shared" si="8"/>
        <v>-4.0273556231003038E-2</v>
      </c>
      <c r="BQ7" s="2"/>
      <c r="BS7" s="1">
        <v>44683</v>
      </c>
      <c r="BT7">
        <v>25.21</v>
      </c>
      <c r="BU7">
        <v>26.94</v>
      </c>
      <c r="BV7">
        <v>24.46</v>
      </c>
      <c r="BW7">
        <v>26.88</v>
      </c>
      <c r="BX7" s="2">
        <f t="shared" si="9"/>
        <v>5.7019268580416727E-2</v>
      </c>
      <c r="BY7" s="2"/>
      <c r="CA7" s="1">
        <v>44683</v>
      </c>
      <c r="CB7">
        <v>9.48</v>
      </c>
      <c r="CC7">
        <v>9.5500000000000007</v>
      </c>
      <c r="CD7">
        <v>8.26</v>
      </c>
      <c r="CE7">
        <v>8.4499999999999993</v>
      </c>
      <c r="CF7" s="2">
        <f t="shared" si="10"/>
        <v>-0.1048728813559322</v>
      </c>
      <c r="CI7" s="1">
        <v>44683</v>
      </c>
      <c r="CJ7">
        <v>40.17</v>
      </c>
      <c r="CK7">
        <v>45.5</v>
      </c>
      <c r="CL7">
        <v>38.72</v>
      </c>
      <c r="CM7">
        <v>44.5</v>
      </c>
      <c r="CN7" s="2">
        <f t="shared" si="11"/>
        <v>0.10641471904525113</v>
      </c>
      <c r="CQ7" s="1">
        <v>44683</v>
      </c>
      <c r="CR7">
        <v>107876.15</v>
      </c>
      <c r="CS7">
        <v>112690.15</v>
      </c>
      <c r="CT7">
        <v>102386.18</v>
      </c>
      <c r="CU7">
        <v>111350.51</v>
      </c>
      <c r="CV7" s="2">
        <f t="shared" si="12"/>
        <v>3.2206837914882991E-2</v>
      </c>
    </row>
    <row r="8" spans="1:100" x14ac:dyDescent="0.25">
      <c r="A8" t="str">
        <f>'Ações Recomendadas'!A5</f>
        <v>CCR (CCRO3)</v>
      </c>
      <c r="B8" t="s">
        <v>331</v>
      </c>
      <c r="M8" s="11">
        <f t="shared" si="13"/>
        <v>0.10392948953360248</v>
      </c>
      <c r="N8" s="11">
        <f t="shared" si="14"/>
        <v>9.6598068038639351E-2</v>
      </c>
      <c r="O8" s="11">
        <f t="shared" si="15"/>
        <v>0.15243004418262163</v>
      </c>
      <c r="P8" s="11">
        <f t="shared" si="16"/>
        <v>7.4939564867042785E-2</v>
      </c>
      <c r="Q8" s="11">
        <f t="shared" si="17"/>
        <v>6.1113132048017604E-2</v>
      </c>
      <c r="R8" s="11">
        <f t="shared" si="18"/>
        <v>-4.0273556231003038E-2</v>
      </c>
      <c r="S8" s="11">
        <f t="shared" si="19"/>
        <v>5.7019268580416727E-2</v>
      </c>
      <c r="T8" s="11">
        <f t="shared" si="20"/>
        <v>-0.1048728813559322</v>
      </c>
      <c r="U8" s="11">
        <f t="shared" si="21"/>
        <v>0.10641471904525113</v>
      </c>
      <c r="W8" s="1">
        <v>44652</v>
      </c>
      <c r="X8">
        <v>27.6</v>
      </c>
      <c r="Y8">
        <v>28.84</v>
      </c>
      <c r="Z8">
        <v>26.36</v>
      </c>
      <c r="AA8">
        <v>27.23</v>
      </c>
      <c r="AB8" s="2">
        <f t="shared" si="3"/>
        <v>-1.0537790697674354E-2</v>
      </c>
      <c r="AC8" s="2"/>
      <c r="AE8" s="1">
        <v>44652</v>
      </c>
      <c r="AF8">
        <v>27.63</v>
      </c>
      <c r="AG8">
        <v>27.81</v>
      </c>
      <c r="AH8">
        <v>23.81</v>
      </c>
      <c r="AI8">
        <v>23.81</v>
      </c>
      <c r="AJ8" s="2">
        <f t="shared" si="4"/>
        <v>-0.131021897810219</v>
      </c>
      <c r="AK8" s="2"/>
      <c r="AM8" s="1">
        <v>44652</v>
      </c>
      <c r="AN8">
        <v>18.690000000000001</v>
      </c>
      <c r="AO8">
        <v>19.07</v>
      </c>
      <c r="AP8">
        <v>13.43</v>
      </c>
      <c r="AQ8">
        <v>13.58</v>
      </c>
      <c r="AR8" s="2">
        <f t="shared" si="5"/>
        <v>-0.26949973103819258</v>
      </c>
      <c r="AS8" s="2"/>
      <c r="AU8" s="1">
        <v>44652</v>
      </c>
      <c r="AV8">
        <v>13.76</v>
      </c>
      <c r="AW8">
        <v>14.2</v>
      </c>
      <c r="AX8">
        <v>12.41</v>
      </c>
      <c r="AY8">
        <v>12.41</v>
      </c>
      <c r="AZ8" s="2">
        <f t="shared" si="6"/>
        <v>-8.8170462894930135E-2</v>
      </c>
      <c r="BC8" s="1">
        <v>44652</v>
      </c>
      <c r="BD8">
        <v>30.5</v>
      </c>
      <c r="BE8">
        <v>30.77</v>
      </c>
      <c r="BF8">
        <v>26.12</v>
      </c>
      <c r="BG8">
        <v>27.49</v>
      </c>
      <c r="BH8" s="2">
        <f t="shared" si="7"/>
        <v>-9.2140026420079346E-2</v>
      </c>
      <c r="BI8" s="2"/>
      <c r="BK8" s="1">
        <v>44652</v>
      </c>
      <c r="BL8">
        <v>15.62</v>
      </c>
      <c r="BM8">
        <v>16.149999999999999</v>
      </c>
      <c r="BN8">
        <v>13.13</v>
      </c>
      <c r="BO8">
        <v>13.16</v>
      </c>
      <c r="BP8" s="2">
        <f t="shared" si="8"/>
        <v>-0.15315315315315314</v>
      </c>
      <c r="BQ8" s="2"/>
      <c r="BS8" s="1">
        <v>44652</v>
      </c>
      <c r="BT8">
        <v>25.68</v>
      </c>
      <c r="BU8">
        <v>26.99</v>
      </c>
      <c r="BV8">
        <v>25.13</v>
      </c>
      <c r="BW8">
        <v>25.43</v>
      </c>
      <c r="BX8" s="2">
        <f t="shared" si="9"/>
        <v>-5.0860719874803451E-3</v>
      </c>
      <c r="BY8" s="2"/>
      <c r="CA8" s="1">
        <v>44652</v>
      </c>
      <c r="CB8">
        <v>9.36</v>
      </c>
      <c r="CC8">
        <v>10.07</v>
      </c>
      <c r="CD8">
        <v>8.43</v>
      </c>
      <c r="CE8">
        <v>9.44</v>
      </c>
      <c r="CF8" s="2">
        <f t="shared" si="10"/>
        <v>2.2751895991332427E-2</v>
      </c>
      <c r="CI8" s="1">
        <v>44652</v>
      </c>
      <c r="CJ8">
        <v>42.85</v>
      </c>
      <c r="CK8">
        <v>44.65</v>
      </c>
      <c r="CL8">
        <v>39.72</v>
      </c>
      <c r="CM8">
        <v>40.22</v>
      </c>
      <c r="CN8" s="2">
        <f t="shared" si="11"/>
        <v>-5.542508219821507E-2</v>
      </c>
      <c r="CQ8" s="1">
        <v>44652</v>
      </c>
      <c r="CR8">
        <v>120001.02</v>
      </c>
      <c r="CS8">
        <v>121628.22</v>
      </c>
      <c r="CT8">
        <v>107876.16</v>
      </c>
      <c r="CU8">
        <v>107876.16</v>
      </c>
      <c r="CV8" s="2">
        <f t="shared" si="12"/>
        <v>-0.10102623158498591</v>
      </c>
    </row>
    <row r="9" spans="1:100" x14ac:dyDescent="0.25">
      <c r="A9" t="str">
        <f>'Ações Recomendadas'!A6</f>
        <v>Gerdau (GGBR4)</v>
      </c>
      <c r="B9" t="s">
        <v>332</v>
      </c>
      <c r="M9" s="11">
        <f t="shared" si="13"/>
        <v>-1.0537790697674354E-2</v>
      </c>
      <c r="N9" s="11">
        <f t="shared" si="14"/>
        <v>-0.131021897810219</v>
      </c>
      <c r="O9" s="11">
        <f t="shared" si="15"/>
        <v>-0.26949973103819258</v>
      </c>
      <c r="P9" s="11">
        <f t="shared" si="16"/>
        <v>-8.8170462894930135E-2</v>
      </c>
      <c r="Q9" s="11">
        <f t="shared" si="17"/>
        <v>-9.2140026420079346E-2</v>
      </c>
      <c r="R9" s="11">
        <f t="shared" si="18"/>
        <v>-0.15315315315315314</v>
      </c>
      <c r="S9" s="11">
        <f t="shared" si="19"/>
        <v>-5.0860719874803451E-3</v>
      </c>
      <c r="T9" s="11">
        <f t="shared" si="20"/>
        <v>2.2751895991332427E-2</v>
      </c>
      <c r="U9" s="11">
        <f t="shared" si="21"/>
        <v>-5.542508219821507E-2</v>
      </c>
      <c r="W9" s="1">
        <v>44622</v>
      </c>
      <c r="X9">
        <v>29.01</v>
      </c>
      <c r="Y9">
        <v>29.03</v>
      </c>
      <c r="Z9">
        <v>24.27</v>
      </c>
      <c r="AA9">
        <v>27.52</v>
      </c>
      <c r="AB9" s="2">
        <f t="shared" si="3"/>
        <v>-1.6088666428316079E-2</v>
      </c>
      <c r="AC9" s="2"/>
      <c r="AE9" s="1">
        <v>44622</v>
      </c>
      <c r="AF9">
        <v>25.09</v>
      </c>
      <c r="AG9">
        <v>27.99</v>
      </c>
      <c r="AH9">
        <v>23.72</v>
      </c>
      <c r="AI9">
        <v>27.4</v>
      </c>
      <c r="AJ9" s="2">
        <f t="shared" si="4"/>
        <v>7.9590228526398743E-2</v>
      </c>
      <c r="AK9" s="2"/>
      <c r="AM9" s="1">
        <v>44622</v>
      </c>
      <c r="AN9">
        <v>16.100000000000001</v>
      </c>
      <c r="AO9">
        <v>18.68</v>
      </c>
      <c r="AP9">
        <v>14.26</v>
      </c>
      <c r="AQ9">
        <v>18.59</v>
      </c>
      <c r="AR9" s="2">
        <f t="shared" si="5"/>
        <v>0.11250748055056836</v>
      </c>
      <c r="AS9" s="2"/>
      <c r="AU9" s="1">
        <v>44622</v>
      </c>
      <c r="AV9">
        <v>11.73</v>
      </c>
      <c r="AW9">
        <v>14.31</v>
      </c>
      <c r="AX9">
        <v>10.9</v>
      </c>
      <c r="AY9">
        <v>13.61</v>
      </c>
      <c r="AZ9" s="2">
        <f t="shared" si="6"/>
        <v>0.16424294268605655</v>
      </c>
      <c r="BC9" s="1">
        <v>44622</v>
      </c>
      <c r="BD9">
        <v>26.1</v>
      </c>
      <c r="BE9">
        <v>30.9</v>
      </c>
      <c r="BF9">
        <v>25.77</v>
      </c>
      <c r="BG9">
        <v>30.28</v>
      </c>
      <c r="BH9" s="2">
        <f t="shared" si="7"/>
        <v>0.21851106639839024</v>
      </c>
      <c r="BI9" s="2"/>
      <c r="BK9" s="1">
        <v>44622</v>
      </c>
      <c r="BL9">
        <v>14.18</v>
      </c>
      <c r="BM9">
        <v>15.65</v>
      </c>
      <c r="BN9">
        <v>12.51</v>
      </c>
      <c r="BO9">
        <v>15.54</v>
      </c>
      <c r="BP9" s="2">
        <f t="shared" si="8"/>
        <v>9.0526315789473566E-2</v>
      </c>
      <c r="BQ9" s="2"/>
      <c r="BS9" s="1">
        <v>44622</v>
      </c>
      <c r="BT9">
        <v>22.3</v>
      </c>
      <c r="BU9">
        <v>25.69</v>
      </c>
      <c r="BV9">
        <v>21.78</v>
      </c>
      <c r="BW9">
        <v>25.56</v>
      </c>
      <c r="BX9" s="2">
        <f t="shared" si="9"/>
        <v>0.109375</v>
      </c>
      <c r="BY9" s="2"/>
      <c r="CA9" s="1">
        <v>44622</v>
      </c>
      <c r="CB9">
        <v>9.1300000000000008</v>
      </c>
      <c r="CC9">
        <v>9.74</v>
      </c>
      <c r="CD9">
        <v>8.31</v>
      </c>
      <c r="CE9">
        <v>9.23</v>
      </c>
      <c r="CF9" s="2">
        <f t="shared" si="10"/>
        <v>-1.3888888888888729E-2</v>
      </c>
      <c r="CI9" s="1">
        <v>44622</v>
      </c>
      <c r="CJ9">
        <v>47.49</v>
      </c>
      <c r="CK9">
        <v>47.77</v>
      </c>
      <c r="CL9">
        <v>42.36</v>
      </c>
      <c r="CM9">
        <v>42.58</v>
      </c>
      <c r="CN9" s="2">
        <f t="shared" si="11"/>
        <v>-7.1926765475152643E-2</v>
      </c>
      <c r="CQ9" s="1">
        <v>44622</v>
      </c>
      <c r="CR9">
        <v>113143.06</v>
      </c>
      <c r="CS9">
        <v>120900.02</v>
      </c>
      <c r="CT9">
        <v>107780.86</v>
      </c>
      <c r="CU9">
        <v>119999.23</v>
      </c>
      <c r="CV9" s="2">
        <f t="shared" si="12"/>
        <v>6.0607852402035922E-2</v>
      </c>
    </row>
    <row r="10" spans="1:100" x14ac:dyDescent="0.25">
      <c r="A10" t="str">
        <f>'Ações Recomendadas'!A7</f>
        <v>B3 (BVMF3)</v>
      </c>
      <c r="B10" t="s">
        <v>336</v>
      </c>
      <c r="M10" s="11">
        <f t="shared" si="13"/>
        <v>-1.6088666428316079E-2</v>
      </c>
      <c r="N10" s="11">
        <f t="shared" si="14"/>
        <v>7.9590228526398743E-2</v>
      </c>
      <c r="O10" s="11">
        <f t="shared" si="15"/>
        <v>0.11250748055056836</v>
      </c>
      <c r="P10" s="11">
        <f t="shared" si="16"/>
        <v>0.16424294268605655</v>
      </c>
      <c r="Q10" s="11">
        <f t="shared" si="17"/>
        <v>0.21851106639839024</v>
      </c>
      <c r="R10" s="11">
        <f t="shared" si="18"/>
        <v>9.0526315789473566E-2</v>
      </c>
      <c r="S10" s="11">
        <f t="shared" si="19"/>
        <v>0.109375</v>
      </c>
      <c r="T10" s="11">
        <f t="shared" si="20"/>
        <v>-1.3888888888888729E-2</v>
      </c>
      <c r="U10" s="11">
        <f t="shared" si="21"/>
        <v>-7.1926765475152643E-2</v>
      </c>
      <c r="W10" s="1">
        <v>44593</v>
      </c>
      <c r="X10">
        <v>26.61</v>
      </c>
      <c r="Y10">
        <v>29.03</v>
      </c>
      <c r="Z10">
        <v>25.72</v>
      </c>
      <c r="AA10">
        <v>27.97</v>
      </c>
      <c r="AB10" s="2">
        <f t="shared" si="3"/>
        <v>5.1108605787298034E-2</v>
      </c>
      <c r="AC10" s="2"/>
      <c r="AE10" s="1">
        <v>44593</v>
      </c>
      <c r="AF10">
        <v>25.19</v>
      </c>
      <c r="AG10">
        <v>26.89</v>
      </c>
      <c r="AH10">
        <v>24.25</v>
      </c>
      <c r="AI10">
        <v>25.38</v>
      </c>
      <c r="AJ10" s="2">
        <f t="shared" si="4"/>
        <v>6.7433558111860137E-3</v>
      </c>
      <c r="AK10" s="2"/>
      <c r="AM10" s="1">
        <v>44593</v>
      </c>
      <c r="AN10">
        <v>22.19</v>
      </c>
      <c r="AO10">
        <v>22.36</v>
      </c>
      <c r="AP10">
        <v>16.57</v>
      </c>
      <c r="AQ10">
        <v>16.71</v>
      </c>
      <c r="AR10" s="2">
        <f t="shared" si="5"/>
        <v>-0.25167935512763084</v>
      </c>
      <c r="AS10" s="2"/>
      <c r="AU10" s="1">
        <v>44593</v>
      </c>
      <c r="AV10">
        <v>12.96</v>
      </c>
      <c r="AW10">
        <v>13.09</v>
      </c>
      <c r="AX10">
        <v>11.56</v>
      </c>
      <c r="AY10">
        <v>11.69</v>
      </c>
      <c r="AZ10" s="2">
        <f t="shared" si="6"/>
        <v>-9.5201238390092868E-2</v>
      </c>
      <c r="BC10" s="1">
        <v>44593</v>
      </c>
      <c r="BD10">
        <v>27.22</v>
      </c>
      <c r="BE10">
        <v>28.88</v>
      </c>
      <c r="BF10">
        <v>22.53</v>
      </c>
      <c r="BG10">
        <v>24.85</v>
      </c>
      <c r="BH10" s="2">
        <f t="shared" si="7"/>
        <v>-8.5388295914611723E-2</v>
      </c>
      <c r="BI10" s="2"/>
      <c r="BK10" s="1">
        <v>44593</v>
      </c>
      <c r="BL10">
        <v>14.29</v>
      </c>
      <c r="BM10">
        <v>14.79</v>
      </c>
      <c r="BN10">
        <v>13.05</v>
      </c>
      <c r="BO10">
        <v>14.25</v>
      </c>
      <c r="BP10" s="2">
        <f t="shared" si="8"/>
        <v>-2.799160251924393E-3</v>
      </c>
      <c r="BQ10" s="2"/>
      <c r="BS10" s="1">
        <v>44593</v>
      </c>
      <c r="BT10">
        <v>22.22</v>
      </c>
      <c r="BU10">
        <v>23.75</v>
      </c>
      <c r="BV10">
        <v>21.67</v>
      </c>
      <c r="BW10">
        <v>23.04</v>
      </c>
      <c r="BX10" s="2">
        <f t="shared" si="9"/>
        <v>3.5040431266846195E-2</v>
      </c>
      <c r="BY10" s="2"/>
      <c r="CA10" s="1">
        <v>44593</v>
      </c>
      <c r="CB10">
        <v>9.5500000000000007</v>
      </c>
      <c r="CC10">
        <v>9.85</v>
      </c>
      <c r="CD10">
        <v>9.0299999999999994</v>
      </c>
      <c r="CE10">
        <v>9.36</v>
      </c>
      <c r="CF10" s="2">
        <f t="shared" si="10"/>
        <v>-2.2964509394572064E-2</v>
      </c>
      <c r="CI10" s="1">
        <v>44593</v>
      </c>
      <c r="CJ10">
        <v>47.35</v>
      </c>
      <c r="CK10">
        <v>53.18</v>
      </c>
      <c r="CL10">
        <v>43.47</v>
      </c>
      <c r="CM10">
        <v>45.88</v>
      </c>
      <c r="CN10" s="2">
        <f t="shared" si="11"/>
        <v>-2.9405542627459313E-2</v>
      </c>
      <c r="CQ10" s="1">
        <v>44593</v>
      </c>
      <c r="CR10">
        <v>112143.42</v>
      </c>
      <c r="CS10">
        <v>115734.45</v>
      </c>
      <c r="CT10">
        <v>109125.24</v>
      </c>
      <c r="CU10">
        <v>113141.94</v>
      </c>
      <c r="CV10" s="2">
        <f t="shared" si="12"/>
        <v>8.9031456211778881E-3</v>
      </c>
    </row>
    <row r="11" spans="1:100" x14ac:dyDescent="0.25">
      <c r="A11" t="str">
        <f>'Ações Recomendadas'!A8</f>
        <v>Banco do Brasil (BBAS3)</v>
      </c>
      <c r="B11" t="s">
        <v>333</v>
      </c>
      <c r="M11" s="11">
        <f t="shared" si="13"/>
        <v>5.1108605787298034E-2</v>
      </c>
      <c r="N11" s="11">
        <f t="shared" si="14"/>
        <v>6.7433558111860137E-3</v>
      </c>
      <c r="O11" s="11">
        <f t="shared" si="15"/>
        <v>-0.25167935512763084</v>
      </c>
      <c r="P11" s="11">
        <f t="shared" si="16"/>
        <v>-9.5201238390092868E-2</v>
      </c>
      <c r="Q11" s="11">
        <f t="shared" si="17"/>
        <v>-8.5388295914611723E-2</v>
      </c>
      <c r="R11" s="11">
        <f t="shared" si="18"/>
        <v>-2.799160251924393E-3</v>
      </c>
      <c r="S11" s="11">
        <f t="shared" si="19"/>
        <v>3.5040431266846195E-2</v>
      </c>
      <c r="T11" s="11">
        <f t="shared" si="20"/>
        <v>-2.2964509394572064E-2</v>
      </c>
      <c r="U11" s="11">
        <f t="shared" si="21"/>
        <v>-2.9405542627459313E-2</v>
      </c>
      <c r="W11" s="1">
        <v>44564</v>
      </c>
      <c r="X11">
        <v>23.48</v>
      </c>
      <c r="Y11">
        <v>28.5</v>
      </c>
      <c r="Z11">
        <v>22.8</v>
      </c>
      <c r="AA11">
        <v>26.61</v>
      </c>
      <c r="AB11" s="2">
        <f t="shared" si="3"/>
        <v>0.13717948717948714</v>
      </c>
      <c r="AC11" s="2"/>
      <c r="AE11" s="1">
        <v>44564</v>
      </c>
      <c r="AF11">
        <v>21.07</v>
      </c>
      <c r="AG11">
        <v>25.39</v>
      </c>
      <c r="AH11">
        <v>20.99</v>
      </c>
      <c r="AI11">
        <v>25.21</v>
      </c>
      <c r="AJ11" s="2">
        <f t="shared" si="4"/>
        <v>0.20969289827255277</v>
      </c>
      <c r="AK11" s="2"/>
      <c r="AM11" s="1">
        <v>44564</v>
      </c>
      <c r="AN11">
        <v>22.52</v>
      </c>
      <c r="AO11">
        <v>25.46</v>
      </c>
      <c r="AP11">
        <v>21.67</v>
      </c>
      <c r="AQ11">
        <v>22.33</v>
      </c>
      <c r="AR11" s="2">
        <f t="shared" si="5"/>
        <v>-8.4369449378330907E-3</v>
      </c>
      <c r="AS11" s="2"/>
      <c r="AU11" s="1">
        <v>44564</v>
      </c>
      <c r="AV11">
        <v>11.6</v>
      </c>
      <c r="AW11">
        <v>13.08</v>
      </c>
      <c r="AX11">
        <v>10.76</v>
      </c>
      <c r="AY11">
        <v>12.92</v>
      </c>
      <c r="AZ11" s="2">
        <f t="shared" si="6"/>
        <v>0.1215277777777779</v>
      </c>
      <c r="BC11" s="1">
        <v>44564</v>
      </c>
      <c r="BD11">
        <v>26.73</v>
      </c>
      <c r="BE11">
        <v>28.71</v>
      </c>
      <c r="BF11">
        <v>25.94</v>
      </c>
      <c r="BG11">
        <v>27.17</v>
      </c>
      <c r="BH11" s="2">
        <f t="shared" si="7"/>
        <v>2.1044720030064079E-2</v>
      </c>
      <c r="BI11" s="2"/>
      <c r="BK11" s="1">
        <v>44564</v>
      </c>
      <c r="BL11">
        <v>10.94</v>
      </c>
      <c r="BM11">
        <v>14.48</v>
      </c>
      <c r="BN11">
        <v>10.34</v>
      </c>
      <c r="BO11">
        <v>14.29</v>
      </c>
      <c r="BP11" s="2">
        <f t="shared" si="8"/>
        <v>0.31705069124423968</v>
      </c>
      <c r="BQ11" s="2"/>
      <c r="BS11" s="1">
        <v>44564</v>
      </c>
      <c r="BT11">
        <v>20.12</v>
      </c>
      <c r="BU11">
        <v>22.37</v>
      </c>
      <c r="BV11">
        <v>18.29</v>
      </c>
      <c r="BW11">
        <v>22.26</v>
      </c>
      <c r="BX11" s="2">
        <f t="shared" si="9"/>
        <v>0.11523046092184375</v>
      </c>
      <c r="BY11" s="2"/>
      <c r="CA11" s="1">
        <v>44564</v>
      </c>
      <c r="CB11">
        <v>8.41</v>
      </c>
      <c r="CC11">
        <v>9.6</v>
      </c>
      <c r="CD11">
        <v>6.85</v>
      </c>
      <c r="CE11">
        <v>9.58</v>
      </c>
      <c r="CF11" s="2">
        <f t="shared" si="10"/>
        <v>0.15980629539951585</v>
      </c>
      <c r="CI11" s="1">
        <v>44564</v>
      </c>
      <c r="CJ11">
        <v>55.68</v>
      </c>
      <c r="CK11">
        <v>56.86</v>
      </c>
      <c r="CL11">
        <v>43.94</v>
      </c>
      <c r="CM11">
        <v>47.27</v>
      </c>
      <c r="CN11" s="2">
        <f t="shared" si="11"/>
        <v>-0.14675090252707579</v>
      </c>
      <c r="CQ11" s="1">
        <v>44564</v>
      </c>
      <c r="CR11">
        <v>104823.42</v>
      </c>
      <c r="CS11">
        <v>113057.03</v>
      </c>
      <c r="CT11">
        <v>100849.56</v>
      </c>
      <c r="CU11">
        <v>112143.51</v>
      </c>
      <c r="CV11" s="2">
        <f t="shared" si="12"/>
        <v>6.9842583324715601E-2</v>
      </c>
    </row>
    <row r="12" spans="1:100" x14ac:dyDescent="0.25">
      <c r="A12" t="str">
        <f>'Ações Recomendadas'!A9</f>
        <v>BR Malls (BRML3)</v>
      </c>
      <c r="B12" t="s">
        <v>334</v>
      </c>
      <c r="M12" s="11">
        <f t="shared" si="13"/>
        <v>0.13717948717948714</v>
      </c>
      <c r="N12" s="11">
        <f t="shared" si="14"/>
        <v>0.20969289827255277</v>
      </c>
      <c r="O12" s="11">
        <f t="shared" si="15"/>
        <v>-8.4369449378330907E-3</v>
      </c>
      <c r="P12" s="11">
        <f t="shared" si="16"/>
        <v>0.1215277777777779</v>
      </c>
      <c r="Q12" s="11">
        <f t="shared" si="17"/>
        <v>2.1044720030064079E-2</v>
      </c>
      <c r="R12" s="11">
        <f t="shared" si="18"/>
        <v>0.31705069124423968</v>
      </c>
      <c r="S12" s="11">
        <f t="shared" si="19"/>
        <v>0.11523046092184375</v>
      </c>
      <c r="T12" s="11">
        <f t="shared" si="20"/>
        <v>0.15980629539951585</v>
      </c>
      <c r="U12" s="11">
        <f t="shared" si="21"/>
        <v>-0.14675090252707579</v>
      </c>
      <c r="W12" s="1">
        <v>44531</v>
      </c>
      <c r="X12">
        <v>21.98</v>
      </c>
      <c r="Y12">
        <v>24.76</v>
      </c>
      <c r="Z12">
        <v>21.55</v>
      </c>
      <c r="AA12">
        <v>23.4</v>
      </c>
      <c r="AB12" s="2">
        <f t="shared" si="3"/>
        <v>7.9335793357933504E-2</v>
      </c>
      <c r="AC12" s="2"/>
      <c r="AE12" s="1">
        <v>44531</v>
      </c>
      <c r="AF12">
        <v>22.44</v>
      </c>
      <c r="AG12">
        <v>23.64</v>
      </c>
      <c r="AH12">
        <v>20.8</v>
      </c>
      <c r="AI12">
        <v>20.84</v>
      </c>
      <c r="AJ12" s="2">
        <f t="shared" si="4"/>
        <v>-6.2949640287769726E-2</v>
      </c>
      <c r="AK12" s="2"/>
      <c r="AM12" s="1">
        <v>44531</v>
      </c>
      <c r="AN12">
        <v>19.97</v>
      </c>
      <c r="AO12">
        <v>23.17</v>
      </c>
      <c r="AP12">
        <v>18.91</v>
      </c>
      <c r="AQ12">
        <v>22.52</v>
      </c>
      <c r="AR12" s="2">
        <f t="shared" si="5"/>
        <v>0.14025316455696202</v>
      </c>
      <c r="AS12" s="2"/>
      <c r="AU12" s="1">
        <v>44531</v>
      </c>
      <c r="AV12">
        <v>12.4</v>
      </c>
      <c r="AW12">
        <v>13.47</v>
      </c>
      <c r="AX12">
        <v>11.37</v>
      </c>
      <c r="AY12">
        <v>11.52</v>
      </c>
      <c r="AZ12" s="2">
        <f t="shared" si="6"/>
        <v>-5.2631578947368474E-2</v>
      </c>
      <c r="BC12" s="1">
        <v>44531</v>
      </c>
      <c r="BD12">
        <v>25.77</v>
      </c>
      <c r="BE12">
        <v>29.72</v>
      </c>
      <c r="BF12">
        <v>25.54</v>
      </c>
      <c r="BG12">
        <v>26.61</v>
      </c>
      <c r="BH12" s="2">
        <f t="shared" si="7"/>
        <v>5.6791104050833985E-2</v>
      </c>
      <c r="BI12" s="2"/>
      <c r="BK12" s="1">
        <v>44531</v>
      </c>
      <c r="BL12">
        <v>10.86</v>
      </c>
      <c r="BM12">
        <v>12.14</v>
      </c>
      <c r="BN12">
        <v>10.57</v>
      </c>
      <c r="BO12">
        <v>10.85</v>
      </c>
      <c r="BP12" s="2">
        <f t="shared" si="8"/>
        <v>1.5917602996254665E-2</v>
      </c>
      <c r="BQ12" s="2"/>
      <c r="BS12" s="1">
        <v>44531</v>
      </c>
      <c r="BT12">
        <v>20.32</v>
      </c>
      <c r="BU12">
        <v>21.07</v>
      </c>
      <c r="BV12">
        <v>19.34</v>
      </c>
      <c r="BW12">
        <v>19.96</v>
      </c>
      <c r="BX12" s="2">
        <f t="shared" si="9"/>
        <v>-6.4708810353408808E-3</v>
      </c>
      <c r="BY12" s="2"/>
      <c r="CA12" s="1">
        <v>44531</v>
      </c>
      <c r="CB12">
        <v>7.92</v>
      </c>
      <c r="CC12">
        <v>8.52</v>
      </c>
      <c r="CD12">
        <v>7.42</v>
      </c>
      <c r="CE12">
        <v>8.26</v>
      </c>
      <c r="CF12" s="2">
        <f t="shared" si="10"/>
        <v>5.0890585241730291E-2</v>
      </c>
      <c r="CI12" s="1">
        <v>44531</v>
      </c>
      <c r="CJ12">
        <v>43.64</v>
      </c>
      <c r="CK12">
        <v>59.26</v>
      </c>
      <c r="CL12">
        <v>43.47</v>
      </c>
      <c r="CM12">
        <v>55.4</v>
      </c>
      <c r="CN12" s="2">
        <f t="shared" si="11"/>
        <v>0.30108031939877877</v>
      </c>
      <c r="CQ12" s="1">
        <v>44531</v>
      </c>
      <c r="CR12">
        <v>101916.3</v>
      </c>
      <c r="CS12">
        <v>109492.91</v>
      </c>
      <c r="CT12">
        <v>100726.95</v>
      </c>
      <c r="CU12">
        <v>104822.44</v>
      </c>
      <c r="CV12" s="2">
        <f t="shared" si="12"/>
        <v>2.8523545743064593E-2</v>
      </c>
    </row>
    <row r="13" spans="1:100" x14ac:dyDescent="0.25">
      <c r="A13" t="str">
        <f>'Ações Recomendadas'!A10</f>
        <v>Braskem (BRKM5)</v>
      </c>
      <c r="B13" t="s">
        <v>335</v>
      </c>
      <c r="M13" s="11">
        <f t="shared" si="13"/>
        <v>7.9335793357933504E-2</v>
      </c>
      <c r="N13" s="11">
        <f t="shared" si="14"/>
        <v>-6.2949640287769726E-2</v>
      </c>
      <c r="O13" s="11">
        <f t="shared" si="15"/>
        <v>0.14025316455696202</v>
      </c>
      <c r="P13" s="11">
        <f t="shared" si="16"/>
        <v>-5.2631578947368474E-2</v>
      </c>
      <c r="Q13" s="11">
        <f t="shared" si="17"/>
        <v>5.6791104050833985E-2</v>
      </c>
      <c r="R13" s="11">
        <f t="shared" si="18"/>
        <v>1.5917602996254665E-2</v>
      </c>
      <c r="S13" s="11">
        <f t="shared" si="19"/>
        <v>-6.4708810353408808E-3</v>
      </c>
      <c r="T13" s="11">
        <f t="shared" si="20"/>
        <v>5.0890585241730291E-2</v>
      </c>
      <c r="U13" s="11">
        <f t="shared" si="21"/>
        <v>0.30108031939877877</v>
      </c>
      <c r="W13" s="1">
        <v>44501</v>
      </c>
      <c r="X13">
        <v>20.41</v>
      </c>
      <c r="Y13">
        <v>21.97</v>
      </c>
      <c r="Z13">
        <v>18.95</v>
      </c>
      <c r="AA13">
        <v>21.68</v>
      </c>
      <c r="AB13" s="2">
        <f t="shared" si="3"/>
        <v>8.0219232685600383E-2</v>
      </c>
      <c r="AC13" s="2"/>
      <c r="AE13" s="1">
        <v>44501</v>
      </c>
      <c r="AF13">
        <v>23.33</v>
      </c>
      <c r="AG13">
        <v>24.47</v>
      </c>
      <c r="AH13">
        <v>21.73</v>
      </c>
      <c r="AI13">
        <v>22.24</v>
      </c>
      <c r="AJ13" s="2">
        <f t="shared" si="4"/>
        <v>-2.9668411867364908E-2</v>
      </c>
      <c r="AK13" s="2"/>
      <c r="AM13" s="1">
        <v>44501</v>
      </c>
      <c r="AN13">
        <v>23.42</v>
      </c>
      <c r="AO13">
        <v>24.23</v>
      </c>
      <c r="AP13">
        <v>19.16</v>
      </c>
      <c r="AQ13">
        <v>19.75</v>
      </c>
      <c r="AR13" s="2">
        <f t="shared" si="5"/>
        <v>-0.14980628497632376</v>
      </c>
      <c r="AS13" s="2"/>
      <c r="AU13" s="1">
        <v>44501</v>
      </c>
      <c r="AV13">
        <v>11.51</v>
      </c>
      <c r="AW13">
        <v>12.16</v>
      </c>
      <c r="AX13">
        <v>10.85</v>
      </c>
      <c r="AY13">
        <v>12.16</v>
      </c>
      <c r="AZ13" s="2">
        <f t="shared" si="6"/>
        <v>7.7059344552701692E-2</v>
      </c>
      <c r="BC13" s="1">
        <v>44501</v>
      </c>
      <c r="BD13">
        <v>24.93</v>
      </c>
      <c r="BE13">
        <v>26.69</v>
      </c>
      <c r="BF13">
        <v>22.3</v>
      </c>
      <c r="BG13">
        <v>25.18</v>
      </c>
      <c r="BH13" s="2">
        <f t="shared" si="7"/>
        <v>2.5661914460284985E-2</v>
      </c>
      <c r="BI13" s="2"/>
      <c r="BK13" s="1">
        <v>44501</v>
      </c>
      <c r="BL13">
        <v>11.49</v>
      </c>
      <c r="BM13">
        <v>12.88</v>
      </c>
      <c r="BN13">
        <v>10.54</v>
      </c>
      <c r="BO13">
        <v>10.68</v>
      </c>
      <c r="BP13" s="2">
        <f t="shared" si="8"/>
        <v>-6.7248908296943188E-2</v>
      </c>
      <c r="BQ13" s="2"/>
      <c r="BS13" s="1">
        <v>44501</v>
      </c>
      <c r="BT13">
        <v>21.54</v>
      </c>
      <c r="BU13">
        <v>22.65</v>
      </c>
      <c r="BV13">
        <v>19.97</v>
      </c>
      <c r="BW13">
        <v>20.09</v>
      </c>
      <c r="BX13" s="2">
        <f t="shared" si="9"/>
        <v>-5.4588235294117604E-2</v>
      </c>
      <c r="BY13" s="2"/>
      <c r="CA13" s="1">
        <v>44501</v>
      </c>
      <c r="CB13">
        <v>7.23</v>
      </c>
      <c r="CC13">
        <v>8.66</v>
      </c>
      <c r="CD13">
        <v>7.2</v>
      </c>
      <c r="CE13">
        <v>7.86</v>
      </c>
      <c r="CF13" s="2">
        <f t="shared" si="10"/>
        <v>0.10238429172510521</v>
      </c>
      <c r="CI13" s="1">
        <v>44501</v>
      </c>
      <c r="CJ13">
        <v>46.91</v>
      </c>
      <c r="CK13">
        <v>48.92</v>
      </c>
      <c r="CL13">
        <v>39</v>
      </c>
      <c r="CM13">
        <v>42.58</v>
      </c>
      <c r="CN13" s="2">
        <f t="shared" si="11"/>
        <v>-8.0941074897474596E-2</v>
      </c>
      <c r="CQ13" s="1">
        <v>44501</v>
      </c>
      <c r="CR13">
        <v>103513.62</v>
      </c>
      <c r="CS13">
        <v>108669.18</v>
      </c>
      <c r="CT13">
        <v>100074.61</v>
      </c>
      <c r="CU13">
        <v>101915.45</v>
      </c>
      <c r="CV13" s="2">
        <f t="shared" si="12"/>
        <v>-1.5316416669992061E-2</v>
      </c>
    </row>
    <row r="14" spans="1:100" x14ac:dyDescent="0.25">
      <c r="M14" s="11">
        <f t="shared" si="13"/>
        <v>8.0219232685600383E-2</v>
      </c>
      <c r="N14" s="11">
        <f t="shared" si="14"/>
        <v>-2.9668411867364908E-2</v>
      </c>
      <c r="O14" s="11">
        <f t="shared" si="15"/>
        <v>-0.14980628497632376</v>
      </c>
      <c r="P14" s="11">
        <f t="shared" si="16"/>
        <v>7.7059344552701692E-2</v>
      </c>
      <c r="Q14" s="11">
        <f t="shared" si="17"/>
        <v>2.5661914460284985E-2</v>
      </c>
      <c r="R14" s="11">
        <f t="shared" si="18"/>
        <v>-6.7248908296943188E-2</v>
      </c>
      <c r="S14" s="11">
        <f t="shared" si="19"/>
        <v>-5.4588235294117604E-2</v>
      </c>
      <c r="T14" s="11">
        <f t="shared" si="20"/>
        <v>0.10238429172510521</v>
      </c>
      <c r="U14" s="11">
        <f t="shared" si="21"/>
        <v>-8.0941074897474596E-2</v>
      </c>
      <c r="W14" s="1">
        <v>44470</v>
      </c>
      <c r="X14">
        <v>19.98</v>
      </c>
      <c r="Y14">
        <v>22.26</v>
      </c>
      <c r="Z14">
        <v>18.98</v>
      </c>
      <c r="AA14">
        <v>20.07</v>
      </c>
      <c r="AB14" s="2">
        <f t="shared" si="3"/>
        <v>4.9850448654042978E-4</v>
      </c>
      <c r="AC14" s="2"/>
      <c r="AE14" s="1">
        <v>44470</v>
      </c>
      <c r="AF14">
        <v>23.61</v>
      </c>
      <c r="AG14">
        <v>24.96</v>
      </c>
      <c r="AH14">
        <v>22.53</v>
      </c>
      <c r="AI14">
        <v>22.92</v>
      </c>
      <c r="AJ14" s="2">
        <f t="shared" si="4"/>
        <v>-2.2184300341296925E-2</v>
      </c>
      <c r="AK14" s="2"/>
      <c r="AM14" s="1">
        <v>44470</v>
      </c>
      <c r="AN14">
        <v>27.24</v>
      </c>
      <c r="AO14">
        <v>27.74</v>
      </c>
      <c r="AP14">
        <v>20.86</v>
      </c>
      <c r="AQ14">
        <v>23.23</v>
      </c>
      <c r="AR14" s="2">
        <f t="shared" si="5"/>
        <v>-0.14248800295311925</v>
      </c>
      <c r="AS14" s="2"/>
      <c r="AU14" s="1">
        <v>44470</v>
      </c>
      <c r="AV14">
        <v>11.51</v>
      </c>
      <c r="AW14">
        <v>12.76</v>
      </c>
      <c r="AX14">
        <v>10.8</v>
      </c>
      <c r="AY14">
        <v>11.29</v>
      </c>
      <c r="AZ14" s="2">
        <f t="shared" si="6"/>
        <v>-2.2510822510822592E-2</v>
      </c>
      <c r="BC14" s="1">
        <v>44470</v>
      </c>
      <c r="BD14">
        <v>24.84</v>
      </c>
      <c r="BE14">
        <v>26.54</v>
      </c>
      <c r="BF14">
        <v>23.48</v>
      </c>
      <c r="BG14">
        <v>24.55</v>
      </c>
      <c r="BH14" s="2">
        <f t="shared" si="7"/>
        <v>-7.2786089769510953E-3</v>
      </c>
      <c r="BI14" s="2"/>
      <c r="BK14" s="1">
        <v>44470</v>
      </c>
      <c r="BL14">
        <v>12.32</v>
      </c>
      <c r="BM14">
        <v>12.88</v>
      </c>
      <c r="BN14">
        <v>11.27</v>
      </c>
      <c r="BO14">
        <v>11.45</v>
      </c>
      <c r="BP14" s="2">
        <f t="shared" si="8"/>
        <v>-6.5306122448979598E-2</v>
      </c>
      <c r="BQ14" s="2"/>
      <c r="BS14" s="1">
        <v>44470</v>
      </c>
      <c r="BT14">
        <v>19.23</v>
      </c>
      <c r="BU14">
        <v>22</v>
      </c>
      <c r="BV14">
        <v>18.690000000000001</v>
      </c>
      <c r="BW14">
        <v>21.25</v>
      </c>
      <c r="BX14" s="2">
        <f t="shared" si="9"/>
        <v>0.10734757686294949</v>
      </c>
      <c r="BY14" s="2"/>
      <c r="CA14" s="1">
        <v>44470</v>
      </c>
      <c r="CB14">
        <v>8.08</v>
      </c>
      <c r="CC14">
        <v>8.69</v>
      </c>
      <c r="CD14">
        <v>6.84</v>
      </c>
      <c r="CE14">
        <v>7.13</v>
      </c>
      <c r="CF14" s="2">
        <f t="shared" si="10"/>
        <v>-0.1120797011207969</v>
      </c>
      <c r="CI14" s="1">
        <v>44470</v>
      </c>
      <c r="CJ14">
        <v>50.8</v>
      </c>
      <c r="CK14">
        <v>52.63</v>
      </c>
      <c r="CL14">
        <v>45.18</v>
      </c>
      <c r="CM14">
        <v>46.33</v>
      </c>
      <c r="CN14" s="2">
        <f t="shared" si="11"/>
        <v>-8.2210776545166397E-2</v>
      </c>
      <c r="CQ14" s="1">
        <v>44470</v>
      </c>
      <c r="CR14">
        <v>110979.75</v>
      </c>
      <c r="CS14">
        <v>114926.85</v>
      </c>
      <c r="CT14">
        <v>102853.96</v>
      </c>
      <c r="CU14">
        <v>103500.71</v>
      </c>
      <c r="CV14" s="2">
        <f t="shared" si="12"/>
        <v>-6.7385570796663519E-2</v>
      </c>
    </row>
    <row r="15" spans="1:100" x14ac:dyDescent="0.25">
      <c r="M15" s="11">
        <f t="shared" si="13"/>
        <v>4.9850448654042978E-4</v>
      </c>
      <c r="N15" s="11">
        <f t="shared" si="14"/>
        <v>-2.2184300341296925E-2</v>
      </c>
      <c r="O15" s="11">
        <f t="shared" si="15"/>
        <v>-0.14248800295311925</v>
      </c>
      <c r="P15" s="11">
        <f t="shared" si="16"/>
        <v>-2.2510822510822592E-2</v>
      </c>
      <c r="Q15" s="11">
        <f t="shared" si="17"/>
        <v>-7.2786089769510953E-3</v>
      </c>
      <c r="R15" s="11">
        <f t="shared" si="18"/>
        <v>-6.5306122448979598E-2</v>
      </c>
      <c r="S15" s="11">
        <f t="shared" si="19"/>
        <v>0.10734757686294949</v>
      </c>
      <c r="T15" s="11">
        <f t="shared" si="20"/>
        <v>-0.1120797011207969</v>
      </c>
      <c r="U15" s="11">
        <f t="shared" si="21"/>
        <v>-8.2210776545166397E-2</v>
      </c>
      <c r="W15" s="1">
        <v>44440</v>
      </c>
      <c r="X15">
        <v>20.13</v>
      </c>
      <c r="Y15">
        <v>20.55</v>
      </c>
      <c r="Z15">
        <v>17.53</v>
      </c>
      <c r="AA15">
        <v>20.059999999999999</v>
      </c>
      <c r="AB15" s="2">
        <f t="shared" si="3"/>
        <v>1.4977533699449541E-3</v>
      </c>
      <c r="AC15" s="2"/>
      <c r="AE15" s="1">
        <v>44440</v>
      </c>
      <c r="AF15">
        <v>25.17</v>
      </c>
      <c r="AG15">
        <v>25.63</v>
      </c>
      <c r="AH15">
        <v>21.77</v>
      </c>
      <c r="AI15">
        <v>23.44</v>
      </c>
      <c r="AJ15" s="2">
        <f t="shared" si="4"/>
        <v>-6.4644852354349469E-2</v>
      </c>
      <c r="AK15" s="2"/>
      <c r="AM15" s="1">
        <v>44440</v>
      </c>
      <c r="AN15">
        <v>23.51</v>
      </c>
      <c r="AO15">
        <v>27.53</v>
      </c>
      <c r="AP15">
        <v>22.38</v>
      </c>
      <c r="AQ15">
        <v>27.09</v>
      </c>
      <c r="AR15" s="2">
        <f t="shared" si="5"/>
        <v>0.15670367207514935</v>
      </c>
      <c r="AS15" s="2"/>
      <c r="AU15" s="1">
        <v>44440</v>
      </c>
      <c r="AV15">
        <v>12.13</v>
      </c>
      <c r="AW15">
        <v>12.26</v>
      </c>
      <c r="AX15">
        <v>11.1</v>
      </c>
      <c r="AY15">
        <v>11.55</v>
      </c>
      <c r="AZ15" s="2">
        <f t="shared" si="6"/>
        <v>-4.5454545454545414E-2</v>
      </c>
      <c r="BC15" s="1">
        <v>44440</v>
      </c>
      <c r="BD15">
        <v>25.25</v>
      </c>
      <c r="BE15">
        <v>25.75</v>
      </c>
      <c r="BF15">
        <v>21.15</v>
      </c>
      <c r="BG15">
        <v>24.73</v>
      </c>
      <c r="BH15" s="2">
        <f t="shared" si="7"/>
        <v>-3.1714956930305349E-2</v>
      </c>
      <c r="BI15" s="2"/>
      <c r="BK15" s="1">
        <v>44440</v>
      </c>
      <c r="BL15">
        <v>13.46</v>
      </c>
      <c r="BM15">
        <v>13.79</v>
      </c>
      <c r="BN15">
        <v>12.08</v>
      </c>
      <c r="BO15">
        <v>12.25</v>
      </c>
      <c r="BP15" s="2">
        <f t="shared" si="8"/>
        <v>-8.1020255063765978E-2</v>
      </c>
      <c r="BQ15" s="2"/>
      <c r="BS15" s="1">
        <v>44440</v>
      </c>
      <c r="BT15">
        <v>18.37</v>
      </c>
      <c r="BU15">
        <v>19.86</v>
      </c>
      <c r="BV15">
        <v>17.579999999999998</v>
      </c>
      <c r="BW15">
        <v>19.190000000000001</v>
      </c>
      <c r="BX15" s="2">
        <f t="shared" si="9"/>
        <v>4.6917621385706765E-2</v>
      </c>
      <c r="BY15" s="2"/>
      <c r="CA15" s="1">
        <v>44440</v>
      </c>
      <c r="CB15">
        <v>9.0500000000000007</v>
      </c>
      <c r="CC15">
        <v>9.1</v>
      </c>
      <c r="CD15">
        <v>8.0299999999999994</v>
      </c>
      <c r="CE15">
        <v>8.0299999999999994</v>
      </c>
      <c r="CF15" s="2">
        <f t="shared" si="10"/>
        <v>-0.10579064587973286</v>
      </c>
      <c r="CI15" s="1">
        <v>44440</v>
      </c>
      <c r="CJ15">
        <v>56.55</v>
      </c>
      <c r="CK15">
        <v>60.02</v>
      </c>
      <c r="CL15">
        <v>47.15</v>
      </c>
      <c r="CM15">
        <v>50.48</v>
      </c>
      <c r="CN15" s="2">
        <f t="shared" si="11"/>
        <v>-0.10081938012112579</v>
      </c>
      <c r="CQ15" s="1">
        <v>44440</v>
      </c>
      <c r="CR15">
        <v>118793.11</v>
      </c>
      <c r="CS15">
        <v>119941.95</v>
      </c>
      <c r="CT15">
        <v>107520.14</v>
      </c>
      <c r="CU15">
        <v>110979.1</v>
      </c>
      <c r="CV15" s="2">
        <f t="shared" si="12"/>
        <v>-6.5683299765964209E-2</v>
      </c>
    </row>
    <row r="16" spans="1:100" ht="15.75" thickBot="1" x14ac:dyDescent="0.3">
      <c r="M16" s="11">
        <f t="shared" si="13"/>
        <v>1.4977533699449541E-3</v>
      </c>
      <c r="N16" s="11">
        <f t="shared" si="14"/>
        <v>-6.4644852354349469E-2</v>
      </c>
      <c r="O16" s="11">
        <f t="shared" si="15"/>
        <v>0.15670367207514935</v>
      </c>
      <c r="P16" s="11">
        <f t="shared" si="16"/>
        <v>-4.5454545454545414E-2</v>
      </c>
      <c r="Q16" s="11">
        <f t="shared" si="17"/>
        <v>-3.1714956930305349E-2</v>
      </c>
      <c r="R16" s="11">
        <f t="shared" si="18"/>
        <v>-8.1020255063765978E-2</v>
      </c>
      <c r="S16" s="11">
        <f t="shared" si="19"/>
        <v>4.6917621385706765E-2</v>
      </c>
      <c r="T16" s="11">
        <f t="shared" si="20"/>
        <v>-0.10579064587973286</v>
      </c>
      <c r="U16" s="11">
        <f t="shared" si="21"/>
        <v>-0.10081938012112579</v>
      </c>
      <c r="W16" s="1">
        <v>44410</v>
      </c>
      <c r="X16">
        <v>18.91</v>
      </c>
      <c r="Y16">
        <v>21.15</v>
      </c>
      <c r="Z16">
        <v>17.93</v>
      </c>
      <c r="AA16">
        <v>20.03</v>
      </c>
      <c r="AB16" s="2">
        <f t="shared" si="3"/>
        <v>7.0550507749866487E-2</v>
      </c>
      <c r="AC16" s="2"/>
      <c r="AE16" s="1">
        <v>44410</v>
      </c>
      <c r="AF16">
        <v>24.88</v>
      </c>
      <c r="AG16">
        <v>25.45</v>
      </c>
      <c r="AH16">
        <v>23.65</v>
      </c>
      <c r="AI16">
        <v>25.06</v>
      </c>
      <c r="AJ16" s="2">
        <f t="shared" si="4"/>
        <v>2.4529844644317178E-2</v>
      </c>
      <c r="AK16" s="2"/>
      <c r="AM16" s="1">
        <v>44410</v>
      </c>
      <c r="AN16">
        <v>25.96</v>
      </c>
      <c r="AO16">
        <v>25.99</v>
      </c>
      <c r="AP16">
        <v>22.75</v>
      </c>
      <c r="AQ16">
        <v>23.42</v>
      </c>
      <c r="AR16" s="2">
        <f t="shared" si="5"/>
        <v>-8.5870413739266183E-2</v>
      </c>
      <c r="AS16" s="2"/>
      <c r="AU16" s="1">
        <v>44410</v>
      </c>
      <c r="AV16">
        <v>12.97</v>
      </c>
      <c r="AW16">
        <v>13.31</v>
      </c>
      <c r="AX16">
        <v>11.35</v>
      </c>
      <c r="AY16">
        <v>12.1</v>
      </c>
      <c r="AZ16" s="2">
        <f t="shared" si="6"/>
        <v>-5.7632398753894143E-2</v>
      </c>
      <c r="BC16" s="1">
        <v>44410</v>
      </c>
      <c r="BD16">
        <v>27.75</v>
      </c>
      <c r="BE16">
        <v>28.57</v>
      </c>
      <c r="BF16">
        <v>24.77</v>
      </c>
      <c r="BG16">
        <v>25.54</v>
      </c>
      <c r="BH16" s="2">
        <f t="shared" si="7"/>
        <v>-6.3782991202346095E-2</v>
      </c>
      <c r="BI16" s="2"/>
      <c r="BK16" s="1">
        <v>44410</v>
      </c>
      <c r="BL16">
        <v>14.69</v>
      </c>
      <c r="BM16">
        <v>15.43</v>
      </c>
      <c r="BN16">
        <v>12.7</v>
      </c>
      <c r="BO16">
        <v>13.33</v>
      </c>
      <c r="BP16" s="2">
        <f t="shared" si="8"/>
        <v>-7.7508650519031108E-2</v>
      </c>
      <c r="BQ16" s="2"/>
      <c r="BS16" s="1">
        <v>44410</v>
      </c>
      <c r="BT16">
        <v>20.27</v>
      </c>
      <c r="BU16">
        <v>20.55</v>
      </c>
      <c r="BV16">
        <v>18.14</v>
      </c>
      <c r="BW16">
        <v>18.329999999999998</v>
      </c>
      <c r="BX16" s="2">
        <f t="shared" si="9"/>
        <v>-8.6241276171485581E-2</v>
      </c>
      <c r="BY16" s="2"/>
      <c r="CA16" s="1">
        <v>44410</v>
      </c>
      <c r="CB16">
        <v>10.14</v>
      </c>
      <c r="CC16">
        <v>10.3</v>
      </c>
      <c r="CD16">
        <v>8.94</v>
      </c>
      <c r="CE16">
        <v>8.98</v>
      </c>
      <c r="CF16" s="2">
        <f t="shared" si="10"/>
        <v>-9.9297893681043137E-2</v>
      </c>
      <c r="CI16" s="1">
        <v>44410</v>
      </c>
      <c r="CJ16">
        <v>48.67</v>
      </c>
      <c r="CK16">
        <v>56.14</v>
      </c>
      <c r="CL16">
        <v>44.42</v>
      </c>
      <c r="CM16">
        <v>56.14</v>
      </c>
      <c r="CN16" s="2">
        <f t="shared" si="11"/>
        <v>0.14268267860777528</v>
      </c>
      <c r="CQ16" s="1">
        <v>44410</v>
      </c>
      <c r="CR16">
        <v>121802.61</v>
      </c>
      <c r="CS16">
        <v>124536.25</v>
      </c>
      <c r="CT16">
        <v>114801</v>
      </c>
      <c r="CU16">
        <v>118781.03</v>
      </c>
      <c r="CV16" s="2">
        <f t="shared" si="12"/>
        <v>-2.4792614235096488E-2</v>
      </c>
    </row>
    <row r="17" spans="1:100" x14ac:dyDescent="0.25">
      <c r="A17" s="18"/>
      <c r="B17" s="18" t="s">
        <v>328</v>
      </c>
      <c r="C17" s="18" t="s">
        <v>329</v>
      </c>
      <c r="D17" s="18" t="s">
        <v>330</v>
      </c>
      <c r="E17" s="18" t="s">
        <v>331</v>
      </c>
      <c r="F17" s="18" t="s">
        <v>332</v>
      </c>
      <c r="G17" s="18" t="s">
        <v>336</v>
      </c>
      <c r="H17" s="18" t="s">
        <v>333</v>
      </c>
      <c r="I17" s="18" t="s">
        <v>334</v>
      </c>
      <c r="J17" s="18" t="s">
        <v>335</v>
      </c>
      <c r="M17" s="11">
        <f t="shared" si="13"/>
        <v>7.0550507749866487E-2</v>
      </c>
      <c r="N17" s="11">
        <f t="shared" si="14"/>
        <v>2.4529844644317178E-2</v>
      </c>
      <c r="O17" s="11">
        <f t="shared" si="15"/>
        <v>-8.5870413739266183E-2</v>
      </c>
      <c r="P17" s="11">
        <f t="shared" si="16"/>
        <v>-5.7632398753894143E-2</v>
      </c>
      <c r="Q17" s="11">
        <f t="shared" si="17"/>
        <v>-6.3782991202346095E-2</v>
      </c>
      <c r="R17" s="11">
        <f t="shared" si="18"/>
        <v>-7.7508650519031108E-2</v>
      </c>
      <c r="S17" s="11">
        <f t="shared" si="19"/>
        <v>-8.6241276171485581E-2</v>
      </c>
      <c r="T17" s="11">
        <f t="shared" si="20"/>
        <v>-9.9297893681043137E-2</v>
      </c>
      <c r="U17" s="11">
        <f t="shared" si="21"/>
        <v>0.14268267860777528</v>
      </c>
      <c r="W17" s="1">
        <v>44378</v>
      </c>
      <c r="X17">
        <v>20.68</v>
      </c>
      <c r="Y17">
        <v>20.77</v>
      </c>
      <c r="Z17">
        <v>17.98</v>
      </c>
      <c r="AA17">
        <v>18.71</v>
      </c>
      <c r="AB17" s="2">
        <f t="shared" si="3"/>
        <v>-8.5532746823069439E-2</v>
      </c>
      <c r="AC17" s="2"/>
      <c r="AE17" s="1">
        <v>44378</v>
      </c>
      <c r="AF17">
        <v>24.05</v>
      </c>
      <c r="AG17">
        <v>25.2</v>
      </c>
      <c r="AH17">
        <v>23.1</v>
      </c>
      <c r="AI17">
        <v>24.46</v>
      </c>
      <c r="AJ17" s="2">
        <f t="shared" si="4"/>
        <v>1.7470881863560717E-2</v>
      </c>
      <c r="AK17" s="2"/>
      <c r="AM17" s="1">
        <v>44378</v>
      </c>
      <c r="AN17">
        <v>27.15</v>
      </c>
      <c r="AO17">
        <v>27.42</v>
      </c>
      <c r="AP17">
        <v>25.39</v>
      </c>
      <c r="AQ17">
        <v>25.62</v>
      </c>
      <c r="AR17" s="2">
        <f t="shared" si="5"/>
        <v>-6.256860592755209E-2</v>
      </c>
      <c r="AS17" s="2"/>
      <c r="AU17" s="1">
        <v>44378</v>
      </c>
      <c r="AV17">
        <v>13.33</v>
      </c>
      <c r="AW17">
        <v>14.06</v>
      </c>
      <c r="AX17">
        <v>12.76</v>
      </c>
      <c r="AY17">
        <v>12.84</v>
      </c>
      <c r="AZ17" s="2">
        <f t="shared" si="6"/>
        <v>-3.3132530120481896E-2</v>
      </c>
      <c r="BC17" s="1">
        <v>44378</v>
      </c>
      <c r="BD17">
        <v>26.31</v>
      </c>
      <c r="BE17">
        <v>28.16</v>
      </c>
      <c r="BF17">
        <v>25.08</v>
      </c>
      <c r="BG17">
        <v>27.28</v>
      </c>
      <c r="BH17" s="2">
        <f t="shared" si="7"/>
        <v>4.0427154843630797E-2</v>
      </c>
      <c r="BI17" s="2"/>
      <c r="BK17" s="1">
        <v>44378</v>
      </c>
      <c r="BL17">
        <v>15.83</v>
      </c>
      <c r="BM17">
        <v>16.350000000000001</v>
      </c>
      <c r="BN17">
        <v>14.45</v>
      </c>
      <c r="BO17">
        <v>14.45</v>
      </c>
      <c r="BP17" s="2">
        <f t="shared" si="8"/>
        <v>-9.3475533249686382E-2</v>
      </c>
      <c r="BQ17" s="2"/>
      <c r="BS17" s="1">
        <v>44378</v>
      </c>
      <c r="BT17">
        <v>21.73</v>
      </c>
      <c r="BU17">
        <v>21.99</v>
      </c>
      <c r="BV17">
        <v>20</v>
      </c>
      <c r="BW17">
        <v>20.059999999999999</v>
      </c>
      <c r="BX17" s="2">
        <f t="shared" si="9"/>
        <v>-7.514983863531588E-2</v>
      </c>
      <c r="BY17" s="2"/>
      <c r="CA17" s="1">
        <v>44378</v>
      </c>
      <c r="CB17">
        <v>10.14</v>
      </c>
      <c r="CC17">
        <v>10.72</v>
      </c>
      <c r="CD17">
        <v>9.7100000000000009</v>
      </c>
      <c r="CE17">
        <v>9.9700000000000006</v>
      </c>
      <c r="CF17" s="2">
        <f t="shared" si="10"/>
        <v>-1.0912698412698374E-2</v>
      </c>
      <c r="CI17" s="1">
        <v>44378</v>
      </c>
      <c r="CJ17">
        <v>50.86</v>
      </c>
      <c r="CK17">
        <v>54.27</v>
      </c>
      <c r="CL17">
        <v>48.11</v>
      </c>
      <c r="CM17">
        <v>49.13</v>
      </c>
      <c r="CN17" s="2">
        <f t="shared" si="11"/>
        <v>-3.0201342281879096E-2</v>
      </c>
      <c r="CQ17" s="1">
        <v>44378</v>
      </c>
      <c r="CR17">
        <v>126801.66</v>
      </c>
      <c r="CS17">
        <v>129619.81</v>
      </c>
      <c r="CT17">
        <v>121748.18</v>
      </c>
      <c r="CU17">
        <v>121800.79</v>
      </c>
      <c r="CV17" s="2">
        <f t="shared" si="12"/>
        <v>-3.9438521546169114E-2</v>
      </c>
    </row>
    <row r="18" spans="1:100" x14ac:dyDescent="0.25">
      <c r="A18" s="16" t="s">
        <v>328</v>
      </c>
      <c r="B18" s="19">
        <f>VARP(AÇÕES!$M$5:$M$71)</f>
        <v>1.3838782659506043E-2</v>
      </c>
      <c r="C18" s="16" cm="1">
        <f t="array" ref="C18:J18">TRANSPOSE(B19:B26)</f>
        <v>7.1226976886324947E-3</v>
      </c>
      <c r="D18" s="16">
        <v>9.0123514508014049E-3</v>
      </c>
      <c r="E18" s="16">
        <v>7.1088654529685063E-3</v>
      </c>
      <c r="F18" s="16">
        <v>6.3950276893218324E-3</v>
      </c>
      <c r="G18" s="16">
        <v>6.2611180648167643E-3</v>
      </c>
      <c r="H18" s="16">
        <v>4.7586727752700776E-3</v>
      </c>
      <c r="I18" s="16">
        <v>7.6520545677999461E-3</v>
      </c>
      <c r="J18" s="16">
        <v>4.8036943232466879E-3</v>
      </c>
      <c r="M18" s="11">
        <f t="shared" si="13"/>
        <v>-8.5532746823069439E-2</v>
      </c>
      <c r="N18" s="11">
        <f t="shared" si="14"/>
        <v>1.7470881863560717E-2</v>
      </c>
      <c r="O18" s="11">
        <f t="shared" si="15"/>
        <v>-6.256860592755209E-2</v>
      </c>
      <c r="P18" s="11">
        <f t="shared" si="16"/>
        <v>-3.3132530120481896E-2</v>
      </c>
      <c r="Q18" s="11">
        <f t="shared" si="17"/>
        <v>4.0427154843630797E-2</v>
      </c>
      <c r="R18" s="11">
        <f t="shared" si="18"/>
        <v>-9.3475533249686382E-2</v>
      </c>
      <c r="S18" s="11">
        <f t="shared" si="19"/>
        <v>-7.514983863531588E-2</v>
      </c>
      <c r="T18" s="11">
        <f t="shared" si="20"/>
        <v>-1.0912698412698374E-2</v>
      </c>
      <c r="U18" s="11">
        <f t="shared" si="21"/>
        <v>-3.0201342281879096E-2</v>
      </c>
      <c r="W18" s="1">
        <v>44348</v>
      </c>
      <c r="X18">
        <v>19.05</v>
      </c>
      <c r="Y18">
        <v>20.71</v>
      </c>
      <c r="Z18">
        <v>18.78</v>
      </c>
      <c r="AA18">
        <v>20.46</v>
      </c>
      <c r="AB18" s="2">
        <f t="shared" si="3"/>
        <v>9.5289079229122109E-2</v>
      </c>
      <c r="AC18" s="2"/>
      <c r="AE18" s="1">
        <v>44348</v>
      </c>
      <c r="AF18">
        <v>24.08</v>
      </c>
      <c r="AG18">
        <v>27.71</v>
      </c>
      <c r="AH18">
        <v>24.02</v>
      </c>
      <c r="AI18">
        <v>24.04</v>
      </c>
      <c r="AJ18" s="2">
        <f t="shared" si="4"/>
        <v>9.2359361880771651E-3</v>
      </c>
      <c r="AK18" s="2"/>
      <c r="AM18" s="1">
        <v>44348</v>
      </c>
      <c r="AN18">
        <v>25.99</v>
      </c>
      <c r="AO18">
        <v>31.98</v>
      </c>
      <c r="AP18">
        <v>25.63</v>
      </c>
      <c r="AQ18">
        <v>27.33</v>
      </c>
      <c r="AR18" s="2">
        <f t="shared" si="5"/>
        <v>6.0947204968943902E-2</v>
      </c>
      <c r="AS18" s="2"/>
      <c r="AU18" s="1">
        <v>44348</v>
      </c>
      <c r="AV18">
        <v>13.64</v>
      </c>
      <c r="AW18">
        <v>14.01</v>
      </c>
      <c r="AX18">
        <v>12.98</v>
      </c>
      <c r="AY18">
        <v>13.28</v>
      </c>
      <c r="AZ18" s="2">
        <f t="shared" si="6"/>
        <v>-2.4246877296105862E-2</v>
      </c>
      <c r="BC18" s="1">
        <v>44348</v>
      </c>
      <c r="BD18">
        <v>29.68</v>
      </c>
      <c r="BE18">
        <v>30.39</v>
      </c>
      <c r="BF18">
        <v>25.2</v>
      </c>
      <c r="BG18">
        <v>26.22</v>
      </c>
      <c r="BH18" s="2">
        <f t="shared" si="7"/>
        <v>-0.10051457975986278</v>
      </c>
      <c r="BI18" s="2"/>
      <c r="BK18" s="1">
        <v>44348</v>
      </c>
      <c r="BL18">
        <v>16.57</v>
      </c>
      <c r="BM18">
        <v>16.809999999999999</v>
      </c>
      <c r="BN18">
        <v>14.71</v>
      </c>
      <c r="BO18">
        <v>15.94</v>
      </c>
      <c r="BP18" s="2">
        <f t="shared" si="8"/>
        <v>-2.9232643118148771E-2</v>
      </c>
      <c r="BQ18" s="2"/>
      <c r="BS18" s="1">
        <v>44348</v>
      </c>
      <c r="BT18">
        <v>22.02</v>
      </c>
      <c r="BU18">
        <v>24.01</v>
      </c>
      <c r="BV18">
        <v>21.69</v>
      </c>
      <c r="BW18">
        <v>21.69</v>
      </c>
      <c r="BX18" s="2">
        <f t="shared" si="9"/>
        <v>-1.2744651797906181E-2</v>
      </c>
      <c r="BY18" s="2"/>
      <c r="CA18" s="1">
        <v>44348</v>
      </c>
      <c r="CB18">
        <v>11.19</v>
      </c>
      <c r="CC18">
        <v>11.96</v>
      </c>
      <c r="CD18">
        <v>9.8800000000000008</v>
      </c>
      <c r="CE18">
        <v>10.08</v>
      </c>
      <c r="CF18" s="2">
        <f t="shared" si="10"/>
        <v>-9.3525179856115082E-2</v>
      </c>
      <c r="CI18" s="1">
        <v>44348</v>
      </c>
      <c r="CJ18">
        <v>42.92</v>
      </c>
      <c r="CK18">
        <v>52.34</v>
      </c>
      <c r="CL18">
        <v>42.53</v>
      </c>
      <c r="CM18">
        <v>50.66</v>
      </c>
      <c r="CN18" s="2">
        <f t="shared" si="11"/>
        <v>0.18948109884949504</v>
      </c>
      <c r="CQ18" s="1">
        <v>44348</v>
      </c>
      <c r="CR18">
        <v>126218.42</v>
      </c>
      <c r="CS18">
        <v>131190.29999999999</v>
      </c>
      <c r="CT18">
        <v>126184.05</v>
      </c>
      <c r="CU18">
        <v>126801.66</v>
      </c>
      <c r="CV18" s="2">
        <f t="shared" si="12"/>
        <v>4.6422898318616568E-3</v>
      </c>
    </row>
    <row r="19" spans="1:100" x14ac:dyDescent="0.25">
      <c r="A19" s="16" t="s">
        <v>329</v>
      </c>
      <c r="B19" s="16">
        <v>7.1226976886324947E-3</v>
      </c>
      <c r="C19" s="19">
        <f>VARP(AÇÕES!$N$5:$N$71)</f>
        <v>7.5162159327241164E-3</v>
      </c>
      <c r="D19" s="16" cm="1">
        <f t="array" ref="D19:J19">TRANSPOSE(C20:C26)</f>
        <v>5.3760499064653775E-3</v>
      </c>
      <c r="E19" s="16">
        <v>5.9122405131900712E-3</v>
      </c>
      <c r="F19" s="16">
        <v>4.8895827677498038E-3</v>
      </c>
      <c r="G19" s="16">
        <v>5.6486232129594697E-3</v>
      </c>
      <c r="H19" s="16">
        <v>4.0353212630687739E-3</v>
      </c>
      <c r="I19" s="16">
        <v>5.420009654786645E-3</v>
      </c>
      <c r="J19" s="16">
        <v>1.6231363486069108E-3</v>
      </c>
      <c r="M19" s="11">
        <f t="shared" si="13"/>
        <v>9.5289079229122109E-2</v>
      </c>
      <c r="N19" s="11">
        <f t="shared" si="14"/>
        <v>9.2359361880771651E-3</v>
      </c>
      <c r="O19" s="11">
        <f t="shared" si="15"/>
        <v>6.0947204968943902E-2</v>
      </c>
      <c r="P19" s="11">
        <f t="shared" si="16"/>
        <v>-2.4246877296105862E-2</v>
      </c>
      <c r="Q19" s="11">
        <f t="shared" si="17"/>
        <v>-0.10051457975986278</v>
      </c>
      <c r="R19" s="11">
        <f t="shared" si="18"/>
        <v>-2.9232643118148771E-2</v>
      </c>
      <c r="S19" s="11">
        <f t="shared" si="19"/>
        <v>-1.2744651797906181E-2</v>
      </c>
      <c r="T19" s="11">
        <f t="shared" si="20"/>
        <v>-9.3525179856115082E-2</v>
      </c>
      <c r="U19" s="11">
        <f t="shared" si="21"/>
        <v>0.18948109884949504</v>
      </c>
      <c r="W19" s="1">
        <v>44319</v>
      </c>
      <c r="X19">
        <v>16.55</v>
      </c>
      <c r="Y19">
        <v>18.91</v>
      </c>
      <c r="Z19">
        <v>15.91</v>
      </c>
      <c r="AA19">
        <v>18.68</v>
      </c>
      <c r="AB19" s="2">
        <f t="shared" si="3"/>
        <v>0.13763702801461619</v>
      </c>
      <c r="AC19" s="2"/>
      <c r="AE19" s="1">
        <v>44319</v>
      </c>
      <c r="AF19">
        <v>22.31</v>
      </c>
      <c r="AG19">
        <v>24.14</v>
      </c>
      <c r="AH19">
        <v>21.36</v>
      </c>
      <c r="AI19">
        <v>23.82</v>
      </c>
      <c r="AJ19" s="2">
        <f t="shared" si="4"/>
        <v>7.4909747292418727E-2</v>
      </c>
      <c r="AK19" s="2"/>
      <c r="AM19" s="1">
        <v>44319</v>
      </c>
      <c r="AN19">
        <v>20.8</v>
      </c>
      <c r="AO19">
        <v>27.29</v>
      </c>
      <c r="AP19">
        <v>20.260000000000002</v>
      </c>
      <c r="AQ19">
        <v>25.76</v>
      </c>
      <c r="AR19" s="2">
        <f t="shared" si="5"/>
        <v>0.23905723905723919</v>
      </c>
      <c r="AS19" s="2"/>
      <c r="AU19" s="1">
        <v>44319</v>
      </c>
      <c r="AV19">
        <v>12.44</v>
      </c>
      <c r="AW19">
        <v>14</v>
      </c>
      <c r="AX19">
        <v>11.93</v>
      </c>
      <c r="AY19">
        <v>13.61</v>
      </c>
      <c r="AZ19" s="2">
        <f t="shared" si="6"/>
        <v>0.14465937762825898</v>
      </c>
      <c r="BC19" s="1">
        <v>44319</v>
      </c>
      <c r="BD19">
        <v>29.11</v>
      </c>
      <c r="BE19">
        <v>33.119999999999997</v>
      </c>
      <c r="BF19">
        <v>28.12</v>
      </c>
      <c r="BG19">
        <v>29.15</v>
      </c>
      <c r="BH19" s="2">
        <f t="shared" si="7"/>
        <v>2.4071526822557754E-3</v>
      </c>
      <c r="BI19" s="2"/>
      <c r="BK19" s="1">
        <v>44319</v>
      </c>
      <c r="BL19">
        <v>16.23</v>
      </c>
      <c r="BM19">
        <v>16.87</v>
      </c>
      <c r="BN19">
        <v>15.64</v>
      </c>
      <c r="BO19">
        <v>16.420000000000002</v>
      </c>
      <c r="BP19" s="2">
        <f t="shared" si="8"/>
        <v>2.1779713752333674E-2</v>
      </c>
      <c r="BQ19" s="2"/>
      <c r="BS19" s="1">
        <v>44319</v>
      </c>
      <c r="BT19">
        <v>21.25</v>
      </c>
      <c r="BU19">
        <v>22.32</v>
      </c>
      <c r="BV19">
        <v>20.62</v>
      </c>
      <c r="BW19">
        <v>21.97</v>
      </c>
      <c r="BX19" s="2">
        <f t="shared" si="9"/>
        <v>4.8187022900763266E-2</v>
      </c>
      <c r="BY19" s="2"/>
      <c r="CA19" s="1">
        <v>44319</v>
      </c>
      <c r="CB19">
        <v>9.51</v>
      </c>
      <c r="CC19">
        <v>11.34</v>
      </c>
      <c r="CD19">
        <v>9.4499999999999993</v>
      </c>
      <c r="CE19">
        <v>11.12</v>
      </c>
      <c r="CF19" s="2">
        <f t="shared" si="10"/>
        <v>0.17423442449841597</v>
      </c>
      <c r="CI19" s="1">
        <v>44319</v>
      </c>
      <c r="CJ19">
        <v>44.96</v>
      </c>
      <c r="CK19">
        <v>46.62</v>
      </c>
      <c r="CL19">
        <v>41.11</v>
      </c>
      <c r="CM19">
        <v>42.59</v>
      </c>
      <c r="CN19" s="2">
        <f t="shared" si="11"/>
        <v>-4.6350201522615153E-2</v>
      </c>
      <c r="CQ19" s="1">
        <v>44319</v>
      </c>
      <c r="CR19">
        <v>118951.28</v>
      </c>
      <c r="CS19">
        <v>126215.73</v>
      </c>
      <c r="CT19">
        <v>117630.62</v>
      </c>
      <c r="CU19">
        <v>126215.73</v>
      </c>
      <c r="CV19" s="2">
        <f t="shared" si="12"/>
        <v>6.1583426021062149E-2</v>
      </c>
    </row>
    <row r="20" spans="1:100" x14ac:dyDescent="0.25">
      <c r="A20" s="16" t="s">
        <v>330</v>
      </c>
      <c r="B20" s="16">
        <v>9.0123514508014049E-3</v>
      </c>
      <c r="C20" s="16">
        <v>5.3760499064653775E-3</v>
      </c>
      <c r="D20" s="19">
        <f>VARP(AÇÕES!$O$5:$O$71)</f>
        <v>2.1374919720966754E-2</v>
      </c>
      <c r="E20" s="16" cm="1">
        <f t="array" ref="E20:J20">TRANSPOSE(D21:D26)</f>
        <v>7.5157109029565993E-3</v>
      </c>
      <c r="F20" s="16">
        <v>6.5712718363948224E-3</v>
      </c>
      <c r="G20" s="16">
        <v>5.9698889042854985E-3</v>
      </c>
      <c r="H20" s="16">
        <v>4.6918941392231732E-3</v>
      </c>
      <c r="I20" s="16">
        <v>5.7707480471487745E-3</v>
      </c>
      <c r="J20" s="16">
        <v>4.9795837215069324E-3</v>
      </c>
      <c r="M20" s="11">
        <f t="shared" si="13"/>
        <v>0.13763702801461619</v>
      </c>
      <c r="N20" s="11">
        <f t="shared" si="14"/>
        <v>7.4909747292418727E-2</v>
      </c>
      <c r="O20" s="11">
        <f t="shared" si="15"/>
        <v>0.23905723905723919</v>
      </c>
      <c r="P20" s="11">
        <f t="shared" si="16"/>
        <v>0.14465937762825898</v>
      </c>
      <c r="Q20" s="11">
        <f t="shared" si="17"/>
        <v>2.4071526822557754E-3</v>
      </c>
      <c r="R20" s="11">
        <f t="shared" si="18"/>
        <v>2.1779713752333674E-2</v>
      </c>
      <c r="S20" s="11">
        <f t="shared" si="19"/>
        <v>4.8187022900763266E-2</v>
      </c>
      <c r="T20" s="11">
        <f t="shared" si="20"/>
        <v>0.17423442449841597</v>
      </c>
      <c r="U20" s="11">
        <f t="shared" si="21"/>
        <v>-4.6350201522615153E-2</v>
      </c>
      <c r="W20" s="1">
        <v>44287</v>
      </c>
      <c r="X20">
        <v>16.34</v>
      </c>
      <c r="Y20">
        <v>17.309999999999999</v>
      </c>
      <c r="Z20">
        <v>15.72</v>
      </c>
      <c r="AA20">
        <v>16.420000000000002</v>
      </c>
      <c r="AB20" s="2">
        <f t="shared" si="3"/>
        <v>1.2954966070326979E-2</v>
      </c>
      <c r="AC20" s="2"/>
      <c r="AE20" s="1">
        <v>44287</v>
      </c>
      <c r="AF20">
        <v>22.6</v>
      </c>
      <c r="AG20">
        <v>22.82</v>
      </c>
      <c r="AH20">
        <v>21.29</v>
      </c>
      <c r="AI20">
        <v>22.16</v>
      </c>
      <c r="AJ20" s="2">
        <f t="shared" si="4"/>
        <v>-1.3357079252003579E-2</v>
      </c>
      <c r="AK20" s="2"/>
      <c r="AM20" s="1">
        <v>44287</v>
      </c>
      <c r="AN20">
        <v>25.24</v>
      </c>
      <c r="AO20">
        <v>25.32</v>
      </c>
      <c r="AP20">
        <v>20.79</v>
      </c>
      <c r="AQ20">
        <v>20.79</v>
      </c>
      <c r="AR20" s="2">
        <f t="shared" si="5"/>
        <v>-0.17565424266455198</v>
      </c>
      <c r="AS20" s="2"/>
      <c r="AU20" s="1">
        <v>44287</v>
      </c>
      <c r="AV20">
        <v>12.64</v>
      </c>
      <c r="AW20">
        <v>13.26</v>
      </c>
      <c r="AX20">
        <v>11.83</v>
      </c>
      <c r="AY20">
        <v>11.89</v>
      </c>
      <c r="AZ20" s="2">
        <f t="shared" si="6"/>
        <v>-6.1562746645619559E-2</v>
      </c>
      <c r="BC20" s="1">
        <v>44287</v>
      </c>
      <c r="BD20">
        <v>26.72</v>
      </c>
      <c r="BE20">
        <v>30.65</v>
      </c>
      <c r="BF20">
        <v>25.49</v>
      </c>
      <c r="BG20">
        <v>29.08</v>
      </c>
      <c r="BH20" s="2">
        <f t="shared" si="7"/>
        <v>9.9432892249527338E-2</v>
      </c>
      <c r="BI20" s="2"/>
      <c r="BK20" s="1">
        <v>44287</v>
      </c>
      <c r="BL20">
        <v>17.16</v>
      </c>
      <c r="BM20">
        <v>17.72</v>
      </c>
      <c r="BN20">
        <v>16.04</v>
      </c>
      <c r="BO20">
        <v>16.07</v>
      </c>
      <c r="BP20" s="2">
        <f t="shared" si="8"/>
        <v>-5.6924882629107887E-2</v>
      </c>
      <c r="BQ20" s="2"/>
      <c r="BS20" s="1">
        <v>44287</v>
      </c>
      <c r="BT20">
        <v>23.01</v>
      </c>
      <c r="BU20">
        <v>23.09</v>
      </c>
      <c r="BV20">
        <v>20.83</v>
      </c>
      <c r="BW20">
        <v>20.96</v>
      </c>
      <c r="BX20" s="2">
        <f t="shared" si="9"/>
        <v>-7.9490557751427215E-2</v>
      </c>
      <c r="BY20" s="2"/>
      <c r="CA20" s="1">
        <v>44287</v>
      </c>
      <c r="CB20">
        <v>10.130000000000001</v>
      </c>
      <c r="CC20">
        <v>10.210000000000001</v>
      </c>
      <c r="CD20">
        <v>9.39</v>
      </c>
      <c r="CE20">
        <v>9.4700000000000006</v>
      </c>
      <c r="CF20" s="2">
        <f t="shared" si="10"/>
        <v>-5.8648111332007979E-2</v>
      </c>
      <c r="CI20" s="1">
        <v>44287</v>
      </c>
      <c r="CJ20">
        <v>34.049999999999997</v>
      </c>
      <c r="CK20">
        <v>49.15</v>
      </c>
      <c r="CL20">
        <v>33.700000000000003</v>
      </c>
      <c r="CM20">
        <v>44.66</v>
      </c>
      <c r="CN20" s="2">
        <f t="shared" si="11"/>
        <v>0.32286729857819907</v>
      </c>
      <c r="CQ20" s="1">
        <v>44287</v>
      </c>
      <c r="CR20">
        <v>116644.46</v>
      </c>
      <c r="CS20">
        <v>121974.21</v>
      </c>
      <c r="CT20">
        <v>114990.54</v>
      </c>
      <c r="CU20">
        <v>118893.84</v>
      </c>
      <c r="CV20" s="2">
        <f t="shared" si="12"/>
        <v>1.9377929470139499E-2</v>
      </c>
    </row>
    <row r="21" spans="1:100" x14ac:dyDescent="0.25">
      <c r="A21" s="16" t="s">
        <v>331</v>
      </c>
      <c r="B21" s="16">
        <v>7.1088654529685063E-3</v>
      </c>
      <c r="C21" s="16">
        <v>5.9122405131900712E-3</v>
      </c>
      <c r="D21" s="16">
        <v>7.5157109029565993E-3</v>
      </c>
      <c r="E21" s="19">
        <f>VARP(AÇÕES!$P$5:$P$71)</f>
        <v>1.2633745436263184E-2</v>
      </c>
      <c r="F21" s="16" cm="1">
        <f t="array" ref="F21:J21">TRANSPOSE(E22:E26)</f>
        <v>4.0106589600839015E-3</v>
      </c>
      <c r="G21" s="16">
        <v>6.1738541111703762E-3</v>
      </c>
      <c r="H21" s="16">
        <v>4.6280685437732642E-3</v>
      </c>
      <c r="I21" s="16">
        <v>7.6499939907033422E-3</v>
      </c>
      <c r="J21" s="16">
        <v>2.707257461387399E-3</v>
      </c>
      <c r="M21" s="11">
        <f t="shared" si="13"/>
        <v>1.2954966070326979E-2</v>
      </c>
      <c r="N21" s="11">
        <f t="shared" si="14"/>
        <v>-1.3357079252003579E-2</v>
      </c>
      <c r="O21" s="11">
        <f t="shared" si="15"/>
        <v>-0.17565424266455198</v>
      </c>
      <c r="P21" s="11">
        <f t="shared" si="16"/>
        <v>-6.1562746645619559E-2</v>
      </c>
      <c r="Q21" s="11">
        <f t="shared" si="17"/>
        <v>9.9432892249527338E-2</v>
      </c>
      <c r="R21" s="11">
        <f t="shared" si="18"/>
        <v>-5.6924882629107887E-2</v>
      </c>
      <c r="S21" s="11">
        <f t="shared" si="19"/>
        <v>-7.9490557751427215E-2</v>
      </c>
      <c r="T21" s="11">
        <f t="shared" si="20"/>
        <v>-5.8648111332007979E-2</v>
      </c>
      <c r="U21" s="11">
        <f t="shared" si="21"/>
        <v>0.32286729857819907</v>
      </c>
      <c r="W21" s="1">
        <v>44256</v>
      </c>
      <c r="X21">
        <v>15.34</v>
      </c>
      <c r="Y21">
        <v>16.3</v>
      </c>
      <c r="Z21">
        <v>13.78</v>
      </c>
      <c r="AA21">
        <v>16.21</v>
      </c>
      <c r="AB21" s="2">
        <f t="shared" si="3"/>
        <v>8.3556149732620266E-2</v>
      </c>
      <c r="AC21" s="2"/>
      <c r="AE21" s="1">
        <v>44256</v>
      </c>
      <c r="AF21">
        <v>20.77</v>
      </c>
      <c r="AG21">
        <v>23.03</v>
      </c>
      <c r="AH21">
        <v>19.18</v>
      </c>
      <c r="AI21">
        <v>22.46</v>
      </c>
      <c r="AJ21" s="2">
        <f t="shared" si="4"/>
        <v>9.7215437225207646E-2</v>
      </c>
      <c r="AK21" s="2"/>
      <c r="AM21" s="1">
        <v>44256</v>
      </c>
      <c r="AN21">
        <v>22.1</v>
      </c>
      <c r="AO21">
        <v>25.8</v>
      </c>
      <c r="AP21">
        <v>20.83</v>
      </c>
      <c r="AQ21">
        <v>25.22</v>
      </c>
      <c r="AR21" s="2">
        <f t="shared" si="5"/>
        <v>0.1654343807763401</v>
      </c>
      <c r="AS21" s="2"/>
      <c r="AU21" s="1">
        <v>44256</v>
      </c>
      <c r="AV21">
        <v>11.07</v>
      </c>
      <c r="AW21">
        <v>12.7</v>
      </c>
      <c r="AX21">
        <v>10.11</v>
      </c>
      <c r="AY21">
        <v>12.67</v>
      </c>
      <c r="AZ21" s="2">
        <f t="shared" si="6"/>
        <v>0.14868540344514969</v>
      </c>
      <c r="BC21" s="1">
        <v>44256</v>
      </c>
      <c r="BD21">
        <v>22.91</v>
      </c>
      <c r="BE21">
        <v>26.72</v>
      </c>
      <c r="BF21">
        <v>22.69</v>
      </c>
      <c r="BG21">
        <v>26.45</v>
      </c>
      <c r="BH21" s="2">
        <f t="shared" si="7"/>
        <v>0.17242907801418439</v>
      </c>
      <c r="BI21" s="2"/>
      <c r="BK21" s="1">
        <v>44256</v>
      </c>
      <c r="BL21">
        <v>16.809999999999999</v>
      </c>
      <c r="BM21">
        <v>17.57</v>
      </c>
      <c r="BN21">
        <v>15.81</v>
      </c>
      <c r="BO21">
        <v>17.04</v>
      </c>
      <c r="BP21" s="2">
        <f t="shared" si="8"/>
        <v>2.588801926550266E-2</v>
      </c>
      <c r="BQ21" s="2"/>
      <c r="BS21" s="1">
        <v>44256</v>
      </c>
      <c r="BT21">
        <v>24.11</v>
      </c>
      <c r="BU21">
        <v>24.13</v>
      </c>
      <c r="BV21">
        <v>22.08</v>
      </c>
      <c r="BW21">
        <v>22.77</v>
      </c>
      <c r="BX21" s="2">
        <f t="shared" si="9"/>
        <v>-4.6482412060301459E-2</v>
      </c>
      <c r="BY21" s="2"/>
      <c r="CA21" s="1">
        <v>44256</v>
      </c>
      <c r="CB21">
        <v>8.33</v>
      </c>
      <c r="CC21">
        <v>10.26</v>
      </c>
      <c r="CD21">
        <v>7.74</v>
      </c>
      <c r="CE21">
        <v>10.06</v>
      </c>
      <c r="CF21" s="2">
        <f t="shared" si="10"/>
        <v>0.21204819277108422</v>
      </c>
      <c r="CI21" s="1">
        <v>44256</v>
      </c>
      <c r="CJ21">
        <v>27.25</v>
      </c>
      <c r="CK21">
        <v>34.840000000000003</v>
      </c>
      <c r="CL21">
        <v>24.3</v>
      </c>
      <c r="CM21">
        <v>33.76</v>
      </c>
      <c r="CN21" s="2">
        <f t="shared" si="11"/>
        <v>0.26965024445280172</v>
      </c>
      <c r="CQ21" s="1">
        <v>44256</v>
      </c>
      <c r="CR21">
        <v>110035.82</v>
      </c>
      <c r="CS21">
        <v>117248.51</v>
      </c>
      <c r="CT21">
        <v>107319.15</v>
      </c>
      <c r="CU21">
        <v>116633.72</v>
      </c>
      <c r="CV21" s="2">
        <f t="shared" si="12"/>
        <v>5.9967644890265515E-2</v>
      </c>
    </row>
    <row r="22" spans="1:100" x14ac:dyDescent="0.25">
      <c r="A22" s="16" t="s">
        <v>332</v>
      </c>
      <c r="B22" s="16">
        <v>6.3950276893218324E-3</v>
      </c>
      <c r="C22" s="16">
        <v>4.8895827677498038E-3</v>
      </c>
      <c r="D22" s="16">
        <v>6.5712718363948224E-3</v>
      </c>
      <c r="E22" s="16">
        <v>4.0106589600839015E-3</v>
      </c>
      <c r="F22" s="19">
        <f>VARP(AÇÕES!$Q$5:$Q$71)</f>
        <v>1.2448112801374306E-2</v>
      </c>
      <c r="G22" s="16" cm="1">
        <f t="array" ref="G22:J22">TRANSPOSE(F23:F26)</f>
        <v>4.2035600550086429E-3</v>
      </c>
      <c r="H22" s="16">
        <v>2.5681552415114817E-3</v>
      </c>
      <c r="I22" s="16">
        <v>4.513441977364239E-3</v>
      </c>
      <c r="J22" s="16">
        <v>5.4272386543412071E-3</v>
      </c>
      <c r="M22" s="11">
        <f t="shared" si="13"/>
        <v>8.3556149732620266E-2</v>
      </c>
      <c r="N22" s="11">
        <f t="shared" si="14"/>
        <v>9.7215437225207646E-2</v>
      </c>
      <c r="O22" s="11">
        <f t="shared" si="15"/>
        <v>0.1654343807763401</v>
      </c>
      <c r="P22" s="11">
        <f t="shared" si="16"/>
        <v>0.14868540344514969</v>
      </c>
      <c r="Q22" s="11">
        <f t="shared" si="17"/>
        <v>0.17242907801418439</v>
      </c>
      <c r="R22" s="11">
        <f t="shared" si="18"/>
        <v>2.588801926550266E-2</v>
      </c>
      <c r="S22" s="11">
        <f t="shared" si="19"/>
        <v>-4.6482412060301459E-2</v>
      </c>
      <c r="T22" s="11">
        <f t="shared" si="20"/>
        <v>0.21204819277108422</v>
      </c>
      <c r="U22" s="11">
        <f t="shared" si="21"/>
        <v>0.26965024445280172</v>
      </c>
      <c r="W22" s="1">
        <v>44228</v>
      </c>
      <c r="X22">
        <v>18.34</v>
      </c>
      <c r="Y22">
        <v>20.8</v>
      </c>
      <c r="Z22">
        <v>14.39</v>
      </c>
      <c r="AA22">
        <v>14.96</v>
      </c>
      <c r="AB22" s="2">
        <f t="shared" si="3"/>
        <v>-0.16657381615598876</v>
      </c>
      <c r="AC22" s="2"/>
      <c r="AE22" s="1">
        <v>44228</v>
      </c>
      <c r="AF22">
        <v>23.11</v>
      </c>
      <c r="AG22">
        <v>23.45</v>
      </c>
      <c r="AH22">
        <v>20.350000000000001</v>
      </c>
      <c r="AI22">
        <v>20.47</v>
      </c>
      <c r="AJ22" s="2">
        <f t="shared" si="4"/>
        <v>-9.3043863535666849E-2</v>
      </c>
      <c r="AK22" s="2"/>
      <c r="AM22" s="1">
        <v>44228</v>
      </c>
      <c r="AN22">
        <v>21.5</v>
      </c>
      <c r="AO22">
        <v>24.73</v>
      </c>
      <c r="AP22">
        <v>20.86</v>
      </c>
      <c r="AQ22">
        <v>21.64</v>
      </c>
      <c r="AR22" s="2">
        <f t="shared" si="5"/>
        <v>1.9792648444863392E-2</v>
      </c>
      <c r="AS22" s="2"/>
      <c r="AU22" s="1">
        <v>44228</v>
      </c>
      <c r="AV22">
        <v>12.06</v>
      </c>
      <c r="AW22">
        <v>12.52</v>
      </c>
      <c r="AX22">
        <v>11</v>
      </c>
      <c r="AY22">
        <v>11.03</v>
      </c>
      <c r="AZ22" s="2">
        <f t="shared" si="6"/>
        <v>-7.23296888141296E-2</v>
      </c>
      <c r="BC22" s="1">
        <v>44228</v>
      </c>
      <c r="BD22">
        <v>20.66</v>
      </c>
      <c r="BE22">
        <v>24.56</v>
      </c>
      <c r="BF22">
        <v>19.899999999999999</v>
      </c>
      <c r="BG22">
        <v>22.56</v>
      </c>
      <c r="BH22" s="2">
        <f t="shared" si="7"/>
        <v>0.11297483966452893</v>
      </c>
      <c r="BI22" s="2"/>
      <c r="BK22" s="1">
        <v>44228</v>
      </c>
      <c r="BL22">
        <v>18.47</v>
      </c>
      <c r="BM22">
        <v>19.600000000000001</v>
      </c>
      <c r="BN22">
        <v>16.489999999999998</v>
      </c>
      <c r="BO22">
        <v>16.61</v>
      </c>
      <c r="BP22" s="2">
        <f t="shared" si="8"/>
        <v>-9.1853471842536893E-2</v>
      </c>
      <c r="BQ22" s="2"/>
      <c r="BS22" s="1">
        <v>44228</v>
      </c>
      <c r="BT22">
        <v>25.85</v>
      </c>
      <c r="BU22">
        <v>26.77</v>
      </c>
      <c r="BV22">
        <v>23.88</v>
      </c>
      <c r="BW22">
        <v>23.88</v>
      </c>
      <c r="BX22" s="2">
        <f t="shared" si="9"/>
        <v>-6.4996084573218482E-2</v>
      </c>
      <c r="BY22" s="2"/>
      <c r="CA22" s="1">
        <v>44228</v>
      </c>
      <c r="CB22">
        <v>9.66</v>
      </c>
      <c r="CC22">
        <v>10.220000000000001</v>
      </c>
      <c r="CD22">
        <v>8.1999999999999993</v>
      </c>
      <c r="CE22">
        <v>8.3000000000000007</v>
      </c>
      <c r="CF22" s="2">
        <f t="shared" si="10"/>
        <v>-0.12631578947368416</v>
      </c>
      <c r="CI22" s="1">
        <v>44228</v>
      </c>
      <c r="CJ22">
        <v>20.94</v>
      </c>
      <c r="CK22">
        <v>28.29</v>
      </c>
      <c r="CL22">
        <v>20.68</v>
      </c>
      <c r="CM22">
        <v>26.59</v>
      </c>
      <c r="CN22" s="2">
        <f t="shared" si="11"/>
        <v>0.29077669902912606</v>
      </c>
      <c r="CQ22" s="1">
        <v>44228</v>
      </c>
      <c r="CR22">
        <v>115093.16</v>
      </c>
      <c r="CS22">
        <v>121116.6</v>
      </c>
      <c r="CT22">
        <v>109827.09</v>
      </c>
      <c r="CU22">
        <v>110035.17</v>
      </c>
      <c r="CV22" s="2">
        <f t="shared" si="12"/>
        <v>-4.3734137035158938E-2</v>
      </c>
    </row>
    <row r="23" spans="1:100" x14ac:dyDescent="0.25">
      <c r="A23" s="16" t="s">
        <v>336</v>
      </c>
      <c r="B23" s="16">
        <v>6.2611180648167643E-3</v>
      </c>
      <c r="C23" s="16">
        <v>5.6486232129594697E-3</v>
      </c>
      <c r="D23" s="16">
        <v>5.9698889042854985E-3</v>
      </c>
      <c r="E23" s="16">
        <v>6.1738541111703762E-3</v>
      </c>
      <c r="F23" s="16">
        <v>4.2035600550086429E-3</v>
      </c>
      <c r="G23" s="19">
        <f>VARP(AÇÕES!$R$5:$R$71)</f>
        <v>9.1808386972909838E-3</v>
      </c>
      <c r="H23" s="16" cm="1">
        <f t="array" ref="H23:J23">TRANSPOSE(G24:G26)</f>
        <v>3.2416634907183506E-3</v>
      </c>
      <c r="I23" s="16">
        <v>5.0809070634324502E-3</v>
      </c>
      <c r="J23" s="16">
        <v>9.4094466672500722E-4</v>
      </c>
      <c r="M23" s="11">
        <f t="shared" si="13"/>
        <v>-0.16657381615598876</v>
      </c>
      <c r="N23" s="11">
        <f t="shared" si="14"/>
        <v>-9.3043863535666849E-2</v>
      </c>
      <c r="O23" s="11">
        <f t="shared" si="15"/>
        <v>1.9792648444863392E-2</v>
      </c>
      <c r="P23" s="11">
        <f t="shared" si="16"/>
        <v>-7.23296888141296E-2</v>
      </c>
      <c r="Q23" s="11">
        <f t="shared" si="17"/>
        <v>0.11297483966452893</v>
      </c>
      <c r="R23" s="11">
        <f t="shared" si="18"/>
        <v>-9.1853471842536893E-2</v>
      </c>
      <c r="S23" s="11">
        <f t="shared" si="19"/>
        <v>-6.4996084573218482E-2</v>
      </c>
      <c r="T23" s="11">
        <f t="shared" si="20"/>
        <v>-0.12631578947368416</v>
      </c>
      <c r="U23" s="11">
        <f t="shared" si="21"/>
        <v>0.29077669902912606</v>
      </c>
      <c r="W23" s="1">
        <v>44200</v>
      </c>
      <c r="X23">
        <v>19.27</v>
      </c>
      <c r="Y23">
        <v>21.36</v>
      </c>
      <c r="Z23">
        <v>17.850000000000001</v>
      </c>
      <c r="AA23">
        <v>17.95</v>
      </c>
      <c r="AB23" s="2">
        <f t="shared" si="3"/>
        <v>-5.8237145855194128E-2</v>
      </c>
      <c r="AC23" s="2"/>
      <c r="AE23" s="1">
        <v>44200</v>
      </c>
      <c r="AF23">
        <v>25.44</v>
      </c>
      <c r="AG23">
        <v>26.6</v>
      </c>
      <c r="AH23">
        <v>22.19</v>
      </c>
      <c r="AI23">
        <v>22.57</v>
      </c>
      <c r="AJ23" s="2">
        <f t="shared" si="4"/>
        <v>-0.10258449304174944</v>
      </c>
      <c r="AK23" s="2"/>
      <c r="AM23" s="1">
        <v>44200</v>
      </c>
      <c r="AN23">
        <v>22.2</v>
      </c>
      <c r="AO23">
        <v>22.35</v>
      </c>
      <c r="AP23">
        <v>19.63</v>
      </c>
      <c r="AQ23">
        <v>21.22</v>
      </c>
      <c r="AR23" s="2">
        <f t="shared" si="5"/>
        <v>-3.7205081669691498E-2</v>
      </c>
      <c r="AS23" s="2"/>
      <c r="AU23" s="1">
        <v>44200</v>
      </c>
      <c r="AV23">
        <v>13.38</v>
      </c>
      <c r="AW23">
        <v>13.56</v>
      </c>
      <c r="AX23">
        <v>11.8</v>
      </c>
      <c r="AY23">
        <v>11.89</v>
      </c>
      <c r="AZ23" s="2">
        <f t="shared" si="6"/>
        <v>-9.9924299772899294E-2</v>
      </c>
      <c r="BC23" s="1">
        <v>44200</v>
      </c>
      <c r="BD23">
        <v>21.62</v>
      </c>
      <c r="BE23">
        <v>26.16</v>
      </c>
      <c r="BF23">
        <v>20.07</v>
      </c>
      <c r="BG23">
        <v>20.27</v>
      </c>
      <c r="BH23" s="2">
        <f t="shared" si="7"/>
        <v>-4.9249530956848031E-2</v>
      </c>
      <c r="BI23" s="2"/>
      <c r="BK23" s="1">
        <v>44200</v>
      </c>
      <c r="BL23">
        <v>19</v>
      </c>
      <c r="BM23">
        <v>19.52</v>
      </c>
      <c r="BN23">
        <v>17.37</v>
      </c>
      <c r="BO23">
        <v>18.29</v>
      </c>
      <c r="BP23" s="2">
        <f t="shared" si="8"/>
        <v>-2.6609898882384297E-2</v>
      </c>
      <c r="BQ23" s="2"/>
      <c r="BS23" s="1">
        <v>44200</v>
      </c>
      <c r="BT23">
        <v>27.36</v>
      </c>
      <c r="BU23">
        <v>28.11</v>
      </c>
      <c r="BV23">
        <v>25.54</v>
      </c>
      <c r="BW23">
        <v>25.54</v>
      </c>
      <c r="BX23" s="2">
        <f t="shared" si="9"/>
        <v>-6.6520467836257313E-2</v>
      </c>
      <c r="BY23" s="2"/>
      <c r="CA23" s="1">
        <v>44200</v>
      </c>
      <c r="CB23">
        <v>9.9700000000000006</v>
      </c>
      <c r="CC23">
        <v>9.98</v>
      </c>
      <c r="CD23">
        <v>8.93</v>
      </c>
      <c r="CE23">
        <v>9.5</v>
      </c>
      <c r="CF23" s="2">
        <f t="shared" si="10"/>
        <v>-3.4552845528455278E-2</v>
      </c>
      <c r="CI23" s="1">
        <v>44200</v>
      </c>
      <c r="CJ23">
        <v>20.32</v>
      </c>
      <c r="CK23">
        <v>22.08</v>
      </c>
      <c r="CL23">
        <v>19.23</v>
      </c>
      <c r="CM23">
        <v>20.6</v>
      </c>
      <c r="CN23" s="2">
        <f t="shared" si="11"/>
        <v>2.7431421446383997E-2</v>
      </c>
      <c r="CQ23" s="1">
        <v>44200</v>
      </c>
      <c r="CR23">
        <v>119024.29</v>
      </c>
      <c r="CS23">
        <v>125323.53</v>
      </c>
      <c r="CT23">
        <v>114886.51</v>
      </c>
      <c r="CU23">
        <v>115067.55</v>
      </c>
      <c r="CV23" s="2">
        <f t="shared" si="12"/>
        <v>-3.3185864501646956E-2</v>
      </c>
    </row>
    <row r="24" spans="1:100" x14ac:dyDescent="0.25">
      <c r="A24" s="16" t="s">
        <v>333</v>
      </c>
      <c r="B24" s="16">
        <v>4.7586727752700776E-3</v>
      </c>
      <c r="C24" s="16">
        <v>4.0353212630687739E-3</v>
      </c>
      <c r="D24" s="16">
        <v>4.6918941392231732E-3</v>
      </c>
      <c r="E24" s="16">
        <v>4.6280685437732642E-3</v>
      </c>
      <c r="F24" s="16">
        <v>2.5681552415114817E-3</v>
      </c>
      <c r="G24" s="16">
        <v>3.2416634907183506E-3</v>
      </c>
      <c r="H24" s="19">
        <f>VARP(AÇÕES!$S$5:$S$71)</f>
        <v>4.681055799500523E-3</v>
      </c>
      <c r="I24" s="16" cm="1">
        <f t="array" ref="I24:J24">TRANSPOSE(H25:H26)</f>
        <v>3.9850660946346757E-3</v>
      </c>
      <c r="J24" s="16">
        <v>-5.818838676819114E-4</v>
      </c>
      <c r="M24" s="11">
        <f t="shared" si="13"/>
        <v>-5.8237145855194128E-2</v>
      </c>
      <c r="N24" s="11">
        <f t="shared" si="14"/>
        <v>-0.10258449304174944</v>
      </c>
      <c r="O24" s="11">
        <f t="shared" si="15"/>
        <v>-3.7205081669691498E-2</v>
      </c>
      <c r="P24" s="11">
        <f t="shared" si="16"/>
        <v>-9.9924299772899294E-2</v>
      </c>
      <c r="Q24" s="11">
        <f t="shared" si="17"/>
        <v>-4.9249530956848031E-2</v>
      </c>
      <c r="R24" s="11">
        <f t="shared" si="18"/>
        <v>-2.6609898882384297E-2</v>
      </c>
      <c r="S24" s="11">
        <f t="shared" si="19"/>
        <v>-6.6520467836257313E-2</v>
      </c>
      <c r="T24" s="11">
        <f t="shared" si="20"/>
        <v>-3.4552845528455278E-2</v>
      </c>
      <c r="U24" s="11">
        <f t="shared" si="21"/>
        <v>2.7431421446383997E-2</v>
      </c>
      <c r="W24" s="1">
        <v>44166</v>
      </c>
      <c r="X24">
        <v>17.09</v>
      </c>
      <c r="Y24">
        <v>19.18</v>
      </c>
      <c r="Z24">
        <v>17.010000000000002</v>
      </c>
      <c r="AA24">
        <v>19.059999999999999</v>
      </c>
      <c r="AB24" s="2">
        <f t="shared" si="3"/>
        <v>0.13791044776119388</v>
      </c>
      <c r="AC24" s="2"/>
      <c r="AE24" s="1">
        <v>44166</v>
      </c>
      <c r="AF24">
        <v>23.06</v>
      </c>
      <c r="AG24">
        <v>25.78</v>
      </c>
      <c r="AH24">
        <v>22.97</v>
      </c>
      <c r="AI24">
        <v>25.15</v>
      </c>
      <c r="AJ24" s="2">
        <f t="shared" si="4"/>
        <v>0.10988526037069724</v>
      </c>
      <c r="AK24" s="2"/>
      <c r="AM24" s="1">
        <v>44166</v>
      </c>
      <c r="AN24">
        <v>22.17</v>
      </c>
      <c r="AO24">
        <v>23.92</v>
      </c>
      <c r="AP24">
        <v>20.59</v>
      </c>
      <c r="AQ24">
        <v>22.04</v>
      </c>
      <c r="AR24" s="2">
        <f t="shared" si="5"/>
        <v>4.5392646391273495E-4</v>
      </c>
      <c r="AS24" s="2"/>
      <c r="AU24" s="1">
        <v>44166</v>
      </c>
      <c r="AV24">
        <v>12.94</v>
      </c>
      <c r="AW24">
        <v>14.2</v>
      </c>
      <c r="AX24">
        <v>12.56</v>
      </c>
      <c r="AY24">
        <v>13.21</v>
      </c>
      <c r="AZ24" s="2">
        <f t="shared" si="6"/>
        <v>3.2838154808444209E-2</v>
      </c>
      <c r="BC24" s="1">
        <v>44166</v>
      </c>
      <c r="BD24">
        <v>19.809999999999999</v>
      </c>
      <c r="BE24">
        <v>21.89</v>
      </c>
      <c r="BF24">
        <v>19.420000000000002</v>
      </c>
      <c r="BG24">
        <v>21.32</v>
      </c>
      <c r="BH24" s="2">
        <f t="shared" si="7"/>
        <v>8.8310362429811162E-2</v>
      </c>
      <c r="BI24" s="2"/>
      <c r="BK24" s="1">
        <v>44166</v>
      </c>
      <c r="BL24">
        <v>17.22</v>
      </c>
      <c r="BM24">
        <v>18.850000000000001</v>
      </c>
      <c r="BN24">
        <v>16.63</v>
      </c>
      <c r="BO24">
        <v>18.79</v>
      </c>
      <c r="BP24" s="2">
        <f t="shared" si="8"/>
        <v>0.10399529964747356</v>
      </c>
      <c r="BQ24" s="2"/>
      <c r="BS24" s="1">
        <v>44166</v>
      </c>
      <c r="BT24">
        <v>26.77</v>
      </c>
      <c r="BU24">
        <v>28.4</v>
      </c>
      <c r="BV24">
        <v>26.09</v>
      </c>
      <c r="BW24">
        <v>27.36</v>
      </c>
      <c r="BX24" s="2">
        <f t="shared" si="9"/>
        <v>3.7542662116040848E-2</v>
      </c>
      <c r="BY24" s="2"/>
      <c r="CA24" s="1">
        <v>44166</v>
      </c>
      <c r="CB24">
        <v>9.89</v>
      </c>
      <c r="CC24">
        <v>10.93</v>
      </c>
      <c r="CD24">
        <v>9.6999999999999993</v>
      </c>
      <c r="CE24">
        <v>9.84</v>
      </c>
      <c r="CF24" s="2">
        <f t="shared" si="10"/>
        <v>1.1305241521068821E-2</v>
      </c>
      <c r="CI24" s="1">
        <v>44166</v>
      </c>
      <c r="CJ24">
        <v>19.489999999999998</v>
      </c>
      <c r="CK24">
        <v>20.77</v>
      </c>
      <c r="CL24">
        <v>17.899999999999999</v>
      </c>
      <c r="CM24">
        <v>20.05</v>
      </c>
      <c r="CN24" s="2">
        <f t="shared" si="11"/>
        <v>4.264170566822667E-2</v>
      </c>
      <c r="CQ24" s="1">
        <v>44166</v>
      </c>
      <c r="CR24">
        <v>108897.29</v>
      </c>
      <c r="CS24">
        <v>120149.85</v>
      </c>
      <c r="CT24">
        <v>108897.29</v>
      </c>
      <c r="CU24">
        <v>119017.24</v>
      </c>
      <c r="CV24" s="2">
        <f t="shared" si="12"/>
        <v>9.2970992160033239E-2</v>
      </c>
    </row>
    <row r="25" spans="1:100" x14ac:dyDescent="0.25">
      <c r="A25" s="16" t="s">
        <v>334</v>
      </c>
      <c r="B25" s="16">
        <v>7.6520545677999461E-3</v>
      </c>
      <c r="C25" s="16">
        <v>5.420009654786645E-3</v>
      </c>
      <c r="D25" s="16">
        <v>5.7707480471487745E-3</v>
      </c>
      <c r="E25" s="16">
        <v>7.6499939907033422E-3</v>
      </c>
      <c r="F25" s="16">
        <v>4.513441977364239E-3</v>
      </c>
      <c r="G25" s="16">
        <v>5.0809070634324502E-3</v>
      </c>
      <c r="H25" s="16">
        <v>3.9850660946346757E-3</v>
      </c>
      <c r="I25" s="19">
        <f>VARP(AÇÕES!$T$5:$T$71)</f>
        <v>9.9214402493333492E-3</v>
      </c>
      <c r="J25" s="16">
        <f>I26</f>
        <v>1.224648514918518E-3</v>
      </c>
      <c r="M25" s="11">
        <f t="shared" si="13"/>
        <v>0.13791044776119388</v>
      </c>
      <c r="N25" s="11">
        <f t="shared" si="14"/>
        <v>0.10988526037069724</v>
      </c>
      <c r="O25" s="11">
        <f t="shared" si="15"/>
        <v>4.5392646391273495E-4</v>
      </c>
      <c r="P25" s="11">
        <f t="shared" si="16"/>
        <v>3.2838154808444209E-2</v>
      </c>
      <c r="Q25" s="11">
        <f t="shared" si="17"/>
        <v>8.8310362429811162E-2</v>
      </c>
      <c r="R25" s="11">
        <f t="shared" si="18"/>
        <v>0.10399529964747356</v>
      </c>
      <c r="S25" s="11">
        <f t="shared" si="19"/>
        <v>3.7542662116040848E-2</v>
      </c>
      <c r="T25" s="11">
        <f t="shared" si="20"/>
        <v>1.1305241521068821E-2</v>
      </c>
      <c r="U25" s="11">
        <f t="shared" si="21"/>
        <v>4.264170566822667E-2</v>
      </c>
      <c r="W25" s="1">
        <v>44138</v>
      </c>
      <c r="X25">
        <v>13.12</v>
      </c>
      <c r="Y25">
        <v>17.940000000000001</v>
      </c>
      <c r="Z25">
        <v>12.96</v>
      </c>
      <c r="AA25">
        <v>16.75</v>
      </c>
      <c r="AB25" s="2">
        <f t="shared" si="3"/>
        <v>0.31475667189952894</v>
      </c>
      <c r="AC25" s="2"/>
      <c r="AE25" s="1">
        <v>44138</v>
      </c>
      <c r="AF25">
        <v>18.96</v>
      </c>
      <c r="AG25">
        <v>23.94</v>
      </c>
      <c r="AH25">
        <v>18.809999999999999</v>
      </c>
      <c r="AI25">
        <v>22.66</v>
      </c>
      <c r="AJ25" s="2">
        <f t="shared" si="4"/>
        <v>0.21762493283181095</v>
      </c>
      <c r="AK25" s="2"/>
      <c r="AM25" s="1">
        <v>44138</v>
      </c>
      <c r="AN25">
        <v>17.04</v>
      </c>
      <c r="AO25">
        <v>22.69</v>
      </c>
      <c r="AP25">
        <v>16.66</v>
      </c>
      <c r="AQ25">
        <v>22.03</v>
      </c>
      <c r="AR25" s="2">
        <f t="shared" si="5"/>
        <v>0.31287246722288442</v>
      </c>
      <c r="AS25" s="2"/>
      <c r="AU25" s="1">
        <v>44138</v>
      </c>
      <c r="AV25">
        <v>11.18</v>
      </c>
      <c r="AW25">
        <v>13.06</v>
      </c>
      <c r="AX25">
        <v>10.86</v>
      </c>
      <c r="AY25">
        <v>12.79</v>
      </c>
      <c r="AZ25" s="2">
        <f t="shared" si="6"/>
        <v>0.16910420475319921</v>
      </c>
      <c r="BC25" s="1">
        <v>44138</v>
      </c>
      <c r="BD25">
        <v>19.190000000000001</v>
      </c>
      <c r="BE25">
        <v>20.36</v>
      </c>
      <c r="BF25">
        <v>17.8</v>
      </c>
      <c r="BG25">
        <v>19.59</v>
      </c>
      <c r="BH25" s="2">
        <f t="shared" si="7"/>
        <v>4.2021276595744617E-2</v>
      </c>
      <c r="BI25" s="2"/>
      <c r="BK25" s="1">
        <v>44138</v>
      </c>
      <c r="BL25">
        <v>15.7</v>
      </c>
      <c r="BM25">
        <v>17.68</v>
      </c>
      <c r="BN25">
        <v>15.33</v>
      </c>
      <c r="BO25">
        <v>17.02</v>
      </c>
      <c r="BP25" s="2">
        <f t="shared" si="8"/>
        <v>9.9483204134366954E-2</v>
      </c>
      <c r="BQ25" s="2"/>
      <c r="BS25" s="1">
        <v>44138</v>
      </c>
      <c r="BT25">
        <v>22.31</v>
      </c>
      <c r="BU25">
        <v>27.51</v>
      </c>
      <c r="BV25">
        <v>22.26</v>
      </c>
      <c r="BW25">
        <v>26.37</v>
      </c>
      <c r="BX25" s="2">
        <f t="shared" si="9"/>
        <v>0.20631290027447391</v>
      </c>
      <c r="BY25" s="2"/>
      <c r="CA25" s="1">
        <v>44138</v>
      </c>
      <c r="CB25">
        <v>8.35</v>
      </c>
      <c r="CC25">
        <v>10.39</v>
      </c>
      <c r="CD25">
        <v>7.85</v>
      </c>
      <c r="CE25">
        <v>9.73</v>
      </c>
      <c r="CF25" s="2">
        <f t="shared" si="10"/>
        <v>0.19975339087546251</v>
      </c>
      <c r="CI25" s="1">
        <v>44138</v>
      </c>
      <c r="CJ25">
        <v>19.73</v>
      </c>
      <c r="CK25">
        <v>21.84</v>
      </c>
      <c r="CL25">
        <v>18.399999999999999</v>
      </c>
      <c r="CM25">
        <v>19.23</v>
      </c>
      <c r="CN25" s="2">
        <f t="shared" si="11"/>
        <v>-1.0293360782295369E-2</v>
      </c>
      <c r="CQ25" s="1">
        <v>44138</v>
      </c>
      <c r="CR25">
        <v>93967.64</v>
      </c>
      <c r="CS25">
        <v>111603.41</v>
      </c>
      <c r="CT25">
        <v>93967.64</v>
      </c>
      <c r="CU25">
        <v>108893.32</v>
      </c>
      <c r="CV25" s="2">
        <f t="shared" si="12"/>
        <v>0.15902648575235978</v>
      </c>
    </row>
    <row r="26" spans="1:100" ht="15.75" thickBot="1" x14ac:dyDescent="0.3">
      <c r="A26" s="17" t="s">
        <v>335</v>
      </c>
      <c r="B26" s="17">
        <v>4.8036943232466879E-3</v>
      </c>
      <c r="C26" s="17">
        <v>1.6231363486069108E-3</v>
      </c>
      <c r="D26" s="17">
        <v>4.9795837215069324E-3</v>
      </c>
      <c r="E26" s="17">
        <v>2.707257461387399E-3</v>
      </c>
      <c r="F26" s="17">
        <v>5.4272386543412071E-3</v>
      </c>
      <c r="G26" s="17">
        <v>9.4094466672500722E-4</v>
      </c>
      <c r="H26" s="17">
        <v>-5.818838676819114E-4</v>
      </c>
      <c r="I26" s="17">
        <v>1.224648514918518E-3</v>
      </c>
      <c r="J26" s="20">
        <f>VARP(AÇÕES!$U$5:$U$71)</f>
        <v>1.7443539629607003E-2</v>
      </c>
      <c r="M26" s="11">
        <f t="shared" si="13"/>
        <v>0.31475667189952894</v>
      </c>
      <c r="N26" s="11">
        <f t="shared" si="14"/>
        <v>0.21762493283181095</v>
      </c>
      <c r="O26" s="11">
        <f t="shared" si="15"/>
        <v>0.31287246722288442</v>
      </c>
      <c r="P26" s="11">
        <f t="shared" si="16"/>
        <v>0.16910420475319921</v>
      </c>
      <c r="Q26" s="11">
        <f t="shared" si="17"/>
        <v>4.2021276595744617E-2</v>
      </c>
      <c r="R26" s="11">
        <f t="shared" si="18"/>
        <v>9.9483204134366954E-2</v>
      </c>
      <c r="S26" s="11">
        <f t="shared" si="19"/>
        <v>0.20631290027447391</v>
      </c>
      <c r="T26" s="11">
        <f t="shared" si="20"/>
        <v>0.19975339087546251</v>
      </c>
      <c r="U26" s="11">
        <f t="shared" si="21"/>
        <v>-1.0293360782295369E-2</v>
      </c>
      <c r="W26" s="1">
        <v>44105</v>
      </c>
      <c r="X26">
        <v>13.21</v>
      </c>
      <c r="Y26">
        <v>14.22</v>
      </c>
      <c r="Z26">
        <v>11.93</v>
      </c>
      <c r="AA26">
        <v>12.74</v>
      </c>
      <c r="AB26" s="2">
        <f t="shared" si="3"/>
        <v>-3.411675511751322E-2</v>
      </c>
      <c r="AC26" s="2"/>
      <c r="AE26" s="1">
        <v>44105</v>
      </c>
      <c r="AF26">
        <v>17.88</v>
      </c>
      <c r="AG26">
        <v>20.85</v>
      </c>
      <c r="AH26">
        <v>17.579999999999998</v>
      </c>
      <c r="AI26">
        <v>18.61</v>
      </c>
      <c r="AJ26" s="2">
        <f t="shared" si="4"/>
        <v>4.4332210998877519E-2</v>
      </c>
      <c r="AK26" s="2"/>
      <c r="AM26" s="1">
        <v>44105</v>
      </c>
      <c r="AN26">
        <v>18.399999999999999</v>
      </c>
      <c r="AO26">
        <v>19.079999999999998</v>
      </c>
      <c r="AP26">
        <v>16.440000000000001</v>
      </c>
      <c r="AQ26">
        <v>16.78</v>
      </c>
      <c r="AR26" s="2">
        <f t="shared" si="5"/>
        <v>-8.7051142546245797E-2</v>
      </c>
      <c r="AS26" s="2"/>
      <c r="AU26" s="1">
        <v>44105</v>
      </c>
      <c r="AV26">
        <v>12.37</v>
      </c>
      <c r="AW26">
        <v>13.18</v>
      </c>
      <c r="AX26">
        <v>10.84</v>
      </c>
      <c r="AY26">
        <v>10.94</v>
      </c>
      <c r="AZ26" s="2">
        <f t="shared" si="6"/>
        <v>-0.10693877551020414</v>
      </c>
      <c r="BC26" s="1">
        <v>44105</v>
      </c>
      <c r="BD26">
        <v>18.04</v>
      </c>
      <c r="BE26">
        <v>20.74</v>
      </c>
      <c r="BF26">
        <v>17.48</v>
      </c>
      <c r="BG26">
        <v>18.8</v>
      </c>
      <c r="BH26" s="2">
        <f t="shared" si="7"/>
        <v>4.8522030117122306E-2</v>
      </c>
      <c r="BI26" s="2"/>
      <c r="BK26" s="1">
        <v>44105</v>
      </c>
      <c r="BL26">
        <v>16.78</v>
      </c>
      <c r="BM26">
        <v>17.739999999999998</v>
      </c>
      <c r="BN26">
        <v>15.27</v>
      </c>
      <c r="BO26">
        <v>15.48</v>
      </c>
      <c r="BP26" s="2">
        <f t="shared" si="8"/>
        <v>-7.1942446043165464E-2</v>
      </c>
      <c r="BQ26" s="2"/>
      <c r="BS26" s="1">
        <v>44105</v>
      </c>
      <c r="BT26">
        <v>22.48</v>
      </c>
      <c r="BU26">
        <v>24.05</v>
      </c>
      <c r="BV26">
        <v>21.8</v>
      </c>
      <c r="BW26">
        <v>21.86</v>
      </c>
      <c r="BX26" s="2">
        <f t="shared" si="9"/>
        <v>-2.4542614904060733E-2</v>
      </c>
      <c r="BY26" s="2"/>
      <c r="CA26" s="1">
        <v>44105</v>
      </c>
      <c r="CB26">
        <v>8.36</v>
      </c>
      <c r="CC26">
        <v>9.74</v>
      </c>
      <c r="CD26">
        <v>7.87</v>
      </c>
      <c r="CE26">
        <v>8.11</v>
      </c>
      <c r="CF26" s="2">
        <f t="shared" si="10"/>
        <v>-2.6410564225690325E-2</v>
      </c>
      <c r="CI26" s="1">
        <v>44105</v>
      </c>
      <c r="CJ26">
        <v>17.739999999999998</v>
      </c>
      <c r="CK26">
        <v>21.68</v>
      </c>
      <c r="CL26">
        <v>17.32</v>
      </c>
      <c r="CM26">
        <v>19.43</v>
      </c>
      <c r="CN26" s="2">
        <f t="shared" si="11"/>
        <v>9.8360655737704805E-2</v>
      </c>
      <c r="CQ26" s="1">
        <v>44105</v>
      </c>
      <c r="CR26">
        <v>94604.15</v>
      </c>
      <c r="CS26">
        <v>102217.62</v>
      </c>
      <c r="CT26">
        <v>93386.55</v>
      </c>
      <c r="CU26">
        <v>93952.4</v>
      </c>
      <c r="CV26" s="2">
        <f t="shared" si="12"/>
        <v>-6.881149489584959E-3</v>
      </c>
    </row>
    <row r="27" spans="1:100" x14ac:dyDescent="0.25">
      <c r="M27" s="11">
        <f t="shared" si="13"/>
        <v>-3.411675511751322E-2</v>
      </c>
      <c r="N27" s="11">
        <f t="shared" si="14"/>
        <v>4.4332210998877519E-2</v>
      </c>
      <c r="O27" s="11">
        <f t="shared" si="15"/>
        <v>-8.7051142546245797E-2</v>
      </c>
      <c r="P27" s="11">
        <f t="shared" si="16"/>
        <v>-0.10693877551020414</v>
      </c>
      <c r="Q27" s="11">
        <f t="shared" si="17"/>
        <v>4.8522030117122306E-2</v>
      </c>
      <c r="R27" s="11">
        <f t="shared" si="18"/>
        <v>-7.1942446043165464E-2</v>
      </c>
      <c r="S27" s="11">
        <f t="shared" si="19"/>
        <v>-2.4542614904060733E-2</v>
      </c>
      <c r="T27" s="11">
        <f t="shared" si="20"/>
        <v>-2.6410564225690325E-2</v>
      </c>
      <c r="U27" s="11">
        <f t="shared" si="21"/>
        <v>9.8360655737704805E-2</v>
      </c>
      <c r="W27" s="1">
        <v>44075</v>
      </c>
      <c r="X27">
        <v>14.93</v>
      </c>
      <c r="Y27">
        <v>15.55</v>
      </c>
      <c r="Z27">
        <v>12.95</v>
      </c>
      <c r="AA27">
        <v>13.19</v>
      </c>
      <c r="AB27" s="2">
        <f t="shared" si="3"/>
        <v>-0.10394021739130443</v>
      </c>
      <c r="AC27" s="2"/>
      <c r="AE27" s="1">
        <v>44075</v>
      </c>
      <c r="AF27">
        <v>18.91</v>
      </c>
      <c r="AG27">
        <v>20.2</v>
      </c>
      <c r="AH27">
        <v>17.670000000000002</v>
      </c>
      <c r="AI27">
        <v>17.82</v>
      </c>
      <c r="AJ27" s="2">
        <f t="shared" si="4"/>
        <v>-4.3991416309012932E-2</v>
      </c>
      <c r="AK27" s="2"/>
      <c r="AM27" s="1">
        <v>44075</v>
      </c>
      <c r="AN27">
        <v>19.8</v>
      </c>
      <c r="AO27">
        <v>22.04</v>
      </c>
      <c r="AP27">
        <v>18.03</v>
      </c>
      <c r="AQ27">
        <v>18.38</v>
      </c>
      <c r="AR27" s="2">
        <f t="shared" si="5"/>
        <v>-6.1766207248596272E-2</v>
      </c>
      <c r="AS27" s="2"/>
      <c r="AU27" s="1">
        <v>44075</v>
      </c>
      <c r="AV27">
        <v>13.06</v>
      </c>
      <c r="AW27">
        <v>14.47</v>
      </c>
      <c r="AX27">
        <v>12.2</v>
      </c>
      <c r="AY27">
        <v>12.25</v>
      </c>
      <c r="AZ27" s="2">
        <f t="shared" si="6"/>
        <v>-4.8913043478260976E-2</v>
      </c>
      <c r="BC27" s="1">
        <v>44075</v>
      </c>
      <c r="BD27">
        <v>16.600000000000001</v>
      </c>
      <c r="BE27">
        <v>18.829999999999998</v>
      </c>
      <c r="BF27">
        <v>16.420000000000002</v>
      </c>
      <c r="BG27">
        <v>17.93</v>
      </c>
      <c r="BH27" s="2">
        <f t="shared" si="7"/>
        <v>8.9307411907654899E-2</v>
      </c>
      <c r="BI27" s="2"/>
      <c r="BK27" s="1">
        <v>44075</v>
      </c>
      <c r="BL27">
        <v>17.75</v>
      </c>
      <c r="BM27">
        <v>18.149999999999999</v>
      </c>
      <c r="BN27">
        <v>16.170000000000002</v>
      </c>
      <c r="BO27">
        <v>16.68</v>
      </c>
      <c r="BP27" s="2">
        <f t="shared" si="8"/>
        <v>-5.1733939738487833E-2</v>
      </c>
      <c r="BQ27" s="2"/>
      <c r="BS27" s="1">
        <v>44075</v>
      </c>
      <c r="BT27">
        <v>24.71</v>
      </c>
      <c r="BU27">
        <v>25.75</v>
      </c>
      <c r="BV27">
        <v>22.18</v>
      </c>
      <c r="BW27">
        <v>22.41</v>
      </c>
      <c r="BX27" s="2">
        <f t="shared" si="9"/>
        <v>-8.0049261083743772E-2</v>
      </c>
      <c r="BY27" s="2"/>
      <c r="CA27" s="1">
        <v>44075</v>
      </c>
      <c r="CB27">
        <v>9.3699999999999992</v>
      </c>
      <c r="CC27">
        <v>10.119999999999999</v>
      </c>
      <c r="CD27">
        <v>8.25</v>
      </c>
      <c r="CE27">
        <v>8.33</v>
      </c>
      <c r="CF27" s="2">
        <f t="shared" si="10"/>
        <v>-9.7508125677139845E-2</v>
      </c>
      <c r="CI27" s="1">
        <v>44075</v>
      </c>
      <c r="CJ27">
        <v>18.12</v>
      </c>
      <c r="CK27">
        <v>19.47</v>
      </c>
      <c r="CL27">
        <v>16.760000000000002</v>
      </c>
      <c r="CM27">
        <v>17.690000000000001</v>
      </c>
      <c r="CN27" s="2">
        <f t="shared" si="11"/>
        <v>-2.3191606847045687E-2</v>
      </c>
      <c r="CQ27" s="1">
        <v>44075</v>
      </c>
      <c r="CR27">
        <v>99382.02</v>
      </c>
      <c r="CS27">
        <v>103225.58</v>
      </c>
      <c r="CT27">
        <v>93408.17</v>
      </c>
      <c r="CU27">
        <v>94603.38</v>
      </c>
      <c r="CV27" s="2">
        <f t="shared" si="12"/>
        <v>-4.7960257283070185E-2</v>
      </c>
    </row>
    <row r="28" spans="1:100" x14ac:dyDescent="0.25">
      <c r="M28" s="11">
        <f t="shared" si="13"/>
        <v>-0.10394021739130443</v>
      </c>
      <c r="N28" s="11">
        <f t="shared" si="14"/>
        <v>-4.3991416309012932E-2</v>
      </c>
      <c r="O28" s="11">
        <f t="shared" si="15"/>
        <v>-6.1766207248596272E-2</v>
      </c>
      <c r="P28" s="11">
        <f t="shared" si="16"/>
        <v>-4.8913043478260976E-2</v>
      </c>
      <c r="Q28" s="11">
        <f t="shared" si="17"/>
        <v>8.9307411907654899E-2</v>
      </c>
      <c r="R28" s="11">
        <f t="shared" si="18"/>
        <v>-5.1733939738487833E-2</v>
      </c>
      <c r="S28" s="11">
        <f t="shared" si="19"/>
        <v>-8.0049261083743772E-2</v>
      </c>
      <c r="T28" s="11">
        <f t="shared" si="20"/>
        <v>-9.7508125677139845E-2</v>
      </c>
      <c r="U28" s="11">
        <f t="shared" si="21"/>
        <v>-2.3191606847045687E-2</v>
      </c>
      <c r="W28" s="1">
        <v>44046</v>
      </c>
      <c r="X28">
        <v>15.16</v>
      </c>
      <c r="Y28">
        <v>16.059999999999999</v>
      </c>
      <c r="Z28">
        <v>14.29</v>
      </c>
      <c r="AA28">
        <v>14.72</v>
      </c>
      <c r="AB28" s="2">
        <f t="shared" si="3"/>
        <v>-1.4065639651707929E-2</v>
      </c>
      <c r="AC28" s="2"/>
      <c r="AE28" s="1">
        <v>44046</v>
      </c>
      <c r="AF28">
        <v>21.42</v>
      </c>
      <c r="AG28">
        <v>21.9</v>
      </c>
      <c r="AH28">
        <v>18.61</v>
      </c>
      <c r="AI28">
        <v>18.64</v>
      </c>
      <c r="AJ28" s="2">
        <f t="shared" si="4"/>
        <v>-0.12241054613935964</v>
      </c>
      <c r="AK28" s="2"/>
      <c r="AM28" s="1">
        <v>44046</v>
      </c>
      <c r="AN28">
        <v>20.94</v>
      </c>
      <c r="AO28">
        <v>22.97</v>
      </c>
      <c r="AP28">
        <v>19.16</v>
      </c>
      <c r="AQ28">
        <v>19.59</v>
      </c>
      <c r="AR28" s="2">
        <f t="shared" si="5"/>
        <v>-5.3623188405797051E-2</v>
      </c>
      <c r="AS28" s="2"/>
      <c r="AU28" s="1">
        <v>44046</v>
      </c>
      <c r="AV28">
        <v>14.59</v>
      </c>
      <c r="AW28">
        <v>14.72</v>
      </c>
      <c r="AX28">
        <v>12.38</v>
      </c>
      <c r="AY28">
        <v>12.88</v>
      </c>
      <c r="AZ28" s="2">
        <f t="shared" si="6"/>
        <v>-0.1092669432918395</v>
      </c>
      <c r="BC28" s="1">
        <v>44046</v>
      </c>
      <c r="BD28">
        <v>15.25</v>
      </c>
      <c r="BE28">
        <v>17.59</v>
      </c>
      <c r="BF28">
        <v>14.69</v>
      </c>
      <c r="BG28">
        <v>16.46</v>
      </c>
      <c r="BH28" s="2">
        <f t="shared" si="7"/>
        <v>9.4414893617021489E-2</v>
      </c>
      <c r="BI28" s="2"/>
      <c r="BK28" s="1">
        <v>44046</v>
      </c>
      <c r="BL28">
        <v>19</v>
      </c>
      <c r="BM28">
        <v>19.45</v>
      </c>
      <c r="BN28">
        <v>17.09</v>
      </c>
      <c r="BO28">
        <v>17.59</v>
      </c>
      <c r="BP28" s="2">
        <f t="shared" si="8"/>
        <v>-7.3234984193888297E-2</v>
      </c>
      <c r="BQ28" s="2"/>
      <c r="BS28" s="1">
        <v>44046</v>
      </c>
      <c r="BT28">
        <v>25.25</v>
      </c>
      <c r="BU28">
        <v>26.65</v>
      </c>
      <c r="BV28">
        <v>23.97</v>
      </c>
      <c r="BW28">
        <v>24.36</v>
      </c>
      <c r="BX28" s="2">
        <f t="shared" si="9"/>
        <v>-2.2471910112359605E-2</v>
      </c>
      <c r="BY28" s="2"/>
      <c r="CA28" s="1">
        <v>44046</v>
      </c>
      <c r="CB28">
        <v>9.9499999999999993</v>
      </c>
      <c r="CC28">
        <v>11.27</v>
      </c>
      <c r="CD28">
        <v>9.09</v>
      </c>
      <c r="CE28">
        <v>9.23</v>
      </c>
      <c r="CF28" s="2">
        <f t="shared" si="10"/>
        <v>-6.1991869918699094E-2</v>
      </c>
      <c r="CI28" s="1">
        <v>44046</v>
      </c>
      <c r="CJ28">
        <v>19.63</v>
      </c>
      <c r="CK28">
        <v>21.99</v>
      </c>
      <c r="CL28">
        <v>18.07</v>
      </c>
      <c r="CM28">
        <v>18.11</v>
      </c>
      <c r="CN28" s="2">
        <f t="shared" si="11"/>
        <v>-6.6494845360824728E-2</v>
      </c>
      <c r="CQ28" s="1">
        <v>44046</v>
      </c>
      <c r="CR28">
        <v>102912.87</v>
      </c>
      <c r="CS28">
        <v>104523.28</v>
      </c>
      <c r="CT28">
        <v>98513.34</v>
      </c>
      <c r="CU28">
        <v>99369.15</v>
      </c>
      <c r="CV28" s="2">
        <f t="shared" si="12"/>
        <v>-3.4428266258707541E-2</v>
      </c>
    </row>
    <row r="29" spans="1:100" x14ac:dyDescent="0.25">
      <c r="M29" s="11">
        <f t="shared" si="13"/>
        <v>-1.4065639651707929E-2</v>
      </c>
      <c r="N29" s="11">
        <f t="shared" si="14"/>
        <v>-0.12241054613935964</v>
      </c>
      <c r="O29" s="11">
        <f t="shared" si="15"/>
        <v>-5.3623188405797051E-2</v>
      </c>
      <c r="P29" s="11">
        <f t="shared" si="16"/>
        <v>-0.1092669432918395</v>
      </c>
      <c r="Q29" s="11">
        <f t="shared" si="17"/>
        <v>9.4414893617021489E-2</v>
      </c>
      <c r="R29" s="11">
        <f t="shared" si="18"/>
        <v>-7.3234984193888297E-2</v>
      </c>
      <c r="S29" s="11">
        <f t="shared" si="19"/>
        <v>-2.2471910112359605E-2</v>
      </c>
      <c r="T29" s="11">
        <f t="shared" si="20"/>
        <v>-6.1991869918699094E-2</v>
      </c>
      <c r="U29" s="11">
        <f t="shared" si="21"/>
        <v>-6.6494845360824728E-2</v>
      </c>
      <c r="W29" s="1">
        <v>44013</v>
      </c>
      <c r="X29">
        <v>14.63</v>
      </c>
      <c r="Y29">
        <v>15.87</v>
      </c>
      <c r="Z29">
        <v>14.48</v>
      </c>
      <c r="AA29">
        <v>14.93</v>
      </c>
      <c r="AB29" s="2">
        <f t="shared" si="3"/>
        <v>2.9655172413793007E-2</v>
      </c>
      <c r="AC29" s="2"/>
      <c r="AE29" s="1">
        <v>44013</v>
      </c>
      <c r="AF29">
        <v>20.22</v>
      </c>
      <c r="AG29">
        <v>22.5</v>
      </c>
      <c r="AH29">
        <v>20.170000000000002</v>
      </c>
      <c r="AI29">
        <v>21.24</v>
      </c>
      <c r="AJ29" s="2">
        <f t="shared" si="4"/>
        <v>5.7242409158785312E-2</v>
      </c>
      <c r="AK29" s="2"/>
      <c r="AM29" s="1">
        <v>44013</v>
      </c>
      <c r="AN29">
        <v>21.1</v>
      </c>
      <c r="AO29">
        <v>22.33</v>
      </c>
      <c r="AP29">
        <v>19.850000000000001</v>
      </c>
      <c r="AQ29">
        <v>20.7</v>
      </c>
      <c r="AR29" s="2">
        <f t="shared" si="5"/>
        <v>-2.6340545625588074E-2</v>
      </c>
      <c r="AS29" s="2"/>
      <c r="AU29" s="1">
        <v>44013</v>
      </c>
      <c r="AV29">
        <v>14.12</v>
      </c>
      <c r="AW29">
        <v>15.37</v>
      </c>
      <c r="AX29">
        <v>13.56</v>
      </c>
      <c r="AY29">
        <v>14.46</v>
      </c>
      <c r="AZ29" s="2">
        <f t="shared" si="6"/>
        <v>3.2119914346895095E-2</v>
      </c>
      <c r="BC29" s="1">
        <v>44013</v>
      </c>
      <c r="BD29">
        <v>13.66</v>
      </c>
      <c r="BE29">
        <v>15.62</v>
      </c>
      <c r="BF29">
        <v>13.12</v>
      </c>
      <c r="BG29">
        <v>15.04</v>
      </c>
      <c r="BH29" s="2">
        <f t="shared" si="7"/>
        <v>8.9855072463767893E-2</v>
      </c>
      <c r="BI29" s="2"/>
      <c r="BK29" s="1">
        <v>44013</v>
      </c>
      <c r="BL29">
        <v>16.59</v>
      </c>
      <c r="BM29">
        <v>20.87</v>
      </c>
      <c r="BN29">
        <v>16.5</v>
      </c>
      <c r="BO29">
        <v>18.98</v>
      </c>
      <c r="BP29" s="2">
        <f t="shared" si="8"/>
        <v>0.15379939209726445</v>
      </c>
      <c r="BQ29" s="2"/>
      <c r="BS29" s="1">
        <v>44013</v>
      </c>
      <c r="BT29">
        <v>24.79</v>
      </c>
      <c r="BU29">
        <v>25.94</v>
      </c>
      <c r="BV29">
        <v>24.17</v>
      </c>
      <c r="BW29">
        <v>24.92</v>
      </c>
      <c r="BX29" s="2">
        <f t="shared" si="9"/>
        <v>2.0475020475020367E-2</v>
      </c>
      <c r="BY29" s="2"/>
      <c r="CA29" s="1">
        <v>44013</v>
      </c>
      <c r="CB29">
        <v>10.07</v>
      </c>
      <c r="CC29">
        <v>11.63</v>
      </c>
      <c r="CD29">
        <v>9.84</v>
      </c>
      <c r="CE29">
        <v>9.84</v>
      </c>
      <c r="CF29" s="2">
        <f t="shared" si="10"/>
        <v>-1.7964071856287345E-2</v>
      </c>
      <c r="CI29" s="1">
        <v>44013</v>
      </c>
      <c r="CJ29">
        <v>19.95</v>
      </c>
      <c r="CK29">
        <v>21.94</v>
      </c>
      <c r="CL29">
        <v>19.399999999999999</v>
      </c>
      <c r="CM29">
        <v>19.399999999999999</v>
      </c>
      <c r="CN29" s="2">
        <f t="shared" si="11"/>
        <v>-1.7721518987341867E-2</v>
      </c>
      <c r="CQ29" s="1">
        <v>44013</v>
      </c>
      <c r="CR29">
        <v>95061.62</v>
      </c>
      <c r="CS29">
        <v>105703.62</v>
      </c>
      <c r="CT29">
        <v>95061.62</v>
      </c>
      <c r="CU29">
        <v>102912.24</v>
      </c>
      <c r="CV29" s="2">
        <f t="shared" si="12"/>
        <v>8.2650594145629253E-2</v>
      </c>
    </row>
    <row r="30" spans="1:100" x14ac:dyDescent="0.25">
      <c r="M30" s="11">
        <f t="shared" si="13"/>
        <v>2.9655172413793007E-2</v>
      </c>
      <c r="N30" s="11">
        <f t="shared" si="14"/>
        <v>5.7242409158785312E-2</v>
      </c>
      <c r="O30" s="11">
        <f t="shared" si="15"/>
        <v>-2.6340545625588074E-2</v>
      </c>
      <c r="P30" s="11">
        <f t="shared" si="16"/>
        <v>3.2119914346895095E-2</v>
      </c>
      <c r="Q30" s="11">
        <f t="shared" si="17"/>
        <v>8.9855072463767893E-2</v>
      </c>
      <c r="R30" s="11">
        <f t="shared" si="18"/>
        <v>0.15379939209726445</v>
      </c>
      <c r="S30" s="11">
        <f t="shared" si="19"/>
        <v>2.0475020475020367E-2</v>
      </c>
      <c r="T30" s="11">
        <f t="shared" si="20"/>
        <v>-1.7964071856287345E-2</v>
      </c>
      <c r="U30" s="11">
        <f t="shared" si="21"/>
        <v>-1.7721518987341867E-2</v>
      </c>
      <c r="W30" s="1">
        <v>43983</v>
      </c>
      <c r="X30">
        <v>13.55</v>
      </c>
      <c r="Y30">
        <v>15.49</v>
      </c>
      <c r="Z30">
        <v>13.14</v>
      </c>
      <c r="AA30">
        <v>14.5</v>
      </c>
      <c r="AB30" s="2">
        <f t="shared" si="3"/>
        <v>5.9941520467836185E-2</v>
      </c>
      <c r="AC30" s="2"/>
      <c r="AE30" s="1">
        <v>43983</v>
      </c>
      <c r="AF30">
        <v>18.02</v>
      </c>
      <c r="AG30">
        <v>22.65</v>
      </c>
      <c r="AH30">
        <v>17.920000000000002</v>
      </c>
      <c r="AI30">
        <v>20.09</v>
      </c>
      <c r="AJ30" s="2">
        <f t="shared" si="4"/>
        <v>0.10566868464501922</v>
      </c>
      <c r="AK30" s="2"/>
      <c r="AM30" s="1">
        <v>43983</v>
      </c>
      <c r="AN30">
        <v>23</v>
      </c>
      <c r="AO30">
        <v>24.41</v>
      </c>
      <c r="AP30">
        <v>20.34</v>
      </c>
      <c r="AQ30">
        <v>21.26</v>
      </c>
      <c r="AR30" s="2">
        <f t="shared" si="5"/>
        <v>-8.0847384349329809E-2</v>
      </c>
      <c r="AS30" s="2"/>
      <c r="AU30" s="1">
        <v>43983</v>
      </c>
      <c r="AV30">
        <v>14.01</v>
      </c>
      <c r="AW30">
        <v>15.25</v>
      </c>
      <c r="AX30">
        <v>13.1</v>
      </c>
      <c r="AY30">
        <v>14.01</v>
      </c>
      <c r="AZ30" s="2">
        <f t="shared" si="6"/>
        <v>-1.4074595355383579E-2</v>
      </c>
      <c r="BC30" s="1">
        <v>43983</v>
      </c>
      <c r="BD30">
        <v>11.85</v>
      </c>
      <c r="BE30">
        <v>14.15</v>
      </c>
      <c r="BF30">
        <v>11.32</v>
      </c>
      <c r="BG30">
        <v>13.8</v>
      </c>
      <c r="BH30" s="2">
        <f t="shared" si="7"/>
        <v>0.19170984455958551</v>
      </c>
      <c r="BI30" s="2"/>
      <c r="BK30" s="1">
        <v>43983</v>
      </c>
      <c r="BL30">
        <v>13.38</v>
      </c>
      <c r="BM30">
        <v>16.71</v>
      </c>
      <c r="BN30">
        <v>13.38</v>
      </c>
      <c r="BO30">
        <v>16.45</v>
      </c>
      <c r="BP30" s="2">
        <f t="shared" si="8"/>
        <v>0.20955882352941169</v>
      </c>
      <c r="BQ30" s="2"/>
      <c r="BS30" s="1">
        <v>43983</v>
      </c>
      <c r="BT30">
        <v>22.72</v>
      </c>
      <c r="BU30">
        <v>26.4</v>
      </c>
      <c r="BV30">
        <v>22.59</v>
      </c>
      <c r="BW30">
        <v>24.42</v>
      </c>
      <c r="BX30" s="2">
        <f t="shared" si="9"/>
        <v>7.9098541758727547E-2</v>
      </c>
      <c r="BY30" s="2"/>
      <c r="CA30" s="1">
        <v>43983</v>
      </c>
      <c r="CB30">
        <v>9.69</v>
      </c>
      <c r="CC30">
        <v>12.13</v>
      </c>
      <c r="CD30">
        <v>9.4700000000000006</v>
      </c>
      <c r="CE30">
        <v>10.02</v>
      </c>
      <c r="CF30" s="2">
        <f t="shared" si="10"/>
        <v>2.7692307692307683E-2</v>
      </c>
      <c r="CI30" s="1">
        <v>43983</v>
      </c>
      <c r="CJ30">
        <v>23.52</v>
      </c>
      <c r="CK30">
        <v>25.31</v>
      </c>
      <c r="CL30">
        <v>19.260000000000002</v>
      </c>
      <c r="CM30">
        <v>19.75</v>
      </c>
      <c r="CN30" s="2">
        <f t="shared" si="11"/>
        <v>-0.16313559322033899</v>
      </c>
      <c r="CQ30" s="1">
        <v>43983</v>
      </c>
      <c r="CR30">
        <v>87395.15</v>
      </c>
      <c r="CS30">
        <v>97693.47</v>
      </c>
      <c r="CT30">
        <v>86836.57</v>
      </c>
      <c r="CU30">
        <v>95055.82</v>
      </c>
      <c r="CV30" s="2">
        <f t="shared" si="12"/>
        <v>8.7562965811425197E-2</v>
      </c>
    </row>
    <row r="31" spans="1:100" x14ac:dyDescent="0.25">
      <c r="M31" s="11">
        <f t="shared" si="13"/>
        <v>5.9941520467836185E-2</v>
      </c>
      <c r="N31" s="11">
        <f t="shared" si="14"/>
        <v>0.10566868464501922</v>
      </c>
      <c r="O31" s="11">
        <f t="shared" si="15"/>
        <v>-8.0847384349329809E-2</v>
      </c>
      <c r="P31" s="11">
        <f t="shared" si="16"/>
        <v>-1.4074595355383579E-2</v>
      </c>
      <c r="Q31" s="11">
        <f t="shared" si="17"/>
        <v>0.19170984455958551</v>
      </c>
      <c r="R31" s="11">
        <f t="shared" si="18"/>
        <v>0.20955882352941169</v>
      </c>
      <c r="S31" s="11">
        <f t="shared" si="19"/>
        <v>7.9098541758727547E-2</v>
      </c>
      <c r="T31" s="11">
        <f t="shared" si="20"/>
        <v>2.7692307692307683E-2</v>
      </c>
      <c r="U31" s="11">
        <f t="shared" si="21"/>
        <v>-0.16313559322033899</v>
      </c>
      <c r="W31" s="1">
        <v>43955</v>
      </c>
      <c r="X31">
        <v>11.72</v>
      </c>
      <c r="Y31">
        <v>13.68</v>
      </c>
      <c r="Z31">
        <v>11.25</v>
      </c>
      <c r="AA31">
        <v>13.68</v>
      </c>
      <c r="AB31" s="2">
        <f t="shared" si="3"/>
        <v>0.12685337726523871</v>
      </c>
      <c r="AC31" s="2"/>
      <c r="AE31" s="1">
        <v>43955</v>
      </c>
      <c r="AF31">
        <v>17.309999999999999</v>
      </c>
      <c r="AG31">
        <v>19.260000000000002</v>
      </c>
      <c r="AH31">
        <v>16.350000000000001</v>
      </c>
      <c r="AI31">
        <v>18.170000000000002</v>
      </c>
      <c r="AJ31" s="2">
        <f t="shared" si="4"/>
        <v>1.1692650334075738E-2</v>
      </c>
      <c r="AK31" s="2"/>
      <c r="AM31" s="1">
        <v>43955</v>
      </c>
      <c r="AN31">
        <v>18.61</v>
      </c>
      <c r="AO31">
        <v>23.84</v>
      </c>
      <c r="AP31">
        <v>18</v>
      </c>
      <c r="AQ31">
        <v>23.13</v>
      </c>
      <c r="AR31" s="2">
        <f t="shared" si="5"/>
        <v>0.19288292934502316</v>
      </c>
      <c r="AS31" s="2"/>
      <c r="AU31" s="1">
        <v>43955</v>
      </c>
      <c r="AV31">
        <v>11.29</v>
      </c>
      <c r="AW31">
        <v>15.56</v>
      </c>
      <c r="AX31">
        <v>10.25</v>
      </c>
      <c r="AY31">
        <v>14.21</v>
      </c>
      <c r="AZ31" s="2">
        <f t="shared" si="6"/>
        <v>0.19011725293132331</v>
      </c>
      <c r="BC31" s="1">
        <v>43955</v>
      </c>
      <c r="BD31">
        <v>9.6199999999999992</v>
      </c>
      <c r="BE31">
        <v>11.99</v>
      </c>
      <c r="BF31">
        <v>9.41</v>
      </c>
      <c r="BG31">
        <v>11.58</v>
      </c>
      <c r="BH31" s="2">
        <f t="shared" si="7"/>
        <v>0.14426877470355737</v>
      </c>
      <c r="BI31" s="2"/>
      <c r="BK31" s="1">
        <v>43955</v>
      </c>
      <c r="BL31">
        <v>11.31</v>
      </c>
      <c r="BM31">
        <v>14.32</v>
      </c>
      <c r="BN31">
        <v>10.56</v>
      </c>
      <c r="BO31">
        <v>13.6</v>
      </c>
      <c r="BP31" s="2">
        <f t="shared" si="8"/>
        <v>0.18570183086312109</v>
      </c>
      <c r="BQ31" s="2"/>
      <c r="BS31" s="1">
        <v>43955</v>
      </c>
      <c r="BT31">
        <v>22.78</v>
      </c>
      <c r="BU31">
        <v>23.4</v>
      </c>
      <c r="BV31">
        <v>20.04</v>
      </c>
      <c r="BW31">
        <v>22.63</v>
      </c>
      <c r="BX31" s="2">
        <f t="shared" si="9"/>
        <v>-4.7959612957509501E-2</v>
      </c>
      <c r="BY31" s="2"/>
      <c r="CA31" s="1">
        <v>43955</v>
      </c>
      <c r="CB31">
        <v>9.4700000000000006</v>
      </c>
      <c r="CC31">
        <v>10.55</v>
      </c>
      <c r="CD31">
        <v>7.67</v>
      </c>
      <c r="CE31">
        <v>9.75</v>
      </c>
      <c r="CF31" s="2">
        <f t="shared" si="10"/>
        <v>-2.3046092184368816E-2</v>
      </c>
      <c r="CI31" s="1">
        <v>43955</v>
      </c>
      <c r="CJ31">
        <v>17.440000000000001</v>
      </c>
      <c r="CK31">
        <v>25.27</v>
      </c>
      <c r="CL31">
        <v>16.510000000000002</v>
      </c>
      <c r="CM31">
        <v>23.6</v>
      </c>
      <c r="CN31" s="2">
        <f t="shared" si="11"/>
        <v>0.31256952169076757</v>
      </c>
      <c r="CQ31" s="1">
        <v>43955</v>
      </c>
      <c r="CR31">
        <v>80501.17</v>
      </c>
      <c r="CS31">
        <v>88090.67</v>
      </c>
      <c r="CT31">
        <v>75696.95</v>
      </c>
      <c r="CU31">
        <v>87402.59</v>
      </c>
      <c r="CV31" s="2">
        <f t="shared" si="12"/>
        <v>8.5667023866204062E-2</v>
      </c>
    </row>
    <row r="32" spans="1:100" x14ac:dyDescent="0.25">
      <c r="M32" s="11">
        <f t="shared" si="13"/>
        <v>0.12685337726523871</v>
      </c>
      <c r="N32" s="11">
        <f t="shared" si="14"/>
        <v>1.1692650334075738E-2</v>
      </c>
      <c r="O32" s="11">
        <f t="shared" si="15"/>
        <v>0.19288292934502316</v>
      </c>
      <c r="P32" s="11">
        <f t="shared" si="16"/>
        <v>0.19011725293132331</v>
      </c>
      <c r="Q32" s="11">
        <f t="shared" si="17"/>
        <v>0.14426877470355737</v>
      </c>
      <c r="R32" s="11">
        <f t="shared" si="18"/>
        <v>0.18570183086312109</v>
      </c>
      <c r="S32" s="11">
        <f t="shared" si="19"/>
        <v>-4.7959612957509501E-2</v>
      </c>
      <c r="T32" s="11">
        <f t="shared" si="20"/>
        <v>-2.3046092184368816E-2</v>
      </c>
      <c r="U32" s="11">
        <f t="shared" si="21"/>
        <v>0.31256952169076757</v>
      </c>
      <c r="W32" s="1">
        <v>43922</v>
      </c>
      <c r="X32">
        <v>9.0500000000000007</v>
      </c>
      <c r="Y32">
        <v>12.57</v>
      </c>
      <c r="Z32">
        <v>8.9600000000000009</v>
      </c>
      <c r="AA32">
        <v>12.14</v>
      </c>
      <c r="AB32" s="2">
        <f t="shared" si="3"/>
        <v>0.29011689691817222</v>
      </c>
      <c r="AC32" s="2"/>
      <c r="AE32" s="1">
        <v>43922</v>
      </c>
      <c r="AF32">
        <v>17.53</v>
      </c>
      <c r="AG32">
        <v>19.84</v>
      </c>
      <c r="AH32">
        <v>15.78</v>
      </c>
      <c r="AI32">
        <v>17.96</v>
      </c>
      <c r="AJ32" s="2">
        <f t="shared" si="4"/>
        <v>-1.318681318681314E-2</v>
      </c>
      <c r="AK32" s="2"/>
      <c r="AM32" s="1">
        <v>43922</v>
      </c>
      <c r="AN32">
        <v>14.69</v>
      </c>
      <c r="AO32">
        <v>21.29</v>
      </c>
      <c r="AP32">
        <v>14.17</v>
      </c>
      <c r="AQ32">
        <v>19.39</v>
      </c>
      <c r="AR32" s="2">
        <f t="shared" si="5"/>
        <v>0.28495692511597093</v>
      </c>
      <c r="AS32" s="2"/>
      <c r="AU32" s="1">
        <v>43922</v>
      </c>
      <c r="AV32">
        <v>10.63</v>
      </c>
      <c r="AW32">
        <v>13.34</v>
      </c>
      <c r="AX32">
        <v>9.84</v>
      </c>
      <c r="AY32">
        <v>11.94</v>
      </c>
      <c r="AZ32" s="2">
        <f t="shared" si="6"/>
        <v>7.8590785907858951E-2</v>
      </c>
      <c r="BC32" s="1">
        <v>43922</v>
      </c>
      <c r="BD32">
        <v>8.51</v>
      </c>
      <c r="BE32">
        <v>11.04</v>
      </c>
      <c r="BF32">
        <v>7.9</v>
      </c>
      <c r="BG32">
        <v>10.119999999999999</v>
      </c>
      <c r="BH32" s="2">
        <f t="shared" si="7"/>
        <v>0.1685912240184757</v>
      </c>
      <c r="BI32" s="2"/>
      <c r="BK32" s="1">
        <v>43922</v>
      </c>
      <c r="BL32">
        <v>10.3</v>
      </c>
      <c r="BM32">
        <v>12.91</v>
      </c>
      <c r="BN32">
        <v>9.9</v>
      </c>
      <c r="BO32">
        <v>11.47</v>
      </c>
      <c r="BP32" s="2">
        <f t="shared" si="8"/>
        <v>6.996268656716409E-2</v>
      </c>
      <c r="BQ32" s="2"/>
      <c r="BS32" s="1">
        <v>43922</v>
      </c>
      <c r="BT32">
        <v>21.6</v>
      </c>
      <c r="BU32">
        <v>24.49</v>
      </c>
      <c r="BV32">
        <v>19.809999999999999</v>
      </c>
      <c r="BW32">
        <v>23.77</v>
      </c>
      <c r="BX32" s="2">
        <f t="shared" si="9"/>
        <v>6.831460674157297E-2</v>
      </c>
      <c r="BY32" s="2"/>
      <c r="CA32" s="1">
        <v>43922</v>
      </c>
      <c r="CB32">
        <v>9.65</v>
      </c>
      <c r="CC32">
        <v>11.01</v>
      </c>
      <c r="CD32">
        <v>8.5500000000000007</v>
      </c>
      <c r="CE32">
        <v>9.98</v>
      </c>
      <c r="CF32" s="2">
        <f t="shared" si="10"/>
        <v>6.0483870967742437E-3</v>
      </c>
      <c r="CI32" s="1">
        <v>43922</v>
      </c>
      <c r="CJ32">
        <v>13.74</v>
      </c>
      <c r="CK32">
        <v>19.91</v>
      </c>
      <c r="CL32">
        <v>13.17</v>
      </c>
      <c r="CM32">
        <v>17.98</v>
      </c>
      <c r="CN32" s="2">
        <f t="shared" si="11"/>
        <v>0.22730375426621152</v>
      </c>
      <c r="CQ32" s="1">
        <v>43922</v>
      </c>
      <c r="CR32">
        <v>73010.78</v>
      </c>
      <c r="CS32">
        <v>83598.009999999995</v>
      </c>
      <c r="CT32">
        <v>67802.47</v>
      </c>
      <c r="CU32">
        <v>80505.89</v>
      </c>
      <c r="CV32" s="2">
        <f t="shared" si="12"/>
        <v>0.10252197487365078</v>
      </c>
    </row>
    <row r="33" spans="13:100" x14ac:dyDescent="0.25">
      <c r="M33" s="11">
        <f t="shared" si="13"/>
        <v>0.29011689691817222</v>
      </c>
      <c r="N33" s="11">
        <f t="shared" si="14"/>
        <v>-1.318681318681314E-2</v>
      </c>
      <c r="O33" s="11">
        <f t="shared" si="15"/>
        <v>0.28495692511597093</v>
      </c>
      <c r="P33" s="11">
        <f t="shared" si="16"/>
        <v>7.8590785907858951E-2</v>
      </c>
      <c r="Q33" s="11">
        <f t="shared" si="17"/>
        <v>0.1685912240184757</v>
      </c>
      <c r="R33" s="11">
        <f t="shared" si="18"/>
        <v>6.996268656716409E-2</v>
      </c>
      <c r="S33" s="11">
        <f t="shared" si="19"/>
        <v>6.831460674157297E-2</v>
      </c>
      <c r="T33" s="11">
        <f t="shared" si="20"/>
        <v>6.0483870967742437E-3</v>
      </c>
      <c r="U33" s="11">
        <f t="shared" si="21"/>
        <v>0.22730375426621152</v>
      </c>
      <c r="W33" s="1">
        <v>43892</v>
      </c>
      <c r="X33">
        <v>17.149999999999999</v>
      </c>
      <c r="Y33">
        <v>18.48</v>
      </c>
      <c r="Z33">
        <v>7.3</v>
      </c>
      <c r="AA33">
        <v>9.41</v>
      </c>
      <c r="AB33" s="2">
        <f t="shared" si="3"/>
        <v>-0.44776995305164313</v>
      </c>
      <c r="AC33" s="2"/>
      <c r="AE33" s="1">
        <v>43892</v>
      </c>
      <c r="AF33">
        <v>25.15</v>
      </c>
      <c r="AG33">
        <v>25.45</v>
      </c>
      <c r="AH33">
        <v>15.77</v>
      </c>
      <c r="AI33">
        <v>18.2</v>
      </c>
      <c r="AJ33" s="2">
        <f t="shared" si="4"/>
        <v>-0.27806426021420072</v>
      </c>
      <c r="AK33" s="2"/>
      <c r="AM33" s="1">
        <v>43892</v>
      </c>
      <c r="AN33">
        <v>27.05</v>
      </c>
      <c r="AO33">
        <v>28.7</v>
      </c>
      <c r="AP33">
        <v>11.52</v>
      </c>
      <c r="AQ33">
        <v>15.09</v>
      </c>
      <c r="AR33" s="2">
        <f t="shared" si="5"/>
        <v>-0.44193786982248517</v>
      </c>
      <c r="AS33" s="2"/>
      <c r="AU33" s="1">
        <v>43892</v>
      </c>
      <c r="AV33">
        <v>15.29</v>
      </c>
      <c r="AW33">
        <v>16.12</v>
      </c>
      <c r="AX33">
        <v>8.5500000000000007</v>
      </c>
      <c r="AY33">
        <v>11.07</v>
      </c>
      <c r="AZ33" s="2">
        <f t="shared" si="6"/>
        <v>-0.28210116731517509</v>
      </c>
      <c r="BC33" s="1">
        <v>43892</v>
      </c>
      <c r="BD33">
        <v>14.66</v>
      </c>
      <c r="BE33">
        <v>15.98</v>
      </c>
      <c r="BF33">
        <v>7.04</v>
      </c>
      <c r="BG33">
        <v>8.66</v>
      </c>
      <c r="BH33" s="2">
        <f t="shared" si="7"/>
        <v>-0.40562800274536714</v>
      </c>
      <c r="BI33" s="2"/>
      <c r="BK33" s="1">
        <v>43892</v>
      </c>
      <c r="BL33">
        <v>14.02</v>
      </c>
      <c r="BM33">
        <v>14.87</v>
      </c>
      <c r="BN33">
        <v>8.6</v>
      </c>
      <c r="BO33">
        <v>10.72</v>
      </c>
      <c r="BP33" s="2">
        <f t="shared" si="8"/>
        <v>-0.23971631205673749</v>
      </c>
      <c r="BQ33" s="2"/>
      <c r="BS33" s="1">
        <v>43892</v>
      </c>
      <c r="BT33">
        <v>28.52</v>
      </c>
      <c r="BU33">
        <v>28.69</v>
      </c>
      <c r="BV33">
        <v>19.73</v>
      </c>
      <c r="BW33">
        <v>22.25</v>
      </c>
      <c r="BX33" s="2">
        <f t="shared" si="9"/>
        <v>-0.21984572230014021</v>
      </c>
      <c r="BY33" s="2"/>
      <c r="CA33" s="1">
        <v>43892</v>
      </c>
      <c r="CB33">
        <v>15.98</v>
      </c>
      <c r="CC33">
        <v>17.239999999999998</v>
      </c>
      <c r="CD33">
        <v>7.48</v>
      </c>
      <c r="CE33">
        <v>9.92</v>
      </c>
      <c r="CF33" s="2">
        <f t="shared" si="10"/>
        <v>-0.3895384615384615</v>
      </c>
      <c r="CI33" s="1">
        <v>43892</v>
      </c>
      <c r="CJ33">
        <v>23.05</v>
      </c>
      <c r="CK33">
        <v>25.29</v>
      </c>
      <c r="CL33">
        <v>8.51</v>
      </c>
      <c r="CM33">
        <v>14.65</v>
      </c>
      <c r="CN33" s="2">
        <f t="shared" si="11"/>
        <v>-0.35970279720279719</v>
      </c>
      <c r="CQ33" s="1">
        <v>43892</v>
      </c>
      <c r="CR33">
        <v>104259.51</v>
      </c>
      <c r="CS33">
        <v>108803.58</v>
      </c>
      <c r="CT33">
        <v>61690.53</v>
      </c>
      <c r="CU33">
        <v>73019.759999999995</v>
      </c>
      <c r="CV33" s="2">
        <f t="shared" si="12"/>
        <v>-0.29904329943380914</v>
      </c>
    </row>
    <row r="34" spans="13:100" x14ac:dyDescent="0.25">
      <c r="M34" s="11">
        <f t="shared" si="13"/>
        <v>-0.44776995305164313</v>
      </c>
      <c r="N34" s="11">
        <f t="shared" si="14"/>
        <v>-0.27806426021420072</v>
      </c>
      <c r="O34" s="11">
        <f t="shared" si="15"/>
        <v>-0.44193786982248517</v>
      </c>
      <c r="P34" s="11">
        <f t="shared" si="16"/>
        <v>-0.28210116731517509</v>
      </c>
      <c r="Q34" s="11">
        <f t="shared" si="17"/>
        <v>-0.40562800274536714</v>
      </c>
      <c r="R34" s="11">
        <f t="shared" si="18"/>
        <v>-0.23971631205673749</v>
      </c>
      <c r="S34" s="11">
        <f t="shared" si="19"/>
        <v>-0.21984572230014021</v>
      </c>
      <c r="T34" s="11">
        <f t="shared" si="20"/>
        <v>-0.3895384615384615</v>
      </c>
      <c r="U34" s="11">
        <f t="shared" si="21"/>
        <v>-0.35970279720279719</v>
      </c>
      <c r="W34" s="1">
        <v>43864</v>
      </c>
      <c r="X34">
        <v>19.18</v>
      </c>
      <c r="Y34">
        <v>20.78</v>
      </c>
      <c r="Z34">
        <v>16.559999999999999</v>
      </c>
      <c r="AA34">
        <v>17.04</v>
      </c>
      <c r="AB34" s="2">
        <f t="shared" si="3"/>
        <v>-0.10971786833855801</v>
      </c>
      <c r="AC34" s="2"/>
      <c r="AE34" s="1">
        <v>43864</v>
      </c>
      <c r="AF34">
        <v>25.29</v>
      </c>
      <c r="AG34">
        <v>27.19</v>
      </c>
      <c r="AH34">
        <v>24.09</v>
      </c>
      <c r="AI34">
        <v>25.21</v>
      </c>
      <c r="AJ34" s="2">
        <f t="shared" si="4"/>
        <v>2.7844073190135266E-3</v>
      </c>
      <c r="AK34" s="2"/>
      <c r="AM34" s="1">
        <v>43864</v>
      </c>
      <c r="AN34">
        <v>30.75</v>
      </c>
      <c r="AO34">
        <v>32.909999999999997</v>
      </c>
      <c r="AP34">
        <v>25.95</v>
      </c>
      <c r="AQ34">
        <v>27.04</v>
      </c>
      <c r="AR34" s="2">
        <f t="shared" si="5"/>
        <v>-0.11489361702127665</v>
      </c>
      <c r="AS34" s="2"/>
      <c r="AU34" s="1">
        <v>43864</v>
      </c>
      <c r="AV34">
        <v>17.260000000000002</v>
      </c>
      <c r="AW34">
        <v>17.920000000000002</v>
      </c>
      <c r="AX34">
        <v>14.59</v>
      </c>
      <c r="AY34">
        <v>15.42</v>
      </c>
      <c r="AZ34" s="2">
        <f t="shared" si="6"/>
        <v>-0.10452961672473859</v>
      </c>
      <c r="BC34" s="1">
        <v>43864</v>
      </c>
      <c r="BD34">
        <v>17.260000000000002</v>
      </c>
      <c r="BE34">
        <v>19.18</v>
      </c>
      <c r="BF34">
        <v>13.9</v>
      </c>
      <c r="BG34">
        <v>14.57</v>
      </c>
      <c r="BH34" s="2">
        <f t="shared" si="7"/>
        <v>-0.15585168018539985</v>
      </c>
      <c r="BI34" s="2"/>
      <c r="BK34" s="1">
        <v>43864</v>
      </c>
      <c r="BL34">
        <v>14.25</v>
      </c>
      <c r="BM34">
        <v>15.74</v>
      </c>
      <c r="BN34">
        <v>13.15</v>
      </c>
      <c r="BO34">
        <v>14.1</v>
      </c>
      <c r="BP34" s="2">
        <f t="shared" si="8"/>
        <v>-4.237288135593209E-3</v>
      </c>
      <c r="BQ34" s="2"/>
      <c r="BS34" s="1">
        <v>43864</v>
      </c>
      <c r="BT34">
        <v>29.65</v>
      </c>
      <c r="BU34">
        <v>32.11</v>
      </c>
      <c r="BV34">
        <v>27.48</v>
      </c>
      <c r="BW34">
        <v>28.52</v>
      </c>
      <c r="BX34" s="2">
        <f t="shared" si="9"/>
        <v>-3.452945159106291E-2</v>
      </c>
      <c r="BY34" s="2"/>
      <c r="CA34" s="1">
        <v>43864</v>
      </c>
      <c r="CB34">
        <v>18.27</v>
      </c>
      <c r="CC34">
        <v>19.43</v>
      </c>
      <c r="CD34">
        <v>15.56</v>
      </c>
      <c r="CE34">
        <v>16.25</v>
      </c>
      <c r="CF34" s="2">
        <f t="shared" si="10"/>
        <v>-0.11202185792349728</v>
      </c>
      <c r="CI34" s="1">
        <v>43864</v>
      </c>
      <c r="CJ34">
        <v>27.61</v>
      </c>
      <c r="CK34">
        <v>29.86</v>
      </c>
      <c r="CL34">
        <v>22.14</v>
      </c>
      <c r="CM34">
        <v>22.88</v>
      </c>
      <c r="CN34" s="2">
        <f t="shared" si="11"/>
        <v>-0.14754098360655743</v>
      </c>
      <c r="CQ34" s="1">
        <v>43864</v>
      </c>
      <c r="CR34">
        <v>113760.57</v>
      </c>
      <c r="CS34">
        <v>117700.53</v>
      </c>
      <c r="CT34">
        <v>99950.96</v>
      </c>
      <c r="CU34">
        <v>104171.57</v>
      </c>
      <c r="CV34" s="2">
        <f t="shared" si="12"/>
        <v>-8.429106851345769E-2</v>
      </c>
    </row>
    <row r="35" spans="13:100" x14ac:dyDescent="0.25">
      <c r="M35" s="11">
        <f t="shared" si="13"/>
        <v>-0.10971786833855801</v>
      </c>
      <c r="N35" s="11">
        <f t="shared" si="14"/>
        <v>2.7844073190135266E-3</v>
      </c>
      <c r="O35" s="11">
        <f t="shared" si="15"/>
        <v>-0.11489361702127665</v>
      </c>
      <c r="P35" s="11">
        <f t="shared" si="16"/>
        <v>-0.10452961672473859</v>
      </c>
      <c r="Q35" s="11">
        <f t="shared" si="17"/>
        <v>-0.15585168018539985</v>
      </c>
      <c r="R35" s="11">
        <f t="shared" si="18"/>
        <v>-4.237288135593209E-3</v>
      </c>
      <c r="S35" s="11">
        <f t="shared" si="19"/>
        <v>-3.452945159106291E-2</v>
      </c>
      <c r="T35" s="11">
        <f t="shared" si="20"/>
        <v>-0.11202185792349728</v>
      </c>
      <c r="U35" s="11">
        <f t="shared" si="21"/>
        <v>-0.14754098360655743</v>
      </c>
      <c r="W35" s="1">
        <v>43832</v>
      </c>
      <c r="X35">
        <v>20.52</v>
      </c>
      <c r="Y35">
        <v>21.01</v>
      </c>
      <c r="Z35">
        <v>18.61</v>
      </c>
      <c r="AA35">
        <v>19.14</v>
      </c>
      <c r="AB35" s="2">
        <f t="shared" si="3"/>
        <v>-5.7142857142857162E-2</v>
      </c>
      <c r="AC35" s="2"/>
      <c r="AE35" s="1">
        <v>43832</v>
      </c>
      <c r="AF35">
        <v>28.56</v>
      </c>
      <c r="AG35">
        <v>29.29</v>
      </c>
      <c r="AH35">
        <v>24.93</v>
      </c>
      <c r="AI35">
        <v>25.14</v>
      </c>
      <c r="AJ35" s="2">
        <f t="shared" si="4"/>
        <v>-0.11510031678986266</v>
      </c>
      <c r="AK35" s="2"/>
      <c r="AM35" s="1">
        <v>43832</v>
      </c>
      <c r="AN35">
        <v>35.340000000000003</v>
      </c>
      <c r="AO35">
        <v>37.229999999999997</v>
      </c>
      <c r="AP35">
        <v>29.95</v>
      </c>
      <c r="AQ35">
        <v>30.55</v>
      </c>
      <c r="AR35" s="2">
        <f t="shared" si="5"/>
        <v>-0.13210227272727282</v>
      </c>
      <c r="AS35" s="2"/>
      <c r="AU35" s="1">
        <v>43832</v>
      </c>
      <c r="AV35">
        <v>18.100000000000001</v>
      </c>
      <c r="AW35">
        <v>18.96</v>
      </c>
      <c r="AX35">
        <v>16.940000000000001</v>
      </c>
      <c r="AY35">
        <v>17.22</v>
      </c>
      <c r="AZ35" s="2">
        <f t="shared" si="6"/>
        <v>-3.9062500000000111E-2</v>
      </c>
      <c r="BC35" s="1">
        <v>43832</v>
      </c>
      <c r="BD35">
        <v>17.32</v>
      </c>
      <c r="BE35">
        <v>19.399999999999999</v>
      </c>
      <c r="BF35">
        <v>16.87</v>
      </c>
      <c r="BG35">
        <v>17.260000000000002</v>
      </c>
      <c r="BH35" s="2">
        <f t="shared" si="7"/>
        <v>2.9052876234747504E-3</v>
      </c>
      <c r="BI35" s="2"/>
      <c r="BK35" s="1">
        <v>43832</v>
      </c>
      <c r="BL35">
        <v>12.69</v>
      </c>
      <c r="BM35">
        <v>14.54</v>
      </c>
      <c r="BN35">
        <v>12.62</v>
      </c>
      <c r="BO35">
        <v>14.16</v>
      </c>
      <c r="BP35" s="2">
        <f t="shared" si="8"/>
        <v>0.13008778930566645</v>
      </c>
      <c r="BQ35" s="2"/>
      <c r="BS35" s="1">
        <v>43832</v>
      </c>
      <c r="BT35">
        <v>31.14</v>
      </c>
      <c r="BU35">
        <v>31.86</v>
      </c>
      <c r="BV35">
        <v>29.39</v>
      </c>
      <c r="BW35">
        <v>29.54</v>
      </c>
      <c r="BX35" s="2">
        <f t="shared" si="9"/>
        <v>-4.3703463904176121E-2</v>
      </c>
      <c r="BY35" s="2"/>
      <c r="CA35" s="1">
        <v>43832</v>
      </c>
      <c r="CB35">
        <v>18.100000000000001</v>
      </c>
      <c r="CC35">
        <v>19.27</v>
      </c>
      <c r="CD35">
        <v>17.8</v>
      </c>
      <c r="CE35">
        <v>18.3</v>
      </c>
      <c r="CF35" s="2">
        <f t="shared" si="10"/>
        <v>1.8930957683741534E-2</v>
      </c>
      <c r="CI35" s="1">
        <v>43832</v>
      </c>
      <c r="CJ35">
        <v>25.73</v>
      </c>
      <c r="CK35">
        <v>33.18</v>
      </c>
      <c r="CL35">
        <v>25.6</v>
      </c>
      <c r="CM35">
        <v>26.84</v>
      </c>
      <c r="CN35" s="2">
        <f t="shared" si="11"/>
        <v>5.7109098070106334E-2</v>
      </c>
      <c r="CQ35" s="1">
        <v>43832</v>
      </c>
      <c r="CR35">
        <v>115651.95</v>
      </c>
      <c r="CS35">
        <v>119593.1</v>
      </c>
      <c r="CT35">
        <v>112825.49</v>
      </c>
      <c r="CU35">
        <v>113760.57</v>
      </c>
      <c r="CV35" s="2">
        <f t="shared" si="12"/>
        <v>-1.6297846502072555E-2</v>
      </c>
    </row>
    <row r="36" spans="13:100" x14ac:dyDescent="0.25">
      <c r="M36" s="11">
        <f t="shared" si="13"/>
        <v>-5.7142857142857162E-2</v>
      </c>
      <c r="N36" s="11">
        <f t="shared" si="14"/>
        <v>-0.11510031678986266</v>
      </c>
      <c r="O36" s="11">
        <f t="shared" si="15"/>
        <v>-0.13210227272727282</v>
      </c>
      <c r="P36" s="11">
        <f t="shared" si="16"/>
        <v>-3.9062500000000111E-2</v>
      </c>
      <c r="Q36" s="11">
        <f t="shared" si="17"/>
        <v>2.9052876234747504E-3</v>
      </c>
      <c r="R36" s="11">
        <f t="shared" si="18"/>
        <v>0.13008778930566645</v>
      </c>
      <c r="S36" s="11">
        <f t="shared" si="19"/>
        <v>-4.3703463904176121E-2</v>
      </c>
      <c r="T36" s="11">
        <f t="shared" si="20"/>
        <v>1.8930957683741534E-2</v>
      </c>
      <c r="U36" s="11">
        <f t="shared" si="21"/>
        <v>5.7109098070106334E-2</v>
      </c>
      <c r="W36" s="1">
        <v>43801</v>
      </c>
      <c r="X36">
        <v>19.55</v>
      </c>
      <c r="Y36">
        <v>20.8</v>
      </c>
      <c r="Z36">
        <v>19.100000000000001</v>
      </c>
      <c r="AA36">
        <v>20.3</v>
      </c>
      <c r="AB36" s="2">
        <f t="shared" si="3"/>
        <v>4.7471620227038214E-2</v>
      </c>
      <c r="AC36" s="2"/>
      <c r="AE36" s="1">
        <v>43801</v>
      </c>
      <c r="AF36">
        <v>26.72</v>
      </c>
      <c r="AG36">
        <v>28.86</v>
      </c>
      <c r="AH36">
        <v>26.66</v>
      </c>
      <c r="AI36">
        <v>28.41</v>
      </c>
      <c r="AJ36" s="2">
        <f t="shared" si="4"/>
        <v>6.7643742953776842E-2</v>
      </c>
      <c r="AK36" s="2"/>
      <c r="AM36" s="1">
        <v>43801</v>
      </c>
      <c r="AN36">
        <v>36.549999999999997</v>
      </c>
      <c r="AO36">
        <v>37.340000000000003</v>
      </c>
      <c r="AP36">
        <v>33.21</v>
      </c>
      <c r="AQ36">
        <v>35.200000000000003</v>
      </c>
      <c r="AR36" s="2">
        <f t="shared" si="5"/>
        <v>-3.8251366120218511E-2</v>
      </c>
      <c r="AS36" s="2"/>
      <c r="AU36" s="1">
        <v>43801</v>
      </c>
      <c r="AV36">
        <v>16.25</v>
      </c>
      <c r="AW36">
        <v>18.41</v>
      </c>
      <c r="AX36">
        <v>15.63</v>
      </c>
      <c r="AY36">
        <v>17.920000000000002</v>
      </c>
      <c r="AZ36" s="2">
        <f t="shared" si="6"/>
        <v>0.1041281577325941</v>
      </c>
      <c r="BC36" s="1">
        <v>43801</v>
      </c>
      <c r="BD36">
        <v>14.42</v>
      </c>
      <c r="BE36">
        <v>17.34</v>
      </c>
      <c r="BF36">
        <v>14.31</v>
      </c>
      <c r="BG36">
        <v>17.21</v>
      </c>
      <c r="BH36" s="2">
        <f t="shared" si="7"/>
        <v>0.17634996582365003</v>
      </c>
      <c r="BI36" s="2"/>
      <c r="BK36" s="1">
        <v>43801</v>
      </c>
      <c r="BL36">
        <v>13.96</v>
      </c>
      <c r="BM36">
        <v>14.42</v>
      </c>
      <c r="BN36">
        <v>12.5</v>
      </c>
      <c r="BO36">
        <v>12.53</v>
      </c>
      <c r="BP36" s="2">
        <f t="shared" si="8"/>
        <v>-9.9856321839080553E-2</v>
      </c>
      <c r="BQ36" s="2"/>
      <c r="BS36" s="1">
        <v>43801</v>
      </c>
      <c r="BT36">
        <v>28.42</v>
      </c>
      <c r="BU36">
        <v>31.38</v>
      </c>
      <c r="BV36">
        <v>28.25</v>
      </c>
      <c r="BW36">
        <v>30.89</v>
      </c>
      <c r="BX36" s="2">
        <f t="shared" si="9"/>
        <v>9.4226000708466096E-2</v>
      </c>
      <c r="BY36" s="2"/>
      <c r="CA36" s="1">
        <v>43801</v>
      </c>
      <c r="CB36">
        <v>15.53</v>
      </c>
      <c r="CC36">
        <v>18.420000000000002</v>
      </c>
      <c r="CD36">
        <v>15.5</v>
      </c>
      <c r="CE36">
        <v>17.96</v>
      </c>
      <c r="CF36" s="2">
        <f t="shared" si="10"/>
        <v>0.16020671834625322</v>
      </c>
      <c r="CI36" s="1">
        <v>43801</v>
      </c>
      <c r="CJ36">
        <v>23.94</v>
      </c>
      <c r="CK36">
        <v>26.36</v>
      </c>
      <c r="CL36">
        <v>23.71</v>
      </c>
      <c r="CM36">
        <v>25.39</v>
      </c>
      <c r="CN36" s="2">
        <f t="shared" si="11"/>
        <v>6.6358672826543508E-2</v>
      </c>
      <c r="CQ36" s="1">
        <v>43801</v>
      </c>
      <c r="CR36">
        <v>108233.28</v>
      </c>
      <c r="CS36">
        <v>117802.86</v>
      </c>
      <c r="CT36">
        <v>108190.46</v>
      </c>
      <c r="CU36">
        <v>115645.34</v>
      </c>
      <c r="CV36" s="2">
        <f t="shared" si="12"/>
        <v>6.8482263496033813E-2</v>
      </c>
    </row>
    <row r="37" spans="13:100" x14ac:dyDescent="0.25">
      <c r="M37" s="11">
        <f t="shared" si="13"/>
        <v>4.7471620227038214E-2</v>
      </c>
      <c r="N37" s="11">
        <f t="shared" si="14"/>
        <v>6.7643742953776842E-2</v>
      </c>
      <c r="O37" s="11">
        <f t="shared" si="15"/>
        <v>-3.8251366120218511E-2</v>
      </c>
      <c r="P37" s="11">
        <f t="shared" si="16"/>
        <v>0.1041281577325941</v>
      </c>
      <c r="Q37" s="11">
        <f t="shared" si="17"/>
        <v>0.17634996582365003</v>
      </c>
      <c r="R37" s="11">
        <f t="shared" si="18"/>
        <v>-9.9856321839080553E-2</v>
      </c>
      <c r="S37" s="11">
        <f t="shared" si="19"/>
        <v>9.4226000708466096E-2</v>
      </c>
      <c r="T37" s="11">
        <f t="shared" si="20"/>
        <v>0.16020671834625322</v>
      </c>
      <c r="U37" s="11">
        <f t="shared" si="21"/>
        <v>6.6358672826543508E-2</v>
      </c>
      <c r="W37" s="1">
        <v>43770</v>
      </c>
      <c r="X37">
        <v>20.23</v>
      </c>
      <c r="Y37">
        <v>20.65</v>
      </c>
      <c r="Z37">
        <v>18.579999999999998</v>
      </c>
      <c r="AA37">
        <v>19.38</v>
      </c>
      <c r="AB37" s="2">
        <f t="shared" si="3"/>
        <v>-3.5340965654554579E-2</v>
      </c>
      <c r="AC37" s="2"/>
      <c r="AE37" s="1">
        <v>43770</v>
      </c>
      <c r="AF37">
        <v>28.04</v>
      </c>
      <c r="AG37">
        <v>29.05</v>
      </c>
      <c r="AH37">
        <v>26.02</v>
      </c>
      <c r="AI37">
        <v>26.61</v>
      </c>
      <c r="AJ37" s="2">
        <f t="shared" si="4"/>
        <v>-3.9350180505415167E-2</v>
      </c>
      <c r="AK37" s="2"/>
      <c r="AM37" s="1">
        <v>43770</v>
      </c>
      <c r="AN37">
        <v>35.5</v>
      </c>
      <c r="AO37">
        <v>37.22</v>
      </c>
      <c r="AP37">
        <v>32.53</v>
      </c>
      <c r="AQ37">
        <v>36.6</v>
      </c>
      <c r="AR37" s="2">
        <f t="shared" si="5"/>
        <v>3.0695578710222549E-2</v>
      </c>
      <c r="AS37" s="2"/>
      <c r="AU37" s="1">
        <v>43770</v>
      </c>
      <c r="AV37">
        <v>15.63</v>
      </c>
      <c r="AW37">
        <v>16.940000000000001</v>
      </c>
      <c r="AX37">
        <v>15.5</v>
      </c>
      <c r="AY37">
        <v>16.23</v>
      </c>
      <c r="AZ37" s="2">
        <f t="shared" si="6"/>
        <v>4.5747422680412431E-2</v>
      </c>
      <c r="BC37" s="1">
        <v>43770</v>
      </c>
      <c r="BD37">
        <v>11.65</v>
      </c>
      <c r="BE37">
        <v>15.13</v>
      </c>
      <c r="BF37">
        <v>11.6</v>
      </c>
      <c r="BG37">
        <v>14.63</v>
      </c>
      <c r="BH37" s="2">
        <f t="shared" si="7"/>
        <v>0.2688638334778839</v>
      </c>
      <c r="BI37" s="2"/>
      <c r="BK37" s="1">
        <v>43770</v>
      </c>
      <c r="BL37">
        <v>14.15</v>
      </c>
      <c r="BM37">
        <v>14.7</v>
      </c>
      <c r="BN37">
        <v>13.36</v>
      </c>
      <c r="BO37">
        <v>13.92</v>
      </c>
      <c r="BP37" s="2">
        <f t="shared" si="8"/>
        <v>-1.3465627214741316E-2</v>
      </c>
      <c r="BQ37" s="2"/>
      <c r="BS37" s="1">
        <v>43770</v>
      </c>
      <c r="BT37">
        <v>27.95</v>
      </c>
      <c r="BU37">
        <v>29.19</v>
      </c>
      <c r="BV37">
        <v>27.33</v>
      </c>
      <c r="BW37">
        <v>28.23</v>
      </c>
      <c r="BX37" s="2">
        <f t="shared" si="9"/>
        <v>1.4372978799856329E-2</v>
      </c>
      <c r="BY37" s="2"/>
      <c r="CA37" s="1">
        <v>43770</v>
      </c>
      <c r="CB37">
        <v>15.47</v>
      </c>
      <c r="CC37">
        <v>15.95</v>
      </c>
      <c r="CD37">
        <v>14.63</v>
      </c>
      <c r="CE37">
        <v>15.48</v>
      </c>
      <c r="CF37" s="2">
        <f t="shared" si="10"/>
        <v>1.4416775884665833E-2</v>
      </c>
      <c r="CI37" s="1">
        <v>43770</v>
      </c>
      <c r="CJ37">
        <v>23.71</v>
      </c>
      <c r="CK37">
        <v>26.97</v>
      </c>
      <c r="CL37">
        <v>23.39</v>
      </c>
      <c r="CM37">
        <v>23.81</v>
      </c>
      <c r="CN37" s="2">
        <f t="shared" si="11"/>
        <v>1.0611205432937254E-2</v>
      </c>
      <c r="CQ37" s="1">
        <v>43770</v>
      </c>
      <c r="CR37">
        <v>107220.94</v>
      </c>
      <c r="CS37">
        <v>109671.91</v>
      </c>
      <c r="CT37">
        <v>105260.78</v>
      </c>
      <c r="CU37">
        <v>108233.28</v>
      </c>
      <c r="CV37" s="2">
        <f t="shared" si="12"/>
        <v>9.452076169119028E-3</v>
      </c>
    </row>
    <row r="38" spans="13:100" x14ac:dyDescent="0.25">
      <c r="M38" s="11">
        <f t="shared" si="13"/>
        <v>-3.5340965654554579E-2</v>
      </c>
      <c r="N38" s="11">
        <f t="shared" si="14"/>
        <v>-3.9350180505415167E-2</v>
      </c>
      <c r="O38" s="11">
        <f t="shared" si="15"/>
        <v>3.0695578710222549E-2</v>
      </c>
      <c r="P38" s="11">
        <f t="shared" si="16"/>
        <v>4.5747422680412431E-2</v>
      </c>
      <c r="Q38" s="11">
        <f t="shared" si="17"/>
        <v>0.2688638334778839</v>
      </c>
      <c r="R38" s="11">
        <f t="shared" si="18"/>
        <v>-1.3465627214741316E-2</v>
      </c>
      <c r="S38" s="11">
        <f t="shared" si="19"/>
        <v>1.4372978799856329E-2</v>
      </c>
      <c r="T38" s="11">
        <f t="shared" si="20"/>
        <v>1.4416775884665833E-2</v>
      </c>
      <c r="U38" s="11">
        <f t="shared" si="21"/>
        <v>1.0611205432937254E-2</v>
      </c>
      <c r="W38" s="1">
        <v>43739</v>
      </c>
      <c r="X38">
        <v>18.25</v>
      </c>
      <c r="Y38">
        <v>20.14</v>
      </c>
      <c r="Z38">
        <v>17.16</v>
      </c>
      <c r="AA38">
        <v>20.09</v>
      </c>
      <c r="AB38" s="2">
        <f t="shared" si="3"/>
        <v>0.10263446761800221</v>
      </c>
      <c r="AC38" s="2"/>
      <c r="AE38" s="1">
        <v>43739</v>
      </c>
      <c r="AF38">
        <v>26.92</v>
      </c>
      <c r="AG38">
        <v>28.69</v>
      </c>
      <c r="AH38">
        <v>24.89</v>
      </c>
      <c r="AI38">
        <v>27.7</v>
      </c>
      <c r="AJ38" s="2">
        <f t="shared" si="4"/>
        <v>3.4740381023533828E-2</v>
      </c>
      <c r="AK38" s="2"/>
      <c r="AM38" s="1">
        <v>43739</v>
      </c>
      <c r="AN38">
        <v>37.65</v>
      </c>
      <c r="AO38">
        <v>38.78</v>
      </c>
      <c r="AP38">
        <v>34.909999999999997</v>
      </c>
      <c r="AQ38">
        <v>35.51</v>
      </c>
      <c r="AR38" s="2">
        <f t="shared" si="5"/>
        <v>-7.0418848167539405E-2</v>
      </c>
      <c r="AS38" s="2"/>
      <c r="AU38" s="1">
        <v>43739</v>
      </c>
      <c r="AV38">
        <v>15.8</v>
      </c>
      <c r="AW38">
        <v>16.7</v>
      </c>
      <c r="AX38">
        <v>15.14</v>
      </c>
      <c r="AY38">
        <v>15.52</v>
      </c>
      <c r="AZ38" s="2">
        <f t="shared" si="6"/>
        <v>-2.1437578814627933E-2</v>
      </c>
      <c r="BC38" s="1">
        <v>43739</v>
      </c>
      <c r="BD38">
        <v>11.25</v>
      </c>
      <c r="BE38">
        <v>11.75</v>
      </c>
      <c r="BF38">
        <v>10.57</v>
      </c>
      <c r="BG38">
        <v>11.53</v>
      </c>
      <c r="BH38" s="2">
        <f t="shared" si="7"/>
        <v>2.0353982300884921E-2</v>
      </c>
      <c r="BI38" s="2"/>
      <c r="BK38" s="1">
        <v>43739</v>
      </c>
      <c r="BL38">
        <v>12.79</v>
      </c>
      <c r="BM38">
        <v>14.24</v>
      </c>
      <c r="BN38">
        <v>12.39</v>
      </c>
      <c r="BO38">
        <v>14.11</v>
      </c>
      <c r="BP38" s="2">
        <f t="shared" si="8"/>
        <v>0.10927672955974832</v>
      </c>
      <c r="BQ38" s="2"/>
      <c r="BS38" s="1">
        <v>43739</v>
      </c>
      <c r="BT38">
        <v>28.76</v>
      </c>
      <c r="BU38">
        <v>29.34</v>
      </c>
      <c r="BV38">
        <v>26.14</v>
      </c>
      <c r="BW38">
        <v>27.83</v>
      </c>
      <c r="BX38" s="2">
        <f t="shared" si="9"/>
        <v>-3.0313588850174211E-2</v>
      </c>
      <c r="BY38" s="2"/>
      <c r="CA38" s="1">
        <v>43739</v>
      </c>
      <c r="CB38">
        <v>14.47</v>
      </c>
      <c r="CC38">
        <v>15.39</v>
      </c>
      <c r="CD38">
        <v>13.53</v>
      </c>
      <c r="CE38">
        <v>15.26</v>
      </c>
      <c r="CF38" s="2">
        <f t="shared" si="10"/>
        <v>6.4898813677599421E-2</v>
      </c>
      <c r="CI38" s="1">
        <v>43739</v>
      </c>
      <c r="CJ38">
        <v>26.96</v>
      </c>
      <c r="CK38">
        <v>27.03</v>
      </c>
      <c r="CL38">
        <v>23.26</v>
      </c>
      <c r="CM38">
        <v>23.56</v>
      </c>
      <c r="CN38" s="2">
        <f t="shared" si="11"/>
        <v>-0.12448903753251583</v>
      </c>
      <c r="CQ38" s="1">
        <v>43739</v>
      </c>
      <c r="CR38">
        <v>104745.06</v>
      </c>
      <c r="CS38">
        <v>108407.54</v>
      </c>
      <c r="CT38">
        <v>99826.3</v>
      </c>
      <c r="CU38">
        <v>107219.83</v>
      </c>
      <c r="CV38" s="2">
        <f t="shared" si="12"/>
        <v>2.3624062631151466E-2</v>
      </c>
    </row>
    <row r="39" spans="13:100" x14ac:dyDescent="0.25">
      <c r="M39" s="11">
        <f t="shared" si="13"/>
        <v>0.10263446761800221</v>
      </c>
      <c r="N39" s="11">
        <f t="shared" si="14"/>
        <v>3.4740381023533828E-2</v>
      </c>
      <c r="O39" s="11">
        <f t="shared" si="15"/>
        <v>-7.0418848167539405E-2</v>
      </c>
      <c r="P39" s="11">
        <f t="shared" si="16"/>
        <v>-2.1437578814627933E-2</v>
      </c>
      <c r="Q39" s="11">
        <f t="shared" si="17"/>
        <v>2.0353982300884921E-2</v>
      </c>
      <c r="R39" s="11">
        <f t="shared" si="18"/>
        <v>0.10927672955974832</v>
      </c>
      <c r="S39" s="11">
        <f t="shared" si="19"/>
        <v>-3.0313588850174211E-2</v>
      </c>
      <c r="T39" s="11">
        <f t="shared" si="20"/>
        <v>6.4898813677599421E-2</v>
      </c>
      <c r="U39" s="11">
        <f t="shared" si="21"/>
        <v>-0.12448903753251583</v>
      </c>
      <c r="W39" s="1">
        <v>43710</v>
      </c>
      <c r="X39">
        <v>16.79</v>
      </c>
      <c r="Y39">
        <v>18.670000000000002</v>
      </c>
      <c r="Z39">
        <v>16.55</v>
      </c>
      <c r="AA39">
        <v>18.22</v>
      </c>
      <c r="AB39" s="2">
        <f t="shared" si="3"/>
        <v>8.0664294187425822E-2</v>
      </c>
      <c r="AC39" s="2"/>
      <c r="AE39" s="1">
        <v>43710</v>
      </c>
      <c r="AF39">
        <v>25.9</v>
      </c>
      <c r="AG39">
        <v>27.82</v>
      </c>
      <c r="AH39">
        <v>25.04</v>
      </c>
      <c r="AI39">
        <v>26.77</v>
      </c>
      <c r="AJ39" s="2">
        <f t="shared" si="4"/>
        <v>3.2793209876543106E-2</v>
      </c>
      <c r="AK39" s="2"/>
      <c r="AM39" s="1">
        <v>43710</v>
      </c>
      <c r="AN39">
        <v>38.14</v>
      </c>
      <c r="AO39">
        <v>41.06</v>
      </c>
      <c r="AP39">
        <v>36.270000000000003</v>
      </c>
      <c r="AQ39">
        <v>38.200000000000003</v>
      </c>
      <c r="AR39" s="2">
        <f t="shared" si="5"/>
        <v>1.5731515469323831E-3</v>
      </c>
      <c r="AS39" s="2"/>
      <c r="AU39" s="1">
        <v>43710</v>
      </c>
      <c r="AV39">
        <v>14.9</v>
      </c>
      <c r="AW39">
        <v>16.14</v>
      </c>
      <c r="AX39">
        <v>14.74</v>
      </c>
      <c r="AY39">
        <v>15.86</v>
      </c>
      <c r="AZ39" s="2">
        <f t="shared" si="6"/>
        <v>6.1579651941097824E-2</v>
      </c>
      <c r="BC39" s="1">
        <v>43710</v>
      </c>
      <c r="BD39">
        <v>11.17</v>
      </c>
      <c r="BE39">
        <v>11.86</v>
      </c>
      <c r="BF39">
        <v>10.61</v>
      </c>
      <c r="BG39">
        <v>11.3</v>
      </c>
      <c r="BH39" s="2">
        <f t="shared" si="7"/>
        <v>2.2624434389140191E-2</v>
      </c>
      <c r="BI39" s="2"/>
      <c r="BK39" s="1">
        <v>43710</v>
      </c>
      <c r="BL39">
        <v>12.89</v>
      </c>
      <c r="BM39">
        <v>13.43</v>
      </c>
      <c r="BN39">
        <v>12.34</v>
      </c>
      <c r="BO39">
        <v>12.72</v>
      </c>
      <c r="BP39" s="2">
        <f t="shared" si="8"/>
        <v>-2.003081664098616E-2</v>
      </c>
      <c r="BQ39" s="2"/>
      <c r="BS39" s="1">
        <v>43710</v>
      </c>
      <c r="BT39">
        <v>26.79</v>
      </c>
      <c r="BU39">
        <v>29.39</v>
      </c>
      <c r="BV39">
        <v>26.4</v>
      </c>
      <c r="BW39">
        <v>28.7</v>
      </c>
      <c r="BX39" s="2">
        <f t="shared" si="9"/>
        <v>7.2095629435935837E-2</v>
      </c>
      <c r="BY39" s="2"/>
      <c r="CA39" s="1">
        <v>43710</v>
      </c>
      <c r="CB39">
        <v>13.44</v>
      </c>
      <c r="CC39">
        <v>14.6</v>
      </c>
      <c r="CD39">
        <v>13.01</v>
      </c>
      <c r="CE39">
        <v>14.33</v>
      </c>
      <c r="CF39" s="2">
        <f t="shared" si="10"/>
        <v>6.9402985074626944E-2</v>
      </c>
      <c r="CI39" s="1">
        <v>43710</v>
      </c>
      <c r="CJ39">
        <v>23.5</v>
      </c>
      <c r="CK39">
        <v>27.58</v>
      </c>
      <c r="CL39">
        <v>22.6</v>
      </c>
      <c r="CM39">
        <v>26.91</v>
      </c>
      <c r="CN39" s="2">
        <f t="shared" si="11"/>
        <v>0.15246252676659533</v>
      </c>
      <c r="CQ39" s="1">
        <v>43710</v>
      </c>
      <c r="CR39">
        <v>101132.51</v>
      </c>
      <c r="CS39">
        <v>106001.35</v>
      </c>
      <c r="CT39">
        <v>99406.15</v>
      </c>
      <c r="CU39">
        <v>104745.32</v>
      </c>
      <c r="CV39" s="2">
        <f t="shared" si="12"/>
        <v>3.5702021296171615E-2</v>
      </c>
    </row>
    <row r="40" spans="13:100" x14ac:dyDescent="0.25">
      <c r="M40" s="11">
        <f t="shared" si="13"/>
        <v>8.0664294187425822E-2</v>
      </c>
      <c r="N40" s="11">
        <f t="shared" si="14"/>
        <v>3.2793209876543106E-2</v>
      </c>
      <c r="O40" s="11">
        <f t="shared" si="15"/>
        <v>1.5731515469323831E-3</v>
      </c>
      <c r="P40" s="11">
        <f t="shared" si="16"/>
        <v>6.1579651941097824E-2</v>
      </c>
      <c r="Q40" s="11">
        <f t="shared" si="17"/>
        <v>2.2624434389140191E-2</v>
      </c>
      <c r="R40" s="11">
        <f t="shared" si="18"/>
        <v>-2.003081664098616E-2</v>
      </c>
      <c r="S40" s="11">
        <f t="shared" si="19"/>
        <v>7.2095629435935837E-2</v>
      </c>
      <c r="T40" s="11">
        <f t="shared" si="20"/>
        <v>6.9402985074626944E-2</v>
      </c>
      <c r="U40" s="11">
        <f t="shared" si="21"/>
        <v>0.15246252676659533</v>
      </c>
      <c r="W40" s="1">
        <v>43678</v>
      </c>
      <c r="X40">
        <v>17.27</v>
      </c>
      <c r="Y40">
        <v>17.66</v>
      </c>
      <c r="Z40">
        <v>15.66</v>
      </c>
      <c r="AA40">
        <v>16.86</v>
      </c>
      <c r="AB40" s="2">
        <f t="shared" si="3"/>
        <v>-1.5761821366024442E-2</v>
      </c>
      <c r="AC40" s="2"/>
      <c r="AE40" s="1">
        <v>43678</v>
      </c>
      <c r="AF40">
        <v>26.29</v>
      </c>
      <c r="AG40">
        <v>27.89</v>
      </c>
      <c r="AH40">
        <v>24.97</v>
      </c>
      <c r="AI40">
        <v>25.92</v>
      </c>
      <c r="AJ40" s="2">
        <f t="shared" si="4"/>
        <v>-2.6933435936897787E-3</v>
      </c>
      <c r="AK40" s="2"/>
      <c r="AM40" s="1">
        <v>43678</v>
      </c>
      <c r="AN40">
        <v>33.47</v>
      </c>
      <c r="AO40">
        <v>40.21</v>
      </c>
      <c r="AP40">
        <v>33.21</v>
      </c>
      <c r="AQ40">
        <v>38.14</v>
      </c>
      <c r="AR40" s="2">
        <f t="shared" si="5"/>
        <v>0.14157437892846469</v>
      </c>
      <c r="AS40" s="2"/>
      <c r="AU40" s="1">
        <v>43678</v>
      </c>
      <c r="AV40">
        <v>13.79</v>
      </c>
      <c r="AW40">
        <v>15.29</v>
      </c>
      <c r="AX40">
        <v>13.45</v>
      </c>
      <c r="AY40">
        <v>14.94</v>
      </c>
      <c r="AZ40" s="2">
        <f t="shared" si="6"/>
        <v>8.6545454545454481E-2</v>
      </c>
      <c r="BC40" s="1">
        <v>43678</v>
      </c>
      <c r="BD40">
        <v>11.87</v>
      </c>
      <c r="BE40">
        <v>11.95</v>
      </c>
      <c r="BF40">
        <v>9.91</v>
      </c>
      <c r="BG40">
        <v>11.05</v>
      </c>
      <c r="BH40" s="2">
        <f t="shared" si="7"/>
        <v>-5.8773424190800672E-2</v>
      </c>
      <c r="BI40" s="2"/>
      <c r="BK40" s="1">
        <v>43678</v>
      </c>
      <c r="BL40">
        <v>12.31</v>
      </c>
      <c r="BM40">
        <v>13.56</v>
      </c>
      <c r="BN40">
        <v>11.95</v>
      </c>
      <c r="BO40">
        <v>12.98</v>
      </c>
      <c r="BP40" s="2">
        <f t="shared" si="8"/>
        <v>6.2193126022913159E-2</v>
      </c>
      <c r="BQ40" s="2"/>
      <c r="BS40" s="1">
        <v>43678</v>
      </c>
      <c r="BT40">
        <v>25.92</v>
      </c>
      <c r="BU40">
        <v>28.31</v>
      </c>
      <c r="BV40">
        <v>25.17</v>
      </c>
      <c r="BW40">
        <v>26.77</v>
      </c>
      <c r="BX40" s="2">
        <f t="shared" si="9"/>
        <v>3.2793209876543106E-2</v>
      </c>
      <c r="BY40" s="2"/>
      <c r="CA40" s="1">
        <v>43678</v>
      </c>
      <c r="CB40">
        <v>14.23</v>
      </c>
      <c r="CC40">
        <v>15.23</v>
      </c>
      <c r="CD40">
        <v>13.4</v>
      </c>
      <c r="CE40">
        <v>13.4</v>
      </c>
      <c r="CF40" s="2">
        <f t="shared" si="10"/>
        <v>-5.3672316384180796E-2</v>
      </c>
      <c r="CI40" s="1">
        <v>43678</v>
      </c>
      <c r="CJ40">
        <v>28.02</v>
      </c>
      <c r="CK40">
        <v>28.35</v>
      </c>
      <c r="CL40">
        <v>21.35</v>
      </c>
      <c r="CM40">
        <v>23.35</v>
      </c>
      <c r="CN40" s="2">
        <f t="shared" si="11"/>
        <v>-0.17080965909090906</v>
      </c>
      <c r="CQ40" s="1">
        <v>43678</v>
      </c>
      <c r="CR40">
        <v>101818.93</v>
      </c>
      <c r="CS40">
        <v>104848.18</v>
      </c>
      <c r="CT40">
        <v>95855.3</v>
      </c>
      <c r="CU40">
        <v>101134.61</v>
      </c>
      <c r="CV40" s="2">
        <f t="shared" si="12"/>
        <v>-6.6546098190854996E-3</v>
      </c>
    </row>
    <row r="41" spans="13:100" x14ac:dyDescent="0.25">
      <c r="M41" s="11">
        <f t="shared" si="13"/>
        <v>-1.5761821366024442E-2</v>
      </c>
      <c r="N41" s="11">
        <f t="shared" si="14"/>
        <v>-2.6933435936897787E-3</v>
      </c>
      <c r="O41" s="11">
        <f t="shared" si="15"/>
        <v>0.14157437892846469</v>
      </c>
      <c r="P41" s="11">
        <f t="shared" si="16"/>
        <v>8.6545454545454481E-2</v>
      </c>
      <c r="Q41" s="11">
        <f t="shared" si="17"/>
        <v>-5.8773424190800672E-2</v>
      </c>
      <c r="R41" s="11">
        <f t="shared" si="18"/>
        <v>6.2193126022913159E-2</v>
      </c>
      <c r="S41" s="11">
        <f t="shared" si="19"/>
        <v>3.2793209876543106E-2</v>
      </c>
      <c r="T41" s="11">
        <f t="shared" si="20"/>
        <v>-5.3672316384180796E-2</v>
      </c>
      <c r="U41" s="11">
        <f t="shared" si="21"/>
        <v>-0.17080965909090906</v>
      </c>
      <c r="W41" s="1">
        <v>43647</v>
      </c>
      <c r="X41">
        <v>18.28</v>
      </c>
      <c r="Y41">
        <v>18.88</v>
      </c>
      <c r="Z41">
        <v>17.05</v>
      </c>
      <c r="AA41">
        <v>17.13</v>
      </c>
      <c r="AB41" s="2">
        <f t="shared" si="3"/>
        <v>-4.8333333333333339E-2</v>
      </c>
      <c r="AC41" s="2"/>
      <c r="AE41" s="1">
        <v>43647</v>
      </c>
      <c r="AF41">
        <v>27.44</v>
      </c>
      <c r="AG41">
        <v>28.17</v>
      </c>
      <c r="AH41">
        <v>25.9</v>
      </c>
      <c r="AI41">
        <v>25.99</v>
      </c>
      <c r="AJ41" s="2">
        <f t="shared" si="4"/>
        <v>-3.9186691312384503E-2</v>
      </c>
      <c r="AK41" s="2"/>
      <c r="AM41" s="1">
        <v>43647</v>
      </c>
      <c r="AN41">
        <v>30</v>
      </c>
      <c r="AO41">
        <v>35.26</v>
      </c>
      <c r="AP41">
        <v>29.95</v>
      </c>
      <c r="AQ41">
        <v>33.409999999999997</v>
      </c>
      <c r="AR41" s="2">
        <f t="shared" si="5"/>
        <v>0.13177506775067749</v>
      </c>
      <c r="AS41" s="2"/>
      <c r="AU41" s="1">
        <v>43647</v>
      </c>
      <c r="AV41">
        <v>12.71</v>
      </c>
      <c r="AW41">
        <v>14.18</v>
      </c>
      <c r="AX41">
        <v>12.45</v>
      </c>
      <c r="AY41">
        <v>13.75</v>
      </c>
      <c r="AZ41" s="2">
        <f t="shared" si="6"/>
        <v>9.4745222929936368E-2</v>
      </c>
      <c r="BC41" s="1">
        <v>43647</v>
      </c>
      <c r="BD41">
        <v>13.15</v>
      </c>
      <c r="BE41">
        <v>13.27</v>
      </c>
      <c r="BF41">
        <v>11.62</v>
      </c>
      <c r="BG41">
        <v>11.74</v>
      </c>
      <c r="BH41" s="2">
        <f t="shared" si="7"/>
        <v>-9.4834232845027011E-2</v>
      </c>
      <c r="BI41" s="2"/>
      <c r="BK41" s="1">
        <v>43647</v>
      </c>
      <c r="BL41">
        <v>10.98</v>
      </c>
      <c r="BM41">
        <v>12.56</v>
      </c>
      <c r="BN41">
        <v>10.8</v>
      </c>
      <c r="BO41">
        <v>12.22</v>
      </c>
      <c r="BP41" s="2">
        <f t="shared" si="8"/>
        <v>0.12939001848428844</v>
      </c>
      <c r="BQ41" s="2"/>
      <c r="BS41" s="1">
        <v>43647</v>
      </c>
      <c r="BT41">
        <v>26.09</v>
      </c>
      <c r="BU41">
        <v>27.62</v>
      </c>
      <c r="BV41">
        <v>25.57</v>
      </c>
      <c r="BW41">
        <v>25.92</v>
      </c>
      <c r="BX41" s="2">
        <f t="shared" si="9"/>
        <v>2.3201856148493682E-3</v>
      </c>
      <c r="BY41" s="2"/>
      <c r="CA41" s="1">
        <v>43647</v>
      </c>
      <c r="CB41">
        <v>13.66</v>
      </c>
      <c r="CC41">
        <v>14.61</v>
      </c>
      <c r="CD41">
        <v>13.02</v>
      </c>
      <c r="CE41">
        <v>14.16</v>
      </c>
      <c r="CF41" s="2">
        <f t="shared" si="10"/>
        <v>4.7337278106508895E-2</v>
      </c>
      <c r="CI41" s="1">
        <v>43647</v>
      </c>
      <c r="CJ41">
        <v>29.45</v>
      </c>
      <c r="CK41">
        <v>31.32</v>
      </c>
      <c r="CL41">
        <v>27.64</v>
      </c>
      <c r="CM41">
        <v>28.16</v>
      </c>
      <c r="CN41" s="2">
        <f t="shared" si="11"/>
        <v>-2.8295376121463045E-2</v>
      </c>
      <c r="CQ41" s="1">
        <v>43647</v>
      </c>
      <c r="CR41">
        <v>100973.48</v>
      </c>
      <c r="CS41">
        <v>106650.12</v>
      </c>
      <c r="CT41">
        <v>100072.77</v>
      </c>
      <c r="CU41">
        <v>101812.13</v>
      </c>
      <c r="CV41" s="2">
        <f t="shared" si="12"/>
        <v>8.3683612103733207E-3</v>
      </c>
    </row>
    <row r="42" spans="13:100" x14ac:dyDescent="0.25">
      <c r="M42" s="11">
        <f t="shared" si="13"/>
        <v>-4.8333333333333339E-2</v>
      </c>
      <c r="N42" s="11">
        <f t="shared" si="14"/>
        <v>-3.9186691312384503E-2</v>
      </c>
      <c r="O42" s="11">
        <f t="shared" si="15"/>
        <v>0.13177506775067749</v>
      </c>
      <c r="P42" s="11">
        <f t="shared" si="16"/>
        <v>9.4745222929936368E-2</v>
      </c>
      <c r="Q42" s="11">
        <f t="shared" si="17"/>
        <v>-9.4834232845027011E-2</v>
      </c>
      <c r="R42" s="11">
        <f t="shared" si="18"/>
        <v>0.12939001848428844</v>
      </c>
      <c r="S42" s="11">
        <f t="shared" si="19"/>
        <v>2.3201856148493682E-3</v>
      </c>
      <c r="T42" s="11">
        <f t="shared" si="20"/>
        <v>4.7337278106508895E-2</v>
      </c>
      <c r="U42" s="11">
        <f t="shared" si="21"/>
        <v>-2.8295376121463045E-2</v>
      </c>
      <c r="W42" s="1">
        <v>43619</v>
      </c>
      <c r="X42">
        <v>17</v>
      </c>
      <c r="Y42">
        <v>18.649999999999999</v>
      </c>
      <c r="Z42">
        <v>16.79</v>
      </c>
      <c r="AA42">
        <v>18</v>
      </c>
      <c r="AB42" s="2">
        <f t="shared" si="3"/>
        <v>7.2705601907032014E-2</v>
      </c>
      <c r="AC42" s="2"/>
      <c r="AE42" s="1">
        <v>43619</v>
      </c>
      <c r="AF42">
        <v>26.26</v>
      </c>
      <c r="AG42">
        <v>27.29</v>
      </c>
      <c r="AH42">
        <v>24.97</v>
      </c>
      <c r="AI42">
        <v>27.05</v>
      </c>
      <c r="AJ42" s="2">
        <f t="shared" si="4"/>
        <v>3.6398467432950055E-2</v>
      </c>
      <c r="AK42" s="2"/>
      <c r="AM42" s="1">
        <v>43619</v>
      </c>
      <c r="AN42">
        <v>27.88</v>
      </c>
      <c r="AO42">
        <v>29.87</v>
      </c>
      <c r="AP42">
        <v>25.87</v>
      </c>
      <c r="AQ42">
        <v>29.52</v>
      </c>
      <c r="AR42" s="2">
        <f t="shared" si="5"/>
        <v>6.570397111913362E-2</v>
      </c>
      <c r="AS42" s="2"/>
      <c r="AU42" s="1">
        <v>43619</v>
      </c>
      <c r="AV42">
        <v>12.37</v>
      </c>
      <c r="AW42">
        <v>13.66</v>
      </c>
      <c r="AX42">
        <v>11.84</v>
      </c>
      <c r="AY42">
        <v>12.56</v>
      </c>
      <c r="AZ42" s="2">
        <f t="shared" si="6"/>
        <v>2.1969080553295495E-2</v>
      </c>
      <c r="BC42" s="1">
        <v>43619</v>
      </c>
      <c r="BD42">
        <v>11.91</v>
      </c>
      <c r="BE42">
        <v>13.03</v>
      </c>
      <c r="BF42">
        <v>11.57</v>
      </c>
      <c r="BG42">
        <v>12.97</v>
      </c>
      <c r="BH42" s="2">
        <f t="shared" si="7"/>
        <v>9.5439189189189255E-2</v>
      </c>
      <c r="BI42" s="2"/>
      <c r="BK42" s="1">
        <v>43619</v>
      </c>
      <c r="BL42">
        <v>10.65</v>
      </c>
      <c r="BM42">
        <v>11.49</v>
      </c>
      <c r="BN42">
        <v>10.16</v>
      </c>
      <c r="BO42">
        <v>10.82</v>
      </c>
      <c r="BP42" s="2">
        <f t="shared" si="8"/>
        <v>2.8517110266159662E-2</v>
      </c>
      <c r="BQ42" s="2"/>
      <c r="BS42" s="1">
        <v>43619</v>
      </c>
      <c r="BT42">
        <v>24</v>
      </c>
      <c r="BU42">
        <v>26.44</v>
      </c>
      <c r="BV42">
        <v>23.72</v>
      </c>
      <c r="BW42">
        <v>25.86</v>
      </c>
      <c r="BX42" s="2">
        <f t="shared" si="9"/>
        <v>8.5186739404112588E-2</v>
      </c>
      <c r="BY42" s="2"/>
      <c r="CA42" s="1">
        <v>43619</v>
      </c>
      <c r="CB42">
        <v>12.17</v>
      </c>
      <c r="CC42">
        <v>14.04</v>
      </c>
      <c r="CD42">
        <v>11.85</v>
      </c>
      <c r="CE42">
        <v>13.52</v>
      </c>
      <c r="CF42" s="2">
        <f t="shared" si="10"/>
        <v>0.11920529801324498</v>
      </c>
      <c r="CI42" s="1">
        <v>43619</v>
      </c>
      <c r="CJ42">
        <v>35.58</v>
      </c>
      <c r="CK42">
        <v>35.99</v>
      </c>
      <c r="CL42">
        <v>26.64</v>
      </c>
      <c r="CM42">
        <v>28.98</v>
      </c>
      <c r="CN42" s="2">
        <f t="shared" si="11"/>
        <v>-0.18135593220338975</v>
      </c>
      <c r="CQ42" s="1">
        <v>43619</v>
      </c>
      <c r="CR42">
        <v>97035.78</v>
      </c>
      <c r="CS42">
        <v>102617.31</v>
      </c>
      <c r="CT42">
        <v>95685.84</v>
      </c>
      <c r="CU42">
        <v>100967.2</v>
      </c>
      <c r="CV42" s="2">
        <f t="shared" si="12"/>
        <v>4.0573709331268804E-2</v>
      </c>
    </row>
    <row r="43" spans="13:100" x14ac:dyDescent="0.25">
      <c r="M43" s="11">
        <f t="shared" si="13"/>
        <v>7.2705601907032014E-2</v>
      </c>
      <c r="N43" s="11">
        <f t="shared" si="14"/>
        <v>3.6398467432950055E-2</v>
      </c>
      <c r="O43" s="11">
        <f t="shared" si="15"/>
        <v>6.570397111913362E-2</v>
      </c>
      <c r="P43" s="11">
        <f t="shared" si="16"/>
        <v>2.1969080553295495E-2</v>
      </c>
      <c r="Q43" s="11">
        <f t="shared" si="17"/>
        <v>9.5439189189189255E-2</v>
      </c>
      <c r="R43" s="11">
        <f t="shared" si="18"/>
        <v>2.8517110266159662E-2</v>
      </c>
      <c r="S43" s="11">
        <f t="shared" si="19"/>
        <v>8.5186739404112588E-2</v>
      </c>
      <c r="T43" s="11">
        <f t="shared" si="20"/>
        <v>0.11920529801324498</v>
      </c>
      <c r="U43" s="11">
        <f t="shared" si="21"/>
        <v>-0.18135593220338975</v>
      </c>
      <c r="W43" s="1">
        <v>43587</v>
      </c>
      <c r="X43">
        <v>17.55</v>
      </c>
      <c r="Y43">
        <v>17.98</v>
      </c>
      <c r="Z43">
        <v>16.02</v>
      </c>
      <c r="AA43">
        <v>16.78</v>
      </c>
      <c r="AB43" s="2">
        <f t="shared" si="3"/>
        <v>-5.4647887323943545E-2</v>
      </c>
      <c r="AC43" s="2"/>
      <c r="AE43" s="1">
        <v>43587</v>
      </c>
      <c r="AF43">
        <v>25.11</v>
      </c>
      <c r="AG43">
        <v>26.4</v>
      </c>
      <c r="AH43">
        <v>23.2</v>
      </c>
      <c r="AI43">
        <v>26.1</v>
      </c>
      <c r="AJ43" s="2">
        <f t="shared" si="4"/>
        <v>3.530345101150334E-2</v>
      </c>
      <c r="AK43" s="2"/>
      <c r="AM43" s="1">
        <v>43587</v>
      </c>
      <c r="AN43">
        <v>30.73</v>
      </c>
      <c r="AO43">
        <v>32.82</v>
      </c>
      <c r="AP43">
        <v>27.3</v>
      </c>
      <c r="AQ43">
        <v>27.7</v>
      </c>
      <c r="AR43" s="2">
        <f t="shared" si="5"/>
        <v>-0.10789049919484706</v>
      </c>
      <c r="AS43" s="2"/>
      <c r="AU43" s="1">
        <v>43587</v>
      </c>
      <c r="AV43">
        <v>10.45</v>
      </c>
      <c r="AW43">
        <v>12.35</v>
      </c>
      <c r="AX43">
        <v>10.45</v>
      </c>
      <c r="AY43">
        <v>12.29</v>
      </c>
      <c r="AZ43" s="2">
        <f t="shared" si="6"/>
        <v>0.17159199237368905</v>
      </c>
      <c r="BC43" s="1">
        <v>43587</v>
      </c>
      <c r="BD43">
        <v>11.95</v>
      </c>
      <c r="BE43">
        <v>12.64</v>
      </c>
      <c r="BF43">
        <v>11.57</v>
      </c>
      <c r="BG43">
        <v>11.84</v>
      </c>
      <c r="BH43" s="2">
        <f t="shared" si="7"/>
        <v>-1.4975041597337757E-2</v>
      </c>
      <c r="BI43" s="2"/>
      <c r="BK43" s="1">
        <v>43587</v>
      </c>
      <c r="BL43">
        <v>9.85</v>
      </c>
      <c r="BM43">
        <v>10.82</v>
      </c>
      <c r="BN43">
        <v>8.99</v>
      </c>
      <c r="BO43">
        <v>10.52</v>
      </c>
      <c r="BP43" s="2">
        <f t="shared" si="8"/>
        <v>6.1553985872855543E-2</v>
      </c>
      <c r="BQ43" s="2"/>
      <c r="BS43" s="1">
        <v>43587</v>
      </c>
      <c r="BT43">
        <v>22.55</v>
      </c>
      <c r="BU43">
        <v>24.14</v>
      </c>
      <c r="BV43">
        <v>21.7</v>
      </c>
      <c r="BW43">
        <v>23.83</v>
      </c>
      <c r="BX43" s="2">
        <f t="shared" si="9"/>
        <v>5.5826318121400043E-2</v>
      </c>
      <c r="BY43" s="2"/>
      <c r="CA43" s="1">
        <v>43587</v>
      </c>
      <c r="CB43">
        <v>11.53</v>
      </c>
      <c r="CC43">
        <v>12.36</v>
      </c>
      <c r="CD43">
        <v>10.7</v>
      </c>
      <c r="CE43">
        <v>12.08</v>
      </c>
      <c r="CF43" s="2">
        <f t="shared" si="10"/>
        <v>4.861111111111116E-2</v>
      </c>
      <c r="CI43" s="1">
        <v>43587</v>
      </c>
      <c r="CJ43">
        <v>39.47</v>
      </c>
      <c r="CK43">
        <v>39.520000000000003</v>
      </c>
      <c r="CL43">
        <v>29.79</v>
      </c>
      <c r="CM43">
        <v>35.4</v>
      </c>
      <c r="CN43" s="2">
        <f t="shared" si="11"/>
        <v>-0.10447761194029859</v>
      </c>
      <c r="CQ43" s="1">
        <v>43587</v>
      </c>
      <c r="CR43">
        <v>96339.31</v>
      </c>
      <c r="CS43">
        <v>97992.31</v>
      </c>
      <c r="CT43">
        <v>89408.93</v>
      </c>
      <c r="CU43">
        <v>97030.32</v>
      </c>
      <c r="CV43" s="2">
        <f t="shared" si="12"/>
        <v>7.0261193878822237E-3</v>
      </c>
    </row>
    <row r="44" spans="13:100" x14ac:dyDescent="0.25">
      <c r="M44" s="11">
        <f t="shared" si="13"/>
        <v>-5.4647887323943545E-2</v>
      </c>
      <c r="N44" s="11">
        <f t="shared" si="14"/>
        <v>3.530345101150334E-2</v>
      </c>
      <c r="O44" s="11">
        <f t="shared" si="15"/>
        <v>-0.10789049919484706</v>
      </c>
      <c r="P44" s="11">
        <f t="shared" si="16"/>
        <v>0.17159199237368905</v>
      </c>
      <c r="Q44" s="11">
        <f t="shared" si="17"/>
        <v>-1.4975041597337757E-2</v>
      </c>
      <c r="R44" s="11">
        <f t="shared" si="18"/>
        <v>6.1553985872855543E-2</v>
      </c>
      <c r="S44" s="11">
        <f t="shared" si="19"/>
        <v>5.5826318121400043E-2</v>
      </c>
      <c r="T44" s="11">
        <f t="shared" si="20"/>
        <v>4.861111111111116E-2</v>
      </c>
      <c r="U44" s="11">
        <f t="shared" si="21"/>
        <v>-0.10447761194029859</v>
      </c>
      <c r="W44" s="1">
        <v>43556</v>
      </c>
      <c r="X44">
        <v>18.579999999999998</v>
      </c>
      <c r="Y44">
        <v>19.350000000000001</v>
      </c>
      <c r="Z44">
        <v>16.72</v>
      </c>
      <c r="AA44">
        <v>17.75</v>
      </c>
      <c r="AB44" s="2">
        <f t="shared" si="3"/>
        <v>-3.3224400871459614E-2</v>
      </c>
      <c r="AC44" s="2"/>
      <c r="AE44" s="1">
        <v>43556</v>
      </c>
      <c r="AF44">
        <v>25.86</v>
      </c>
      <c r="AG44">
        <v>25.94</v>
      </c>
      <c r="AH44">
        <v>23.85</v>
      </c>
      <c r="AI44">
        <v>25.21</v>
      </c>
      <c r="AJ44" s="2">
        <f t="shared" si="4"/>
        <v>-1.7153996101364477E-2</v>
      </c>
      <c r="AK44" s="2"/>
      <c r="AM44" s="1">
        <v>43556</v>
      </c>
      <c r="AN44">
        <v>22.9</v>
      </c>
      <c r="AO44">
        <v>31.05</v>
      </c>
      <c r="AP44">
        <v>22.6</v>
      </c>
      <c r="AQ44">
        <v>31.05</v>
      </c>
      <c r="AR44" s="2">
        <f t="shared" si="5"/>
        <v>0.370860927152318</v>
      </c>
      <c r="AS44" s="2"/>
      <c r="AU44" s="1">
        <v>43556</v>
      </c>
      <c r="AV44">
        <v>10.64</v>
      </c>
      <c r="AW44">
        <v>11.52</v>
      </c>
      <c r="AX44">
        <v>10.34</v>
      </c>
      <c r="AY44">
        <v>10.49</v>
      </c>
      <c r="AZ44" s="2">
        <f t="shared" si="6"/>
        <v>-3.7986704653371062E-3</v>
      </c>
      <c r="BC44" s="1">
        <v>43556</v>
      </c>
      <c r="BD44">
        <v>13.08</v>
      </c>
      <c r="BE44">
        <v>13.96</v>
      </c>
      <c r="BF44">
        <v>12.02</v>
      </c>
      <c r="BG44">
        <v>12.02</v>
      </c>
      <c r="BH44" s="2">
        <f t="shared" si="7"/>
        <v>-6.5318818040435489E-2</v>
      </c>
      <c r="BI44" s="2"/>
      <c r="BK44" s="1">
        <v>43556</v>
      </c>
      <c r="BL44">
        <v>9.2799999999999994</v>
      </c>
      <c r="BM44">
        <v>10.09</v>
      </c>
      <c r="BN44">
        <v>8.69</v>
      </c>
      <c r="BO44">
        <v>9.91</v>
      </c>
      <c r="BP44" s="2">
        <f t="shared" si="8"/>
        <v>7.2510822510822415E-2</v>
      </c>
      <c r="BQ44" s="2"/>
      <c r="BS44" s="1">
        <v>43556</v>
      </c>
      <c r="BT44">
        <v>21.25</v>
      </c>
      <c r="BU44">
        <v>23.08</v>
      </c>
      <c r="BV44">
        <v>21.07</v>
      </c>
      <c r="BW44">
        <v>22.57</v>
      </c>
      <c r="BX44" s="2">
        <f t="shared" si="9"/>
        <v>6.562795089707274E-2</v>
      </c>
      <c r="BY44" s="2"/>
      <c r="CA44" s="1">
        <v>43556</v>
      </c>
      <c r="CB44">
        <v>11.8</v>
      </c>
      <c r="CC44">
        <v>11.92</v>
      </c>
      <c r="CD44">
        <v>10.63</v>
      </c>
      <c r="CE44">
        <v>11.52</v>
      </c>
      <c r="CF44" s="2">
        <f t="shared" si="10"/>
        <v>-2.1240441801189447E-2</v>
      </c>
      <c r="CI44" s="1">
        <v>43556</v>
      </c>
      <c r="CJ44">
        <v>42.11</v>
      </c>
      <c r="CK44">
        <v>43.36</v>
      </c>
      <c r="CL44">
        <v>37.99</v>
      </c>
      <c r="CM44">
        <v>39.53</v>
      </c>
      <c r="CN44" s="2">
        <f t="shared" si="11"/>
        <v>-6.1268107337924427E-2</v>
      </c>
      <c r="CQ44" s="1">
        <v>43556</v>
      </c>
      <c r="CR44">
        <v>95422.9</v>
      </c>
      <c r="CS44">
        <v>97610.25</v>
      </c>
      <c r="CT44">
        <v>92337.54</v>
      </c>
      <c r="CU44">
        <v>96353.33</v>
      </c>
      <c r="CV44" s="2">
        <f t="shared" si="12"/>
        <v>9.8389606197377688E-3</v>
      </c>
    </row>
    <row r="45" spans="13:100" x14ac:dyDescent="0.25">
      <c r="M45" s="11">
        <f t="shared" si="13"/>
        <v>-3.3224400871459614E-2</v>
      </c>
      <c r="N45" s="11">
        <f t="shared" si="14"/>
        <v>-1.7153996101364477E-2</v>
      </c>
      <c r="O45" s="11">
        <f t="shared" si="15"/>
        <v>0.370860927152318</v>
      </c>
      <c r="P45" s="11">
        <f t="shared" si="16"/>
        <v>-3.7986704653371062E-3</v>
      </c>
      <c r="Q45" s="11">
        <f t="shared" si="17"/>
        <v>-6.5318818040435489E-2</v>
      </c>
      <c r="R45" s="11">
        <f t="shared" si="18"/>
        <v>7.2510822510822415E-2</v>
      </c>
      <c r="S45" s="11">
        <f t="shared" si="19"/>
        <v>6.562795089707274E-2</v>
      </c>
      <c r="T45" s="11">
        <f t="shared" si="20"/>
        <v>-2.1240441801189447E-2</v>
      </c>
      <c r="U45" s="11">
        <f t="shared" si="21"/>
        <v>-6.1268107337924427E-2</v>
      </c>
      <c r="W45" s="1">
        <v>43525</v>
      </c>
      <c r="X45">
        <v>17.760000000000002</v>
      </c>
      <c r="Y45">
        <v>19.36</v>
      </c>
      <c r="Z45">
        <v>17.149999999999999</v>
      </c>
      <c r="AA45">
        <v>18.36</v>
      </c>
      <c r="AB45" s="2">
        <f t="shared" si="3"/>
        <v>3.7288135593220417E-2</v>
      </c>
      <c r="AC45" s="2"/>
      <c r="AE45" s="1">
        <v>43525</v>
      </c>
      <c r="AF45">
        <v>26.44</v>
      </c>
      <c r="AG45">
        <v>28.06</v>
      </c>
      <c r="AH45">
        <v>24.32</v>
      </c>
      <c r="AI45">
        <v>25.65</v>
      </c>
      <c r="AJ45" s="2">
        <f t="shared" si="4"/>
        <v>-2.2112085398398817E-2</v>
      </c>
      <c r="AK45" s="2"/>
      <c r="AM45" s="1">
        <v>43525</v>
      </c>
      <c r="AN45">
        <v>20.74</v>
      </c>
      <c r="AO45">
        <v>23.5</v>
      </c>
      <c r="AP45">
        <v>19.329999999999998</v>
      </c>
      <c r="AQ45">
        <v>22.65</v>
      </c>
      <c r="AR45" s="2">
        <f t="shared" si="5"/>
        <v>0.10111813320369456</v>
      </c>
      <c r="AS45" s="2"/>
      <c r="AU45" s="1">
        <v>43525</v>
      </c>
      <c r="AV45">
        <v>12.81</v>
      </c>
      <c r="AW45">
        <v>12.94</v>
      </c>
      <c r="AX45">
        <v>10</v>
      </c>
      <c r="AY45">
        <v>10.53</v>
      </c>
      <c r="AZ45" s="2">
        <f t="shared" si="6"/>
        <v>-0.17541111981205959</v>
      </c>
      <c r="BC45" s="1">
        <v>43525</v>
      </c>
      <c r="BD45">
        <v>12.85</v>
      </c>
      <c r="BE45">
        <v>13.66</v>
      </c>
      <c r="BF45">
        <v>12.23</v>
      </c>
      <c r="BG45">
        <v>12.86</v>
      </c>
      <c r="BH45" s="2">
        <f t="shared" si="7"/>
        <v>7.0477682067344727E-3</v>
      </c>
      <c r="BI45" s="2"/>
      <c r="BK45" s="1">
        <v>43525</v>
      </c>
      <c r="BL45">
        <v>9.35</v>
      </c>
      <c r="BM45">
        <v>9.99</v>
      </c>
      <c r="BN45">
        <v>8.81</v>
      </c>
      <c r="BO45">
        <v>9.24</v>
      </c>
      <c r="BP45" s="2">
        <f t="shared" si="8"/>
        <v>-1.5974440894568676E-2</v>
      </c>
      <c r="BQ45" s="2"/>
      <c r="BS45" s="1">
        <v>43525</v>
      </c>
      <c r="BT45">
        <v>21.8</v>
      </c>
      <c r="BU45">
        <v>22.56</v>
      </c>
      <c r="BV45">
        <v>20.45</v>
      </c>
      <c r="BW45">
        <v>21.18</v>
      </c>
      <c r="BX45" s="2">
        <f t="shared" si="9"/>
        <v>-2.8440366972477094E-2</v>
      </c>
      <c r="BY45" s="2"/>
      <c r="CA45" s="1">
        <v>43525</v>
      </c>
      <c r="CB45">
        <v>12.43</v>
      </c>
      <c r="CC45">
        <v>12.8</v>
      </c>
      <c r="CD45">
        <v>11.19</v>
      </c>
      <c r="CE45">
        <v>11.77</v>
      </c>
      <c r="CF45" s="2">
        <f t="shared" si="10"/>
        <v>-5.7646116893514843E-2</v>
      </c>
      <c r="CI45" s="1">
        <v>43525</v>
      </c>
      <c r="CJ45">
        <v>45.01</v>
      </c>
      <c r="CK45">
        <v>46.38</v>
      </c>
      <c r="CL45">
        <v>40.86</v>
      </c>
      <c r="CM45">
        <v>42.11</v>
      </c>
      <c r="CN45" s="2">
        <f t="shared" si="11"/>
        <v>-6.4430126638524765E-2</v>
      </c>
      <c r="CQ45" s="1">
        <v>43525</v>
      </c>
      <c r="CR45">
        <v>95584.35</v>
      </c>
      <c r="CS45">
        <v>100438.87</v>
      </c>
      <c r="CT45">
        <v>91584.26</v>
      </c>
      <c r="CU45">
        <v>95414.55</v>
      </c>
      <c r="CV45" s="2">
        <f t="shared" si="12"/>
        <v>-1.7764414362811953E-3</v>
      </c>
    </row>
    <row r="46" spans="13:100" x14ac:dyDescent="0.25">
      <c r="M46" s="11">
        <f t="shared" si="13"/>
        <v>3.7288135593220417E-2</v>
      </c>
      <c r="N46" s="11">
        <f t="shared" si="14"/>
        <v>-2.2112085398398817E-2</v>
      </c>
      <c r="O46" s="11">
        <f t="shared" si="15"/>
        <v>0.10111813320369456</v>
      </c>
      <c r="P46" s="11">
        <f t="shared" si="16"/>
        <v>-0.17541111981205959</v>
      </c>
      <c r="Q46" s="11">
        <f t="shared" si="17"/>
        <v>7.0477682067344727E-3</v>
      </c>
      <c r="R46" s="11">
        <f t="shared" si="18"/>
        <v>-1.5974440894568676E-2</v>
      </c>
      <c r="S46" s="11">
        <f t="shared" si="19"/>
        <v>-2.8440366972477094E-2</v>
      </c>
      <c r="T46" s="11">
        <f t="shared" si="20"/>
        <v>-5.7646116893514843E-2</v>
      </c>
      <c r="U46" s="11">
        <f t="shared" si="21"/>
        <v>-6.4430126638524765E-2</v>
      </c>
      <c r="W46" s="1">
        <v>43497</v>
      </c>
      <c r="X46">
        <v>16.68</v>
      </c>
      <c r="Y46">
        <v>18.149999999999999</v>
      </c>
      <c r="Z46">
        <v>16.05</v>
      </c>
      <c r="AA46">
        <v>17.7</v>
      </c>
      <c r="AB46" s="2">
        <f t="shared" si="3"/>
        <v>5.7979677226539073E-2</v>
      </c>
      <c r="AC46" s="2"/>
      <c r="AE46" s="1">
        <v>43497</v>
      </c>
      <c r="AF46">
        <v>27.47</v>
      </c>
      <c r="AG46">
        <v>28.31</v>
      </c>
      <c r="AH46">
        <v>25.66</v>
      </c>
      <c r="AI46">
        <v>26.23</v>
      </c>
      <c r="AJ46" s="2">
        <f t="shared" si="4"/>
        <v>-4.8948513415518424E-2</v>
      </c>
      <c r="AK46" s="2"/>
      <c r="AM46" s="1">
        <v>43497</v>
      </c>
      <c r="AN46">
        <v>23.69</v>
      </c>
      <c r="AO46">
        <v>25.33</v>
      </c>
      <c r="AP46">
        <v>20.309999999999999</v>
      </c>
      <c r="AQ46">
        <v>20.57</v>
      </c>
      <c r="AR46" s="2">
        <f t="shared" si="5"/>
        <v>-0.12616822429906538</v>
      </c>
      <c r="AS46" s="2"/>
      <c r="AU46" s="1">
        <v>43497</v>
      </c>
      <c r="AV46">
        <v>13.37</v>
      </c>
      <c r="AW46">
        <v>13.41</v>
      </c>
      <c r="AX46">
        <v>12.12</v>
      </c>
      <c r="AY46">
        <v>12.77</v>
      </c>
      <c r="AZ46" s="2">
        <f t="shared" si="6"/>
        <v>-4.3445692883895104E-2</v>
      </c>
      <c r="BC46" s="1">
        <v>43497</v>
      </c>
      <c r="BD46">
        <v>13.33</v>
      </c>
      <c r="BE46">
        <v>13.62</v>
      </c>
      <c r="BF46">
        <v>12.65</v>
      </c>
      <c r="BG46">
        <v>12.77</v>
      </c>
      <c r="BH46" s="2">
        <f t="shared" si="7"/>
        <v>-3.2575757575757591E-2</v>
      </c>
      <c r="BI46" s="2"/>
      <c r="BK46" s="1">
        <v>43497</v>
      </c>
      <c r="BL46">
        <v>8.9499999999999993</v>
      </c>
      <c r="BM46">
        <v>9.73</v>
      </c>
      <c r="BN46">
        <v>8.73</v>
      </c>
      <c r="BO46">
        <v>9.39</v>
      </c>
      <c r="BP46" s="2">
        <f t="shared" si="8"/>
        <v>4.2175360710321907E-2</v>
      </c>
      <c r="BQ46" s="2"/>
      <c r="BS46" s="1">
        <v>43497</v>
      </c>
      <c r="BT46">
        <v>24.17</v>
      </c>
      <c r="BU46">
        <v>24.85</v>
      </c>
      <c r="BV46">
        <v>21.56</v>
      </c>
      <c r="BW46">
        <v>21.8</v>
      </c>
      <c r="BX46" s="2">
        <f t="shared" si="9"/>
        <v>-9.9917423616845524E-2</v>
      </c>
      <c r="BY46" s="2"/>
      <c r="CA46" s="1">
        <v>43497</v>
      </c>
      <c r="CB46">
        <v>13.53</v>
      </c>
      <c r="CC46">
        <v>13.62</v>
      </c>
      <c r="CD46">
        <v>12.27</v>
      </c>
      <c r="CE46">
        <v>12.49</v>
      </c>
      <c r="CF46" s="2">
        <f t="shared" si="10"/>
        <v>-7.9587324981577057E-2</v>
      </c>
      <c r="CI46" s="1">
        <v>43497</v>
      </c>
      <c r="CJ46">
        <v>43.45</v>
      </c>
      <c r="CK46">
        <v>47.33</v>
      </c>
      <c r="CL46">
        <v>42.78</v>
      </c>
      <c r="CM46">
        <v>45.01</v>
      </c>
      <c r="CN46" s="2">
        <f t="shared" si="11"/>
        <v>4.0934320074005548E-2</v>
      </c>
      <c r="CQ46" s="1">
        <v>43497</v>
      </c>
      <c r="CR46">
        <v>97395.48</v>
      </c>
      <c r="CS46">
        <v>98588.63</v>
      </c>
      <c r="CT46">
        <v>93424.29</v>
      </c>
      <c r="CU46">
        <v>95584.35</v>
      </c>
      <c r="CV46" s="2">
        <f t="shared" si="12"/>
        <v>-1.8578194185971841E-2</v>
      </c>
    </row>
    <row r="47" spans="13:100" x14ac:dyDescent="0.25">
      <c r="M47" s="11">
        <f t="shared" si="13"/>
        <v>5.7979677226539073E-2</v>
      </c>
      <c r="N47" s="11">
        <f t="shared" si="14"/>
        <v>-4.8948513415518424E-2</v>
      </c>
      <c r="O47" s="11">
        <f t="shared" si="15"/>
        <v>-0.12616822429906538</v>
      </c>
      <c r="P47" s="11">
        <f t="shared" si="16"/>
        <v>-4.3445692883895104E-2</v>
      </c>
      <c r="Q47" s="11">
        <f t="shared" si="17"/>
        <v>-3.2575757575757591E-2</v>
      </c>
      <c r="R47" s="11">
        <f t="shared" si="18"/>
        <v>4.2175360710321907E-2</v>
      </c>
      <c r="S47" s="11">
        <f t="shared" si="19"/>
        <v>-9.9917423616845524E-2</v>
      </c>
      <c r="T47" s="11">
        <f t="shared" si="20"/>
        <v>-7.9587324981577057E-2</v>
      </c>
      <c r="U47" s="11">
        <f t="shared" si="21"/>
        <v>4.0934320074005548E-2</v>
      </c>
      <c r="W47" s="1">
        <v>43467</v>
      </c>
      <c r="X47">
        <v>14.75</v>
      </c>
      <c r="Y47">
        <v>16.98</v>
      </c>
      <c r="Z47">
        <v>14.58</v>
      </c>
      <c r="AA47">
        <v>16.73</v>
      </c>
      <c r="AB47" s="2">
        <f t="shared" si="3"/>
        <v>0.12735849056603787</v>
      </c>
      <c r="AC47" s="2"/>
      <c r="AE47" s="1">
        <v>43467</v>
      </c>
      <c r="AF47">
        <v>25.21</v>
      </c>
      <c r="AG47">
        <v>28.02</v>
      </c>
      <c r="AH47">
        <v>25.14</v>
      </c>
      <c r="AI47">
        <v>27.58</v>
      </c>
      <c r="AJ47" s="2">
        <f t="shared" si="4"/>
        <v>9.2709984152139491E-2</v>
      </c>
      <c r="AK47" s="2"/>
      <c r="AM47" s="1">
        <v>43467</v>
      </c>
      <c r="AN47">
        <v>21.95</v>
      </c>
      <c r="AO47">
        <v>24.86</v>
      </c>
      <c r="AP47">
        <v>20.91</v>
      </c>
      <c r="AQ47">
        <v>23.54</v>
      </c>
      <c r="AR47" s="2">
        <f t="shared" si="5"/>
        <v>7.3415412676698599E-2</v>
      </c>
      <c r="AS47" s="2"/>
      <c r="AU47" s="1">
        <v>43467</v>
      </c>
      <c r="AV47">
        <v>10.119999999999999</v>
      </c>
      <c r="AW47">
        <v>14.18</v>
      </c>
      <c r="AX47">
        <v>10.119999999999999</v>
      </c>
      <c r="AY47">
        <v>13.35</v>
      </c>
      <c r="AZ47" s="2">
        <f t="shared" si="6"/>
        <v>0.32835820895522372</v>
      </c>
      <c r="BC47" s="1">
        <v>43467</v>
      </c>
      <c r="BD47">
        <v>12.49</v>
      </c>
      <c r="BE47">
        <v>13.75</v>
      </c>
      <c r="BF47">
        <v>12.29</v>
      </c>
      <c r="BG47">
        <v>13.2</v>
      </c>
      <c r="BH47" s="2">
        <f t="shared" si="7"/>
        <v>5.600000000000005E-2</v>
      </c>
      <c r="BI47" s="2"/>
      <c r="BK47" s="1">
        <v>43467</v>
      </c>
      <c r="BL47">
        <v>7.69</v>
      </c>
      <c r="BM47">
        <v>9.33</v>
      </c>
      <c r="BN47">
        <v>7.64</v>
      </c>
      <c r="BO47">
        <v>9.01</v>
      </c>
      <c r="BP47" s="2">
        <f t="shared" si="8"/>
        <v>0.17317708333333326</v>
      </c>
      <c r="BQ47" s="2"/>
      <c r="BS47" s="1">
        <v>43467</v>
      </c>
      <c r="BT47">
        <v>21.74</v>
      </c>
      <c r="BU47">
        <v>24.5</v>
      </c>
      <c r="BV47">
        <v>20.78</v>
      </c>
      <c r="BW47">
        <v>24.22</v>
      </c>
      <c r="BX47" s="2">
        <f t="shared" si="9"/>
        <v>0.12598791259879105</v>
      </c>
      <c r="BY47" s="2"/>
      <c r="CA47" s="1">
        <v>43467</v>
      </c>
      <c r="CB47">
        <v>12.19</v>
      </c>
      <c r="CC47">
        <v>13.62</v>
      </c>
      <c r="CD47">
        <v>12.09</v>
      </c>
      <c r="CE47">
        <v>13.57</v>
      </c>
      <c r="CF47" s="2">
        <f t="shared" si="10"/>
        <v>0.1132075471698113</v>
      </c>
      <c r="CI47" s="1">
        <v>43467</v>
      </c>
      <c r="CJ47">
        <v>39.200000000000003</v>
      </c>
      <c r="CK47">
        <v>44</v>
      </c>
      <c r="CL47">
        <v>37.75</v>
      </c>
      <c r="CM47">
        <v>43.24</v>
      </c>
      <c r="CN47" s="2">
        <f t="shared" si="11"/>
        <v>0.10306122448979593</v>
      </c>
      <c r="CQ47" s="1">
        <v>43467</v>
      </c>
      <c r="CR47">
        <v>87887.26</v>
      </c>
      <c r="CS47">
        <v>98405.21</v>
      </c>
      <c r="CT47">
        <v>87535.87</v>
      </c>
      <c r="CU47">
        <v>97393.75</v>
      </c>
      <c r="CV47" s="2">
        <f t="shared" si="12"/>
        <v>0.10816674587798669</v>
      </c>
    </row>
    <row r="48" spans="13:100" x14ac:dyDescent="0.25">
      <c r="M48" s="11">
        <f t="shared" si="13"/>
        <v>0.12735849056603787</v>
      </c>
      <c r="N48" s="11">
        <f t="shared" si="14"/>
        <v>9.2709984152139491E-2</v>
      </c>
      <c r="O48" s="11">
        <f t="shared" si="15"/>
        <v>7.3415412676698599E-2</v>
      </c>
      <c r="P48" s="11">
        <f t="shared" si="16"/>
        <v>0.32835820895522372</v>
      </c>
      <c r="Q48" s="11">
        <f t="shared" si="17"/>
        <v>5.600000000000005E-2</v>
      </c>
      <c r="R48" s="11">
        <f t="shared" si="18"/>
        <v>0.17317708333333326</v>
      </c>
      <c r="S48" s="11">
        <f t="shared" si="19"/>
        <v>0.12598791259879105</v>
      </c>
      <c r="T48" s="11">
        <f t="shared" si="20"/>
        <v>0.1132075471698113</v>
      </c>
      <c r="U48" s="11">
        <f t="shared" si="21"/>
        <v>0.10306122448979593</v>
      </c>
      <c r="W48" s="1">
        <v>43437</v>
      </c>
      <c r="X48">
        <v>16.73</v>
      </c>
      <c r="Y48">
        <v>16.88</v>
      </c>
      <c r="Z48">
        <v>13.36</v>
      </c>
      <c r="AA48">
        <v>14.84</v>
      </c>
      <c r="AB48" s="2">
        <f t="shared" si="3"/>
        <v>-8.395061728395059E-2</v>
      </c>
      <c r="AC48" s="2"/>
      <c r="AE48" s="1">
        <v>43437</v>
      </c>
      <c r="AF48">
        <v>26.16</v>
      </c>
      <c r="AG48">
        <v>26.16</v>
      </c>
      <c r="AH48">
        <v>23.65</v>
      </c>
      <c r="AI48">
        <v>25.24</v>
      </c>
      <c r="AJ48" s="2">
        <f t="shared" si="4"/>
        <v>-1.3677217663149777E-2</v>
      </c>
      <c r="AK48" s="2"/>
      <c r="AM48" s="1">
        <v>43437</v>
      </c>
      <c r="AN48">
        <v>22.6</v>
      </c>
      <c r="AO48">
        <v>23.58</v>
      </c>
      <c r="AP48">
        <v>21.28</v>
      </c>
      <c r="AQ48">
        <v>21.93</v>
      </c>
      <c r="AR48" s="2">
        <f t="shared" si="5"/>
        <v>-1.0825439783491264E-2</v>
      </c>
      <c r="AS48" s="2"/>
      <c r="AU48" s="1">
        <v>43437</v>
      </c>
      <c r="AV48">
        <v>11.71</v>
      </c>
      <c r="AW48">
        <v>11.82</v>
      </c>
      <c r="AX48">
        <v>10.050000000000001</v>
      </c>
      <c r="AY48">
        <v>10.050000000000001</v>
      </c>
      <c r="AZ48" s="2">
        <f t="shared" si="6"/>
        <v>-0.13733905579399142</v>
      </c>
      <c r="BC48" s="1">
        <v>43437</v>
      </c>
      <c r="BD48">
        <v>13.49</v>
      </c>
      <c r="BE48">
        <v>13.82</v>
      </c>
      <c r="BF48">
        <v>11.95</v>
      </c>
      <c r="BG48">
        <v>12.5</v>
      </c>
      <c r="BH48" s="2">
        <f t="shared" si="7"/>
        <v>-4.2879019908116378E-2</v>
      </c>
      <c r="BI48" s="2"/>
      <c r="BK48" s="1">
        <v>43437</v>
      </c>
      <c r="BL48">
        <v>8.1300000000000008</v>
      </c>
      <c r="BM48">
        <v>8.3000000000000007</v>
      </c>
      <c r="BN48">
        <v>7.34</v>
      </c>
      <c r="BO48">
        <v>7.68</v>
      </c>
      <c r="BP48" s="2">
        <f t="shared" si="8"/>
        <v>-4.239401496259354E-2</v>
      </c>
      <c r="BQ48" s="2"/>
      <c r="BS48" s="1">
        <v>43437</v>
      </c>
      <c r="BT48">
        <v>21.37</v>
      </c>
      <c r="BU48">
        <v>21.81</v>
      </c>
      <c r="BV48">
        <v>20.29</v>
      </c>
      <c r="BW48">
        <v>21.51</v>
      </c>
      <c r="BX48" s="2">
        <f t="shared" si="9"/>
        <v>2.2824536376604865E-2</v>
      </c>
      <c r="BY48" s="2"/>
      <c r="CA48" s="1">
        <v>43437</v>
      </c>
      <c r="CB48">
        <v>12.24</v>
      </c>
      <c r="CC48">
        <v>12.5</v>
      </c>
      <c r="CD48">
        <v>11.6</v>
      </c>
      <c r="CE48">
        <v>12.19</v>
      </c>
      <c r="CF48" s="2">
        <f t="shared" si="10"/>
        <v>5.7755775577557067E-3</v>
      </c>
      <c r="CI48" s="1">
        <v>43437</v>
      </c>
      <c r="CJ48">
        <v>45.09</v>
      </c>
      <c r="CK48">
        <v>45.37</v>
      </c>
      <c r="CL48">
        <v>38.04</v>
      </c>
      <c r="CM48">
        <v>39.200000000000003</v>
      </c>
      <c r="CN48" s="2">
        <f t="shared" si="11"/>
        <v>-0.12558554539370947</v>
      </c>
      <c r="CQ48" s="1">
        <v>43437</v>
      </c>
      <c r="CR48">
        <v>89511.16</v>
      </c>
      <c r="CS48">
        <v>91242.22</v>
      </c>
      <c r="CT48">
        <v>83891.74</v>
      </c>
      <c r="CU48">
        <v>87887.27</v>
      </c>
      <c r="CV48" s="2">
        <f t="shared" si="12"/>
        <v>-1.8063544177843061E-2</v>
      </c>
    </row>
    <row r="49" spans="13:100" x14ac:dyDescent="0.25">
      <c r="M49" s="11">
        <f t="shared" si="13"/>
        <v>-8.395061728395059E-2</v>
      </c>
      <c r="N49" s="11">
        <f t="shared" si="14"/>
        <v>-1.3677217663149777E-2</v>
      </c>
      <c r="O49" s="11">
        <f t="shared" si="15"/>
        <v>-1.0825439783491264E-2</v>
      </c>
      <c r="P49" s="11">
        <f t="shared" si="16"/>
        <v>-0.13733905579399142</v>
      </c>
      <c r="Q49" s="11">
        <f t="shared" si="17"/>
        <v>-4.2879019908116378E-2</v>
      </c>
      <c r="R49" s="11">
        <f t="shared" si="18"/>
        <v>-4.239401496259354E-2</v>
      </c>
      <c r="S49" s="11">
        <f t="shared" si="19"/>
        <v>2.2824536376604865E-2</v>
      </c>
      <c r="T49" s="11">
        <f t="shared" si="20"/>
        <v>5.7755775577557067E-3</v>
      </c>
      <c r="U49" s="11">
        <f t="shared" si="21"/>
        <v>-0.12558554539370947</v>
      </c>
      <c r="W49" s="1">
        <v>43405</v>
      </c>
      <c r="X49">
        <v>17.600000000000001</v>
      </c>
      <c r="Y49">
        <v>17.940000000000001</v>
      </c>
      <c r="Z49">
        <v>15.16</v>
      </c>
      <c r="AA49">
        <v>16.2</v>
      </c>
      <c r="AB49" s="2">
        <f t="shared" si="3"/>
        <v>-7.4814391776128031E-2</v>
      </c>
      <c r="AC49" s="2"/>
      <c r="AE49" s="1">
        <v>43405</v>
      </c>
      <c r="AF49">
        <v>23.45</v>
      </c>
      <c r="AG49">
        <v>26.17</v>
      </c>
      <c r="AH49">
        <v>23.13</v>
      </c>
      <c r="AI49">
        <v>25.59</v>
      </c>
      <c r="AJ49" s="2">
        <f t="shared" si="4"/>
        <v>9.7341337907375536E-2</v>
      </c>
      <c r="AK49" s="2"/>
      <c r="AM49" s="1">
        <v>43405</v>
      </c>
      <c r="AN49">
        <v>22.1</v>
      </c>
      <c r="AO49">
        <v>22.75</v>
      </c>
      <c r="AP49">
        <v>19.13</v>
      </c>
      <c r="AQ49">
        <v>22.17</v>
      </c>
      <c r="AR49" s="2">
        <f t="shared" si="5"/>
        <v>1.2328767123287898E-2</v>
      </c>
      <c r="AS49" s="2"/>
      <c r="AU49" s="1">
        <v>43405</v>
      </c>
      <c r="AV49">
        <v>9.8699999999999992</v>
      </c>
      <c r="AW49">
        <v>11.66</v>
      </c>
      <c r="AX49">
        <v>9.0299999999999994</v>
      </c>
      <c r="AY49">
        <v>11.65</v>
      </c>
      <c r="AZ49" s="2">
        <f t="shared" si="6"/>
        <v>0.18394308943089444</v>
      </c>
      <c r="BC49" s="1">
        <v>43405</v>
      </c>
      <c r="BD49">
        <v>13.62</v>
      </c>
      <c r="BE49">
        <v>14.55</v>
      </c>
      <c r="BF49">
        <v>12.25</v>
      </c>
      <c r="BG49">
        <v>13.06</v>
      </c>
      <c r="BH49" s="2">
        <f t="shared" si="7"/>
        <v>-3.9705882352941146E-2</v>
      </c>
      <c r="BI49" s="2"/>
      <c r="BK49" s="1">
        <v>43405</v>
      </c>
      <c r="BL49">
        <v>7.61</v>
      </c>
      <c r="BM49">
        <v>8.2200000000000006</v>
      </c>
      <c r="BN49">
        <v>7.12</v>
      </c>
      <c r="BO49">
        <v>8.02</v>
      </c>
      <c r="BP49" s="2">
        <f t="shared" si="8"/>
        <v>6.2251655629139035E-2</v>
      </c>
      <c r="BQ49" s="2"/>
      <c r="BS49" s="1">
        <v>43405</v>
      </c>
      <c r="BT49">
        <v>19.68</v>
      </c>
      <c r="BU49">
        <v>21.45</v>
      </c>
      <c r="BV49">
        <v>19.39</v>
      </c>
      <c r="BW49">
        <v>21.03</v>
      </c>
      <c r="BX49" s="2">
        <f t="shared" si="9"/>
        <v>6.9684638860630699E-2</v>
      </c>
      <c r="BY49" s="2"/>
      <c r="CA49" s="1">
        <v>43405</v>
      </c>
      <c r="CB49">
        <v>11.83</v>
      </c>
      <c r="CC49">
        <v>12.16</v>
      </c>
      <c r="CD49">
        <v>10.57</v>
      </c>
      <c r="CE49">
        <v>12.12</v>
      </c>
      <c r="CF49" s="2">
        <f t="shared" si="10"/>
        <v>2.9736618521665203E-2</v>
      </c>
      <c r="CI49" s="1">
        <v>43405</v>
      </c>
      <c r="CJ49">
        <v>43.58</v>
      </c>
      <c r="CK49">
        <v>46.19</v>
      </c>
      <c r="CL49">
        <v>39.9</v>
      </c>
      <c r="CM49">
        <v>44.83</v>
      </c>
      <c r="CN49" s="2">
        <f t="shared" si="11"/>
        <v>3.8933951332560834E-2</v>
      </c>
      <c r="CQ49" s="1">
        <v>43405</v>
      </c>
      <c r="CR49">
        <v>87427.56</v>
      </c>
      <c r="CS49">
        <v>90245.54</v>
      </c>
      <c r="CT49">
        <v>84030.36</v>
      </c>
      <c r="CU49">
        <v>89504.03</v>
      </c>
      <c r="CV49" s="2">
        <f t="shared" si="12"/>
        <v>2.3797706682009645E-2</v>
      </c>
    </row>
    <row r="50" spans="13:100" x14ac:dyDescent="0.25">
      <c r="M50" s="11">
        <f t="shared" si="13"/>
        <v>-7.4814391776128031E-2</v>
      </c>
      <c r="N50" s="11">
        <f t="shared" si="14"/>
        <v>9.7341337907375536E-2</v>
      </c>
      <c r="O50" s="11">
        <f t="shared" si="15"/>
        <v>1.2328767123287898E-2</v>
      </c>
      <c r="P50" s="11">
        <f t="shared" si="16"/>
        <v>0.18394308943089444</v>
      </c>
      <c r="Q50" s="11">
        <f t="shared" si="17"/>
        <v>-3.9705882352941146E-2</v>
      </c>
      <c r="R50" s="11">
        <f t="shared" si="18"/>
        <v>6.2251655629139035E-2</v>
      </c>
      <c r="S50" s="11">
        <f t="shared" si="19"/>
        <v>6.9684638860630699E-2</v>
      </c>
      <c r="T50" s="11">
        <f t="shared" si="20"/>
        <v>2.9736618521665203E-2</v>
      </c>
      <c r="U50" s="11">
        <f t="shared" si="21"/>
        <v>3.8933951332560834E-2</v>
      </c>
      <c r="W50" s="1">
        <v>43374</v>
      </c>
      <c r="X50">
        <v>13.47</v>
      </c>
      <c r="Y50">
        <v>18.22</v>
      </c>
      <c r="Z50">
        <v>13.19</v>
      </c>
      <c r="AA50">
        <v>17.510000000000002</v>
      </c>
      <c r="AB50" s="2">
        <f t="shared" si="3"/>
        <v>0.30964846671652979</v>
      </c>
      <c r="AC50" s="2"/>
      <c r="AE50" s="1">
        <v>43374</v>
      </c>
      <c r="AF50">
        <v>20.95</v>
      </c>
      <c r="AG50">
        <v>24.67</v>
      </c>
      <c r="AH50">
        <v>20.47</v>
      </c>
      <c r="AI50">
        <v>23.32</v>
      </c>
      <c r="AJ50" s="2">
        <f t="shared" si="4"/>
        <v>0.11632359980852081</v>
      </c>
      <c r="AK50" s="2"/>
      <c r="AM50" s="1">
        <v>43374</v>
      </c>
      <c r="AN50">
        <v>22</v>
      </c>
      <c r="AO50">
        <v>23.57</v>
      </c>
      <c r="AP50">
        <v>19.84</v>
      </c>
      <c r="AQ50">
        <v>21.9</v>
      </c>
      <c r="AR50" s="2">
        <f t="shared" si="5"/>
        <v>-3.1861629494766008E-3</v>
      </c>
      <c r="AS50" s="2"/>
      <c r="AU50" s="1">
        <v>43374</v>
      </c>
      <c r="AV50">
        <v>7.27</v>
      </c>
      <c r="AW50">
        <v>9.9700000000000006</v>
      </c>
      <c r="AX50">
        <v>7.2</v>
      </c>
      <c r="AY50">
        <v>9.84</v>
      </c>
      <c r="AZ50" s="2">
        <f t="shared" si="6"/>
        <v>0.34610123119015057</v>
      </c>
      <c r="BC50" s="1">
        <v>43374</v>
      </c>
      <c r="BD50">
        <v>14.33</v>
      </c>
      <c r="BE50">
        <v>14.69</v>
      </c>
      <c r="BF50">
        <v>12.4</v>
      </c>
      <c r="BG50">
        <v>13.6</v>
      </c>
      <c r="BH50" s="2">
        <f t="shared" si="7"/>
        <v>-5.4242002781641263E-2</v>
      </c>
      <c r="BI50" s="2"/>
      <c r="BK50" s="1">
        <v>43374</v>
      </c>
      <c r="BL50">
        <v>6.66</v>
      </c>
      <c r="BM50">
        <v>7.65</v>
      </c>
      <c r="BN50">
        <v>6.43</v>
      </c>
      <c r="BO50">
        <v>7.55</v>
      </c>
      <c r="BP50" s="2">
        <f t="shared" si="8"/>
        <v>0.13363363363363367</v>
      </c>
      <c r="BQ50" s="2"/>
      <c r="BS50" s="1">
        <v>43374</v>
      </c>
      <c r="BT50">
        <v>17.93</v>
      </c>
      <c r="BU50">
        <v>20.64</v>
      </c>
      <c r="BV50">
        <v>17.670000000000002</v>
      </c>
      <c r="BW50">
        <v>19.66</v>
      </c>
      <c r="BX50" s="2">
        <f t="shared" si="9"/>
        <v>9.8324022346368833E-2</v>
      </c>
      <c r="BY50" s="2"/>
      <c r="CA50" s="1">
        <v>43374</v>
      </c>
      <c r="CB50">
        <v>8.8699999999999992</v>
      </c>
      <c r="CC50">
        <v>11.88</v>
      </c>
      <c r="CD50">
        <v>8.8000000000000007</v>
      </c>
      <c r="CE50">
        <v>11.77</v>
      </c>
      <c r="CF50" s="2">
        <f t="shared" si="10"/>
        <v>0.32098765432098753</v>
      </c>
      <c r="CI50" s="1">
        <v>43374</v>
      </c>
      <c r="CJ50">
        <v>48.1</v>
      </c>
      <c r="CK50">
        <v>48.34</v>
      </c>
      <c r="CL50">
        <v>40.07</v>
      </c>
      <c r="CM50">
        <v>43.15</v>
      </c>
      <c r="CN50" s="2">
        <f t="shared" si="11"/>
        <v>-0.10754912099276115</v>
      </c>
      <c r="CQ50" s="1">
        <v>43374</v>
      </c>
      <c r="CR50">
        <v>79350.429999999993</v>
      </c>
      <c r="CS50">
        <v>88377.16</v>
      </c>
      <c r="CT50">
        <v>78090.720000000001</v>
      </c>
      <c r="CU50">
        <v>87423.55</v>
      </c>
      <c r="CV50" s="2">
        <f t="shared" si="12"/>
        <v>0.10185117849302072</v>
      </c>
    </row>
    <row r="51" spans="13:100" x14ac:dyDescent="0.25">
      <c r="M51" s="11">
        <f t="shared" si="13"/>
        <v>0.30964846671652979</v>
      </c>
      <c r="N51" s="11">
        <f t="shared" si="14"/>
        <v>0.11632359980852081</v>
      </c>
      <c r="O51" s="11">
        <f t="shared" si="15"/>
        <v>-3.1861629494766008E-3</v>
      </c>
      <c r="P51" s="11">
        <f t="shared" si="16"/>
        <v>0.34610123119015057</v>
      </c>
      <c r="Q51" s="11">
        <f t="shared" si="17"/>
        <v>-5.4242002781641263E-2</v>
      </c>
      <c r="R51" s="11">
        <f t="shared" si="18"/>
        <v>0.13363363363363367</v>
      </c>
      <c r="S51" s="11">
        <f t="shared" si="19"/>
        <v>9.8324022346368833E-2</v>
      </c>
      <c r="T51" s="11">
        <f t="shared" si="20"/>
        <v>0.32098765432098753</v>
      </c>
      <c r="U51" s="11">
        <f t="shared" si="21"/>
        <v>-0.10754912099276115</v>
      </c>
      <c r="W51" s="1">
        <v>43346</v>
      </c>
      <c r="X51">
        <v>12.04</v>
      </c>
      <c r="Y51">
        <v>13.91</v>
      </c>
      <c r="Z51">
        <v>11.56</v>
      </c>
      <c r="AA51">
        <v>13.37</v>
      </c>
      <c r="AB51" s="2">
        <f t="shared" si="3"/>
        <v>9.5004095004094902E-2</v>
      </c>
      <c r="AC51" s="2"/>
      <c r="AE51" s="1">
        <v>43346</v>
      </c>
      <c r="AF51">
        <v>19.71</v>
      </c>
      <c r="AG51">
        <v>21.07</v>
      </c>
      <c r="AH51">
        <v>19.32</v>
      </c>
      <c r="AI51">
        <v>20.89</v>
      </c>
      <c r="AJ51" s="2">
        <f t="shared" si="4"/>
        <v>4.4499999999999984E-2</v>
      </c>
      <c r="AK51" s="2"/>
      <c r="AM51" s="1">
        <v>43346</v>
      </c>
      <c r="AN51">
        <v>19.940000000000001</v>
      </c>
      <c r="AO51">
        <v>22.48</v>
      </c>
      <c r="AP51">
        <v>19.850000000000001</v>
      </c>
      <c r="AQ51">
        <v>21.97</v>
      </c>
      <c r="AR51" s="2">
        <f t="shared" si="5"/>
        <v>9.1405861897665197E-2</v>
      </c>
      <c r="AS51" s="2"/>
      <c r="AU51" s="1">
        <v>43346</v>
      </c>
      <c r="AV51">
        <v>8</v>
      </c>
      <c r="AW51">
        <v>8.18</v>
      </c>
      <c r="AX51">
        <v>6.79</v>
      </c>
      <c r="AY51">
        <v>7.31</v>
      </c>
      <c r="AZ51" s="2">
        <f t="shared" si="6"/>
        <v>-9.6415327564895015E-2</v>
      </c>
      <c r="BC51" s="1">
        <v>43346</v>
      </c>
      <c r="BD51">
        <v>13.3</v>
      </c>
      <c r="BE51">
        <v>14.76</v>
      </c>
      <c r="BF51">
        <v>12.58</v>
      </c>
      <c r="BG51">
        <v>14.38</v>
      </c>
      <c r="BH51" s="2">
        <f t="shared" si="7"/>
        <v>7.1535022354694444E-2</v>
      </c>
      <c r="BI51" s="2"/>
      <c r="BK51" s="1">
        <v>43346</v>
      </c>
      <c r="BL51">
        <v>6.05</v>
      </c>
      <c r="BM51">
        <v>6.72</v>
      </c>
      <c r="BN51">
        <v>5.84</v>
      </c>
      <c r="BO51">
        <v>6.66</v>
      </c>
      <c r="BP51" s="2">
        <f t="shared" si="8"/>
        <v>8.2926829268292535E-2</v>
      </c>
      <c r="BQ51" s="2"/>
      <c r="BS51" s="1">
        <v>43346</v>
      </c>
      <c r="BT51">
        <v>18.010000000000002</v>
      </c>
      <c r="BU51">
        <v>18.559999999999999</v>
      </c>
      <c r="BV51">
        <v>16.940000000000001</v>
      </c>
      <c r="BW51">
        <v>17.899999999999999</v>
      </c>
      <c r="BX51" s="2">
        <f t="shared" si="9"/>
        <v>-1.5401540154015514E-2</v>
      </c>
      <c r="BY51" s="2"/>
      <c r="CA51" s="1">
        <v>43346</v>
      </c>
      <c r="CB51">
        <v>8.39</v>
      </c>
      <c r="CC51">
        <v>9.3000000000000007</v>
      </c>
      <c r="CD51">
        <v>8.26</v>
      </c>
      <c r="CE51">
        <v>8.91</v>
      </c>
      <c r="CF51" s="2">
        <f t="shared" si="10"/>
        <v>5.0707547169811296E-2</v>
      </c>
      <c r="CI51" s="1">
        <v>43346</v>
      </c>
      <c r="CJ51">
        <v>48.82</v>
      </c>
      <c r="CK51">
        <v>51.27</v>
      </c>
      <c r="CL51">
        <v>47.42</v>
      </c>
      <c r="CM51">
        <v>48.35</v>
      </c>
      <c r="CN51" s="2">
        <f t="shared" si="11"/>
        <v>-1.3063890589916305E-2</v>
      </c>
      <c r="CQ51" s="1">
        <v>43346</v>
      </c>
      <c r="CR51">
        <v>76675.48</v>
      </c>
      <c r="CS51">
        <v>80106.92</v>
      </c>
      <c r="CT51">
        <v>74274.509999999995</v>
      </c>
      <c r="CU51">
        <v>79342.429999999993</v>
      </c>
      <c r="CV51" s="2">
        <f t="shared" si="12"/>
        <v>3.4754640635920264E-2</v>
      </c>
    </row>
    <row r="52" spans="13:100" x14ac:dyDescent="0.25">
      <c r="M52" s="11">
        <f t="shared" si="13"/>
        <v>9.5004095004094902E-2</v>
      </c>
      <c r="N52" s="11">
        <f t="shared" si="14"/>
        <v>4.4499999999999984E-2</v>
      </c>
      <c r="O52" s="11">
        <f t="shared" si="15"/>
        <v>9.1405861897665197E-2</v>
      </c>
      <c r="P52" s="11">
        <f t="shared" si="16"/>
        <v>-9.6415327564895015E-2</v>
      </c>
      <c r="Q52" s="11">
        <f t="shared" si="17"/>
        <v>7.1535022354694444E-2</v>
      </c>
      <c r="R52" s="11">
        <f t="shared" si="18"/>
        <v>8.2926829268292535E-2</v>
      </c>
      <c r="S52" s="11">
        <f t="shared" si="19"/>
        <v>-1.5401540154015514E-2</v>
      </c>
      <c r="T52" s="11">
        <f t="shared" si="20"/>
        <v>5.0707547169811296E-2</v>
      </c>
      <c r="U52" s="11">
        <f t="shared" si="21"/>
        <v>-1.3063890589916305E-2</v>
      </c>
      <c r="W52" s="1">
        <v>43313</v>
      </c>
      <c r="X52">
        <v>12.39</v>
      </c>
      <c r="Y52">
        <v>13.63</v>
      </c>
      <c r="Z52">
        <v>11.19</v>
      </c>
      <c r="AA52">
        <v>12.21</v>
      </c>
      <c r="AB52" s="2">
        <f t="shared" si="3"/>
        <v>-2.1634615384615308E-2</v>
      </c>
      <c r="AC52" s="2"/>
      <c r="AE52" s="1">
        <v>43313</v>
      </c>
      <c r="AF52">
        <v>20.92</v>
      </c>
      <c r="AG52">
        <v>21.94</v>
      </c>
      <c r="AH52">
        <v>19.489999999999998</v>
      </c>
      <c r="AI52">
        <v>20</v>
      </c>
      <c r="AJ52" s="2">
        <f t="shared" si="4"/>
        <v>-4.3977055449330837E-2</v>
      </c>
      <c r="AK52" s="2"/>
      <c r="AM52" s="1">
        <v>43313</v>
      </c>
      <c r="AN52">
        <v>22.82</v>
      </c>
      <c r="AO52">
        <v>23.84</v>
      </c>
      <c r="AP52">
        <v>19.2</v>
      </c>
      <c r="AQ52">
        <v>20.13</v>
      </c>
      <c r="AR52" s="2">
        <f t="shared" si="5"/>
        <v>-0.11125827814569533</v>
      </c>
      <c r="AS52" s="2"/>
      <c r="AU52" s="1">
        <v>43313</v>
      </c>
      <c r="AV52">
        <v>9.08</v>
      </c>
      <c r="AW52">
        <v>9.44</v>
      </c>
      <c r="AX52">
        <v>7.69</v>
      </c>
      <c r="AY52">
        <v>8.09</v>
      </c>
      <c r="AZ52" s="2">
        <f t="shared" si="6"/>
        <v>-0.11098901098901093</v>
      </c>
      <c r="BC52" s="1">
        <v>43313</v>
      </c>
      <c r="BD52">
        <v>13.78</v>
      </c>
      <c r="BE52">
        <v>14.55</v>
      </c>
      <c r="BF52">
        <v>12.62</v>
      </c>
      <c r="BG52">
        <v>13.42</v>
      </c>
      <c r="BH52" s="2">
        <f t="shared" si="7"/>
        <v>-3.1046931407942235E-2</v>
      </c>
      <c r="BI52" s="2"/>
      <c r="BK52" s="1">
        <v>43313</v>
      </c>
      <c r="BL52">
        <v>6.72</v>
      </c>
      <c r="BM52">
        <v>7.09</v>
      </c>
      <c r="BN52">
        <v>5.88</v>
      </c>
      <c r="BO52">
        <v>6.15</v>
      </c>
      <c r="BP52" s="2">
        <f t="shared" si="8"/>
        <v>-8.4821428571428492E-2</v>
      </c>
      <c r="BQ52" s="2"/>
      <c r="BS52" s="1">
        <v>43313</v>
      </c>
      <c r="BT52">
        <v>17.61</v>
      </c>
      <c r="BU52">
        <v>19.600000000000001</v>
      </c>
      <c r="BV52">
        <v>17.010000000000002</v>
      </c>
      <c r="BW52">
        <v>18.18</v>
      </c>
      <c r="BX52" s="2">
        <f t="shared" si="9"/>
        <v>3.2954545454545459E-2</v>
      </c>
      <c r="BY52" s="2"/>
      <c r="CA52" s="1">
        <v>43313</v>
      </c>
      <c r="CB52">
        <v>9.19</v>
      </c>
      <c r="CC52">
        <v>9.82</v>
      </c>
      <c r="CD52">
        <v>8.25</v>
      </c>
      <c r="CE52">
        <v>8.48</v>
      </c>
      <c r="CF52" s="2">
        <f t="shared" si="10"/>
        <v>-8.0260303687635592E-2</v>
      </c>
      <c r="CI52" s="1">
        <v>43313</v>
      </c>
      <c r="CJ52">
        <v>45.27</v>
      </c>
      <c r="CK52">
        <v>50.26</v>
      </c>
      <c r="CL52">
        <v>44.22</v>
      </c>
      <c r="CM52">
        <v>48.99</v>
      </c>
      <c r="CN52" s="2">
        <f t="shared" si="11"/>
        <v>8.2173624917163623E-2</v>
      </c>
      <c r="CQ52" s="1">
        <v>43313</v>
      </c>
      <c r="CR52">
        <v>79212.990000000005</v>
      </c>
      <c r="CS52">
        <v>81792.100000000006</v>
      </c>
      <c r="CT52">
        <v>74875.8</v>
      </c>
      <c r="CU52">
        <v>76677.53</v>
      </c>
      <c r="CV52" s="2">
        <f t="shared" si="12"/>
        <v>-3.2099165316425982E-2</v>
      </c>
    </row>
    <row r="53" spans="13:100" x14ac:dyDescent="0.25">
      <c r="M53" s="11">
        <f t="shared" si="13"/>
        <v>-2.1634615384615308E-2</v>
      </c>
      <c r="N53" s="11">
        <f t="shared" si="14"/>
        <v>-4.3977055449330837E-2</v>
      </c>
      <c r="O53" s="11">
        <f t="shared" si="15"/>
        <v>-0.11125827814569533</v>
      </c>
      <c r="P53" s="11">
        <f t="shared" si="16"/>
        <v>-0.11098901098901093</v>
      </c>
      <c r="Q53" s="11">
        <f t="shared" si="17"/>
        <v>-3.1046931407942235E-2</v>
      </c>
      <c r="R53" s="11">
        <f t="shared" si="18"/>
        <v>-8.4821428571428492E-2</v>
      </c>
      <c r="S53" s="11">
        <f t="shared" si="19"/>
        <v>3.2954545454545459E-2</v>
      </c>
      <c r="T53" s="11">
        <f t="shared" si="20"/>
        <v>-8.0260303687635592E-2</v>
      </c>
      <c r="U53" s="11">
        <f t="shared" si="21"/>
        <v>8.2173624917163623E-2</v>
      </c>
      <c r="W53" s="1">
        <v>43283</v>
      </c>
      <c r="X53">
        <v>10.75</v>
      </c>
      <c r="Y53">
        <v>12.72</v>
      </c>
      <c r="Z53">
        <v>10.69</v>
      </c>
      <c r="AA53">
        <v>12.48</v>
      </c>
      <c r="AB53" s="2">
        <f t="shared" si="3"/>
        <v>0.14705882352941169</v>
      </c>
      <c r="AC53" s="2"/>
      <c r="AE53" s="1">
        <v>43283</v>
      </c>
      <c r="AF53">
        <v>18.55</v>
      </c>
      <c r="AG53">
        <v>21.99</v>
      </c>
      <c r="AH53">
        <v>18.46</v>
      </c>
      <c r="AI53">
        <v>20.92</v>
      </c>
      <c r="AJ53" s="2">
        <f t="shared" si="4"/>
        <v>0.11573333333333347</v>
      </c>
      <c r="AK53" s="2"/>
      <c r="AM53" s="1">
        <v>43283</v>
      </c>
      <c r="AN53">
        <v>19.350000000000001</v>
      </c>
      <c r="AO53">
        <v>24.15</v>
      </c>
      <c r="AP53">
        <v>19.190000000000001</v>
      </c>
      <c r="AQ53">
        <v>22.65</v>
      </c>
      <c r="AR53" s="2">
        <f t="shared" si="5"/>
        <v>0.2583333333333333</v>
      </c>
      <c r="AS53" s="2"/>
      <c r="AU53" s="1">
        <v>43283</v>
      </c>
      <c r="AV53">
        <v>8.59</v>
      </c>
      <c r="AW53">
        <v>9.94</v>
      </c>
      <c r="AX53">
        <v>8.4</v>
      </c>
      <c r="AY53">
        <v>9.1</v>
      </c>
      <c r="AZ53" s="2">
        <f t="shared" si="6"/>
        <v>4.0000000000000036E-2</v>
      </c>
      <c r="BC53" s="1">
        <v>43283</v>
      </c>
      <c r="BD53">
        <v>11.48</v>
      </c>
      <c r="BE53">
        <v>14.3</v>
      </c>
      <c r="BF53">
        <v>11.33</v>
      </c>
      <c r="BG53">
        <v>13.85</v>
      </c>
      <c r="BH53" s="2">
        <f t="shared" si="7"/>
        <v>0.19913419913419905</v>
      </c>
      <c r="BI53" s="2"/>
      <c r="BK53" s="1">
        <v>43283</v>
      </c>
      <c r="BL53">
        <v>5.78</v>
      </c>
      <c r="BM53">
        <v>6.86</v>
      </c>
      <c r="BN53">
        <v>5.68</v>
      </c>
      <c r="BO53">
        <v>6.72</v>
      </c>
      <c r="BP53" s="2">
        <f t="shared" si="8"/>
        <v>0.16262975778546696</v>
      </c>
      <c r="BQ53" s="2"/>
      <c r="BS53" s="1">
        <v>43283</v>
      </c>
      <c r="BT53">
        <v>17.47</v>
      </c>
      <c r="BU53">
        <v>19.03</v>
      </c>
      <c r="BV53">
        <v>17.37</v>
      </c>
      <c r="BW53">
        <v>17.600000000000001</v>
      </c>
      <c r="BX53" s="2">
        <f t="shared" si="9"/>
        <v>1.1376564277589818E-3</v>
      </c>
      <c r="BY53" s="2"/>
      <c r="CA53" s="1">
        <v>43283</v>
      </c>
      <c r="CB53">
        <v>8.91</v>
      </c>
      <c r="CC53">
        <v>9.99</v>
      </c>
      <c r="CD53">
        <v>8.91</v>
      </c>
      <c r="CE53">
        <v>9.2200000000000006</v>
      </c>
      <c r="CF53" s="2">
        <f t="shared" si="10"/>
        <v>2.5583982202447286E-2</v>
      </c>
      <c r="CI53" s="1">
        <v>43283</v>
      </c>
      <c r="CJ53">
        <v>41.53</v>
      </c>
      <c r="CK53">
        <v>45.75</v>
      </c>
      <c r="CL53">
        <v>40.17</v>
      </c>
      <c r="CM53">
        <v>45.27</v>
      </c>
      <c r="CN53" s="2">
        <f t="shared" si="11"/>
        <v>7.7857142857142847E-2</v>
      </c>
      <c r="CQ53" s="1">
        <v>43283</v>
      </c>
      <c r="CR53">
        <v>72762.509999999995</v>
      </c>
      <c r="CS53">
        <v>80588.66</v>
      </c>
      <c r="CT53">
        <v>71934.7</v>
      </c>
      <c r="CU53">
        <v>79220.44</v>
      </c>
      <c r="CV53" s="2">
        <f t="shared" si="12"/>
        <v>8.8753385671634266E-2</v>
      </c>
    </row>
    <row r="54" spans="13:100" x14ac:dyDescent="0.25">
      <c r="M54" s="11">
        <f t="shared" si="13"/>
        <v>0.14705882352941169</v>
      </c>
      <c r="N54" s="11">
        <f t="shared" si="14"/>
        <v>0.11573333333333347</v>
      </c>
      <c r="O54" s="11">
        <f t="shared" si="15"/>
        <v>0.2583333333333333</v>
      </c>
      <c r="P54" s="11">
        <f t="shared" si="16"/>
        <v>4.0000000000000036E-2</v>
      </c>
      <c r="Q54" s="11">
        <f t="shared" si="17"/>
        <v>0.19913419913419905</v>
      </c>
      <c r="R54" s="11">
        <f t="shared" si="18"/>
        <v>0.16262975778546696</v>
      </c>
      <c r="S54" s="11">
        <f t="shared" si="19"/>
        <v>1.1376564277589818E-3</v>
      </c>
      <c r="T54" s="11">
        <f t="shared" si="20"/>
        <v>2.5583982202447286E-2</v>
      </c>
      <c r="U54" s="11">
        <f t="shared" si="21"/>
        <v>7.7857142857142847E-2</v>
      </c>
      <c r="W54" s="1">
        <v>43252</v>
      </c>
      <c r="X54">
        <v>12.37</v>
      </c>
      <c r="Y54">
        <v>12.5</v>
      </c>
      <c r="Z54">
        <v>8.9600000000000009</v>
      </c>
      <c r="AA54">
        <v>10.88</v>
      </c>
      <c r="AB54" s="2">
        <f t="shared" si="3"/>
        <v>-9.408825978351365E-2</v>
      </c>
      <c r="AC54" s="2"/>
      <c r="AE54" s="1">
        <v>43252</v>
      </c>
      <c r="AF54">
        <v>20.22</v>
      </c>
      <c r="AG54">
        <v>20.91</v>
      </c>
      <c r="AH54">
        <v>17.32</v>
      </c>
      <c r="AI54">
        <v>18.75</v>
      </c>
      <c r="AJ54" s="2">
        <f t="shared" si="4"/>
        <v>-6.1091637456184178E-2</v>
      </c>
      <c r="AK54" s="2"/>
      <c r="AM54" s="1">
        <v>43252</v>
      </c>
      <c r="AN54">
        <v>21.64</v>
      </c>
      <c r="AO54">
        <v>25.55</v>
      </c>
      <c r="AP54">
        <v>17.829999999999998</v>
      </c>
      <c r="AQ54">
        <v>18</v>
      </c>
      <c r="AR54" s="2">
        <f t="shared" si="5"/>
        <v>-0.15966386554621859</v>
      </c>
      <c r="AS54" s="2"/>
      <c r="AU54" s="1">
        <v>43252</v>
      </c>
      <c r="AV54">
        <v>8.91</v>
      </c>
      <c r="AW54">
        <v>9.49</v>
      </c>
      <c r="AX54">
        <v>7.78</v>
      </c>
      <c r="AY54">
        <v>8.75</v>
      </c>
      <c r="AZ54" s="2">
        <f t="shared" si="6"/>
        <v>-1.6853932584269704E-2</v>
      </c>
      <c r="BC54" s="1">
        <v>43252</v>
      </c>
      <c r="BD54">
        <v>12.61</v>
      </c>
      <c r="BE54">
        <v>13.74</v>
      </c>
      <c r="BF54">
        <v>10.87</v>
      </c>
      <c r="BG54">
        <v>11.55</v>
      </c>
      <c r="BH54" s="2">
        <f t="shared" si="7"/>
        <v>-6.0211554109031562E-2</v>
      </c>
      <c r="BI54" s="2"/>
      <c r="BK54" s="1">
        <v>43252</v>
      </c>
      <c r="BL54">
        <v>6.15</v>
      </c>
      <c r="BM54">
        <v>6.46</v>
      </c>
      <c r="BN54">
        <v>5.3</v>
      </c>
      <c r="BO54">
        <v>5.78</v>
      </c>
      <c r="BP54" s="2">
        <f t="shared" si="8"/>
        <v>-5.0903119868637048E-2</v>
      </c>
      <c r="BQ54" s="2"/>
      <c r="BS54" s="1">
        <v>43252</v>
      </c>
      <c r="BT54">
        <v>18.96</v>
      </c>
      <c r="BU54">
        <v>19.41</v>
      </c>
      <c r="BV54">
        <v>16.97</v>
      </c>
      <c r="BW54">
        <v>17.579999999999998</v>
      </c>
      <c r="BX54" s="2">
        <f t="shared" si="9"/>
        <v>-6.1398825413774838E-2</v>
      </c>
      <c r="BY54" s="2"/>
      <c r="CA54" s="1">
        <v>43252</v>
      </c>
      <c r="CB54">
        <v>9.5399999999999991</v>
      </c>
      <c r="CC54">
        <v>9.93</v>
      </c>
      <c r="CD54">
        <v>8.34</v>
      </c>
      <c r="CE54">
        <v>8.99</v>
      </c>
      <c r="CF54" s="2">
        <f t="shared" si="10"/>
        <v>-5.7651991614255604E-2</v>
      </c>
      <c r="CI54" s="1">
        <v>43252</v>
      </c>
      <c r="CJ54">
        <v>35.29</v>
      </c>
      <c r="CK54">
        <v>43.15</v>
      </c>
      <c r="CL54">
        <v>33.56</v>
      </c>
      <c r="CM54">
        <v>42</v>
      </c>
      <c r="CN54" s="2">
        <f t="shared" si="11"/>
        <v>0.11821086261980818</v>
      </c>
      <c r="CQ54" s="1">
        <v>43252</v>
      </c>
      <c r="CR54">
        <v>76779.38</v>
      </c>
      <c r="CS54">
        <v>78892.02</v>
      </c>
      <c r="CT54">
        <v>69068.77</v>
      </c>
      <c r="CU54">
        <v>72762.52</v>
      </c>
      <c r="CV54" s="2">
        <f t="shared" si="12"/>
        <v>-5.1998850347384162E-2</v>
      </c>
    </row>
    <row r="55" spans="13:100" x14ac:dyDescent="0.25">
      <c r="M55" s="11">
        <f t="shared" si="13"/>
        <v>-9.408825978351365E-2</v>
      </c>
      <c r="N55" s="11">
        <f t="shared" si="14"/>
        <v>-6.1091637456184178E-2</v>
      </c>
      <c r="O55" s="11">
        <f t="shared" si="15"/>
        <v>-0.15966386554621859</v>
      </c>
      <c r="P55" s="11">
        <f t="shared" si="16"/>
        <v>-1.6853932584269704E-2</v>
      </c>
      <c r="Q55" s="11">
        <f t="shared" si="17"/>
        <v>-6.0211554109031562E-2</v>
      </c>
      <c r="R55" s="11">
        <f t="shared" si="18"/>
        <v>-5.0903119868637048E-2</v>
      </c>
      <c r="S55" s="11">
        <f t="shared" si="19"/>
        <v>-6.1398825413774838E-2</v>
      </c>
      <c r="T55" s="11">
        <f t="shared" si="20"/>
        <v>-5.7651991614255604E-2</v>
      </c>
      <c r="U55" s="11">
        <f t="shared" si="21"/>
        <v>0.11821086261980818</v>
      </c>
      <c r="W55" s="1">
        <v>43222</v>
      </c>
      <c r="X55">
        <v>14.32</v>
      </c>
      <c r="Y55">
        <v>17.43</v>
      </c>
      <c r="Z55">
        <v>10.7</v>
      </c>
      <c r="AA55">
        <v>12.01</v>
      </c>
      <c r="AB55" s="2">
        <f t="shared" si="3"/>
        <v>-0.17229496898690555</v>
      </c>
      <c r="AC55" s="2"/>
      <c r="AE55" s="1">
        <v>43222</v>
      </c>
      <c r="AF55">
        <v>23.31</v>
      </c>
      <c r="AG55">
        <v>23.37</v>
      </c>
      <c r="AH55">
        <v>19.73</v>
      </c>
      <c r="AI55">
        <v>19.97</v>
      </c>
      <c r="AJ55" s="2">
        <f t="shared" si="4"/>
        <v>-0.15738396624472573</v>
      </c>
      <c r="AK55" s="2"/>
      <c r="AM55" s="1">
        <v>43222</v>
      </c>
      <c r="AN55">
        <v>24.86</v>
      </c>
      <c r="AO55">
        <v>25.34</v>
      </c>
      <c r="AP55">
        <v>20.72</v>
      </c>
      <c r="AQ55">
        <v>21.42</v>
      </c>
      <c r="AR55" s="2">
        <f t="shared" si="5"/>
        <v>-0.13629032258064511</v>
      </c>
      <c r="AS55" s="2"/>
      <c r="AU55" s="1">
        <v>43222</v>
      </c>
      <c r="AV55">
        <v>10.32</v>
      </c>
      <c r="AW55">
        <v>10.84</v>
      </c>
      <c r="AX55">
        <v>8.64</v>
      </c>
      <c r="AY55">
        <v>8.9</v>
      </c>
      <c r="AZ55" s="2">
        <f t="shared" si="6"/>
        <v>-0.13926499032882012</v>
      </c>
      <c r="BC55" s="1">
        <v>43222</v>
      </c>
      <c r="BD55">
        <v>13.6</v>
      </c>
      <c r="BE55">
        <v>15.32</v>
      </c>
      <c r="BF55">
        <v>12.15</v>
      </c>
      <c r="BG55">
        <v>12.29</v>
      </c>
      <c r="BH55" s="2">
        <f t="shared" si="7"/>
        <v>-0.1074800290486565</v>
      </c>
      <c r="BI55" s="2"/>
      <c r="BK55" s="1">
        <v>43222</v>
      </c>
      <c r="BL55">
        <v>7.02</v>
      </c>
      <c r="BM55">
        <v>7.03</v>
      </c>
      <c r="BN55">
        <v>5.68</v>
      </c>
      <c r="BO55">
        <v>6.09</v>
      </c>
      <c r="BP55" s="2">
        <f t="shared" si="8"/>
        <v>-0.13983050847457634</v>
      </c>
      <c r="BQ55" s="2"/>
      <c r="BS55" s="1">
        <v>43222</v>
      </c>
      <c r="BT55">
        <v>19.62</v>
      </c>
      <c r="BU55">
        <v>20.34</v>
      </c>
      <c r="BV55">
        <v>18.52</v>
      </c>
      <c r="BW55">
        <v>18.73</v>
      </c>
      <c r="BX55" s="2">
        <f t="shared" si="9"/>
        <v>-5.1645569620253129E-2</v>
      </c>
      <c r="BY55" s="2"/>
      <c r="CA55" s="1">
        <v>43222</v>
      </c>
      <c r="CB55">
        <v>10.02</v>
      </c>
      <c r="CC55">
        <v>10.09</v>
      </c>
      <c r="CD55">
        <v>9.1</v>
      </c>
      <c r="CE55">
        <v>9.5399999999999991</v>
      </c>
      <c r="CF55" s="2">
        <f t="shared" si="10"/>
        <v>-5.731225296442688E-2</v>
      </c>
      <c r="CI55" s="1">
        <v>43222</v>
      </c>
      <c r="CJ55">
        <v>36.21</v>
      </c>
      <c r="CK55">
        <v>41.74</v>
      </c>
      <c r="CL55">
        <v>34.75</v>
      </c>
      <c r="CM55">
        <v>37.56</v>
      </c>
      <c r="CN55" s="2">
        <f t="shared" si="11"/>
        <v>3.728251864125931E-2</v>
      </c>
      <c r="CQ55" s="1">
        <v>43222</v>
      </c>
      <c r="CR55">
        <v>86110.76</v>
      </c>
      <c r="CS55">
        <v>86678.21</v>
      </c>
      <c r="CT55">
        <v>75336.89</v>
      </c>
      <c r="CU55">
        <v>76753.62</v>
      </c>
      <c r="CV55" s="2">
        <f t="shared" si="12"/>
        <v>-0.10871306559214089</v>
      </c>
    </row>
    <row r="56" spans="13:100" x14ac:dyDescent="0.25">
      <c r="M56" s="11">
        <f t="shared" si="13"/>
        <v>-0.17229496898690555</v>
      </c>
      <c r="N56" s="11">
        <f t="shared" si="14"/>
        <v>-0.15738396624472573</v>
      </c>
      <c r="O56" s="11">
        <f t="shared" si="15"/>
        <v>-0.13629032258064511</v>
      </c>
      <c r="P56" s="11">
        <f t="shared" si="16"/>
        <v>-0.13926499032882012</v>
      </c>
      <c r="Q56" s="11">
        <f t="shared" si="17"/>
        <v>-0.1074800290486565</v>
      </c>
      <c r="R56" s="11">
        <f t="shared" si="18"/>
        <v>-0.13983050847457634</v>
      </c>
      <c r="S56" s="11">
        <f t="shared" si="19"/>
        <v>-5.1645569620253129E-2</v>
      </c>
      <c r="T56" s="11">
        <f t="shared" si="20"/>
        <v>-5.731225296442688E-2</v>
      </c>
      <c r="U56" s="11">
        <f t="shared" si="21"/>
        <v>3.728251864125931E-2</v>
      </c>
      <c r="W56" s="1">
        <v>43192</v>
      </c>
      <c r="X56">
        <v>13.49</v>
      </c>
      <c r="Y56">
        <v>14.54</v>
      </c>
      <c r="Z56">
        <v>12.7</v>
      </c>
      <c r="AA56">
        <v>14.51</v>
      </c>
      <c r="AB56" s="2">
        <f t="shared" si="3"/>
        <v>7.322485207100593E-2</v>
      </c>
      <c r="AC56" s="2"/>
      <c r="AE56" s="1">
        <v>43192</v>
      </c>
      <c r="AF56">
        <v>23.8</v>
      </c>
      <c r="AG56">
        <v>24.28</v>
      </c>
      <c r="AH56">
        <v>23</v>
      </c>
      <c r="AI56">
        <v>23.7</v>
      </c>
      <c r="AJ56" s="2">
        <f t="shared" si="4"/>
        <v>-5.4553084347460645E-3</v>
      </c>
      <c r="AK56" s="2"/>
      <c r="AM56" s="1">
        <v>43192</v>
      </c>
      <c r="AN56">
        <v>22.94</v>
      </c>
      <c r="AO56">
        <v>26.5</v>
      </c>
      <c r="AP56">
        <v>20.2</v>
      </c>
      <c r="AQ56">
        <v>24.8</v>
      </c>
      <c r="AR56" s="2">
        <f t="shared" si="5"/>
        <v>8.6289969338589678E-2</v>
      </c>
      <c r="AS56" s="2"/>
      <c r="AU56" s="1">
        <v>43192</v>
      </c>
      <c r="AV56">
        <v>10.62</v>
      </c>
      <c r="AW56">
        <v>10.85</v>
      </c>
      <c r="AX56">
        <v>9.9</v>
      </c>
      <c r="AY56">
        <v>10.34</v>
      </c>
      <c r="AZ56" s="2">
        <f t="shared" si="6"/>
        <v>-2.7281279397930458E-2</v>
      </c>
      <c r="BC56" s="1">
        <v>43192</v>
      </c>
      <c r="BD56">
        <v>12.93</v>
      </c>
      <c r="BE56">
        <v>14.47</v>
      </c>
      <c r="BF56">
        <v>12.55</v>
      </c>
      <c r="BG56">
        <v>13.77</v>
      </c>
      <c r="BH56" s="2">
        <f t="shared" si="7"/>
        <v>7.4102964118564651E-2</v>
      </c>
      <c r="BI56" s="2"/>
      <c r="BK56" s="1">
        <v>43192</v>
      </c>
      <c r="BL56">
        <v>7.35</v>
      </c>
      <c r="BM56">
        <v>7.58</v>
      </c>
      <c r="BN56">
        <v>6.93</v>
      </c>
      <c r="BO56">
        <v>7.08</v>
      </c>
      <c r="BP56" s="2">
        <f t="shared" si="8"/>
        <v>-4.9664429530201337E-2</v>
      </c>
      <c r="BQ56" s="2"/>
      <c r="BS56" s="1">
        <v>43192</v>
      </c>
      <c r="BT56">
        <v>21.06</v>
      </c>
      <c r="BU56">
        <v>21.06</v>
      </c>
      <c r="BV56">
        <v>19.68</v>
      </c>
      <c r="BW56">
        <v>19.75</v>
      </c>
      <c r="BX56" s="2">
        <f t="shared" si="9"/>
        <v>-6.1311787072243273E-2</v>
      </c>
      <c r="BY56" s="2"/>
      <c r="CA56" s="1">
        <v>43192</v>
      </c>
      <c r="CB56">
        <v>10.78</v>
      </c>
      <c r="CC56">
        <v>10.9</v>
      </c>
      <c r="CD56">
        <v>9.93</v>
      </c>
      <c r="CE56">
        <v>10.119999999999999</v>
      </c>
      <c r="CF56" s="2">
        <f t="shared" si="10"/>
        <v>-6.2094531974050016E-2</v>
      </c>
      <c r="CI56" s="1">
        <v>43192</v>
      </c>
      <c r="CJ56">
        <v>38.17</v>
      </c>
      <c r="CK56">
        <v>38.47</v>
      </c>
      <c r="CL56">
        <v>35.57</v>
      </c>
      <c r="CM56">
        <v>36.21</v>
      </c>
      <c r="CN56" s="2">
        <f t="shared" si="11"/>
        <v>-4.8857368006304136E-2</v>
      </c>
      <c r="CQ56" s="1">
        <v>43192</v>
      </c>
      <c r="CR56">
        <v>85364.83</v>
      </c>
      <c r="CS56">
        <v>87178.66</v>
      </c>
      <c r="CT56">
        <v>82761.97</v>
      </c>
      <c r="CU56">
        <v>86115.5</v>
      </c>
      <c r="CV56" s="2">
        <f t="shared" si="12"/>
        <v>8.7850416491146444E-3</v>
      </c>
    </row>
    <row r="57" spans="13:100" x14ac:dyDescent="0.25">
      <c r="M57" s="11">
        <f t="shared" si="13"/>
        <v>7.322485207100593E-2</v>
      </c>
      <c r="N57" s="11">
        <f t="shared" si="14"/>
        <v>-5.4553084347460645E-3</v>
      </c>
      <c r="O57" s="11">
        <f t="shared" si="15"/>
        <v>8.6289969338589678E-2</v>
      </c>
      <c r="P57" s="11">
        <f t="shared" si="16"/>
        <v>-2.7281279397930458E-2</v>
      </c>
      <c r="Q57" s="11">
        <f t="shared" si="17"/>
        <v>7.4102964118564651E-2</v>
      </c>
      <c r="R57" s="11">
        <f t="shared" si="18"/>
        <v>-4.9664429530201337E-2</v>
      </c>
      <c r="S57" s="11">
        <f t="shared" si="19"/>
        <v>-6.1311787072243273E-2</v>
      </c>
      <c r="T57" s="11">
        <f t="shared" si="20"/>
        <v>-6.2094531974050016E-2</v>
      </c>
      <c r="U57" s="11">
        <f t="shared" si="21"/>
        <v>-4.8857368006304136E-2</v>
      </c>
      <c r="W57" s="1">
        <v>43160</v>
      </c>
      <c r="X57">
        <v>13.52</v>
      </c>
      <c r="Y57">
        <v>14.29</v>
      </c>
      <c r="Z57">
        <v>12.95</v>
      </c>
      <c r="AA57">
        <v>13.52</v>
      </c>
      <c r="AB57" s="2">
        <f t="shared" si="3"/>
        <v>-2.2140221402214832E-3</v>
      </c>
      <c r="AC57" s="2"/>
      <c r="AE57" s="1">
        <v>43160</v>
      </c>
      <c r="AF57">
        <v>23.5</v>
      </c>
      <c r="AG57">
        <v>24.58</v>
      </c>
      <c r="AH57">
        <v>22.97</v>
      </c>
      <c r="AI57">
        <v>23.83</v>
      </c>
      <c r="AJ57" s="2">
        <f t="shared" si="4"/>
        <v>1.8811457887986327E-2</v>
      </c>
      <c r="AK57" s="2"/>
      <c r="AM57" s="1">
        <v>43160</v>
      </c>
      <c r="AN57">
        <v>30.4</v>
      </c>
      <c r="AO57">
        <v>31.17</v>
      </c>
      <c r="AP57">
        <v>22.16</v>
      </c>
      <c r="AQ57">
        <v>22.83</v>
      </c>
      <c r="AR57" s="2">
        <f t="shared" si="5"/>
        <v>-0.23696524064171132</v>
      </c>
      <c r="AS57" s="2"/>
      <c r="AU57" s="1">
        <v>43160</v>
      </c>
      <c r="AV57">
        <v>10.91</v>
      </c>
      <c r="AW57">
        <v>11.05</v>
      </c>
      <c r="AX57">
        <v>10</v>
      </c>
      <c r="AY57">
        <v>10.63</v>
      </c>
      <c r="AZ57" s="2">
        <f t="shared" si="6"/>
        <v>-1.5740740740740722E-2</v>
      </c>
      <c r="BC57" s="1">
        <v>43160</v>
      </c>
      <c r="BD57">
        <v>14.01</v>
      </c>
      <c r="BE57">
        <v>14.52</v>
      </c>
      <c r="BF57">
        <v>11.93</v>
      </c>
      <c r="BG57">
        <v>12.82</v>
      </c>
      <c r="BH57" s="2">
        <f t="shared" si="7"/>
        <v>-6.5597667638483959E-2</v>
      </c>
      <c r="BI57" s="2"/>
      <c r="BK57" s="1">
        <v>43160</v>
      </c>
      <c r="BL57">
        <v>7.13</v>
      </c>
      <c r="BM57">
        <v>7.62</v>
      </c>
      <c r="BN57">
        <v>6.99</v>
      </c>
      <c r="BO57">
        <v>7.45</v>
      </c>
      <c r="BP57" s="2">
        <f t="shared" si="8"/>
        <v>4.195804195804187E-2</v>
      </c>
      <c r="BQ57" s="2"/>
      <c r="BS57" s="1">
        <v>43160</v>
      </c>
      <c r="BT57">
        <v>20.79</v>
      </c>
      <c r="BU57">
        <v>21.42</v>
      </c>
      <c r="BV57">
        <v>20.010000000000002</v>
      </c>
      <c r="BW57">
        <v>21.04</v>
      </c>
      <c r="BX57" s="2">
        <f t="shared" si="9"/>
        <v>5.7361376673039643E-3</v>
      </c>
      <c r="BY57" s="2"/>
      <c r="CA57" s="1">
        <v>43160</v>
      </c>
      <c r="CB57">
        <v>11.05</v>
      </c>
      <c r="CC57">
        <v>11.15</v>
      </c>
      <c r="CD57">
        <v>10.220000000000001</v>
      </c>
      <c r="CE57">
        <v>10.79</v>
      </c>
      <c r="CF57" s="2">
        <f t="shared" si="10"/>
        <v>-2.3529411764706021E-2</v>
      </c>
      <c r="CI57" s="1">
        <v>43160</v>
      </c>
      <c r="CJ57">
        <v>36.5</v>
      </c>
      <c r="CK57">
        <v>38.71</v>
      </c>
      <c r="CL57">
        <v>35.39</v>
      </c>
      <c r="CM57">
        <v>38.07</v>
      </c>
      <c r="CN57" s="2">
        <f t="shared" si="11"/>
        <v>3.3387622149837037E-2</v>
      </c>
      <c r="CQ57" s="1">
        <v>43160</v>
      </c>
      <c r="CR57">
        <v>85337.16</v>
      </c>
      <c r="CS57">
        <v>87333.24</v>
      </c>
      <c r="CT57">
        <v>82889.440000000002</v>
      </c>
      <c r="CU57">
        <v>85365.56</v>
      </c>
      <c r="CV57" s="2">
        <f t="shared" si="12"/>
        <v>1.4024014689950626E-4</v>
      </c>
    </row>
    <row r="58" spans="13:100" x14ac:dyDescent="0.25">
      <c r="M58" s="11">
        <f t="shared" si="13"/>
        <v>-2.2140221402214832E-3</v>
      </c>
      <c r="N58" s="11">
        <f t="shared" si="14"/>
        <v>1.8811457887986327E-2</v>
      </c>
      <c r="O58" s="11">
        <f t="shared" si="15"/>
        <v>-0.23696524064171132</v>
      </c>
      <c r="P58" s="11">
        <f t="shared" si="16"/>
        <v>-1.5740740740740722E-2</v>
      </c>
      <c r="Q58" s="11">
        <f t="shared" si="17"/>
        <v>-6.5597667638483959E-2</v>
      </c>
      <c r="R58" s="11">
        <f t="shared" si="18"/>
        <v>4.195804195804187E-2</v>
      </c>
      <c r="S58" s="11">
        <f t="shared" si="19"/>
        <v>5.7361376673039643E-3</v>
      </c>
      <c r="T58" s="11">
        <f t="shared" si="20"/>
        <v>-2.3529411764706021E-2</v>
      </c>
      <c r="U58" s="11">
        <f t="shared" si="21"/>
        <v>3.3387622149837037E-2</v>
      </c>
      <c r="W58" s="1">
        <v>43132</v>
      </c>
      <c r="X58">
        <v>12.48</v>
      </c>
      <c r="Y58">
        <v>13.8</v>
      </c>
      <c r="Z58">
        <v>11.69</v>
      </c>
      <c r="AA58">
        <v>13.55</v>
      </c>
      <c r="AB58" s="2">
        <f t="shared" si="3"/>
        <v>8.9228295819935743E-2</v>
      </c>
      <c r="AC58" s="2"/>
      <c r="AE58" s="1">
        <v>43132</v>
      </c>
      <c r="AF58">
        <v>23.12</v>
      </c>
      <c r="AG58">
        <v>24.76</v>
      </c>
      <c r="AH58">
        <v>22.1</v>
      </c>
      <c r="AI58">
        <v>23.39</v>
      </c>
      <c r="AJ58" s="2">
        <f t="shared" si="4"/>
        <v>3.8626609442060644E-3</v>
      </c>
      <c r="AK58" s="2"/>
      <c r="AM58" s="1">
        <v>43132</v>
      </c>
      <c r="AN58">
        <v>35.42</v>
      </c>
      <c r="AO58">
        <v>36.51</v>
      </c>
      <c r="AP58">
        <v>28.1</v>
      </c>
      <c r="AQ58">
        <v>29.92</v>
      </c>
      <c r="AR58" s="2">
        <f t="shared" si="5"/>
        <v>-0.15360678925035365</v>
      </c>
      <c r="AS58" s="2"/>
      <c r="AU58" s="1">
        <v>43132</v>
      </c>
      <c r="AV58">
        <v>13.33</v>
      </c>
      <c r="AW58">
        <v>13.54</v>
      </c>
      <c r="AX58">
        <v>10.26</v>
      </c>
      <c r="AY58">
        <v>10.8</v>
      </c>
      <c r="AZ58" s="2">
        <f t="shared" si="6"/>
        <v>-0.18979744936234055</v>
      </c>
      <c r="BC58" s="1">
        <v>43132</v>
      </c>
      <c r="BD58">
        <v>11.98</v>
      </c>
      <c r="BE58">
        <v>14.32</v>
      </c>
      <c r="BF58">
        <v>11.16</v>
      </c>
      <c r="BG58">
        <v>13.72</v>
      </c>
      <c r="BH58" s="2">
        <f t="shared" si="7"/>
        <v>0.15391084945332212</v>
      </c>
      <c r="BI58" s="2"/>
      <c r="BK58" s="1">
        <v>43132</v>
      </c>
      <c r="BL58">
        <v>7.28</v>
      </c>
      <c r="BM58">
        <v>7.65</v>
      </c>
      <c r="BN58">
        <v>6.51</v>
      </c>
      <c r="BO58">
        <v>7.15</v>
      </c>
      <c r="BP58" s="2">
        <f t="shared" si="8"/>
        <v>-1.7857142857142794E-2</v>
      </c>
      <c r="BQ58" s="2"/>
      <c r="BS58" s="1">
        <v>43132</v>
      </c>
      <c r="BT58">
        <v>21.75</v>
      </c>
      <c r="BU58">
        <v>22.42</v>
      </c>
      <c r="BV58">
        <v>20.56</v>
      </c>
      <c r="BW58">
        <v>20.92</v>
      </c>
      <c r="BX58" s="2">
        <f t="shared" si="9"/>
        <v>-3.4164358264081152E-2</v>
      </c>
      <c r="BY58" s="2"/>
      <c r="CA58" s="1">
        <v>43132</v>
      </c>
      <c r="CB58">
        <v>11.86</v>
      </c>
      <c r="CC58">
        <v>12.34</v>
      </c>
      <c r="CD58">
        <v>10.86</v>
      </c>
      <c r="CE58">
        <v>11.05</v>
      </c>
      <c r="CF58" s="2">
        <f t="shared" si="10"/>
        <v>-7.2208228379513018E-2</v>
      </c>
      <c r="CI58" s="1">
        <v>43132</v>
      </c>
      <c r="CJ58">
        <v>39.340000000000003</v>
      </c>
      <c r="CK58">
        <v>39.76</v>
      </c>
      <c r="CL58">
        <v>34.82</v>
      </c>
      <c r="CM58">
        <v>36.840000000000003</v>
      </c>
      <c r="CN58" s="2">
        <f t="shared" si="11"/>
        <v>-5.9964276601173649E-2</v>
      </c>
      <c r="CQ58" s="1">
        <v>43132</v>
      </c>
      <c r="CR58">
        <v>84912.88</v>
      </c>
      <c r="CS58">
        <v>88317.83</v>
      </c>
      <c r="CT58">
        <v>79690.09</v>
      </c>
      <c r="CU58">
        <v>85353.59</v>
      </c>
      <c r="CV58" s="2">
        <f t="shared" si="12"/>
        <v>5.1922739472423096E-3</v>
      </c>
    </row>
    <row r="59" spans="13:100" x14ac:dyDescent="0.25">
      <c r="M59" s="11">
        <f t="shared" si="13"/>
        <v>8.9228295819935743E-2</v>
      </c>
      <c r="N59" s="11">
        <f t="shared" si="14"/>
        <v>3.8626609442060644E-3</v>
      </c>
      <c r="O59" s="11">
        <f t="shared" si="15"/>
        <v>-0.15360678925035365</v>
      </c>
      <c r="P59" s="11">
        <f t="shared" si="16"/>
        <v>-0.18979744936234055</v>
      </c>
      <c r="Q59" s="11">
        <f t="shared" si="17"/>
        <v>0.15391084945332212</v>
      </c>
      <c r="R59" s="11">
        <f t="shared" si="18"/>
        <v>-1.7857142857142794E-2</v>
      </c>
      <c r="S59" s="11">
        <f t="shared" si="19"/>
        <v>-3.4164358264081152E-2</v>
      </c>
      <c r="T59" s="11">
        <f t="shared" si="20"/>
        <v>-7.2208228379513018E-2</v>
      </c>
      <c r="U59" s="11">
        <f t="shared" si="21"/>
        <v>-5.9964276601173649E-2</v>
      </c>
      <c r="W59" s="1">
        <v>43102</v>
      </c>
      <c r="X59">
        <v>10.23</v>
      </c>
      <c r="Y59">
        <v>12.66</v>
      </c>
      <c r="Z59">
        <v>10.23</v>
      </c>
      <c r="AA59">
        <v>12.44</v>
      </c>
      <c r="AB59" s="2">
        <f t="shared" si="3"/>
        <v>0.22320550639134695</v>
      </c>
      <c r="AC59" s="2"/>
      <c r="AE59" s="1">
        <v>43102</v>
      </c>
      <c r="AF59">
        <v>19.079999999999998</v>
      </c>
      <c r="AG59">
        <v>23.68</v>
      </c>
      <c r="AH59">
        <v>19.079999999999998</v>
      </c>
      <c r="AI59">
        <v>23.3</v>
      </c>
      <c r="AJ59" s="2">
        <f t="shared" si="4"/>
        <v>0.22760800842992635</v>
      </c>
      <c r="AK59" s="2"/>
      <c r="AM59" s="1">
        <v>43102</v>
      </c>
      <c r="AN59">
        <v>36.97</v>
      </c>
      <c r="AO59">
        <v>40.08</v>
      </c>
      <c r="AP59">
        <v>35.33</v>
      </c>
      <c r="AQ59">
        <v>35.35</v>
      </c>
      <c r="AR59" s="2">
        <f t="shared" si="5"/>
        <v>-3.4153005464480857E-2</v>
      </c>
      <c r="AS59" s="2"/>
      <c r="AU59" s="1">
        <v>43102</v>
      </c>
      <c r="AV59">
        <v>13.86</v>
      </c>
      <c r="AW59">
        <v>14.3</v>
      </c>
      <c r="AX59">
        <v>13.19</v>
      </c>
      <c r="AY59">
        <v>13.33</v>
      </c>
      <c r="AZ59" s="2">
        <f t="shared" si="6"/>
        <v>-2.9133284777858703E-2</v>
      </c>
      <c r="BC59" s="1">
        <v>43102</v>
      </c>
      <c r="BD59">
        <v>10.36</v>
      </c>
      <c r="BE59">
        <v>12.69</v>
      </c>
      <c r="BF59">
        <v>10.36</v>
      </c>
      <c r="BG59">
        <v>11.89</v>
      </c>
      <c r="BH59" s="2">
        <f t="shared" si="7"/>
        <v>0.16340508806262233</v>
      </c>
      <c r="BI59" s="2"/>
      <c r="BK59" s="1">
        <v>43102</v>
      </c>
      <c r="BL59">
        <v>6.39</v>
      </c>
      <c r="BM59">
        <v>7.55</v>
      </c>
      <c r="BN59">
        <v>6.33</v>
      </c>
      <c r="BO59">
        <v>7.28</v>
      </c>
      <c r="BP59" s="2">
        <f t="shared" si="8"/>
        <v>0.14465408805031443</v>
      </c>
      <c r="BQ59" s="2"/>
      <c r="BS59" s="1">
        <v>43102</v>
      </c>
      <c r="BT59">
        <v>19.95</v>
      </c>
      <c r="BU59">
        <v>22.66</v>
      </c>
      <c r="BV59">
        <v>19.86</v>
      </c>
      <c r="BW59">
        <v>21.66</v>
      </c>
      <c r="BX59" s="2">
        <f t="shared" si="9"/>
        <v>9.1733870967741993E-2</v>
      </c>
      <c r="BY59" s="2"/>
      <c r="CA59" s="1">
        <v>43102</v>
      </c>
      <c r="CB59">
        <v>11.72</v>
      </c>
      <c r="CC59">
        <v>12.29</v>
      </c>
      <c r="CD59">
        <v>11.13</v>
      </c>
      <c r="CE59">
        <v>11.91</v>
      </c>
      <c r="CF59" s="2">
        <f t="shared" si="10"/>
        <v>1.0178117048346147E-2</v>
      </c>
      <c r="CI59" s="1">
        <v>43102</v>
      </c>
      <c r="CJ59">
        <v>34.01</v>
      </c>
      <c r="CK59">
        <v>41.75</v>
      </c>
      <c r="CL59">
        <v>33.97</v>
      </c>
      <c r="CM59">
        <v>39.19</v>
      </c>
      <c r="CN59" s="2">
        <f t="shared" si="11"/>
        <v>0.15264705882352936</v>
      </c>
      <c r="CQ59" s="1">
        <v>43102</v>
      </c>
      <c r="CR59">
        <v>76402.600000000006</v>
      </c>
      <c r="CS59">
        <v>86212.82</v>
      </c>
      <c r="CT59">
        <v>76402.600000000006</v>
      </c>
      <c r="CU59">
        <v>84912.7</v>
      </c>
      <c r="CV59" s="2">
        <f t="shared" si="12"/>
        <v>0.11139251706236264</v>
      </c>
    </row>
    <row r="60" spans="13:100" x14ac:dyDescent="0.25">
      <c r="M60" s="11">
        <f t="shared" si="13"/>
        <v>0.22320550639134695</v>
      </c>
      <c r="N60" s="11">
        <f t="shared" si="14"/>
        <v>0.22760800842992635</v>
      </c>
      <c r="O60" s="11">
        <f t="shared" si="15"/>
        <v>-3.4153005464480857E-2</v>
      </c>
      <c r="P60" s="11">
        <f t="shared" si="16"/>
        <v>-2.9133284777858703E-2</v>
      </c>
      <c r="Q60" s="11">
        <f t="shared" si="17"/>
        <v>0.16340508806262233</v>
      </c>
      <c r="R60" s="11">
        <f t="shared" si="18"/>
        <v>0.14465408805031443</v>
      </c>
      <c r="S60" s="11">
        <f t="shared" si="19"/>
        <v>9.1733870967741993E-2</v>
      </c>
      <c r="T60" s="11">
        <f t="shared" si="20"/>
        <v>1.0178117048346147E-2</v>
      </c>
      <c r="U60" s="11">
        <f t="shared" si="21"/>
        <v>0.15264705882352936</v>
      </c>
      <c r="W60" s="1">
        <v>43070</v>
      </c>
      <c r="X60">
        <v>9.69</v>
      </c>
      <c r="Y60">
        <v>10.19</v>
      </c>
      <c r="Z60">
        <v>9.44</v>
      </c>
      <c r="AA60">
        <v>10.17</v>
      </c>
      <c r="AB60" s="2">
        <f t="shared" si="3"/>
        <v>4.7373841400617733E-2</v>
      </c>
      <c r="AC60" s="2"/>
      <c r="AE60" s="1">
        <v>43070</v>
      </c>
      <c r="AF60">
        <v>18.260000000000002</v>
      </c>
      <c r="AG60">
        <v>19.16</v>
      </c>
      <c r="AH60">
        <v>18.09</v>
      </c>
      <c r="AI60">
        <v>18.98</v>
      </c>
      <c r="AJ60" s="2">
        <f t="shared" si="4"/>
        <v>3.5460992907801581E-2</v>
      </c>
      <c r="AK60" s="2"/>
      <c r="AM60" s="1">
        <v>43070</v>
      </c>
      <c r="AN60">
        <v>38.200000000000003</v>
      </c>
      <c r="AO60">
        <v>39.200000000000003</v>
      </c>
      <c r="AP60">
        <v>35.159999999999997</v>
      </c>
      <c r="AQ60">
        <v>36.6</v>
      </c>
      <c r="AR60" s="2">
        <f t="shared" si="5"/>
        <v>-4.8856548856548776E-2</v>
      </c>
      <c r="AS60" s="2"/>
      <c r="AU60" s="1">
        <v>43070</v>
      </c>
      <c r="AV60">
        <v>13.27</v>
      </c>
      <c r="AW60">
        <v>14.27</v>
      </c>
      <c r="AX60">
        <v>13.11</v>
      </c>
      <c r="AY60">
        <v>13.73</v>
      </c>
      <c r="AZ60" s="2">
        <f t="shared" si="6"/>
        <v>2.0059435364041533E-2</v>
      </c>
      <c r="BC60" s="1">
        <v>43070</v>
      </c>
      <c r="BD60">
        <v>9.1</v>
      </c>
      <c r="BE60">
        <v>10.4</v>
      </c>
      <c r="BF60">
        <v>8.9</v>
      </c>
      <c r="BG60">
        <v>10.220000000000001</v>
      </c>
      <c r="BH60" s="2">
        <f t="shared" si="7"/>
        <v>0.11693989071038247</v>
      </c>
      <c r="BI60" s="2"/>
      <c r="BK60" s="1">
        <v>43070</v>
      </c>
      <c r="BL60">
        <v>6.36</v>
      </c>
      <c r="BM60">
        <v>6.5</v>
      </c>
      <c r="BN60">
        <v>5.97</v>
      </c>
      <c r="BO60">
        <v>6.36</v>
      </c>
      <c r="BP60" s="2">
        <f t="shared" si="8"/>
        <v>-9.3457943925232545E-3</v>
      </c>
      <c r="BQ60" s="2"/>
      <c r="BS60" s="1">
        <v>43070</v>
      </c>
      <c r="BT60">
        <v>18.54</v>
      </c>
      <c r="BU60">
        <v>19.95</v>
      </c>
      <c r="BV60">
        <v>18.54</v>
      </c>
      <c r="BW60">
        <v>19.84</v>
      </c>
      <c r="BX60" s="2">
        <f t="shared" si="9"/>
        <v>5.9829059829059839E-2</v>
      </c>
      <c r="BY60" s="2"/>
      <c r="CA60" s="1">
        <v>43070</v>
      </c>
      <c r="CB60">
        <v>11.33</v>
      </c>
      <c r="CC60">
        <v>12.01</v>
      </c>
      <c r="CD60">
        <v>11.2</v>
      </c>
      <c r="CE60">
        <v>11.79</v>
      </c>
      <c r="CF60" s="2">
        <f t="shared" si="10"/>
        <v>5.2678571428571352E-2</v>
      </c>
      <c r="CI60" s="1">
        <v>43070</v>
      </c>
      <c r="CJ60">
        <v>35</v>
      </c>
      <c r="CK60">
        <v>36.22</v>
      </c>
      <c r="CL60">
        <v>33.51</v>
      </c>
      <c r="CM60">
        <v>34</v>
      </c>
      <c r="CN60" s="2">
        <f t="shared" si="11"/>
        <v>-2.8848900314195847E-2</v>
      </c>
      <c r="CQ60" s="1">
        <v>43070</v>
      </c>
      <c r="CR60">
        <v>71955.27</v>
      </c>
      <c r="CS60">
        <v>76436.88</v>
      </c>
      <c r="CT60">
        <v>71356.399999999994</v>
      </c>
      <c r="CU60">
        <v>76402.080000000002</v>
      </c>
      <c r="CV60" s="2">
        <f t="shared" si="12"/>
        <v>6.1567723328524337E-2</v>
      </c>
    </row>
    <row r="61" spans="13:100" x14ac:dyDescent="0.25">
      <c r="M61" s="11">
        <f t="shared" si="13"/>
        <v>4.7373841400617733E-2</v>
      </c>
      <c r="N61" s="11">
        <f t="shared" si="14"/>
        <v>3.5460992907801581E-2</v>
      </c>
      <c r="O61" s="11">
        <f t="shared" si="15"/>
        <v>-4.8856548856548776E-2</v>
      </c>
      <c r="P61" s="11">
        <f t="shared" si="16"/>
        <v>2.0059435364041533E-2</v>
      </c>
      <c r="Q61" s="11">
        <f t="shared" si="17"/>
        <v>0.11693989071038247</v>
      </c>
      <c r="R61" s="11">
        <f t="shared" si="18"/>
        <v>-9.3457943925232545E-3</v>
      </c>
      <c r="S61" s="11">
        <f t="shared" si="19"/>
        <v>5.9829059829059839E-2</v>
      </c>
      <c r="T61" s="11">
        <f t="shared" si="20"/>
        <v>5.2678571428571352E-2</v>
      </c>
      <c r="U61" s="11">
        <f t="shared" si="21"/>
        <v>-2.8848900314195847E-2</v>
      </c>
      <c r="W61" s="1">
        <v>43040</v>
      </c>
      <c r="X61">
        <v>10.73</v>
      </c>
      <c r="Y61">
        <v>11.01</v>
      </c>
      <c r="Z61">
        <v>9.4700000000000006</v>
      </c>
      <c r="AA61">
        <v>9.7100000000000009</v>
      </c>
      <c r="AB61" s="2">
        <f t="shared" si="3"/>
        <v>-8.3097261567516401E-2</v>
      </c>
      <c r="AC61" s="2"/>
      <c r="AE61" s="1">
        <v>43040</v>
      </c>
      <c r="AF61">
        <v>18.86</v>
      </c>
      <c r="AG61">
        <v>19.46</v>
      </c>
      <c r="AH61">
        <v>18.16</v>
      </c>
      <c r="AI61">
        <v>18.329999999999998</v>
      </c>
      <c r="AJ61" s="2">
        <f t="shared" si="4"/>
        <v>-1.8211033743974481E-2</v>
      </c>
      <c r="AK61" s="2"/>
      <c r="AM61" s="1">
        <v>43040</v>
      </c>
      <c r="AN61">
        <v>44.66</v>
      </c>
      <c r="AO61">
        <v>44.75</v>
      </c>
      <c r="AP61">
        <v>38.35</v>
      </c>
      <c r="AQ61">
        <v>38.479999999999997</v>
      </c>
      <c r="AR61" s="2">
        <f t="shared" si="5"/>
        <v>-0.13039548022598879</v>
      </c>
      <c r="AS61" s="2"/>
      <c r="AU61" s="1">
        <v>43040</v>
      </c>
      <c r="AV61">
        <v>15.53</v>
      </c>
      <c r="AW61">
        <v>15.81</v>
      </c>
      <c r="AX61">
        <v>13.14</v>
      </c>
      <c r="AY61">
        <v>13.46</v>
      </c>
      <c r="AZ61" s="2">
        <f t="shared" si="6"/>
        <v>-0.13049095607235139</v>
      </c>
      <c r="BC61" s="1">
        <v>43040</v>
      </c>
      <c r="BD61">
        <v>9.07</v>
      </c>
      <c r="BE61">
        <v>9.25</v>
      </c>
      <c r="BF61">
        <v>8.19</v>
      </c>
      <c r="BG61">
        <v>9.15</v>
      </c>
      <c r="BH61" s="2">
        <f t="shared" si="7"/>
        <v>1.5538290788013276E-2</v>
      </c>
      <c r="BI61" s="2"/>
      <c r="BK61" s="1">
        <v>43040</v>
      </c>
      <c r="BL61">
        <v>6.64</v>
      </c>
      <c r="BM61">
        <v>6.8</v>
      </c>
      <c r="BN61">
        <v>6.12</v>
      </c>
      <c r="BO61">
        <v>6.42</v>
      </c>
      <c r="BP61" s="2">
        <f t="shared" si="8"/>
        <v>-2.4316109422492405E-2</v>
      </c>
      <c r="BQ61" s="2"/>
      <c r="BS61" s="1">
        <v>43040</v>
      </c>
      <c r="BT61">
        <v>19.45</v>
      </c>
      <c r="BU61">
        <v>20.239999999999998</v>
      </c>
      <c r="BV61">
        <v>18.45</v>
      </c>
      <c r="BW61">
        <v>18.72</v>
      </c>
      <c r="BX61" s="2">
        <f t="shared" si="9"/>
        <v>-3.0554117037804196E-2</v>
      </c>
      <c r="BY61" s="2"/>
      <c r="CA61" s="1">
        <v>43040</v>
      </c>
      <c r="CB61">
        <v>11.91</v>
      </c>
      <c r="CC61">
        <v>12.16</v>
      </c>
      <c r="CD61">
        <v>10.83</v>
      </c>
      <c r="CE61">
        <v>11.2</v>
      </c>
      <c r="CF61" s="2">
        <f t="shared" si="10"/>
        <v>-4.680851063829794E-2</v>
      </c>
      <c r="CI61" s="1">
        <v>43040</v>
      </c>
      <c r="CJ61">
        <v>40.24</v>
      </c>
      <c r="CK61">
        <v>40.26</v>
      </c>
      <c r="CL61">
        <v>34.24</v>
      </c>
      <c r="CM61">
        <v>35.01</v>
      </c>
      <c r="CN61" s="2">
        <f t="shared" si="11"/>
        <v>-0.13298662704309072</v>
      </c>
      <c r="CQ61" s="1">
        <v>43040</v>
      </c>
      <c r="CR61">
        <v>74310.259999999995</v>
      </c>
      <c r="CS61">
        <v>75199.27</v>
      </c>
      <c r="CT61">
        <v>70824.91</v>
      </c>
      <c r="CU61">
        <v>71970.990000000005</v>
      </c>
      <c r="CV61" s="2">
        <f t="shared" si="12"/>
        <v>-3.1456701650107499E-2</v>
      </c>
    </row>
    <row r="62" spans="13:100" x14ac:dyDescent="0.25">
      <c r="M62" s="11">
        <f t="shared" si="13"/>
        <v>-8.3097261567516401E-2</v>
      </c>
      <c r="N62" s="11">
        <f t="shared" si="14"/>
        <v>-1.8211033743974481E-2</v>
      </c>
      <c r="O62" s="11">
        <f t="shared" si="15"/>
        <v>-0.13039548022598879</v>
      </c>
      <c r="P62" s="11">
        <f t="shared" si="16"/>
        <v>-0.13049095607235139</v>
      </c>
      <c r="Q62" s="11">
        <f t="shared" si="17"/>
        <v>1.5538290788013276E-2</v>
      </c>
      <c r="R62" s="11">
        <f t="shared" si="18"/>
        <v>-2.4316109422492405E-2</v>
      </c>
      <c r="S62" s="11">
        <f t="shared" si="19"/>
        <v>-3.0554117037804196E-2</v>
      </c>
      <c r="T62" s="11">
        <f t="shared" si="20"/>
        <v>-4.680851063829794E-2</v>
      </c>
      <c r="U62" s="11">
        <f t="shared" si="21"/>
        <v>-0.13298662704309072</v>
      </c>
      <c r="W62" s="1">
        <v>43010</v>
      </c>
      <c r="X62">
        <v>9.59</v>
      </c>
      <c r="Y62">
        <v>10.84</v>
      </c>
      <c r="Z62">
        <v>9.51</v>
      </c>
      <c r="AA62">
        <v>10.59</v>
      </c>
      <c r="AB62" s="2">
        <f t="shared" si="3"/>
        <v>9.6273291925465854E-2</v>
      </c>
      <c r="AC62" s="2"/>
      <c r="AE62" s="1">
        <v>43010</v>
      </c>
      <c r="AF62">
        <v>19.16</v>
      </c>
      <c r="AG62">
        <v>20.329999999999998</v>
      </c>
      <c r="AH62">
        <v>18.57</v>
      </c>
      <c r="AI62">
        <v>18.670000000000002</v>
      </c>
      <c r="AJ62" s="2">
        <f t="shared" si="4"/>
        <v>-2.9625779625779503E-2</v>
      </c>
      <c r="AK62" s="2"/>
      <c r="AM62" s="1">
        <v>43010</v>
      </c>
      <c r="AN62">
        <v>45.85</v>
      </c>
      <c r="AO62">
        <v>48.8</v>
      </c>
      <c r="AP62">
        <v>43.28</v>
      </c>
      <c r="AQ62">
        <v>44.25</v>
      </c>
      <c r="AR62" s="2">
        <f t="shared" si="5"/>
        <v>-3.1092620976571061E-2</v>
      </c>
      <c r="AS62" s="2"/>
      <c r="AU62" s="1">
        <v>43010</v>
      </c>
      <c r="AV62">
        <v>14.73</v>
      </c>
      <c r="AW62">
        <v>16.059999999999999</v>
      </c>
      <c r="AX62">
        <v>14.37</v>
      </c>
      <c r="AY62">
        <v>15.48</v>
      </c>
      <c r="AZ62" s="2">
        <f t="shared" si="6"/>
        <v>5.2345343303874969E-2</v>
      </c>
      <c r="BC62" s="1">
        <v>43010</v>
      </c>
      <c r="BD62">
        <v>9.14</v>
      </c>
      <c r="BE62">
        <v>10.039999999999999</v>
      </c>
      <c r="BF62">
        <v>8.58</v>
      </c>
      <c r="BG62">
        <v>9.01</v>
      </c>
      <c r="BH62" s="2">
        <f t="shared" si="7"/>
        <v>-8.8008800880088334E-3</v>
      </c>
      <c r="BI62" s="2"/>
      <c r="BK62" s="1">
        <v>43010</v>
      </c>
      <c r="BL62">
        <v>6.63</v>
      </c>
      <c r="BM62">
        <v>7.11</v>
      </c>
      <c r="BN62">
        <v>6.41</v>
      </c>
      <c r="BO62">
        <v>6.58</v>
      </c>
      <c r="BP62" s="2">
        <f t="shared" si="8"/>
        <v>-3.0303030303029388E-3</v>
      </c>
      <c r="BQ62" s="2"/>
      <c r="BS62" s="1">
        <v>43010</v>
      </c>
      <c r="BT62">
        <v>19.91</v>
      </c>
      <c r="BU62">
        <v>20.68</v>
      </c>
      <c r="BV62">
        <v>19.11</v>
      </c>
      <c r="BW62">
        <v>19.309999999999999</v>
      </c>
      <c r="BX62" s="2">
        <f t="shared" si="9"/>
        <v>-3.1108881083793283E-2</v>
      </c>
      <c r="BY62" s="2"/>
      <c r="CA62" s="1">
        <v>43010</v>
      </c>
      <c r="CB62">
        <v>12.99</v>
      </c>
      <c r="CC62">
        <v>13.59</v>
      </c>
      <c r="CD62">
        <v>11.75</v>
      </c>
      <c r="CE62">
        <v>11.75</v>
      </c>
      <c r="CF62" s="2">
        <f t="shared" si="10"/>
        <v>-9.8926380368098088E-2</v>
      </c>
      <c r="CI62" s="1">
        <v>43010</v>
      </c>
      <c r="CJ62">
        <v>33.25</v>
      </c>
      <c r="CK62">
        <v>41.91</v>
      </c>
      <c r="CL62">
        <v>32.54</v>
      </c>
      <c r="CM62">
        <v>40.380000000000003</v>
      </c>
      <c r="CN62" s="2">
        <f t="shared" si="11"/>
        <v>0.23410757946210281</v>
      </c>
      <c r="CQ62" s="1">
        <v>43010</v>
      </c>
      <c r="CR62">
        <v>74294.53</v>
      </c>
      <c r="CS62">
        <v>78024.09</v>
      </c>
      <c r="CT62">
        <v>73845.22</v>
      </c>
      <c r="CU62">
        <v>74308.490000000005</v>
      </c>
      <c r="CV62" s="2">
        <f t="shared" si="12"/>
        <v>2.0163268635453591E-4</v>
      </c>
    </row>
    <row r="63" spans="13:100" x14ac:dyDescent="0.25">
      <c r="M63" s="11">
        <f t="shared" si="13"/>
        <v>9.6273291925465854E-2</v>
      </c>
      <c r="N63" s="11">
        <f t="shared" si="14"/>
        <v>-2.9625779625779503E-2</v>
      </c>
      <c r="O63" s="11">
        <f t="shared" si="15"/>
        <v>-3.1092620976571061E-2</v>
      </c>
      <c r="P63" s="11">
        <f t="shared" si="16"/>
        <v>5.2345343303874969E-2</v>
      </c>
      <c r="Q63" s="11">
        <f t="shared" si="17"/>
        <v>-8.8008800880088334E-3</v>
      </c>
      <c r="R63" s="11">
        <f t="shared" si="18"/>
        <v>-3.0303030303029388E-3</v>
      </c>
      <c r="S63" s="11">
        <f t="shared" si="19"/>
        <v>-3.1108881083793283E-2</v>
      </c>
      <c r="T63" s="11">
        <f t="shared" si="20"/>
        <v>-9.8926380368098088E-2</v>
      </c>
      <c r="U63" s="11">
        <f t="shared" si="21"/>
        <v>0.23410757946210281</v>
      </c>
      <c r="W63" s="1">
        <v>42979</v>
      </c>
      <c r="X63">
        <v>8.75</v>
      </c>
      <c r="Y63">
        <v>10.08</v>
      </c>
      <c r="Z63">
        <v>8.73</v>
      </c>
      <c r="AA63">
        <v>9.66</v>
      </c>
      <c r="AB63" s="2">
        <f t="shared" si="3"/>
        <v>0.12064965197215782</v>
      </c>
      <c r="AC63" s="2"/>
      <c r="AE63" s="1">
        <v>42979</v>
      </c>
      <c r="AF63">
        <v>18.04</v>
      </c>
      <c r="AG63">
        <v>19.57</v>
      </c>
      <c r="AH63">
        <v>17.98</v>
      </c>
      <c r="AI63">
        <v>19.239999999999998</v>
      </c>
      <c r="AJ63" s="2">
        <f t="shared" si="4"/>
        <v>7.4860335195530814E-2</v>
      </c>
      <c r="AK63" s="2"/>
      <c r="AM63" s="1">
        <v>42979</v>
      </c>
      <c r="AN63">
        <v>43.85</v>
      </c>
      <c r="AO63">
        <v>47.25</v>
      </c>
      <c r="AP63">
        <v>43.22</v>
      </c>
      <c r="AQ63">
        <v>45.67</v>
      </c>
      <c r="AR63" s="2">
        <f t="shared" si="5"/>
        <v>7.4082784571966043E-2</v>
      </c>
      <c r="AS63" s="2"/>
      <c r="AU63" s="1">
        <v>42979</v>
      </c>
      <c r="AV63">
        <v>14.57</v>
      </c>
      <c r="AW63">
        <v>16.05</v>
      </c>
      <c r="AX63">
        <v>14.23</v>
      </c>
      <c r="AY63">
        <v>14.71</v>
      </c>
      <c r="AZ63" s="2">
        <f t="shared" si="6"/>
        <v>1.4482758620689706E-2</v>
      </c>
      <c r="BC63" s="1">
        <v>42979</v>
      </c>
      <c r="BD63">
        <v>9.9700000000000006</v>
      </c>
      <c r="BE63">
        <v>11.14</v>
      </c>
      <c r="BF63">
        <v>8.77</v>
      </c>
      <c r="BG63">
        <v>9.09</v>
      </c>
      <c r="BH63" s="2">
        <f t="shared" si="7"/>
        <v>-6.7692307692307718E-2</v>
      </c>
      <c r="BI63" s="2"/>
      <c r="BK63" s="1">
        <v>42979</v>
      </c>
      <c r="BL63">
        <v>6.15</v>
      </c>
      <c r="BM63">
        <v>6.91</v>
      </c>
      <c r="BN63">
        <v>6.13</v>
      </c>
      <c r="BO63">
        <v>6.6</v>
      </c>
      <c r="BP63" s="2">
        <f t="shared" si="8"/>
        <v>8.3743842364532028E-2</v>
      </c>
      <c r="BQ63" s="2"/>
      <c r="BS63" s="1">
        <v>42979</v>
      </c>
      <c r="BT63">
        <v>19.36</v>
      </c>
      <c r="BU63">
        <v>20.74</v>
      </c>
      <c r="BV63">
        <v>19.32</v>
      </c>
      <c r="BW63">
        <v>19.93</v>
      </c>
      <c r="BX63" s="2">
        <f t="shared" si="9"/>
        <v>3.2642487046631974E-2</v>
      </c>
      <c r="BY63" s="2"/>
      <c r="CA63" s="1">
        <v>42979</v>
      </c>
      <c r="CB63">
        <v>12.69</v>
      </c>
      <c r="CC63">
        <v>14.26</v>
      </c>
      <c r="CD63">
        <v>12.25</v>
      </c>
      <c r="CE63">
        <v>13.04</v>
      </c>
      <c r="CF63" s="2">
        <f t="shared" si="10"/>
        <v>3.4920634920634797E-2</v>
      </c>
      <c r="CI63" s="1">
        <v>42979</v>
      </c>
      <c r="CJ63">
        <v>29.48</v>
      </c>
      <c r="CK63">
        <v>34.82</v>
      </c>
      <c r="CL63">
        <v>29.3</v>
      </c>
      <c r="CM63">
        <v>32.72</v>
      </c>
      <c r="CN63" s="2">
        <f t="shared" si="11"/>
        <v>0.1133038448451853</v>
      </c>
      <c r="CQ63" s="1">
        <v>42979</v>
      </c>
      <c r="CR63">
        <v>70848.160000000003</v>
      </c>
      <c r="CS63">
        <v>76419.58</v>
      </c>
      <c r="CT63">
        <v>70846.02</v>
      </c>
      <c r="CU63">
        <v>74293.509999999995</v>
      </c>
      <c r="CV63" s="2">
        <f t="shared" si="12"/>
        <v>4.8824134379801931E-2</v>
      </c>
    </row>
    <row r="64" spans="13:100" x14ac:dyDescent="0.25">
      <c r="M64" s="11">
        <f t="shared" si="13"/>
        <v>0.12064965197215782</v>
      </c>
      <c r="N64" s="11">
        <f t="shared" si="14"/>
        <v>7.4860335195530814E-2</v>
      </c>
      <c r="O64" s="11">
        <f t="shared" si="15"/>
        <v>7.4082784571966043E-2</v>
      </c>
      <c r="P64" s="11">
        <f t="shared" si="16"/>
        <v>1.4482758620689706E-2</v>
      </c>
      <c r="Q64" s="11">
        <f t="shared" si="17"/>
        <v>-6.7692307692307718E-2</v>
      </c>
      <c r="R64" s="11">
        <f t="shared" si="18"/>
        <v>8.3743842364532028E-2</v>
      </c>
      <c r="S64" s="11">
        <f t="shared" si="19"/>
        <v>3.2642487046631974E-2</v>
      </c>
      <c r="T64" s="11">
        <f t="shared" si="20"/>
        <v>3.4920634920634797E-2</v>
      </c>
      <c r="U64" s="11">
        <f t="shared" si="21"/>
        <v>0.1133038448451853</v>
      </c>
      <c r="W64" s="1">
        <v>42948</v>
      </c>
      <c r="X64">
        <v>8.4</v>
      </c>
      <c r="Y64">
        <v>8.86</v>
      </c>
      <c r="Z64">
        <v>8.15</v>
      </c>
      <c r="AA64">
        <v>8.6199999999999992</v>
      </c>
      <c r="AB64" s="2">
        <f t="shared" si="3"/>
        <v>2.741358760429069E-2</v>
      </c>
      <c r="AC64" s="2"/>
      <c r="AE64" s="1">
        <v>42948</v>
      </c>
      <c r="AF64">
        <v>16.73</v>
      </c>
      <c r="AG64">
        <v>18.36</v>
      </c>
      <c r="AH64">
        <v>16.670000000000002</v>
      </c>
      <c r="AI64">
        <v>17.899999999999999</v>
      </c>
      <c r="AJ64" s="2">
        <f t="shared" si="4"/>
        <v>9.0798293723339363E-2</v>
      </c>
      <c r="AK64" s="2"/>
      <c r="AM64" s="1">
        <v>42948</v>
      </c>
      <c r="AN64">
        <v>37.08</v>
      </c>
      <c r="AO64">
        <v>43</v>
      </c>
      <c r="AP64">
        <v>36.75</v>
      </c>
      <c r="AQ64">
        <v>42.52</v>
      </c>
      <c r="AR64" s="2">
        <f t="shared" si="5"/>
        <v>0.15167930660888418</v>
      </c>
      <c r="AS64" s="2"/>
      <c r="AU64" s="1">
        <v>42948</v>
      </c>
      <c r="AV64">
        <v>14.25</v>
      </c>
      <c r="AW64">
        <v>14.94</v>
      </c>
      <c r="AX64">
        <v>13.54</v>
      </c>
      <c r="AY64">
        <v>14.5</v>
      </c>
      <c r="AZ64" s="2">
        <f t="shared" si="6"/>
        <v>2.1846370683580085E-2</v>
      </c>
      <c r="BC64" s="1">
        <v>42948</v>
      </c>
      <c r="BD64">
        <v>8.77</v>
      </c>
      <c r="BE64">
        <v>9.98</v>
      </c>
      <c r="BF64">
        <v>8.61</v>
      </c>
      <c r="BG64">
        <v>9.75</v>
      </c>
      <c r="BH64" s="2">
        <f t="shared" si="7"/>
        <v>0.1130136986301371</v>
      </c>
      <c r="BI64" s="2"/>
      <c r="BK64" s="1">
        <v>42948</v>
      </c>
      <c r="BL64">
        <v>5.63</v>
      </c>
      <c r="BM64">
        <v>6.33</v>
      </c>
      <c r="BN64">
        <v>5.61</v>
      </c>
      <c r="BO64">
        <v>6.09</v>
      </c>
      <c r="BP64" s="2">
        <f t="shared" si="8"/>
        <v>7.9787234042553168E-2</v>
      </c>
      <c r="BQ64" s="2"/>
      <c r="BS64" s="1">
        <v>42948</v>
      </c>
      <c r="BT64">
        <v>18.59</v>
      </c>
      <c r="BU64">
        <v>19.75</v>
      </c>
      <c r="BV64">
        <v>17.57</v>
      </c>
      <c r="BW64">
        <v>19.3</v>
      </c>
      <c r="BX64" s="2">
        <f t="shared" si="9"/>
        <v>4.0992448759439082E-2</v>
      </c>
      <c r="BY64" s="2"/>
      <c r="CA64" s="1">
        <v>42948</v>
      </c>
      <c r="CB64">
        <v>12.23</v>
      </c>
      <c r="CC64">
        <v>12.79</v>
      </c>
      <c r="CD64">
        <v>11.92</v>
      </c>
      <c r="CE64">
        <v>12.6</v>
      </c>
      <c r="CF64" s="2">
        <f t="shared" si="10"/>
        <v>3.0253475061324586E-2</v>
      </c>
      <c r="CI64" s="1">
        <v>42948</v>
      </c>
      <c r="CJ64">
        <v>28.65</v>
      </c>
      <c r="CK64">
        <v>30.94</v>
      </c>
      <c r="CL64">
        <v>28.27</v>
      </c>
      <c r="CM64">
        <v>29.39</v>
      </c>
      <c r="CN64" s="2">
        <f t="shared" si="11"/>
        <v>2.1550225929787947E-2</v>
      </c>
      <c r="CQ64" s="1">
        <v>42948</v>
      </c>
      <c r="CR64">
        <v>65925.09</v>
      </c>
      <c r="CS64">
        <v>71505.69</v>
      </c>
      <c r="CT64">
        <v>65925.09</v>
      </c>
      <c r="CU64">
        <v>70835.05</v>
      </c>
      <c r="CV64" s="2">
        <f t="shared" si="12"/>
        <v>7.4554962988673035E-2</v>
      </c>
    </row>
    <row r="65" spans="13:100" x14ac:dyDescent="0.25">
      <c r="M65" s="11">
        <f t="shared" si="13"/>
        <v>2.741358760429069E-2</v>
      </c>
      <c r="N65" s="11">
        <f t="shared" si="14"/>
        <v>9.0798293723339363E-2</v>
      </c>
      <c r="O65" s="11">
        <f t="shared" si="15"/>
        <v>0.15167930660888418</v>
      </c>
      <c r="P65" s="11">
        <f t="shared" si="16"/>
        <v>2.1846370683580085E-2</v>
      </c>
      <c r="Q65" s="11">
        <f t="shared" si="17"/>
        <v>0.1130136986301371</v>
      </c>
      <c r="R65" s="11">
        <f t="shared" si="18"/>
        <v>7.9787234042553168E-2</v>
      </c>
      <c r="S65" s="11">
        <f t="shared" si="19"/>
        <v>4.0992448759439082E-2</v>
      </c>
      <c r="T65" s="11">
        <f t="shared" si="20"/>
        <v>3.0253475061324586E-2</v>
      </c>
      <c r="U65" s="11">
        <f t="shared" si="21"/>
        <v>2.1550225929787947E-2</v>
      </c>
      <c r="W65" s="1">
        <v>42919</v>
      </c>
      <c r="X65">
        <v>7.76</v>
      </c>
      <c r="Y65">
        <v>8.43</v>
      </c>
      <c r="Z65">
        <v>7.41</v>
      </c>
      <c r="AA65">
        <v>8.39</v>
      </c>
      <c r="AB65" s="2">
        <f t="shared" si="3"/>
        <v>7.4263764404609578E-2</v>
      </c>
      <c r="AC65" s="2"/>
      <c r="AE65" s="1">
        <v>42919</v>
      </c>
      <c r="AF65">
        <v>16.239999999999998</v>
      </c>
      <c r="AG65">
        <v>16.59</v>
      </c>
      <c r="AH65">
        <v>15.81</v>
      </c>
      <c r="AI65">
        <v>16.41</v>
      </c>
      <c r="AJ65" s="2">
        <f t="shared" si="4"/>
        <v>1.5470297029702929E-2</v>
      </c>
      <c r="AK65" s="2"/>
      <c r="AM65" s="1">
        <v>42919</v>
      </c>
      <c r="AN65">
        <v>39.5</v>
      </c>
      <c r="AO65">
        <v>39.79</v>
      </c>
      <c r="AP65">
        <v>36.33</v>
      </c>
      <c r="AQ65">
        <v>36.92</v>
      </c>
      <c r="AR65" s="2">
        <f t="shared" si="5"/>
        <v>-5.816326530612248E-2</v>
      </c>
      <c r="AS65" s="2"/>
      <c r="AU65" s="1">
        <v>42919</v>
      </c>
      <c r="AV65">
        <v>13.99</v>
      </c>
      <c r="AW65">
        <v>14.94</v>
      </c>
      <c r="AX65">
        <v>13.72</v>
      </c>
      <c r="AY65">
        <v>14.19</v>
      </c>
      <c r="AZ65" s="2">
        <f t="shared" si="6"/>
        <v>1.0683760683760646E-2</v>
      </c>
      <c r="BC65" s="1">
        <v>42919</v>
      </c>
      <c r="BD65">
        <v>8.4600000000000009</v>
      </c>
      <c r="BE65">
        <v>9.1999999999999993</v>
      </c>
      <c r="BF65">
        <v>8.42</v>
      </c>
      <c r="BG65">
        <v>8.76</v>
      </c>
      <c r="BH65" s="2">
        <f t="shared" si="7"/>
        <v>3.6686390532544522E-2</v>
      </c>
      <c r="BI65" s="2"/>
      <c r="BK65" s="1">
        <v>42919</v>
      </c>
      <c r="BL65">
        <v>5.43</v>
      </c>
      <c r="BM65">
        <v>5.8</v>
      </c>
      <c r="BN65">
        <v>5.29</v>
      </c>
      <c r="BO65">
        <v>5.64</v>
      </c>
      <c r="BP65" s="2">
        <f t="shared" si="8"/>
        <v>3.8674033149171283E-2</v>
      </c>
      <c r="BQ65" s="2"/>
      <c r="BS65" s="1">
        <v>42919</v>
      </c>
      <c r="BT65">
        <v>19.149999999999999</v>
      </c>
      <c r="BU65">
        <v>19.8</v>
      </c>
      <c r="BV65">
        <v>18.309999999999999</v>
      </c>
      <c r="BW65">
        <v>18.54</v>
      </c>
      <c r="BX65" s="2">
        <f t="shared" si="9"/>
        <v>-4.1860465116279166E-2</v>
      </c>
      <c r="BY65" s="2"/>
      <c r="CA65" s="1">
        <v>42919</v>
      </c>
      <c r="CB65">
        <v>11.07</v>
      </c>
      <c r="CC65">
        <v>12.31</v>
      </c>
      <c r="CD65">
        <v>10.85</v>
      </c>
      <c r="CE65">
        <v>12.23</v>
      </c>
      <c r="CF65" s="2">
        <f t="shared" si="10"/>
        <v>0.10478771454381208</v>
      </c>
      <c r="CI65" s="1">
        <v>42919</v>
      </c>
      <c r="CJ65">
        <v>26.37</v>
      </c>
      <c r="CK65">
        <v>31.02</v>
      </c>
      <c r="CL65">
        <v>25.5</v>
      </c>
      <c r="CM65">
        <v>28.77</v>
      </c>
      <c r="CN65" s="2">
        <f t="shared" si="11"/>
        <v>9.1012514220705221E-2</v>
      </c>
      <c r="CQ65" s="1">
        <v>42919</v>
      </c>
      <c r="CR65">
        <v>62900.91</v>
      </c>
      <c r="CS65">
        <v>66047.990000000005</v>
      </c>
      <c r="CT65">
        <v>62035.1</v>
      </c>
      <c r="CU65">
        <v>65920.36</v>
      </c>
      <c r="CV65" s="2">
        <f t="shared" si="12"/>
        <v>4.8018941821434957E-2</v>
      </c>
    </row>
    <row r="66" spans="13:100" x14ac:dyDescent="0.25">
      <c r="M66" s="11">
        <f t="shared" si="13"/>
        <v>7.4263764404609578E-2</v>
      </c>
      <c r="N66" s="11">
        <f t="shared" si="14"/>
        <v>1.5470297029702929E-2</v>
      </c>
      <c r="O66" s="11">
        <f t="shared" si="15"/>
        <v>-5.816326530612248E-2</v>
      </c>
      <c r="P66" s="11">
        <f t="shared" si="16"/>
        <v>1.0683760683760646E-2</v>
      </c>
      <c r="Q66" s="11">
        <f t="shared" si="17"/>
        <v>3.6686390532544522E-2</v>
      </c>
      <c r="R66" s="11">
        <f t="shared" si="18"/>
        <v>3.8674033149171283E-2</v>
      </c>
      <c r="S66" s="11">
        <f t="shared" si="19"/>
        <v>-4.1860465116279166E-2</v>
      </c>
      <c r="T66" s="11">
        <f t="shared" si="20"/>
        <v>0.10478771454381208</v>
      </c>
      <c r="U66" s="11">
        <f t="shared" si="21"/>
        <v>9.1012514220705221E-2</v>
      </c>
      <c r="W66" s="1">
        <v>42887</v>
      </c>
      <c r="X66">
        <v>8.31</v>
      </c>
      <c r="Y66">
        <v>8.43</v>
      </c>
      <c r="Z66">
        <v>7.32</v>
      </c>
      <c r="AA66">
        <v>7.81</v>
      </c>
      <c r="AB66" s="2">
        <f t="shared" si="3"/>
        <v>-4.6398046398046344E-2</v>
      </c>
      <c r="AC66" s="2"/>
      <c r="AE66" s="1">
        <v>42887</v>
      </c>
      <c r="AF66">
        <v>15.69</v>
      </c>
      <c r="AG66">
        <v>16.25</v>
      </c>
      <c r="AH66">
        <v>15.37</v>
      </c>
      <c r="AI66">
        <v>16.16</v>
      </c>
      <c r="AJ66" s="2">
        <f t="shared" si="4"/>
        <v>3.4571062740076819E-2</v>
      </c>
      <c r="AK66" s="2"/>
      <c r="AM66" s="1">
        <v>42887</v>
      </c>
      <c r="AN66">
        <v>43.72</v>
      </c>
      <c r="AO66">
        <v>44.54</v>
      </c>
      <c r="AP66">
        <v>38.25</v>
      </c>
      <c r="AQ66">
        <v>39.200000000000003</v>
      </c>
      <c r="AR66" s="2">
        <f t="shared" si="5"/>
        <v>-9.5106186518928881E-2</v>
      </c>
      <c r="AS66" s="2"/>
      <c r="AU66" s="1">
        <v>42887</v>
      </c>
      <c r="AV66">
        <v>13.77</v>
      </c>
      <c r="AW66">
        <v>14.11</v>
      </c>
      <c r="AX66">
        <v>13.32</v>
      </c>
      <c r="AY66">
        <v>14.04</v>
      </c>
      <c r="AZ66" s="2">
        <f t="shared" si="6"/>
        <v>1.9607843137254832E-2</v>
      </c>
      <c r="BC66" s="1">
        <v>42887</v>
      </c>
      <c r="BD66">
        <v>7.9</v>
      </c>
      <c r="BE66">
        <v>8.6</v>
      </c>
      <c r="BF66">
        <v>7.3</v>
      </c>
      <c r="BG66">
        <v>8.4499999999999993</v>
      </c>
      <c r="BH66" s="2">
        <f t="shared" si="7"/>
        <v>7.7806122448979442E-2</v>
      </c>
      <c r="BI66" s="2"/>
      <c r="BK66" s="1">
        <v>42887</v>
      </c>
      <c r="BL66">
        <v>5.0999999999999996</v>
      </c>
      <c r="BM66">
        <v>5.46</v>
      </c>
      <c r="BN66">
        <v>5.0199999999999996</v>
      </c>
      <c r="BO66">
        <v>5.43</v>
      </c>
      <c r="BP66" s="2">
        <f t="shared" si="8"/>
        <v>7.1005917159763232E-2</v>
      </c>
      <c r="BQ66" s="2"/>
      <c r="BS66" s="1">
        <v>42887</v>
      </c>
      <c r="BT66">
        <v>19.920000000000002</v>
      </c>
      <c r="BU66">
        <v>20.7</v>
      </c>
      <c r="BV66">
        <v>18.61</v>
      </c>
      <c r="BW66">
        <v>19.350000000000001</v>
      </c>
      <c r="BX66" s="2">
        <f t="shared" si="9"/>
        <v>-1.5267175572518887E-2</v>
      </c>
      <c r="BY66" s="2"/>
      <c r="CA66" s="1">
        <v>42887</v>
      </c>
      <c r="CB66">
        <v>11.13</v>
      </c>
      <c r="CC66">
        <v>11.8</v>
      </c>
      <c r="CD66">
        <v>10.62</v>
      </c>
      <c r="CE66">
        <v>11.07</v>
      </c>
      <c r="CF66" s="2">
        <f t="shared" si="10"/>
        <v>-2.7027027027026751E-3</v>
      </c>
      <c r="CI66" s="1">
        <v>42887</v>
      </c>
      <c r="CJ66">
        <v>25.7</v>
      </c>
      <c r="CK66">
        <v>27.14</v>
      </c>
      <c r="CL66">
        <v>24.34</v>
      </c>
      <c r="CM66">
        <v>26.37</v>
      </c>
      <c r="CN66" s="2">
        <f t="shared" si="11"/>
        <v>3.2093933463796409E-2</v>
      </c>
      <c r="CQ66" s="1">
        <v>42887</v>
      </c>
      <c r="CR66">
        <v>62711.47</v>
      </c>
      <c r="CS66">
        <v>63636.639999999999</v>
      </c>
      <c r="CT66">
        <v>60543.61</v>
      </c>
      <c r="CU66">
        <v>62899.97</v>
      </c>
      <c r="CV66" s="2">
        <f t="shared" si="12"/>
        <v>3.0058297150425961E-3</v>
      </c>
    </row>
    <row r="67" spans="13:100" x14ac:dyDescent="0.25">
      <c r="M67" s="11">
        <f t="shared" si="13"/>
        <v>-4.6398046398046344E-2</v>
      </c>
      <c r="N67" s="11">
        <f t="shared" si="14"/>
        <v>3.4571062740076819E-2</v>
      </c>
      <c r="O67" s="11">
        <f t="shared" si="15"/>
        <v>-9.5106186518928881E-2</v>
      </c>
      <c r="P67" s="11">
        <f t="shared" si="16"/>
        <v>1.9607843137254832E-2</v>
      </c>
      <c r="Q67" s="11">
        <f t="shared" si="17"/>
        <v>7.7806122448979442E-2</v>
      </c>
      <c r="R67" s="11">
        <f t="shared" si="18"/>
        <v>7.1005917159763232E-2</v>
      </c>
      <c r="S67" s="11">
        <f t="shared" si="19"/>
        <v>-1.5267175572518887E-2</v>
      </c>
      <c r="T67" s="11">
        <f t="shared" si="20"/>
        <v>-2.7027027027026751E-3</v>
      </c>
      <c r="U67" s="11">
        <f t="shared" si="21"/>
        <v>3.2093933463796409E-2</v>
      </c>
      <c r="W67" s="1">
        <v>42857</v>
      </c>
      <c r="X67">
        <v>8.8800000000000008</v>
      </c>
      <c r="Y67">
        <v>10.02</v>
      </c>
      <c r="Z67">
        <v>7.86</v>
      </c>
      <c r="AA67">
        <v>8.19</v>
      </c>
      <c r="AB67" s="2">
        <f t="shared" si="3"/>
        <v>-7.1428571428571508E-2</v>
      </c>
      <c r="AC67" s="2"/>
      <c r="AE67" s="1">
        <v>42857</v>
      </c>
      <c r="AF67">
        <v>17.399999999999999</v>
      </c>
      <c r="AG67">
        <v>17.77</v>
      </c>
      <c r="AH67">
        <v>13.93</v>
      </c>
      <c r="AI67">
        <v>15.62</v>
      </c>
      <c r="AJ67" s="2">
        <f t="shared" si="4"/>
        <v>-9.449275362318843E-2</v>
      </c>
      <c r="AK67" s="2"/>
      <c r="AM67" s="1">
        <v>42857</v>
      </c>
      <c r="AN67">
        <v>39.82</v>
      </c>
      <c r="AO67">
        <v>46.92</v>
      </c>
      <c r="AP67">
        <v>37.5</v>
      </c>
      <c r="AQ67">
        <v>43.32</v>
      </c>
      <c r="AR67" s="2">
        <f t="shared" si="5"/>
        <v>8.8715757728072386E-2</v>
      </c>
      <c r="AS67" s="2"/>
      <c r="AU67" s="1">
        <v>42857</v>
      </c>
      <c r="AV67">
        <v>14.63</v>
      </c>
      <c r="AW67">
        <v>15.94</v>
      </c>
      <c r="AX67">
        <v>13.1</v>
      </c>
      <c r="AY67">
        <v>13.77</v>
      </c>
      <c r="AZ67" s="2">
        <f t="shared" si="6"/>
        <v>-6.3265306122448961E-2</v>
      </c>
      <c r="BC67" s="1">
        <v>42857</v>
      </c>
      <c r="BD67">
        <v>8.1</v>
      </c>
      <c r="BE67">
        <v>8.6</v>
      </c>
      <c r="BF67">
        <v>6.78</v>
      </c>
      <c r="BG67">
        <v>7.84</v>
      </c>
      <c r="BH67" s="2">
        <f t="shared" si="7"/>
        <v>-2.6086956521739202E-2</v>
      </c>
      <c r="BI67" s="2"/>
      <c r="BK67" s="1">
        <v>42857</v>
      </c>
      <c r="BL67">
        <v>5.23</v>
      </c>
      <c r="BM67">
        <v>5.7</v>
      </c>
      <c r="BN67">
        <v>4.43</v>
      </c>
      <c r="BO67">
        <v>5.07</v>
      </c>
      <c r="BP67" s="2">
        <f t="shared" si="8"/>
        <v>-2.6871401151631447E-2</v>
      </c>
      <c r="BQ67" s="2"/>
      <c r="BS67" s="1">
        <v>42857</v>
      </c>
      <c r="BT67">
        <v>20.23</v>
      </c>
      <c r="BU67">
        <v>21.45</v>
      </c>
      <c r="BV67">
        <v>17.77</v>
      </c>
      <c r="BW67">
        <v>19.649999999999999</v>
      </c>
      <c r="BX67" s="2">
        <f t="shared" si="9"/>
        <v>-2.6745913818722267E-2</v>
      </c>
      <c r="BY67" s="2"/>
      <c r="CA67" s="1">
        <v>42857</v>
      </c>
      <c r="CB67">
        <v>11.4</v>
      </c>
      <c r="CC67">
        <v>12.66</v>
      </c>
      <c r="CD67">
        <v>10.039999999999999</v>
      </c>
      <c r="CE67">
        <v>11.1</v>
      </c>
      <c r="CF67" s="2">
        <f t="shared" si="10"/>
        <v>-1.5084294587400127E-2</v>
      </c>
      <c r="CI67" s="1">
        <v>42857</v>
      </c>
      <c r="CJ67">
        <v>26.22</v>
      </c>
      <c r="CK67">
        <v>27.29</v>
      </c>
      <c r="CL67">
        <v>21.65</v>
      </c>
      <c r="CM67">
        <v>25.55</v>
      </c>
      <c r="CN67" s="2">
        <f t="shared" si="11"/>
        <v>-2.9624003038359215E-2</v>
      </c>
      <c r="CQ67" s="1">
        <v>42857</v>
      </c>
      <c r="CR67">
        <v>65404.05</v>
      </c>
      <c r="CS67">
        <v>68791.87</v>
      </c>
      <c r="CT67">
        <v>60314.7</v>
      </c>
      <c r="CU67">
        <v>62711.47</v>
      </c>
      <c r="CV67" s="2">
        <f t="shared" si="12"/>
        <v>-4.1156670348950541E-2</v>
      </c>
    </row>
    <row r="68" spans="13:100" x14ac:dyDescent="0.25">
      <c r="M68" s="11">
        <f t="shared" si="13"/>
        <v>-7.1428571428571508E-2</v>
      </c>
      <c r="N68" s="11">
        <f t="shared" si="14"/>
        <v>-9.449275362318843E-2</v>
      </c>
      <c r="O68" s="11">
        <f t="shared" si="15"/>
        <v>8.8715757728072386E-2</v>
      </c>
      <c r="P68" s="11">
        <f t="shared" si="16"/>
        <v>-6.3265306122448961E-2</v>
      </c>
      <c r="Q68" s="11">
        <f t="shared" si="17"/>
        <v>-2.6086956521739202E-2</v>
      </c>
      <c r="R68" s="11">
        <f t="shared" si="18"/>
        <v>-2.6871401151631447E-2</v>
      </c>
      <c r="S68" s="11">
        <f t="shared" si="19"/>
        <v>-2.6745913818722267E-2</v>
      </c>
      <c r="T68" s="11">
        <f t="shared" si="20"/>
        <v>-1.5084294587400127E-2</v>
      </c>
      <c r="U68" s="11">
        <f t="shared" si="21"/>
        <v>-2.9624003038359215E-2</v>
      </c>
      <c r="W68" s="1">
        <v>42828</v>
      </c>
      <c r="X68">
        <v>9.18</v>
      </c>
      <c r="Y68">
        <v>9.57</v>
      </c>
      <c r="Z68">
        <v>8.56</v>
      </c>
      <c r="AA68">
        <v>8.82</v>
      </c>
      <c r="AB68" s="2">
        <f t="shared" si="3"/>
        <v>-3.6065573770491799E-2</v>
      </c>
      <c r="AC68" s="2"/>
      <c r="AE68" s="1">
        <v>42828</v>
      </c>
      <c r="AF68">
        <v>16.690000000000001</v>
      </c>
      <c r="AG68">
        <v>17.36</v>
      </c>
      <c r="AH68">
        <v>16.309999999999999</v>
      </c>
      <c r="AI68">
        <v>17.25</v>
      </c>
      <c r="AJ68" s="2">
        <f t="shared" si="4"/>
        <v>3.6658653846153744E-2</v>
      </c>
      <c r="AK68" s="2"/>
      <c r="AM68" s="1">
        <v>42828</v>
      </c>
      <c r="AN68">
        <v>38.6</v>
      </c>
      <c r="AO68">
        <v>41.31</v>
      </c>
      <c r="AP68">
        <v>37.06</v>
      </c>
      <c r="AQ68">
        <v>39.79</v>
      </c>
      <c r="AR68" s="2">
        <f t="shared" si="5"/>
        <v>3.0562030562030662E-2</v>
      </c>
      <c r="AS68" s="2"/>
      <c r="AU68" s="1">
        <v>42828</v>
      </c>
      <c r="AV68">
        <v>14.79</v>
      </c>
      <c r="AW68">
        <v>14.97</v>
      </c>
      <c r="AX68">
        <v>13.99</v>
      </c>
      <c r="AY68">
        <v>14.7</v>
      </c>
      <c r="AZ68" s="2">
        <f t="shared" si="6"/>
        <v>-8.7660148347943334E-3</v>
      </c>
      <c r="BC68" s="1">
        <v>42828</v>
      </c>
      <c r="BD68">
        <v>9.01</v>
      </c>
      <c r="BE68">
        <v>9.27</v>
      </c>
      <c r="BF68">
        <v>7.55</v>
      </c>
      <c r="BG68">
        <v>8.0500000000000007</v>
      </c>
      <c r="BH68" s="2">
        <f t="shared" si="7"/>
        <v>-0.10055865921787699</v>
      </c>
      <c r="BI68" s="2"/>
      <c r="BK68" s="1">
        <v>42828</v>
      </c>
      <c r="BL68">
        <v>5.31</v>
      </c>
      <c r="BM68">
        <v>5.47</v>
      </c>
      <c r="BN68">
        <v>5.07</v>
      </c>
      <c r="BO68">
        <v>5.21</v>
      </c>
      <c r="BP68" s="2">
        <f t="shared" si="8"/>
        <v>-1.5122873345935761E-2</v>
      </c>
      <c r="BQ68" s="2"/>
      <c r="BS68" s="1">
        <v>42828</v>
      </c>
      <c r="BT68">
        <v>19.809999999999999</v>
      </c>
      <c r="BU68">
        <v>20.190000000000001</v>
      </c>
      <c r="BV68">
        <v>18.940000000000001</v>
      </c>
      <c r="BW68">
        <v>20.190000000000001</v>
      </c>
      <c r="BX68" s="2">
        <f t="shared" si="9"/>
        <v>2.3833671399594358E-2</v>
      </c>
      <c r="BY68" s="2"/>
      <c r="CA68" s="1">
        <v>42828</v>
      </c>
      <c r="CB68">
        <v>11.63</v>
      </c>
      <c r="CC68">
        <v>11.82</v>
      </c>
      <c r="CD68">
        <v>11</v>
      </c>
      <c r="CE68">
        <v>11.27</v>
      </c>
      <c r="CF68" s="2">
        <f t="shared" si="10"/>
        <v>-3.0120481927710774E-2</v>
      </c>
      <c r="CI68" s="1">
        <v>42828</v>
      </c>
      <c r="CJ68">
        <v>24.6</v>
      </c>
      <c r="CK68">
        <v>26.49</v>
      </c>
      <c r="CL68">
        <v>23.17</v>
      </c>
      <c r="CM68">
        <v>26.33</v>
      </c>
      <c r="CN68" s="2">
        <f t="shared" si="11"/>
        <v>7.5571895424836555E-2</v>
      </c>
      <c r="CQ68" s="1">
        <v>42828</v>
      </c>
      <c r="CR68">
        <v>64989.21</v>
      </c>
      <c r="CS68">
        <v>66211.17</v>
      </c>
      <c r="CT68">
        <v>62826.28</v>
      </c>
      <c r="CU68">
        <v>65403.25</v>
      </c>
      <c r="CV68" s="2">
        <f t="shared" si="12"/>
        <v>6.4505039465825309E-3</v>
      </c>
    </row>
    <row r="69" spans="13:100" x14ac:dyDescent="0.25">
      <c r="M69" s="11">
        <f t="shared" si="13"/>
        <v>-3.6065573770491799E-2</v>
      </c>
      <c r="N69" s="11">
        <f t="shared" si="14"/>
        <v>3.6658653846153744E-2</v>
      </c>
      <c r="O69" s="11">
        <f t="shared" si="15"/>
        <v>3.0562030562030662E-2</v>
      </c>
      <c r="P69" s="11">
        <f t="shared" si="16"/>
        <v>-8.7660148347943334E-3</v>
      </c>
      <c r="Q69" s="11">
        <f t="shared" si="17"/>
        <v>-0.10055865921787699</v>
      </c>
      <c r="R69" s="11">
        <f t="shared" si="18"/>
        <v>-1.5122873345935761E-2</v>
      </c>
      <c r="S69" s="11">
        <f t="shared" si="19"/>
        <v>2.3833671399594358E-2</v>
      </c>
      <c r="T69" s="11">
        <f t="shared" si="20"/>
        <v>-3.0120481927710774E-2</v>
      </c>
      <c r="U69" s="11">
        <f t="shared" si="21"/>
        <v>7.5571895424836555E-2</v>
      </c>
      <c r="W69" s="1">
        <v>42795</v>
      </c>
      <c r="X69">
        <v>9.8000000000000007</v>
      </c>
      <c r="Y69">
        <v>9.82</v>
      </c>
      <c r="Z69">
        <v>8.1</v>
      </c>
      <c r="AA69">
        <v>9.15</v>
      </c>
      <c r="AB69" s="2">
        <f t="shared" ref="AB69:AB70" si="22">AA69/AA70-1</f>
        <v>-4.588112617309692E-2</v>
      </c>
      <c r="AC69" s="2"/>
      <c r="AE69" s="1">
        <v>42795</v>
      </c>
      <c r="AF69">
        <v>17.66</v>
      </c>
      <c r="AG69">
        <v>17.77</v>
      </c>
      <c r="AH69">
        <v>16.34</v>
      </c>
      <c r="AI69">
        <v>16.64</v>
      </c>
      <c r="AJ69" s="2">
        <f t="shared" ref="AJ69:AJ70" si="23">AI69/AI70-1</f>
        <v>-5.293113261240745E-2</v>
      </c>
      <c r="AK69" s="2"/>
      <c r="AM69" s="1">
        <v>42795</v>
      </c>
      <c r="AN69">
        <v>41</v>
      </c>
      <c r="AO69">
        <v>41.95</v>
      </c>
      <c r="AP69">
        <v>32.72</v>
      </c>
      <c r="AQ69">
        <v>38.61</v>
      </c>
      <c r="AR69" s="2">
        <f t="shared" ref="AR69:AR70" si="24">AQ69/AQ70-1</f>
        <v>-4.9483013293943778E-2</v>
      </c>
      <c r="AS69" s="2"/>
      <c r="AU69" s="1">
        <v>42795</v>
      </c>
      <c r="AV69">
        <v>15.34</v>
      </c>
      <c r="AW69">
        <v>15.34</v>
      </c>
      <c r="AX69">
        <v>13.94</v>
      </c>
      <c r="AY69">
        <v>14.83</v>
      </c>
      <c r="AZ69" s="2">
        <f t="shared" ref="AZ69:AZ70" si="25">AY69/AY70-1</f>
        <v>-2.0188425302826163E-3</v>
      </c>
      <c r="BC69" s="1">
        <v>42795</v>
      </c>
      <c r="BD69">
        <v>10.93</v>
      </c>
      <c r="BE69">
        <v>11.13</v>
      </c>
      <c r="BF69">
        <v>8.7100000000000009</v>
      </c>
      <c r="BG69">
        <v>8.9499999999999993</v>
      </c>
      <c r="BH69" s="2">
        <f t="shared" ref="BH69:BH70" si="26">BG69/BG70-1</f>
        <v>-0.15883458646616555</v>
      </c>
      <c r="BI69" s="2"/>
      <c r="BK69" s="1">
        <v>42795</v>
      </c>
      <c r="BL69">
        <v>5.25</v>
      </c>
      <c r="BM69">
        <v>5.41</v>
      </c>
      <c r="BN69">
        <v>4.8899999999999997</v>
      </c>
      <c r="BO69">
        <v>5.29</v>
      </c>
      <c r="BP69" s="2">
        <f t="shared" ref="BP69:BP70" si="27">BO69/BO70-1</f>
        <v>1.5355086372360827E-2</v>
      </c>
      <c r="BQ69" s="2"/>
      <c r="BS69" s="1">
        <v>42795</v>
      </c>
      <c r="BT69">
        <v>19.920000000000002</v>
      </c>
      <c r="BU69">
        <v>20.55</v>
      </c>
      <c r="BV69">
        <v>18.760000000000002</v>
      </c>
      <c r="BW69">
        <v>19.72</v>
      </c>
      <c r="BX69" s="2">
        <f t="shared" ref="BX69:BX70" si="28">BW69/BW70-1</f>
        <v>2.0175892395240647E-2</v>
      </c>
      <c r="BY69" s="2"/>
      <c r="CA69" s="1">
        <v>42795</v>
      </c>
      <c r="CB69">
        <v>11.96</v>
      </c>
      <c r="CC69">
        <v>12.3</v>
      </c>
      <c r="CD69">
        <v>10.94</v>
      </c>
      <c r="CE69">
        <v>11.62</v>
      </c>
      <c r="CF69" s="2">
        <f t="shared" ref="CF69:CF70" si="29">CE69/CE70-1</f>
        <v>-2.8428093645485042E-2</v>
      </c>
      <c r="CI69" s="1">
        <v>42795</v>
      </c>
      <c r="CJ69">
        <v>25.24</v>
      </c>
      <c r="CK69">
        <v>25.84</v>
      </c>
      <c r="CL69">
        <v>23.14</v>
      </c>
      <c r="CM69">
        <v>24.48</v>
      </c>
      <c r="CN69" s="2">
        <f t="shared" ref="CN69:CN70" si="30">CM69/CM70-1</f>
        <v>-1.8050541516245411E-2</v>
      </c>
      <c r="CQ69" s="1">
        <v>42795</v>
      </c>
      <c r="CR69">
        <v>66661.27</v>
      </c>
      <c r="CS69">
        <v>67397.88</v>
      </c>
      <c r="CT69">
        <v>62496.17</v>
      </c>
      <c r="CU69">
        <v>64984.07</v>
      </c>
      <c r="CV69" s="2">
        <f t="shared" ref="CV69:CV70" si="31">CU69/CU70-1</f>
        <v>-2.5172174293939253E-2</v>
      </c>
    </row>
    <row r="70" spans="13:100" x14ac:dyDescent="0.25">
      <c r="M70" s="11">
        <f t="shared" ref="M70" si="32">AB69</f>
        <v>-4.588112617309692E-2</v>
      </c>
      <c r="N70" s="11">
        <f t="shared" ref="N70" si="33">AJ69</f>
        <v>-5.293113261240745E-2</v>
      </c>
      <c r="O70" s="11">
        <f t="shared" ref="O70" si="34">AR69</f>
        <v>-4.9483013293943778E-2</v>
      </c>
      <c r="P70" s="11">
        <f t="shared" ref="P70" si="35">AZ69</f>
        <v>-2.0188425302826163E-3</v>
      </c>
      <c r="Q70" s="11">
        <f t="shared" ref="Q70" si="36">BH69</f>
        <v>-0.15883458646616555</v>
      </c>
      <c r="R70" s="11">
        <f t="shared" ref="R70" si="37">BP69</f>
        <v>1.5355086372360827E-2</v>
      </c>
      <c r="S70" s="11">
        <f t="shared" ref="S70" si="38">BX69</f>
        <v>2.0175892395240647E-2</v>
      </c>
      <c r="T70" s="11">
        <f t="shared" ref="T70" si="39">CF69</f>
        <v>-2.8428093645485042E-2</v>
      </c>
      <c r="U70" s="11">
        <f t="shared" ref="U70" si="40">CN69</f>
        <v>-1.8050541516245411E-2</v>
      </c>
      <c r="W70" s="1">
        <v>42767</v>
      </c>
      <c r="X70">
        <v>9.64</v>
      </c>
      <c r="Y70">
        <v>10.25</v>
      </c>
      <c r="Z70">
        <v>9.01</v>
      </c>
      <c r="AA70">
        <v>9.59</v>
      </c>
      <c r="AB70" s="2">
        <f t="shared" si="22"/>
        <v>1.0537407797681642E-2</v>
      </c>
      <c r="AC70" s="2"/>
      <c r="AE70" s="1">
        <v>42767</v>
      </c>
      <c r="AF70">
        <v>16.22</v>
      </c>
      <c r="AG70">
        <v>18.22</v>
      </c>
      <c r="AH70">
        <v>15.81</v>
      </c>
      <c r="AI70">
        <v>17.57</v>
      </c>
      <c r="AJ70" s="2">
        <f t="shared" si="23"/>
        <v>9.2661691542288649E-2</v>
      </c>
      <c r="AK70" s="2"/>
      <c r="AM70" s="1">
        <v>42767</v>
      </c>
      <c r="AN70">
        <v>44.79</v>
      </c>
      <c r="AO70">
        <v>45.38</v>
      </c>
      <c r="AP70">
        <v>38.909999999999997</v>
      </c>
      <c r="AQ70">
        <v>40.619999999999997</v>
      </c>
      <c r="AR70" s="2">
        <f t="shared" si="24"/>
        <v>-8.6369770580296934E-2</v>
      </c>
      <c r="AS70" s="2"/>
      <c r="AU70" s="1">
        <v>42767</v>
      </c>
      <c r="AV70">
        <v>12.85</v>
      </c>
      <c r="AW70">
        <v>15.7</v>
      </c>
      <c r="AX70">
        <v>12.66</v>
      </c>
      <c r="AY70">
        <v>14.86</v>
      </c>
      <c r="AZ70" s="2">
        <f t="shared" si="25"/>
        <v>0.16640502354788067</v>
      </c>
      <c r="BC70" s="1">
        <v>42767</v>
      </c>
      <c r="BD70">
        <v>10.119999999999999</v>
      </c>
      <c r="BE70">
        <v>11.3</v>
      </c>
      <c r="BF70">
        <v>9.83</v>
      </c>
      <c r="BG70">
        <v>10.64</v>
      </c>
      <c r="BH70" s="2">
        <f t="shared" si="26"/>
        <v>6.1876247504990101E-2</v>
      </c>
      <c r="BI70" s="2"/>
      <c r="BK70" s="1">
        <v>42767</v>
      </c>
      <c r="BL70">
        <v>5.0999999999999996</v>
      </c>
      <c r="BM70">
        <v>5.6</v>
      </c>
      <c r="BN70">
        <v>5.01</v>
      </c>
      <c r="BO70">
        <v>5.21</v>
      </c>
      <c r="BP70" s="2">
        <f t="shared" si="27"/>
        <v>2.7613412228796763E-2</v>
      </c>
      <c r="BQ70" s="2"/>
      <c r="BS70" s="1">
        <v>42767</v>
      </c>
      <c r="BT70">
        <v>18.43</v>
      </c>
      <c r="BU70">
        <v>20.260000000000002</v>
      </c>
      <c r="BV70">
        <v>17.73</v>
      </c>
      <c r="BW70">
        <v>19.329999999999998</v>
      </c>
      <c r="BX70" s="2">
        <f t="shared" si="28"/>
        <v>5.5707263790278461E-2</v>
      </c>
      <c r="BY70" s="2"/>
      <c r="CA70" s="1">
        <v>42767</v>
      </c>
      <c r="CB70">
        <v>11.83</v>
      </c>
      <c r="CC70">
        <v>12.71</v>
      </c>
      <c r="CD70">
        <v>11.6</v>
      </c>
      <c r="CE70">
        <v>11.96</v>
      </c>
      <c r="CF70" s="2">
        <f t="shared" si="29"/>
        <v>1.7006802721088565E-2</v>
      </c>
      <c r="CI70" s="1">
        <v>42767</v>
      </c>
      <c r="CJ70">
        <v>25.25</v>
      </c>
      <c r="CK70">
        <v>26.98</v>
      </c>
      <c r="CL70">
        <v>23.48</v>
      </c>
      <c r="CM70">
        <v>24.93</v>
      </c>
      <c r="CN70" s="2">
        <f t="shared" si="30"/>
        <v>-6.3770426464726526E-3</v>
      </c>
      <c r="CQ70" s="1">
        <v>42767</v>
      </c>
      <c r="CR70">
        <v>64686.87</v>
      </c>
      <c r="CS70">
        <v>69487.58</v>
      </c>
      <c r="CT70">
        <v>63739.96</v>
      </c>
      <c r="CU70">
        <v>66662.100000000006</v>
      </c>
      <c r="CV70" s="2">
        <f t="shared" si="31"/>
        <v>3.079164964455372E-2</v>
      </c>
    </row>
    <row r="71" spans="13:100" s="9" customFormat="1" x14ac:dyDescent="0.25">
      <c r="M71" s="13">
        <f t="shared" ref="M71" si="41">AB70</f>
        <v>1.0537407797681642E-2</v>
      </c>
      <c r="N71" s="13">
        <f t="shared" ref="N71" si="42">AJ70</f>
        <v>9.2661691542288649E-2</v>
      </c>
      <c r="O71" s="13">
        <f t="shared" ref="O71" si="43">AR70</f>
        <v>-8.6369770580296934E-2</v>
      </c>
      <c r="P71" s="13">
        <f t="shared" ref="P71" si="44">AZ70</f>
        <v>0.16640502354788067</v>
      </c>
      <c r="Q71" s="13">
        <f t="shared" ref="Q71" si="45">BH70</f>
        <v>6.1876247504990101E-2</v>
      </c>
      <c r="R71" s="13">
        <f t="shared" ref="R71" si="46">BP70</f>
        <v>2.7613412228796763E-2</v>
      </c>
      <c r="S71" s="13">
        <f t="shared" ref="S71" si="47">BX70</f>
        <v>5.5707263790278461E-2</v>
      </c>
      <c r="T71" s="13">
        <f t="shared" ref="T71" si="48">CF70</f>
        <v>1.7006802721088565E-2</v>
      </c>
      <c r="U71" s="13">
        <f t="shared" ref="U71" si="49">CN70</f>
        <v>-6.3770426464726526E-3</v>
      </c>
      <c r="W71" s="10">
        <v>42737</v>
      </c>
      <c r="X71" s="9">
        <v>9.25</v>
      </c>
      <c r="Y71" s="9">
        <v>10.38</v>
      </c>
      <c r="Z71" s="9">
        <v>9.2200000000000006</v>
      </c>
      <c r="AA71" s="9">
        <v>9.49</v>
      </c>
      <c r="AE71" s="10">
        <v>42737</v>
      </c>
      <c r="AF71" s="9">
        <v>14.44</v>
      </c>
      <c r="AG71" s="9">
        <v>16.66</v>
      </c>
      <c r="AH71" s="9">
        <v>14.38</v>
      </c>
      <c r="AI71" s="9">
        <v>16.079999999999998</v>
      </c>
      <c r="AM71" s="10">
        <v>42737</v>
      </c>
      <c r="AN71" s="9">
        <v>48.03</v>
      </c>
      <c r="AO71" s="9">
        <v>49.7</v>
      </c>
      <c r="AP71" s="9">
        <v>43.86</v>
      </c>
      <c r="AQ71" s="9">
        <v>44.46</v>
      </c>
      <c r="AU71" s="10">
        <v>42737</v>
      </c>
      <c r="AV71" s="9">
        <v>13.11</v>
      </c>
      <c r="AW71" s="9">
        <v>13.72</v>
      </c>
      <c r="AX71" s="9">
        <v>12.35</v>
      </c>
      <c r="AY71" s="9">
        <v>12.74</v>
      </c>
      <c r="BC71" s="10">
        <v>42737</v>
      </c>
      <c r="BD71" s="9">
        <v>8.7899999999999991</v>
      </c>
      <c r="BE71" s="9">
        <v>10.99</v>
      </c>
      <c r="BF71" s="9">
        <v>8.66</v>
      </c>
      <c r="BG71" s="9">
        <v>10.02</v>
      </c>
      <c r="BK71" s="10">
        <v>42737</v>
      </c>
      <c r="BL71" s="9">
        <v>4.46</v>
      </c>
      <c r="BM71" s="9">
        <v>5.12</v>
      </c>
      <c r="BN71" s="9">
        <v>4.43</v>
      </c>
      <c r="BO71" s="9">
        <v>5.07</v>
      </c>
      <c r="BS71" s="10">
        <v>42737</v>
      </c>
      <c r="BT71" s="9">
        <v>18.27</v>
      </c>
      <c r="BU71" s="9">
        <v>19.600000000000001</v>
      </c>
      <c r="BV71" s="9">
        <v>17.61</v>
      </c>
      <c r="BW71" s="9">
        <v>18.309999999999999</v>
      </c>
      <c r="CA71" s="10">
        <v>42737</v>
      </c>
      <c r="CB71" s="9">
        <v>9.49</v>
      </c>
      <c r="CC71" s="9">
        <v>11.8</v>
      </c>
      <c r="CD71" s="9">
        <v>9.4</v>
      </c>
      <c r="CE71" s="9">
        <v>11.76</v>
      </c>
      <c r="CI71" s="10">
        <v>42737</v>
      </c>
      <c r="CJ71" s="9">
        <v>26.25</v>
      </c>
      <c r="CK71" s="9">
        <v>28.53</v>
      </c>
      <c r="CL71" s="9">
        <v>24.85</v>
      </c>
      <c r="CM71" s="9">
        <v>25.09</v>
      </c>
      <c r="CQ71" s="10">
        <v>42737</v>
      </c>
      <c r="CR71" s="9">
        <v>60227.28</v>
      </c>
      <c r="CS71" s="9">
        <v>66593.58</v>
      </c>
      <c r="CT71" s="9">
        <v>59370.91</v>
      </c>
      <c r="CU71" s="9">
        <v>64670.78</v>
      </c>
    </row>
    <row r="72" spans="13:100" x14ac:dyDescent="0.25">
      <c r="W72" s="1">
        <v>42705</v>
      </c>
      <c r="X72">
        <v>10.11</v>
      </c>
      <c r="Y72">
        <v>10.33</v>
      </c>
      <c r="Z72">
        <v>8.85</v>
      </c>
      <c r="AA72">
        <v>9.39</v>
      </c>
      <c r="AE72" s="1">
        <v>42705</v>
      </c>
      <c r="AF72">
        <v>14.77</v>
      </c>
      <c r="AG72">
        <v>14.81</v>
      </c>
      <c r="AH72">
        <v>13.21</v>
      </c>
      <c r="AI72">
        <v>14.61</v>
      </c>
      <c r="AM72" s="1">
        <v>42705</v>
      </c>
      <c r="AN72">
        <v>50.93</v>
      </c>
      <c r="AO72">
        <v>51.35</v>
      </c>
      <c r="AP72">
        <v>45.83</v>
      </c>
      <c r="AQ72">
        <v>48.25</v>
      </c>
      <c r="AU72" s="1">
        <v>42705</v>
      </c>
      <c r="AV72">
        <v>11.79</v>
      </c>
      <c r="AW72">
        <v>13.23</v>
      </c>
      <c r="AX72">
        <v>10.86</v>
      </c>
      <c r="AY72">
        <v>13.11</v>
      </c>
      <c r="BC72" s="1">
        <v>42705</v>
      </c>
      <c r="BD72">
        <v>11.44</v>
      </c>
      <c r="BE72">
        <v>11.49</v>
      </c>
      <c r="BF72">
        <v>8.42</v>
      </c>
      <c r="BG72">
        <v>8.8699999999999992</v>
      </c>
      <c r="BK72" s="1">
        <v>42705</v>
      </c>
      <c r="BL72">
        <v>4.41</v>
      </c>
      <c r="BM72">
        <v>4.59</v>
      </c>
      <c r="BN72">
        <v>4.05</v>
      </c>
      <c r="BO72">
        <v>4.5199999999999996</v>
      </c>
      <c r="BS72" s="1">
        <v>42705</v>
      </c>
      <c r="BT72">
        <v>18.16</v>
      </c>
      <c r="BU72">
        <v>18.64</v>
      </c>
      <c r="BV72">
        <v>16.75</v>
      </c>
      <c r="BW72">
        <v>18.559999999999999</v>
      </c>
      <c r="CA72" s="1">
        <v>42705</v>
      </c>
      <c r="CB72">
        <v>8.48</v>
      </c>
      <c r="CC72">
        <v>9.7100000000000009</v>
      </c>
      <c r="CD72">
        <v>8.06</v>
      </c>
      <c r="CE72">
        <v>9.58</v>
      </c>
      <c r="CI72" s="1">
        <v>42705</v>
      </c>
      <c r="CJ72">
        <v>21.21</v>
      </c>
      <c r="CK72">
        <v>26.77</v>
      </c>
      <c r="CL72">
        <v>20.34</v>
      </c>
      <c r="CM72">
        <v>26.41</v>
      </c>
      <c r="CQ72" s="1">
        <v>42705</v>
      </c>
      <c r="CR72">
        <v>61906.35</v>
      </c>
      <c r="CS72">
        <v>61935.7</v>
      </c>
      <c r="CT72">
        <v>56828.55</v>
      </c>
      <c r="CU72">
        <v>60227.29</v>
      </c>
    </row>
    <row r="73" spans="13:100" x14ac:dyDescent="0.25">
      <c r="W73" s="1">
        <v>42675</v>
      </c>
      <c r="X73">
        <v>11.29</v>
      </c>
      <c r="Y73">
        <v>11.29</v>
      </c>
      <c r="Z73">
        <v>8.42</v>
      </c>
      <c r="AA73">
        <v>10.11</v>
      </c>
      <c r="AE73" s="1">
        <v>42675</v>
      </c>
      <c r="AF73">
        <v>16.5</v>
      </c>
      <c r="AG73">
        <v>16.5</v>
      </c>
      <c r="AH73">
        <v>14.44</v>
      </c>
      <c r="AI73">
        <v>15.09</v>
      </c>
      <c r="AM73" s="1">
        <v>42675</v>
      </c>
      <c r="AN73">
        <v>53.51</v>
      </c>
      <c r="AO73">
        <v>54.38</v>
      </c>
      <c r="AP73">
        <v>48.35</v>
      </c>
      <c r="AQ73">
        <v>51.65</v>
      </c>
      <c r="AU73" s="1">
        <v>42675</v>
      </c>
      <c r="AV73">
        <v>13.85</v>
      </c>
      <c r="AW73">
        <v>13.93</v>
      </c>
      <c r="AX73">
        <v>11.52</v>
      </c>
      <c r="AY73">
        <v>12.08</v>
      </c>
      <c r="BC73" s="1">
        <v>42675</v>
      </c>
      <c r="BD73">
        <v>9.15</v>
      </c>
      <c r="BE73">
        <v>12.03</v>
      </c>
      <c r="BF73">
        <v>8.23</v>
      </c>
      <c r="BG73">
        <v>11.13</v>
      </c>
      <c r="BK73" s="1">
        <v>42675</v>
      </c>
      <c r="BL73">
        <v>5.07</v>
      </c>
      <c r="BM73">
        <v>5.12</v>
      </c>
      <c r="BN73">
        <v>4.34</v>
      </c>
      <c r="BO73">
        <v>4.5</v>
      </c>
      <c r="BS73" s="1">
        <v>42675</v>
      </c>
      <c r="BT73">
        <v>21.15</v>
      </c>
      <c r="BU73">
        <v>21.15</v>
      </c>
      <c r="BV73">
        <v>17.98</v>
      </c>
      <c r="BW73">
        <v>18.55</v>
      </c>
      <c r="CA73" s="1">
        <v>42675</v>
      </c>
      <c r="CB73">
        <v>10.29</v>
      </c>
      <c r="CC73">
        <v>10.3</v>
      </c>
      <c r="CD73">
        <v>8.11</v>
      </c>
      <c r="CE73">
        <v>8.66</v>
      </c>
      <c r="CI73" s="1">
        <v>42675</v>
      </c>
      <c r="CJ73">
        <v>21.98</v>
      </c>
      <c r="CK73">
        <v>22.79</v>
      </c>
      <c r="CL73">
        <v>20.04</v>
      </c>
      <c r="CM73">
        <v>21.21</v>
      </c>
      <c r="CQ73" s="1">
        <v>42675</v>
      </c>
      <c r="CR73">
        <v>64921.91</v>
      </c>
      <c r="CS73">
        <v>65291.06</v>
      </c>
      <c r="CT73">
        <v>58322.32</v>
      </c>
      <c r="CU73">
        <v>61906.36</v>
      </c>
    </row>
    <row r="74" spans="13:100" x14ac:dyDescent="0.25">
      <c r="W74" s="1">
        <v>42646</v>
      </c>
      <c r="X74">
        <v>8.6300000000000008</v>
      </c>
      <c r="Y74">
        <v>11.68</v>
      </c>
      <c r="Z74">
        <v>8.6</v>
      </c>
      <c r="AA74">
        <v>11.17</v>
      </c>
      <c r="AE74" s="1">
        <v>42646</v>
      </c>
      <c r="AF74">
        <v>13.74</v>
      </c>
      <c r="AG74">
        <v>16.54</v>
      </c>
      <c r="AH74">
        <v>13.74</v>
      </c>
      <c r="AI74">
        <v>16.350000000000001</v>
      </c>
      <c r="AM74" s="1">
        <v>42646</v>
      </c>
      <c r="AN74">
        <v>55.05</v>
      </c>
      <c r="AO74">
        <v>58.27</v>
      </c>
      <c r="AP74">
        <v>51.53</v>
      </c>
      <c r="AQ74">
        <v>53.4</v>
      </c>
      <c r="AU74" s="1">
        <v>42646</v>
      </c>
      <c r="AV74">
        <v>13.61</v>
      </c>
      <c r="AW74">
        <v>14.33</v>
      </c>
      <c r="AX74">
        <v>13.36</v>
      </c>
      <c r="AY74">
        <v>13.89</v>
      </c>
      <c r="BC74" s="1">
        <v>42646</v>
      </c>
      <c r="BD74">
        <v>7.35</v>
      </c>
      <c r="BE74">
        <v>9.18</v>
      </c>
      <c r="BF74">
        <v>7.23</v>
      </c>
      <c r="BG74">
        <v>9.0399999999999991</v>
      </c>
      <c r="BK74" s="1">
        <v>42646</v>
      </c>
      <c r="BL74">
        <v>4.54</v>
      </c>
      <c r="BM74">
        <v>5.13</v>
      </c>
      <c r="BN74">
        <v>4.49</v>
      </c>
      <c r="BO74">
        <v>5.07</v>
      </c>
      <c r="BS74" s="1">
        <v>42646</v>
      </c>
      <c r="BT74">
        <v>19.71</v>
      </c>
      <c r="BU74">
        <v>21.45</v>
      </c>
      <c r="BV74">
        <v>19.579999999999998</v>
      </c>
      <c r="BW74">
        <v>21.08</v>
      </c>
      <c r="CA74" s="1">
        <v>42646</v>
      </c>
      <c r="CB74">
        <v>9.81</v>
      </c>
      <c r="CC74">
        <v>11.03</v>
      </c>
      <c r="CD74">
        <v>9.81</v>
      </c>
      <c r="CE74">
        <v>10.25</v>
      </c>
      <c r="CI74" s="1">
        <v>42646</v>
      </c>
      <c r="CJ74">
        <v>18.559999999999999</v>
      </c>
      <c r="CK74">
        <v>22.23</v>
      </c>
      <c r="CL74">
        <v>17.93</v>
      </c>
      <c r="CM74">
        <v>21.8</v>
      </c>
      <c r="CQ74" s="1">
        <v>42646</v>
      </c>
      <c r="CR74">
        <v>58370.15</v>
      </c>
      <c r="CS74">
        <v>65054.43</v>
      </c>
      <c r="CT74">
        <v>58366.55</v>
      </c>
      <c r="CU74">
        <v>64924.52</v>
      </c>
    </row>
    <row r="75" spans="13:100" x14ac:dyDescent="0.25">
      <c r="W75" s="1">
        <v>42614</v>
      </c>
      <c r="X75">
        <v>8.19</v>
      </c>
      <c r="Y75">
        <v>9.0299999999999994</v>
      </c>
      <c r="Z75">
        <v>8.06</v>
      </c>
      <c r="AA75">
        <v>8.57</v>
      </c>
      <c r="AE75" s="1">
        <v>42614</v>
      </c>
      <c r="AF75">
        <v>13.83</v>
      </c>
      <c r="AG75">
        <v>14.35</v>
      </c>
      <c r="AH75">
        <v>13.4</v>
      </c>
      <c r="AI75">
        <v>13.74</v>
      </c>
      <c r="AM75" s="1">
        <v>42614</v>
      </c>
      <c r="AN75">
        <v>53.49</v>
      </c>
      <c r="AO75">
        <v>56.36</v>
      </c>
      <c r="AP75">
        <v>51.35</v>
      </c>
      <c r="AQ75">
        <v>55.32</v>
      </c>
      <c r="AU75" s="1">
        <v>42614</v>
      </c>
      <c r="AV75">
        <v>13.76</v>
      </c>
      <c r="AW75">
        <v>14.96</v>
      </c>
      <c r="AX75">
        <v>13.02</v>
      </c>
      <c r="AY75">
        <v>13.56</v>
      </c>
      <c r="BC75" s="1">
        <v>42614</v>
      </c>
      <c r="BD75">
        <v>7.53</v>
      </c>
      <c r="BE75">
        <v>8.09</v>
      </c>
      <c r="BF75">
        <v>6.71</v>
      </c>
      <c r="BG75">
        <v>7.27</v>
      </c>
      <c r="BK75" s="1">
        <v>42614</v>
      </c>
      <c r="BL75">
        <v>4.82</v>
      </c>
      <c r="BM75">
        <v>4.8899999999999997</v>
      </c>
      <c r="BN75">
        <v>4.37</v>
      </c>
      <c r="BO75">
        <v>4.54</v>
      </c>
      <c r="BS75" s="1">
        <v>42614</v>
      </c>
      <c r="BT75">
        <v>19.05</v>
      </c>
      <c r="BU75">
        <v>20.65</v>
      </c>
      <c r="BV75">
        <v>19.04</v>
      </c>
      <c r="BW75">
        <v>19.600000000000001</v>
      </c>
      <c r="CA75" s="1">
        <v>42614</v>
      </c>
      <c r="CB75">
        <v>9.9</v>
      </c>
      <c r="CC75">
        <v>10.62</v>
      </c>
      <c r="CD75">
        <v>9.5399999999999991</v>
      </c>
      <c r="CE75">
        <v>9.86</v>
      </c>
      <c r="CI75" s="1">
        <v>42614</v>
      </c>
      <c r="CJ75">
        <v>17.57</v>
      </c>
      <c r="CK75">
        <v>19.48</v>
      </c>
      <c r="CL75">
        <v>16.38</v>
      </c>
      <c r="CM75">
        <v>18.420000000000002</v>
      </c>
      <c r="CQ75" s="1">
        <v>42614</v>
      </c>
      <c r="CR75">
        <v>57901.45</v>
      </c>
      <c r="CS75">
        <v>60310.5</v>
      </c>
      <c r="CT75">
        <v>56459.11</v>
      </c>
      <c r="CU75">
        <v>58367.05</v>
      </c>
    </row>
    <row r="76" spans="13:100" x14ac:dyDescent="0.25">
      <c r="W76" s="1">
        <v>42583</v>
      </c>
      <c r="X76">
        <v>7.53</v>
      </c>
      <c r="Y76">
        <v>8.36</v>
      </c>
      <c r="Z76">
        <v>7.01</v>
      </c>
      <c r="AA76">
        <v>8.1199999999999992</v>
      </c>
      <c r="AE76" s="1">
        <v>42583</v>
      </c>
      <c r="AF76">
        <v>12.93</v>
      </c>
      <c r="AG76">
        <v>14.27</v>
      </c>
      <c r="AH76">
        <v>12.76</v>
      </c>
      <c r="AI76">
        <v>13.86</v>
      </c>
      <c r="AM76" s="1">
        <v>42583</v>
      </c>
      <c r="AN76">
        <v>54.3</v>
      </c>
      <c r="AO76">
        <v>55.4</v>
      </c>
      <c r="AP76">
        <v>51.18</v>
      </c>
      <c r="AQ76">
        <v>53.85</v>
      </c>
      <c r="AU76" s="1">
        <v>42583</v>
      </c>
      <c r="AV76">
        <v>15.01</v>
      </c>
      <c r="AW76">
        <v>15.42</v>
      </c>
      <c r="AX76">
        <v>13.6</v>
      </c>
      <c r="AY76">
        <v>13.66</v>
      </c>
      <c r="BC76" s="1">
        <v>42583</v>
      </c>
      <c r="BD76">
        <v>6.37</v>
      </c>
      <c r="BE76">
        <v>8.58</v>
      </c>
      <c r="BF76">
        <v>6.05</v>
      </c>
      <c r="BG76">
        <v>7.45</v>
      </c>
      <c r="BK76" s="1">
        <v>42583</v>
      </c>
      <c r="BL76">
        <v>5.17</v>
      </c>
      <c r="BM76">
        <v>5.23</v>
      </c>
      <c r="BN76">
        <v>4.7</v>
      </c>
      <c r="BO76">
        <v>4.83</v>
      </c>
      <c r="BS76" s="1">
        <v>42583</v>
      </c>
      <c r="BT76">
        <v>19.309999999999999</v>
      </c>
      <c r="BU76">
        <v>19.829999999999998</v>
      </c>
      <c r="BV76">
        <v>18.309999999999999</v>
      </c>
      <c r="BW76">
        <v>19.12</v>
      </c>
      <c r="CA76" s="1">
        <v>42583</v>
      </c>
      <c r="CB76">
        <v>11.39</v>
      </c>
      <c r="CC76">
        <v>11.65</v>
      </c>
      <c r="CD76">
        <v>9.58</v>
      </c>
      <c r="CE76">
        <v>9.89</v>
      </c>
      <c r="CI76" s="1">
        <v>42583</v>
      </c>
      <c r="CJ76">
        <v>13.6</v>
      </c>
      <c r="CK76">
        <v>17.7</v>
      </c>
      <c r="CL76">
        <v>13.29</v>
      </c>
      <c r="CM76">
        <v>17.690000000000001</v>
      </c>
      <c r="CQ76" s="1">
        <v>42583</v>
      </c>
      <c r="CR76">
        <v>57309.23</v>
      </c>
      <c r="CS76">
        <v>59417.88</v>
      </c>
      <c r="CT76">
        <v>55695.519999999997</v>
      </c>
      <c r="CU76">
        <v>57901.11</v>
      </c>
    </row>
    <row r="77" spans="13:100" x14ac:dyDescent="0.25">
      <c r="W77" s="1">
        <v>42552</v>
      </c>
      <c r="X77">
        <v>5.99</v>
      </c>
      <c r="Y77">
        <v>7.74</v>
      </c>
      <c r="Z77">
        <v>5.65</v>
      </c>
      <c r="AA77">
        <v>7.5</v>
      </c>
      <c r="AE77" s="1">
        <v>42552</v>
      </c>
      <c r="AF77">
        <v>11.64</v>
      </c>
      <c r="AG77">
        <v>13.23</v>
      </c>
      <c r="AH77">
        <v>11.49</v>
      </c>
      <c r="AI77">
        <v>12.94</v>
      </c>
      <c r="AM77" s="1">
        <v>42552</v>
      </c>
      <c r="AN77">
        <v>44.92</v>
      </c>
      <c r="AO77">
        <v>54.42</v>
      </c>
      <c r="AP77">
        <v>44.81</v>
      </c>
      <c r="AQ77">
        <v>54.3</v>
      </c>
      <c r="AU77" s="1">
        <v>42552</v>
      </c>
      <c r="AV77">
        <v>13.57</v>
      </c>
      <c r="AW77">
        <v>15.02</v>
      </c>
      <c r="AX77">
        <v>12.5</v>
      </c>
      <c r="AY77">
        <v>14.99</v>
      </c>
      <c r="BC77" s="1">
        <v>42552</v>
      </c>
      <c r="BD77">
        <v>4.8499999999999996</v>
      </c>
      <c r="BE77">
        <v>6.58</v>
      </c>
      <c r="BF77">
        <v>4.7699999999999996</v>
      </c>
      <c r="BG77">
        <v>6.34</v>
      </c>
      <c r="BK77" s="1">
        <v>42552</v>
      </c>
      <c r="BL77">
        <v>4.83</v>
      </c>
      <c r="BM77">
        <v>5.57</v>
      </c>
      <c r="BN77">
        <v>4.63</v>
      </c>
      <c r="BO77">
        <v>5.12</v>
      </c>
      <c r="BS77" s="1">
        <v>42552</v>
      </c>
      <c r="BT77">
        <v>17.97</v>
      </c>
      <c r="BU77">
        <v>19.32</v>
      </c>
      <c r="BV77">
        <v>16.829999999999998</v>
      </c>
      <c r="BW77">
        <v>19.23</v>
      </c>
      <c r="CA77" s="1">
        <v>42552</v>
      </c>
      <c r="CB77">
        <v>10.32</v>
      </c>
      <c r="CC77">
        <v>11.43</v>
      </c>
      <c r="CD77">
        <v>9.86</v>
      </c>
      <c r="CE77">
        <v>11.27</v>
      </c>
      <c r="CI77" s="1">
        <v>42552</v>
      </c>
      <c r="CJ77">
        <v>14.17</v>
      </c>
      <c r="CK77">
        <v>14.73</v>
      </c>
      <c r="CL77">
        <v>13.21</v>
      </c>
      <c r="CM77">
        <v>13.6</v>
      </c>
      <c r="CQ77" s="1">
        <v>42552</v>
      </c>
      <c r="CR77">
        <v>51540.21</v>
      </c>
      <c r="CS77">
        <v>57473.83</v>
      </c>
      <c r="CT77">
        <v>50824.99</v>
      </c>
      <c r="CU77">
        <v>57308.21</v>
      </c>
    </row>
    <row r="78" spans="13:100" x14ac:dyDescent="0.25">
      <c r="W78" s="1">
        <v>42522</v>
      </c>
      <c r="X78">
        <v>5.1100000000000003</v>
      </c>
      <c r="Y78">
        <v>6.16</v>
      </c>
      <c r="Z78">
        <v>4.96</v>
      </c>
      <c r="AA78">
        <v>5.95</v>
      </c>
      <c r="AE78" s="1">
        <v>42522</v>
      </c>
      <c r="AF78">
        <v>11.13</v>
      </c>
      <c r="AG78">
        <v>11.81</v>
      </c>
      <c r="AH78">
        <v>10.66</v>
      </c>
      <c r="AI78">
        <v>11.6</v>
      </c>
      <c r="AM78" s="1">
        <v>42522</v>
      </c>
      <c r="AN78">
        <v>45.3</v>
      </c>
      <c r="AO78">
        <v>48.39</v>
      </c>
      <c r="AP78">
        <v>42.35</v>
      </c>
      <c r="AQ78">
        <v>44.65</v>
      </c>
      <c r="AU78" s="1">
        <v>42522</v>
      </c>
      <c r="AV78">
        <v>12.17</v>
      </c>
      <c r="AW78">
        <v>13.75</v>
      </c>
      <c r="AX78">
        <v>11.85</v>
      </c>
      <c r="AY78">
        <v>13.45</v>
      </c>
      <c r="BC78" s="1">
        <v>42522</v>
      </c>
      <c r="BD78">
        <v>4.55</v>
      </c>
      <c r="BE78">
        <v>5.4</v>
      </c>
      <c r="BF78">
        <v>4.51</v>
      </c>
      <c r="BG78">
        <v>4.82</v>
      </c>
      <c r="BK78" s="1">
        <v>42522</v>
      </c>
      <c r="BL78">
        <v>4.26</v>
      </c>
      <c r="BM78">
        <v>4.83</v>
      </c>
      <c r="BN78">
        <v>4.13</v>
      </c>
      <c r="BO78">
        <v>4.83</v>
      </c>
      <c r="BS78" s="1">
        <v>42522</v>
      </c>
      <c r="BT78">
        <v>17.3</v>
      </c>
      <c r="BU78">
        <v>18.07</v>
      </c>
      <c r="BV78">
        <v>16.47</v>
      </c>
      <c r="BW78">
        <v>17.940000000000001</v>
      </c>
      <c r="CA78" s="1">
        <v>42522</v>
      </c>
      <c r="CB78">
        <v>9.2100000000000009</v>
      </c>
      <c r="CC78">
        <v>10.45</v>
      </c>
      <c r="CD78">
        <v>9.1</v>
      </c>
      <c r="CE78">
        <v>10.3</v>
      </c>
      <c r="CI78" s="1">
        <v>42522</v>
      </c>
      <c r="CJ78">
        <v>15.27</v>
      </c>
      <c r="CK78">
        <v>15.98</v>
      </c>
      <c r="CL78">
        <v>13.62</v>
      </c>
      <c r="CM78">
        <v>13.97</v>
      </c>
      <c r="CQ78" s="1">
        <v>42522</v>
      </c>
      <c r="CR78">
        <v>48468.19</v>
      </c>
      <c r="CS78">
        <v>51811.58</v>
      </c>
      <c r="CT78">
        <v>48066.67</v>
      </c>
      <c r="CU78">
        <v>51526.93</v>
      </c>
    </row>
    <row r="79" spans="13:100" x14ac:dyDescent="0.25">
      <c r="W79" s="1">
        <v>42492</v>
      </c>
      <c r="X79">
        <v>6.47</v>
      </c>
      <c r="Y79">
        <v>6.63</v>
      </c>
      <c r="Z79">
        <v>5.08</v>
      </c>
      <c r="AA79">
        <v>5.08</v>
      </c>
      <c r="AE79" s="1">
        <v>42492</v>
      </c>
      <c r="AF79">
        <v>12.56</v>
      </c>
      <c r="AG79">
        <v>12.72</v>
      </c>
      <c r="AH79">
        <v>11.01</v>
      </c>
      <c r="AI79">
        <v>11.11</v>
      </c>
      <c r="AM79" s="1">
        <v>42492</v>
      </c>
      <c r="AN79">
        <v>48.46</v>
      </c>
      <c r="AO79">
        <v>49.47</v>
      </c>
      <c r="AP79">
        <v>44.22</v>
      </c>
      <c r="AQ79">
        <v>45.18</v>
      </c>
      <c r="AU79" s="1">
        <v>42492</v>
      </c>
      <c r="AV79">
        <v>12.92</v>
      </c>
      <c r="AW79">
        <v>13.78</v>
      </c>
      <c r="AX79">
        <v>12.01</v>
      </c>
      <c r="AY79">
        <v>12.21</v>
      </c>
      <c r="BC79" s="1">
        <v>42492</v>
      </c>
      <c r="BD79">
        <v>6.51</v>
      </c>
      <c r="BE79">
        <v>6.52</v>
      </c>
      <c r="BF79">
        <v>4.5199999999999996</v>
      </c>
      <c r="BG79">
        <v>4.5599999999999996</v>
      </c>
      <c r="BK79" s="1">
        <v>42492</v>
      </c>
      <c r="BL79">
        <v>4.58</v>
      </c>
      <c r="BM79">
        <v>4.87</v>
      </c>
      <c r="BN79">
        <v>4.22</v>
      </c>
      <c r="BO79">
        <v>4.2699999999999996</v>
      </c>
      <c r="BS79" s="1">
        <v>42492</v>
      </c>
      <c r="BT79">
        <v>19.21</v>
      </c>
      <c r="BU79">
        <v>19.329999999999998</v>
      </c>
      <c r="BV79">
        <v>16.37</v>
      </c>
      <c r="BW79">
        <v>17.39</v>
      </c>
      <c r="CA79" s="1">
        <v>42492</v>
      </c>
      <c r="CB79">
        <v>10.43</v>
      </c>
      <c r="CC79">
        <v>10.62</v>
      </c>
      <c r="CD79">
        <v>9.1999999999999993</v>
      </c>
      <c r="CE79">
        <v>9.26</v>
      </c>
      <c r="CI79" s="1">
        <v>42492</v>
      </c>
      <c r="CJ79">
        <v>18.25</v>
      </c>
      <c r="CK79">
        <v>18.25</v>
      </c>
      <c r="CL79">
        <v>14.2</v>
      </c>
      <c r="CM79">
        <v>15.41</v>
      </c>
      <c r="CQ79" s="1">
        <v>42492</v>
      </c>
      <c r="CR79">
        <v>53909.53</v>
      </c>
      <c r="CS79">
        <v>54112.79</v>
      </c>
      <c r="CT79">
        <v>48291.51</v>
      </c>
      <c r="CU79">
        <v>48471.71</v>
      </c>
    </row>
    <row r="80" spans="13:100" x14ac:dyDescent="0.25">
      <c r="W80" s="1">
        <v>42461</v>
      </c>
      <c r="X80">
        <v>5.08</v>
      </c>
      <c r="Y80">
        <v>6.66</v>
      </c>
      <c r="Z80">
        <v>4.68</v>
      </c>
      <c r="AA80">
        <v>6.46</v>
      </c>
      <c r="AE80" s="1">
        <v>42461</v>
      </c>
      <c r="AF80">
        <v>11.76</v>
      </c>
      <c r="AG80">
        <v>13.15</v>
      </c>
      <c r="AH80">
        <v>11.21</v>
      </c>
      <c r="AI80">
        <v>12.57</v>
      </c>
      <c r="AM80" s="1">
        <v>42461</v>
      </c>
      <c r="AN80">
        <v>50.46</v>
      </c>
      <c r="AO80">
        <v>51.28</v>
      </c>
      <c r="AP80">
        <v>46.9</v>
      </c>
      <c r="AQ80">
        <v>48.68</v>
      </c>
      <c r="AU80" s="1">
        <v>42461</v>
      </c>
      <c r="AV80">
        <v>11.11</v>
      </c>
      <c r="AW80">
        <v>12.95</v>
      </c>
      <c r="AX80">
        <v>10.3</v>
      </c>
      <c r="AY80">
        <v>12.95</v>
      </c>
      <c r="BC80" s="1">
        <v>42461</v>
      </c>
      <c r="BD80">
        <v>5.27</v>
      </c>
      <c r="BE80">
        <v>7.23</v>
      </c>
      <c r="BF80">
        <v>4.97</v>
      </c>
      <c r="BG80">
        <v>6.39</v>
      </c>
      <c r="BK80" s="1">
        <v>42461</v>
      </c>
      <c r="BL80">
        <v>4.03</v>
      </c>
      <c r="BM80">
        <v>4.8600000000000003</v>
      </c>
      <c r="BN80">
        <v>3.97</v>
      </c>
      <c r="BO80">
        <v>4.59</v>
      </c>
      <c r="BS80" s="1">
        <v>42461</v>
      </c>
      <c r="BT80">
        <v>18.79</v>
      </c>
      <c r="BU80">
        <v>21.57</v>
      </c>
      <c r="BV80">
        <v>17.71</v>
      </c>
      <c r="BW80">
        <v>19.14</v>
      </c>
      <c r="CA80" s="1">
        <v>42461</v>
      </c>
      <c r="CB80">
        <v>8.9600000000000009</v>
      </c>
      <c r="CC80">
        <v>10.69</v>
      </c>
      <c r="CD80">
        <v>8.7200000000000006</v>
      </c>
      <c r="CE80">
        <v>10.44</v>
      </c>
      <c r="CI80" s="1">
        <v>42461</v>
      </c>
      <c r="CJ80">
        <v>16.239999999999998</v>
      </c>
      <c r="CK80">
        <v>18.91</v>
      </c>
      <c r="CL80">
        <v>15.28</v>
      </c>
      <c r="CM80">
        <v>18.010000000000002</v>
      </c>
      <c r="CQ80" s="1">
        <v>42461</v>
      </c>
      <c r="CR80">
        <v>50054.41</v>
      </c>
      <c r="CS80">
        <v>54977.7</v>
      </c>
      <c r="CT80">
        <v>47873.65</v>
      </c>
      <c r="CU80">
        <v>53910.51</v>
      </c>
    </row>
    <row r="81" spans="23:99" x14ac:dyDescent="0.25">
      <c r="W81" s="1">
        <v>42430</v>
      </c>
      <c r="X81">
        <v>3.35</v>
      </c>
      <c r="Y81">
        <v>5.68</v>
      </c>
      <c r="Z81">
        <v>3.22</v>
      </c>
      <c r="AA81">
        <v>5.27</v>
      </c>
      <c r="AE81" s="1">
        <v>42430</v>
      </c>
      <c r="AF81">
        <v>9.8000000000000007</v>
      </c>
      <c r="AG81">
        <v>12.83</v>
      </c>
      <c r="AH81">
        <v>9.75</v>
      </c>
      <c r="AI81">
        <v>11.93</v>
      </c>
      <c r="AM81" s="1">
        <v>42430</v>
      </c>
      <c r="AN81">
        <v>50.84</v>
      </c>
      <c r="AO81">
        <v>55.31</v>
      </c>
      <c r="AP81">
        <v>50.11</v>
      </c>
      <c r="AQ81">
        <v>50.76</v>
      </c>
      <c r="AU81" s="1">
        <v>42430</v>
      </c>
      <c r="AV81">
        <v>10.09</v>
      </c>
      <c r="AW81">
        <v>12.45</v>
      </c>
      <c r="AX81">
        <v>9.9700000000000006</v>
      </c>
      <c r="AY81">
        <v>11.23</v>
      </c>
      <c r="BC81" s="1">
        <v>42430</v>
      </c>
      <c r="BD81">
        <v>2.96</v>
      </c>
      <c r="BE81">
        <v>5.7</v>
      </c>
      <c r="BF81">
        <v>2.92</v>
      </c>
      <c r="BG81">
        <v>5.33</v>
      </c>
      <c r="BK81" s="1">
        <v>42430</v>
      </c>
      <c r="BL81">
        <v>3.12</v>
      </c>
      <c r="BM81">
        <v>4.3899999999999997</v>
      </c>
      <c r="BN81">
        <v>3.09</v>
      </c>
      <c r="BO81">
        <v>4.1100000000000003</v>
      </c>
      <c r="BS81" s="1">
        <v>42430</v>
      </c>
      <c r="BT81">
        <v>15.5</v>
      </c>
      <c r="BU81">
        <v>20.79</v>
      </c>
      <c r="BV81">
        <v>15.45</v>
      </c>
      <c r="BW81">
        <v>18.95</v>
      </c>
      <c r="CA81" s="1">
        <v>42430</v>
      </c>
      <c r="CB81">
        <v>8.36</v>
      </c>
      <c r="CC81">
        <v>10.06</v>
      </c>
      <c r="CD81">
        <v>8.0500000000000007</v>
      </c>
      <c r="CE81">
        <v>9.1</v>
      </c>
      <c r="CI81" s="1">
        <v>42430</v>
      </c>
      <c r="CJ81">
        <v>17.760000000000002</v>
      </c>
      <c r="CK81">
        <v>19.47</v>
      </c>
      <c r="CL81">
        <v>15.74</v>
      </c>
      <c r="CM81">
        <v>16.239999999999998</v>
      </c>
      <c r="CQ81" s="1">
        <v>42430</v>
      </c>
      <c r="CR81">
        <v>42795.17</v>
      </c>
      <c r="CS81">
        <v>52261.94</v>
      </c>
      <c r="CT81">
        <v>42795.17</v>
      </c>
      <c r="CU81">
        <v>50055.27</v>
      </c>
    </row>
    <row r="82" spans="23:99" x14ac:dyDescent="0.25">
      <c r="W82" s="1">
        <v>42401</v>
      </c>
      <c r="X82">
        <v>2.99</v>
      </c>
      <c r="Y82">
        <v>3.33</v>
      </c>
      <c r="Z82">
        <v>2.6</v>
      </c>
      <c r="AA82">
        <v>3.25</v>
      </c>
      <c r="AE82" s="1">
        <v>42401</v>
      </c>
      <c r="AF82">
        <v>9.2100000000000009</v>
      </c>
      <c r="AG82">
        <v>9.74</v>
      </c>
      <c r="AH82">
        <v>8.67</v>
      </c>
      <c r="AI82">
        <v>9.6999999999999993</v>
      </c>
      <c r="AM82" s="1">
        <v>42401</v>
      </c>
      <c r="AN82">
        <v>47.27</v>
      </c>
      <c r="AO82">
        <v>55.55</v>
      </c>
      <c r="AP82">
        <v>46.84</v>
      </c>
      <c r="AQ82">
        <v>50.74</v>
      </c>
      <c r="AU82" s="1">
        <v>42401</v>
      </c>
      <c r="AV82">
        <v>9.8800000000000008</v>
      </c>
      <c r="AW82">
        <v>10.37</v>
      </c>
      <c r="AX82">
        <v>9.4600000000000009</v>
      </c>
      <c r="AY82">
        <v>9.9</v>
      </c>
      <c r="BC82" s="1">
        <v>42401</v>
      </c>
      <c r="BD82">
        <v>2.98</v>
      </c>
      <c r="BE82">
        <v>3.68</v>
      </c>
      <c r="BF82">
        <v>2.79</v>
      </c>
      <c r="BG82">
        <v>2.89</v>
      </c>
      <c r="BK82" s="1">
        <v>42401</v>
      </c>
      <c r="BL82">
        <v>2.71</v>
      </c>
      <c r="BM82">
        <v>3.12</v>
      </c>
      <c r="BN82">
        <v>2.67</v>
      </c>
      <c r="BO82">
        <v>3.1</v>
      </c>
      <c r="BS82" s="1">
        <v>42401</v>
      </c>
      <c r="BT82">
        <v>14.14</v>
      </c>
      <c r="BU82">
        <v>15.69</v>
      </c>
      <c r="BV82">
        <v>13.74</v>
      </c>
      <c r="BW82">
        <v>15.39</v>
      </c>
      <c r="CA82" s="1">
        <v>42401</v>
      </c>
      <c r="CB82">
        <v>7.29</v>
      </c>
      <c r="CC82">
        <v>8.33</v>
      </c>
      <c r="CD82">
        <v>7.1</v>
      </c>
      <c r="CE82">
        <v>8.3000000000000007</v>
      </c>
      <c r="CI82" s="1">
        <v>42401</v>
      </c>
      <c r="CJ82">
        <v>16.489999999999998</v>
      </c>
      <c r="CK82">
        <v>18.29</v>
      </c>
      <c r="CL82">
        <v>15.59</v>
      </c>
      <c r="CM82">
        <v>17.690000000000001</v>
      </c>
      <c r="CQ82" s="1">
        <v>42401</v>
      </c>
      <c r="CR82">
        <v>40396.519999999997</v>
      </c>
      <c r="CS82">
        <v>43601.33</v>
      </c>
      <c r="CT82">
        <v>38596.17</v>
      </c>
      <c r="CU82">
        <v>42793.86</v>
      </c>
    </row>
    <row r="83" spans="23:99" x14ac:dyDescent="0.25">
      <c r="W83" s="1">
        <v>42373</v>
      </c>
      <c r="X83">
        <v>4.1500000000000004</v>
      </c>
      <c r="Y83">
        <v>4.4400000000000004</v>
      </c>
      <c r="Z83">
        <v>2.6</v>
      </c>
      <c r="AA83">
        <v>3.06</v>
      </c>
      <c r="AE83" s="1">
        <v>42373</v>
      </c>
      <c r="AF83">
        <v>9.66</v>
      </c>
      <c r="AG83">
        <v>9.7200000000000006</v>
      </c>
      <c r="AH83">
        <v>8.5</v>
      </c>
      <c r="AI83">
        <v>9.3000000000000007</v>
      </c>
      <c r="AM83" s="1">
        <v>42373</v>
      </c>
      <c r="AN83">
        <v>53.7</v>
      </c>
      <c r="AO83">
        <v>54.64</v>
      </c>
      <c r="AP83">
        <v>44.76</v>
      </c>
      <c r="AQ83">
        <v>47.61</v>
      </c>
      <c r="AU83" s="1">
        <v>42373</v>
      </c>
      <c r="AV83">
        <v>9.76</v>
      </c>
      <c r="AW83">
        <v>10.02</v>
      </c>
      <c r="AX83">
        <v>8.5399999999999991</v>
      </c>
      <c r="AY83">
        <v>10.02</v>
      </c>
      <c r="BC83" s="1">
        <v>42373</v>
      </c>
      <c r="BD83">
        <v>3.76</v>
      </c>
      <c r="BE83">
        <v>3.82</v>
      </c>
      <c r="BF83">
        <v>2.64</v>
      </c>
      <c r="BG83">
        <v>2.94</v>
      </c>
      <c r="BK83" s="1">
        <v>42373</v>
      </c>
      <c r="BL83">
        <v>2.87</v>
      </c>
      <c r="BM83">
        <v>2.93</v>
      </c>
      <c r="BN83">
        <v>2.6</v>
      </c>
      <c r="BO83">
        <v>2.74</v>
      </c>
      <c r="BS83" s="1">
        <v>42373</v>
      </c>
      <c r="BT83">
        <v>14.71</v>
      </c>
      <c r="BU83">
        <v>15.18</v>
      </c>
      <c r="BV83">
        <v>12.89</v>
      </c>
      <c r="BW83">
        <v>14.27</v>
      </c>
      <c r="CA83" s="1">
        <v>42373</v>
      </c>
      <c r="CB83">
        <v>6.76</v>
      </c>
      <c r="CC83">
        <v>7.37</v>
      </c>
      <c r="CD83">
        <v>6.35</v>
      </c>
      <c r="CE83">
        <v>7.32</v>
      </c>
      <c r="CI83" s="1">
        <v>42373</v>
      </c>
      <c r="CJ83">
        <v>18.79</v>
      </c>
      <c r="CK83">
        <v>19.55</v>
      </c>
      <c r="CL83">
        <v>15.86</v>
      </c>
      <c r="CM83">
        <v>16.649999999999999</v>
      </c>
      <c r="CQ83" s="1">
        <v>42373</v>
      </c>
      <c r="CR83">
        <v>43348.91</v>
      </c>
      <c r="CS83">
        <v>43348.91</v>
      </c>
      <c r="CT83">
        <v>37046.07</v>
      </c>
      <c r="CU83">
        <v>40405.99</v>
      </c>
    </row>
    <row r="84" spans="23:99" x14ac:dyDescent="0.25">
      <c r="W84" s="1">
        <v>42339</v>
      </c>
      <c r="X84">
        <v>4.84</v>
      </c>
      <c r="Y84">
        <v>5.16</v>
      </c>
      <c r="Z84">
        <v>4.12</v>
      </c>
      <c r="AA84">
        <v>4.2300000000000004</v>
      </c>
      <c r="AE84" s="1">
        <v>42339</v>
      </c>
      <c r="AF84">
        <v>10.31</v>
      </c>
      <c r="AG84">
        <v>10.89</v>
      </c>
      <c r="AH84">
        <v>9.7100000000000009</v>
      </c>
      <c r="AI84">
        <v>9.81</v>
      </c>
      <c r="AM84" s="1">
        <v>42339</v>
      </c>
      <c r="AN84">
        <v>54.09</v>
      </c>
      <c r="AO84">
        <v>58.82</v>
      </c>
      <c r="AP84">
        <v>53.56</v>
      </c>
      <c r="AQ84">
        <v>54.08</v>
      </c>
      <c r="AU84" s="1">
        <v>42339</v>
      </c>
      <c r="AV84">
        <v>10.06</v>
      </c>
      <c r="AW84">
        <v>11.06</v>
      </c>
      <c r="AX84">
        <v>9.84</v>
      </c>
      <c r="AY84">
        <v>9.84</v>
      </c>
      <c r="BC84" s="1">
        <v>42339</v>
      </c>
      <c r="BD84">
        <v>5.04</v>
      </c>
      <c r="BE84">
        <v>5.0999999999999996</v>
      </c>
      <c r="BF84">
        <v>3.76</v>
      </c>
      <c r="BG84">
        <v>3.8</v>
      </c>
      <c r="BK84" s="1">
        <v>42339</v>
      </c>
      <c r="BL84">
        <v>2.99</v>
      </c>
      <c r="BM84">
        <v>3.22</v>
      </c>
      <c r="BN84">
        <v>2.89</v>
      </c>
      <c r="BO84">
        <v>2.91</v>
      </c>
      <c r="BS84" s="1">
        <v>42339</v>
      </c>
      <c r="BT84">
        <v>16.12</v>
      </c>
      <c r="BU84">
        <v>17.78</v>
      </c>
      <c r="BV84">
        <v>14.72</v>
      </c>
      <c r="BW84">
        <v>15.01</v>
      </c>
      <c r="CA84" s="1">
        <v>42339</v>
      </c>
      <c r="CB84">
        <v>7.85</v>
      </c>
      <c r="CC84">
        <v>8.5</v>
      </c>
      <c r="CD84">
        <v>6.82</v>
      </c>
      <c r="CE84">
        <v>6.85</v>
      </c>
      <c r="CI84" s="1">
        <v>42339</v>
      </c>
      <c r="CJ84">
        <v>18.21</v>
      </c>
      <c r="CK84">
        <v>20.71</v>
      </c>
      <c r="CL84">
        <v>17.350000000000001</v>
      </c>
      <c r="CM84">
        <v>19.170000000000002</v>
      </c>
      <c r="CQ84" s="1">
        <v>42339</v>
      </c>
      <c r="CR84">
        <v>45121.1</v>
      </c>
      <c r="CS84">
        <v>47142.43</v>
      </c>
      <c r="CT84">
        <v>43136.97</v>
      </c>
      <c r="CU84">
        <v>43349.96</v>
      </c>
    </row>
    <row r="85" spans="23:99" x14ac:dyDescent="0.25">
      <c r="W85" s="1">
        <v>42311</v>
      </c>
      <c r="X85">
        <v>4.95</v>
      </c>
      <c r="Y85">
        <v>5.46</v>
      </c>
      <c r="Z85">
        <v>4.57</v>
      </c>
      <c r="AA85">
        <v>4.84</v>
      </c>
      <c r="AE85" s="1">
        <v>42311</v>
      </c>
      <c r="AF85">
        <v>9.8800000000000008</v>
      </c>
      <c r="AG85">
        <v>11</v>
      </c>
      <c r="AH85">
        <v>9.8699999999999992</v>
      </c>
      <c r="AI85">
        <v>10.28</v>
      </c>
      <c r="AM85" s="1">
        <v>42311</v>
      </c>
      <c r="AN85">
        <v>57.12</v>
      </c>
      <c r="AO85">
        <v>58.03</v>
      </c>
      <c r="AP85">
        <v>51.86</v>
      </c>
      <c r="AQ85">
        <v>53.73</v>
      </c>
      <c r="AU85" s="1">
        <v>42311</v>
      </c>
      <c r="AV85">
        <v>9.3800000000000008</v>
      </c>
      <c r="AW85">
        <v>11.2</v>
      </c>
      <c r="AX85">
        <v>9.17</v>
      </c>
      <c r="AY85">
        <v>10.01</v>
      </c>
      <c r="BC85" s="1">
        <v>42311</v>
      </c>
      <c r="BD85">
        <v>4.4800000000000004</v>
      </c>
      <c r="BE85">
        <v>5.27</v>
      </c>
      <c r="BF85">
        <v>3.93</v>
      </c>
      <c r="BG85">
        <v>4.99</v>
      </c>
      <c r="BK85" s="1">
        <v>42311</v>
      </c>
      <c r="BL85">
        <v>3.08</v>
      </c>
      <c r="BM85">
        <v>3.31</v>
      </c>
      <c r="BN85">
        <v>2.98</v>
      </c>
      <c r="BO85">
        <v>2.98</v>
      </c>
      <c r="BS85" s="1">
        <v>42311</v>
      </c>
      <c r="BT85">
        <v>16.559999999999999</v>
      </c>
      <c r="BU85">
        <v>18.5</v>
      </c>
      <c r="BV85">
        <v>16.02</v>
      </c>
      <c r="BW85">
        <v>16.02</v>
      </c>
      <c r="CA85" s="1">
        <v>42311</v>
      </c>
      <c r="CB85">
        <v>6.91</v>
      </c>
      <c r="CC85">
        <v>8.61</v>
      </c>
      <c r="CD85">
        <v>6.91</v>
      </c>
      <c r="CE85">
        <v>7.91</v>
      </c>
      <c r="CI85" s="1">
        <v>42311</v>
      </c>
      <c r="CJ85">
        <v>15.09</v>
      </c>
      <c r="CK85">
        <v>18.940000000000001</v>
      </c>
      <c r="CL85">
        <v>14.71</v>
      </c>
      <c r="CM85">
        <v>18.190000000000001</v>
      </c>
      <c r="CQ85" s="1">
        <v>42311</v>
      </c>
      <c r="CR85">
        <v>45868.81</v>
      </c>
      <c r="CS85">
        <v>49054.38</v>
      </c>
      <c r="CT85">
        <v>45105.89</v>
      </c>
      <c r="CU85">
        <v>45120.36</v>
      </c>
    </row>
    <row r="86" spans="23:99" x14ac:dyDescent="0.25">
      <c r="W86" s="1">
        <v>42278</v>
      </c>
      <c r="X86">
        <v>4.62</v>
      </c>
      <c r="Y86">
        <v>5.73</v>
      </c>
      <c r="Z86">
        <v>4.3600000000000003</v>
      </c>
      <c r="AA86">
        <v>4.87</v>
      </c>
      <c r="AE86" s="1">
        <v>42278</v>
      </c>
      <c r="AF86">
        <v>9.8000000000000007</v>
      </c>
      <c r="AG86">
        <v>11.2</v>
      </c>
      <c r="AH86">
        <v>9.61</v>
      </c>
      <c r="AI86">
        <v>9.7899999999999991</v>
      </c>
      <c r="AM86" s="1">
        <v>42278</v>
      </c>
      <c r="AN86">
        <v>68.540000000000006</v>
      </c>
      <c r="AO86">
        <v>70.08</v>
      </c>
      <c r="AP86">
        <v>57.4</v>
      </c>
      <c r="AQ86">
        <v>58.67</v>
      </c>
      <c r="AU86" s="1">
        <v>42278</v>
      </c>
      <c r="AV86">
        <v>9.33</v>
      </c>
      <c r="AW86">
        <v>10.42</v>
      </c>
      <c r="AX86">
        <v>8.59</v>
      </c>
      <c r="AY86">
        <v>9.4700000000000006</v>
      </c>
      <c r="BC86" s="1">
        <v>42278</v>
      </c>
      <c r="BD86">
        <v>4.5</v>
      </c>
      <c r="BE86">
        <v>5.59</v>
      </c>
      <c r="BF86">
        <v>4.3</v>
      </c>
      <c r="BG86">
        <v>4.41</v>
      </c>
      <c r="BK86" s="1">
        <v>42278</v>
      </c>
      <c r="BL86">
        <v>2.89</v>
      </c>
      <c r="BM86">
        <v>3.18</v>
      </c>
      <c r="BN86">
        <v>2.86</v>
      </c>
      <c r="BO86">
        <v>2.95</v>
      </c>
      <c r="BS86" s="1">
        <v>42278</v>
      </c>
      <c r="BT86">
        <v>15.46</v>
      </c>
      <c r="BU86">
        <v>18.28</v>
      </c>
      <c r="BV86">
        <v>15.03</v>
      </c>
      <c r="BW86">
        <v>16.41</v>
      </c>
      <c r="CA86" s="1">
        <v>42278</v>
      </c>
      <c r="CB86">
        <v>6.48</v>
      </c>
      <c r="CC86">
        <v>7.59</v>
      </c>
      <c r="CD86">
        <v>6.19</v>
      </c>
      <c r="CE86">
        <v>6.91</v>
      </c>
      <c r="CI86" s="1">
        <v>42278</v>
      </c>
      <c r="CJ86">
        <v>11.71</v>
      </c>
      <c r="CK86">
        <v>15.4</v>
      </c>
      <c r="CL86">
        <v>11.59</v>
      </c>
      <c r="CM86">
        <v>15.11</v>
      </c>
      <c r="CQ86" s="1">
        <v>42278</v>
      </c>
      <c r="CR86">
        <v>45064.26</v>
      </c>
      <c r="CS86">
        <v>49752.04</v>
      </c>
      <c r="CT86">
        <v>44788.93</v>
      </c>
      <c r="CU86">
        <v>45868.82</v>
      </c>
    </row>
    <row r="87" spans="23:99" x14ac:dyDescent="0.25">
      <c r="W87" s="1">
        <v>42248</v>
      </c>
      <c r="X87">
        <v>5.53</v>
      </c>
      <c r="Y87">
        <v>5.82</v>
      </c>
      <c r="Z87">
        <v>4.07</v>
      </c>
      <c r="AA87">
        <v>4.57</v>
      </c>
      <c r="AE87" s="1">
        <v>42248</v>
      </c>
      <c r="AF87">
        <v>9.58</v>
      </c>
      <c r="AG87">
        <v>10.91</v>
      </c>
      <c r="AH87">
        <v>9.31</v>
      </c>
      <c r="AI87">
        <v>9.8000000000000007</v>
      </c>
      <c r="AM87" s="1">
        <v>42248</v>
      </c>
      <c r="AN87">
        <v>66.84</v>
      </c>
      <c r="AO87">
        <v>70.75</v>
      </c>
      <c r="AP87">
        <v>66.319999999999993</v>
      </c>
      <c r="AQ87">
        <v>68.91</v>
      </c>
      <c r="AU87" s="1">
        <v>42248</v>
      </c>
      <c r="AV87">
        <v>10.77</v>
      </c>
      <c r="AW87">
        <v>11.05</v>
      </c>
      <c r="AX87">
        <v>7.88</v>
      </c>
      <c r="AY87">
        <v>9.1300000000000008</v>
      </c>
      <c r="BC87" s="1">
        <v>42248</v>
      </c>
      <c r="BD87">
        <v>4.09</v>
      </c>
      <c r="BE87">
        <v>5.63</v>
      </c>
      <c r="BF87">
        <v>4.08</v>
      </c>
      <c r="BG87">
        <v>4.4400000000000004</v>
      </c>
      <c r="BK87" s="1">
        <v>42248</v>
      </c>
      <c r="BL87">
        <v>2.71</v>
      </c>
      <c r="BM87">
        <v>3.09</v>
      </c>
      <c r="BN87">
        <v>2.61</v>
      </c>
      <c r="BO87">
        <v>2.87</v>
      </c>
      <c r="BS87" s="1">
        <v>42248</v>
      </c>
      <c r="BT87">
        <v>17.36</v>
      </c>
      <c r="BU87">
        <v>17.809999999999999</v>
      </c>
      <c r="BV87">
        <v>14.75</v>
      </c>
      <c r="BW87">
        <v>15.3</v>
      </c>
      <c r="CA87" s="1">
        <v>42248</v>
      </c>
      <c r="CB87">
        <v>6.69</v>
      </c>
      <c r="CC87">
        <v>7.94</v>
      </c>
      <c r="CD87">
        <v>6.11</v>
      </c>
      <c r="CE87">
        <v>6.45</v>
      </c>
      <c r="CI87" s="1">
        <v>42248</v>
      </c>
      <c r="CJ87">
        <v>9.49</v>
      </c>
      <c r="CK87">
        <v>11.76</v>
      </c>
      <c r="CL87">
        <v>9.4700000000000006</v>
      </c>
      <c r="CM87">
        <v>11.57</v>
      </c>
      <c r="CQ87" s="1">
        <v>42248</v>
      </c>
      <c r="CR87">
        <v>46625.07</v>
      </c>
      <c r="CS87">
        <v>49395.62</v>
      </c>
      <c r="CT87">
        <v>43766.61</v>
      </c>
      <c r="CU87">
        <v>45059.34</v>
      </c>
    </row>
    <row r="88" spans="23:99" x14ac:dyDescent="0.25">
      <c r="W88" s="1">
        <v>42219</v>
      </c>
      <c r="X88">
        <v>6.54</v>
      </c>
      <c r="Y88">
        <v>6.66</v>
      </c>
      <c r="Z88">
        <v>4.76</v>
      </c>
      <c r="AA88">
        <v>5.8</v>
      </c>
      <c r="AE88" s="1">
        <v>42219</v>
      </c>
      <c r="AF88">
        <v>10.93</v>
      </c>
      <c r="AG88">
        <v>11</v>
      </c>
      <c r="AH88">
        <v>9.1300000000000008</v>
      </c>
      <c r="AI88">
        <v>9.81</v>
      </c>
      <c r="AM88" s="1">
        <v>42219</v>
      </c>
      <c r="AN88">
        <v>70.03</v>
      </c>
      <c r="AO88">
        <v>70.58</v>
      </c>
      <c r="AP88">
        <v>61.01</v>
      </c>
      <c r="AQ88">
        <v>67.87</v>
      </c>
      <c r="AU88" s="1">
        <v>42219</v>
      </c>
      <c r="AV88">
        <v>11.26</v>
      </c>
      <c r="AW88">
        <v>11.66</v>
      </c>
      <c r="AX88">
        <v>10.119999999999999</v>
      </c>
      <c r="AY88">
        <v>11.17</v>
      </c>
      <c r="BC88" s="1">
        <v>42219</v>
      </c>
      <c r="BD88">
        <v>4.71</v>
      </c>
      <c r="BE88">
        <v>5.18</v>
      </c>
      <c r="BF88">
        <v>3.6</v>
      </c>
      <c r="BG88">
        <v>4.26</v>
      </c>
      <c r="BK88" s="1">
        <v>42219</v>
      </c>
      <c r="BL88">
        <v>2.65</v>
      </c>
      <c r="BM88">
        <v>2.97</v>
      </c>
      <c r="BN88">
        <v>2.46</v>
      </c>
      <c r="BO88">
        <v>2.79</v>
      </c>
      <c r="BS88" s="1">
        <v>42219</v>
      </c>
      <c r="BT88">
        <v>19.329999999999998</v>
      </c>
      <c r="BU88">
        <v>19.54</v>
      </c>
      <c r="BV88">
        <v>16.989999999999998</v>
      </c>
      <c r="BW88">
        <v>17.7</v>
      </c>
      <c r="CA88" s="1">
        <v>42219</v>
      </c>
      <c r="CB88">
        <v>8</v>
      </c>
      <c r="CC88">
        <v>8.02</v>
      </c>
      <c r="CD88">
        <v>6.6</v>
      </c>
      <c r="CE88">
        <v>6.91</v>
      </c>
      <c r="CI88" s="1">
        <v>42219</v>
      </c>
      <c r="CJ88">
        <v>8.61</v>
      </c>
      <c r="CK88">
        <v>10.01</v>
      </c>
      <c r="CL88">
        <v>7.93</v>
      </c>
      <c r="CM88">
        <v>9.76</v>
      </c>
      <c r="CQ88" s="1">
        <v>42219</v>
      </c>
      <c r="CR88">
        <v>50866.92</v>
      </c>
      <c r="CS88">
        <v>50866.92</v>
      </c>
      <c r="CT88">
        <v>42749.23</v>
      </c>
      <c r="CU88">
        <v>46625.52</v>
      </c>
    </row>
    <row r="89" spans="23:99" x14ac:dyDescent="0.25">
      <c r="W89" s="1">
        <v>42186</v>
      </c>
      <c r="X89">
        <v>8.08</v>
      </c>
      <c r="Y89">
        <v>8.1199999999999992</v>
      </c>
      <c r="Z89">
        <v>6.01</v>
      </c>
      <c r="AA89">
        <v>6.63</v>
      </c>
      <c r="AE89" s="1">
        <v>42186</v>
      </c>
      <c r="AF89">
        <v>11.44</v>
      </c>
      <c r="AG89">
        <v>11.73</v>
      </c>
      <c r="AH89">
        <v>10.28</v>
      </c>
      <c r="AI89">
        <v>10.99</v>
      </c>
      <c r="AM89" s="1">
        <v>42186</v>
      </c>
      <c r="AN89">
        <v>63.74</v>
      </c>
      <c r="AO89">
        <v>70.16</v>
      </c>
      <c r="AP89">
        <v>61.75</v>
      </c>
      <c r="AQ89">
        <v>70.16</v>
      </c>
      <c r="AU89" s="1">
        <v>42186</v>
      </c>
      <c r="AV89">
        <v>11.28</v>
      </c>
      <c r="AW89">
        <v>11.98</v>
      </c>
      <c r="AX89">
        <v>10.51</v>
      </c>
      <c r="AY89">
        <v>11.42</v>
      </c>
      <c r="BC89" s="1">
        <v>42186</v>
      </c>
      <c r="BD89">
        <v>6.06</v>
      </c>
      <c r="BE89">
        <v>6.08</v>
      </c>
      <c r="BF89">
        <v>4.47</v>
      </c>
      <c r="BG89">
        <v>4.75</v>
      </c>
      <c r="BK89" s="1">
        <v>42186</v>
      </c>
      <c r="BL89">
        <v>2.99</v>
      </c>
      <c r="BM89">
        <v>3.11</v>
      </c>
      <c r="BN89">
        <v>2.56</v>
      </c>
      <c r="BO89">
        <v>2.67</v>
      </c>
      <c r="BS89" s="1">
        <v>42186</v>
      </c>
      <c r="BT89">
        <v>20.5</v>
      </c>
      <c r="BU89">
        <v>20.88</v>
      </c>
      <c r="BV89">
        <v>17.75</v>
      </c>
      <c r="BW89">
        <v>19.329999999999998</v>
      </c>
      <c r="CA89" s="1">
        <v>42186</v>
      </c>
      <c r="CB89">
        <v>8.99</v>
      </c>
      <c r="CC89">
        <v>9.1199999999999992</v>
      </c>
      <c r="CD89">
        <v>7.38</v>
      </c>
      <c r="CE89">
        <v>7.93</v>
      </c>
      <c r="CI89" s="1">
        <v>42186</v>
      </c>
      <c r="CJ89">
        <v>9.4600000000000009</v>
      </c>
      <c r="CK89">
        <v>9.49</v>
      </c>
      <c r="CL89">
        <v>7.47</v>
      </c>
      <c r="CM89">
        <v>8.6999999999999993</v>
      </c>
      <c r="CQ89" s="1">
        <v>42186</v>
      </c>
      <c r="CR89">
        <v>53080.88</v>
      </c>
      <c r="CS89">
        <v>53456.41</v>
      </c>
      <c r="CT89">
        <v>48624.14</v>
      </c>
      <c r="CU89">
        <v>50864.77</v>
      </c>
    </row>
    <row r="90" spans="23:99" x14ac:dyDescent="0.25">
      <c r="W90" s="1">
        <v>42156</v>
      </c>
      <c r="X90">
        <v>7.85</v>
      </c>
      <c r="Y90">
        <v>8.58</v>
      </c>
      <c r="Z90">
        <v>7.74</v>
      </c>
      <c r="AA90">
        <v>8.0299999999999994</v>
      </c>
      <c r="AE90" s="1">
        <v>42156</v>
      </c>
      <c r="AF90">
        <v>11.43</v>
      </c>
      <c r="AG90">
        <v>11.71</v>
      </c>
      <c r="AH90">
        <v>10.75</v>
      </c>
      <c r="AI90">
        <v>11.36</v>
      </c>
      <c r="AM90" s="1">
        <v>42156</v>
      </c>
      <c r="AN90">
        <v>62.51</v>
      </c>
      <c r="AO90">
        <v>66.92</v>
      </c>
      <c r="AP90">
        <v>61.96</v>
      </c>
      <c r="AQ90">
        <v>63.7</v>
      </c>
      <c r="AU90" s="1">
        <v>42156</v>
      </c>
      <c r="AV90">
        <v>11.59</v>
      </c>
      <c r="AW90">
        <v>12.26</v>
      </c>
      <c r="AX90">
        <v>10.81</v>
      </c>
      <c r="AY90">
        <v>11.19</v>
      </c>
      <c r="BC90" s="1">
        <v>42156</v>
      </c>
      <c r="BD90">
        <v>7.01</v>
      </c>
      <c r="BE90">
        <v>7.35</v>
      </c>
      <c r="BF90">
        <v>5.96</v>
      </c>
      <c r="BG90">
        <v>6.03</v>
      </c>
      <c r="BK90" s="1">
        <v>42156</v>
      </c>
      <c r="BL90">
        <v>2.84</v>
      </c>
      <c r="BM90">
        <v>3.06</v>
      </c>
      <c r="BN90">
        <v>2.84</v>
      </c>
      <c r="BO90">
        <v>3</v>
      </c>
      <c r="BS90" s="1">
        <v>42156</v>
      </c>
      <c r="BT90">
        <v>20.03</v>
      </c>
      <c r="BU90">
        <v>21.37</v>
      </c>
      <c r="BV90">
        <v>19.62</v>
      </c>
      <c r="BW90">
        <v>20.440000000000001</v>
      </c>
      <c r="CA90" s="1">
        <v>42156</v>
      </c>
      <c r="CB90">
        <v>9.36</v>
      </c>
      <c r="CC90">
        <v>9.68</v>
      </c>
      <c r="CD90">
        <v>8.75</v>
      </c>
      <c r="CE90">
        <v>8.98</v>
      </c>
      <c r="CI90" s="1">
        <v>42156</v>
      </c>
      <c r="CJ90">
        <v>8.9600000000000009</v>
      </c>
      <c r="CK90">
        <v>9.94</v>
      </c>
      <c r="CL90">
        <v>8.0399999999999991</v>
      </c>
      <c r="CM90">
        <v>9.4499999999999993</v>
      </c>
      <c r="CQ90" s="1">
        <v>42156</v>
      </c>
      <c r="CR90">
        <v>52752.91</v>
      </c>
      <c r="CS90">
        <v>54360.800000000003</v>
      </c>
      <c r="CT90">
        <v>52548.2</v>
      </c>
      <c r="CU90">
        <v>53080.88</v>
      </c>
    </row>
    <row r="91" spans="23:99" x14ac:dyDescent="0.25">
      <c r="W91" s="1">
        <v>42128</v>
      </c>
      <c r="X91">
        <v>8.41</v>
      </c>
      <c r="Y91">
        <v>9.44</v>
      </c>
      <c r="Z91">
        <v>7.76</v>
      </c>
      <c r="AA91">
        <v>7.79</v>
      </c>
      <c r="AE91" s="1">
        <v>42128</v>
      </c>
      <c r="AF91">
        <v>12.85</v>
      </c>
      <c r="AG91">
        <v>13.07</v>
      </c>
      <c r="AH91">
        <v>11.38</v>
      </c>
      <c r="AI91">
        <v>11.39</v>
      </c>
      <c r="AM91" s="1">
        <v>42128</v>
      </c>
      <c r="AN91">
        <v>63.04</v>
      </c>
      <c r="AO91">
        <v>63.91</v>
      </c>
      <c r="AP91">
        <v>61.39</v>
      </c>
      <c r="AQ91">
        <v>62.51</v>
      </c>
      <c r="AU91" s="1">
        <v>42128</v>
      </c>
      <c r="AV91">
        <v>12.31</v>
      </c>
      <c r="AW91">
        <v>12.4</v>
      </c>
      <c r="AX91">
        <v>11.21</v>
      </c>
      <c r="AY91">
        <v>11.59</v>
      </c>
      <c r="BC91" s="1">
        <v>42128</v>
      </c>
      <c r="BD91">
        <v>8.15</v>
      </c>
      <c r="BE91">
        <v>8.68</v>
      </c>
      <c r="BF91">
        <v>6.98</v>
      </c>
      <c r="BG91">
        <v>6.98</v>
      </c>
      <c r="BK91" s="1">
        <v>42128</v>
      </c>
      <c r="BL91">
        <v>3.19</v>
      </c>
      <c r="BM91">
        <v>3.28</v>
      </c>
      <c r="BN91">
        <v>2.88</v>
      </c>
      <c r="BO91">
        <v>2.88</v>
      </c>
      <c r="BS91" s="1">
        <v>42128</v>
      </c>
      <c r="BT91">
        <v>21.13</v>
      </c>
      <c r="BU91">
        <v>22.57</v>
      </c>
      <c r="BV91">
        <v>19.940000000000001</v>
      </c>
      <c r="BW91">
        <v>19.989999999999998</v>
      </c>
      <c r="CA91" s="1">
        <v>42128</v>
      </c>
      <c r="CB91">
        <v>10.08</v>
      </c>
      <c r="CC91">
        <v>10.51</v>
      </c>
      <c r="CD91">
        <v>9.34</v>
      </c>
      <c r="CE91">
        <v>9.3800000000000008</v>
      </c>
      <c r="CI91" s="1">
        <v>42128</v>
      </c>
      <c r="CJ91">
        <v>8.74</v>
      </c>
      <c r="CK91">
        <v>10.78</v>
      </c>
      <c r="CL91">
        <v>8.7100000000000009</v>
      </c>
      <c r="CM91">
        <v>9</v>
      </c>
      <c r="CQ91" s="1">
        <v>42128</v>
      </c>
      <c r="CR91">
        <v>56230.03</v>
      </c>
      <c r="CS91">
        <v>58574.79</v>
      </c>
      <c r="CT91">
        <v>52760.480000000003</v>
      </c>
      <c r="CU91">
        <v>52760.480000000003</v>
      </c>
    </row>
    <row r="92" spans="23:99" x14ac:dyDescent="0.25">
      <c r="W92" s="1">
        <v>42095</v>
      </c>
      <c r="X92">
        <v>6.27</v>
      </c>
      <c r="Y92">
        <v>8.6999999999999993</v>
      </c>
      <c r="Z92">
        <v>6.23</v>
      </c>
      <c r="AA92">
        <v>8.24</v>
      </c>
      <c r="AE92" s="1">
        <v>42095</v>
      </c>
      <c r="AF92">
        <v>11.87</v>
      </c>
      <c r="AG92">
        <v>13.1</v>
      </c>
      <c r="AH92">
        <v>11.83</v>
      </c>
      <c r="AI92">
        <v>12.78</v>
      </c>
      <c r="AM92" s="1">
        <v>42095</v>
      </c>
      <c r="AN92">
        <v>61.44</v>
      </c>
      <c r="AO92">
        <v>64.010000000000005</v>
      </c>
      <c r="AP92">
        <v>57.69</v>
      </c>
      <c r="AQ92">
        <v>62.46</v>
      </c>
      <c r="AU92" s="1">
        <v>42095</v>
      </c>
      <c r="AV92">
        <v>12.41</v>
      </c>
      <c r="AW92">
        <v>12.86</v>
      </c>
      <c r="AX92">
        <v>11.83</v>
      </c>
      <c r="AY92">
        <v>12.46</v>
      </c>
      <c r="BC92" s="1">
        <v>42095</v>
      </c>
      <c r="BD92">
        <v>8.15</v>
      </c>
      <c r="BE92">
        <v>8.68</v>
      </c>
      <c r="BF92">
        <v>7.33</v>
      </c>
      <c r="BG92">
        <v>8.0399999999999991</v>
      </c>
      <c r="BK92" s="1">
        <v>42095</v>
      </c>
      <c r="BL92">
        <v>2.85</v>
      </c>
      <c r="BM92">
        <v>3.29</v>
      </c>
      <c r="BN92">
        <v>2.84</v>
      </c>
      <c r="BO92">
        <v>3.15</v>
      </c>
      <c r="BS92" s="1">
        <v>42095</v>
      </c>
      <c r="BT92">
        <v>19.79</v>
      </c>
      <c r="BU92">
        <v>22</v>
      </c>
      <c r="BV92">
        <v>19.73</v>
      </c>
      <c r="BW92">
        <v>21.13</v>
      </c>
      <c r="CA92" s="1">
        <v>42095</v>
      </c>
      <c r="CB92">
        <v>10.34</v>
      </c>
      <c r="CC92">
        <v>11.54</v>
      </c>
      <c r="CD92">
        <v>9.77</v>
      </c>
      <c r="CE92">
        <v>9.83</v>
      </c>
      <c r="CI92" s="1">
        <v>42095</v>
      </c>
      <c r="CJ92">
        <v>7.3</v>
      </c>
      <c r="CK92">
        <v>8.7799999999999994</v>
      </c>
      <c r="CL92">
        <v>7.26</v>
      </c>
      <c r="CM92">
        <v>8.74</v>
      </c>
      <c r="CQ92" s="1">
        <v>42095</v>
      </c>
      <c r="CR92">
        <v>51186.27</v>
      </c>
      <c r="CS92">
        <v>56965.16</v>
      </c>
      <c r="CT92">
        <v>51186.27</v>
      </c>
      <c r="CU92">
        <v>56229.38</v>
      </c>
    </row>
    <row r="93" spans="23:99" x14ac:dyDescent="0.25">
      <c r="W93" s="1">
        <v>42065</v>
      </c>
      <c r="X93">
        <v>5.96</v>
      </c>
      <c r="Y93">
        <v>6.29</v>
      </c>
      <c r="Z93">
        <v>5.15</v>
      </c>
      <c r="AA93">
        <v>6.15</v>
      </c>
      <c r="AE93" s="1">
        <v>42065</v>
      </c>
      <c r="AF93">
        <v>12.07</v>
      </c>
      <c r="AG93">
        <v>12.17</v>
      </c>
      <c r="AH93">
        <v>10.86</v>
      </c>
      <c r="AI93">
        <v>11.7</v>
      </c>
      <c r="AM93" s="1">
        <v>42065</v>
      </c>
      <c r="AN93">
        <v>62.56</v>
      </c>
      <c r="AO93">
        <v>63.49</v>
      </c>
      <c r="AP93">
        <v>59.21</v>
      </c>
      <c r="AQ93">
        <v>61.39</v>
      </c>
      <c r="AU93" s="1">
        <v>42065</v>
      </c>
      <c r="AV93">
        <v>12.34</v>
      </c>
      <c r="AW93">
        <v>12.66</v>
      </c>
      <c r="AX93">
        <v>10.51</v>
      </c>
      <c r="AY93">
        <v>12.19</v>
      </c>
      <c r="BC93" s="1">
        <v>42065</v>
      </c>
      <c r="BD93">
        <v>8.02</v>
      </c>
      <c r="BE93">
        <v>9.16</v>
      </c>
      <c r="BF93">
        <v>7.79</v>
      </c>
      <c r="BG93">
        <v>8.1300000000000008</v>
      </c>
      <c r="BK93" s="1">
        <v>42065</v>
      </c>
      <c r="BL93">
        <v>2.5099999999999998</v>
      </c>
      <c r="BM93">
        <v>2.92</v>
      </c>
      <c r="BN93">
        <v>2.35</v>
      </c>
      <c r="BO93">
        <v>2.81</v>
      </c>
      <c r="BS93" s="1">
        <v>42065</v>
      </c>
      <c r="BT93">
        <v>19.239999999999998</v>
      </c>
      <c r="BU93">
        <v>20.03</v>
      </c>
      <c r="BV93">
        <v>17.47</v>
      </c>
      <c r="BW93">
        <v>19.66</v>
      </c>
      <c r="CA93" s="1">
        <v>42065</v>
      </c>
      <c r="CB93">
        <v>10.11</v>
      </c>
      <c r="CC93">
        <v>10.43</v>
      </c>
      <c r="CD93">
        <v>8.8699999999999992</v>
      </c>
      <c r="CE93">
        <v>10.16</v>
      </c>
      <c r="CI93" s="1">
        <v>42065</v>
      </c>
      <c r="CJ93">
        <v>8.42</v>
      </c>
      <c r="CK93">
        <v>9.4600000000000009</v>
      </c>
      <c r="CL93">
        <v>6.64</v>
      </c>
      <c r="CM93">
        <v>7.25</v>
      </c>
      <c r="CQ93" s="1">
        <v>42065</v>
      </c>
      <c r="CR93">
        <v>51579.99</v>
      </c>
      <c r="CS93">
        <v>52318.75</v>
      </c>
      <c r="CT93">
        <v>47904.85</v>
      </c>
      <c r="CU93">
        <v>51150.16</v>
      </c>
    </row>
    <row r="94" spans="23:99" x14ac:dyDescent="0.25">
      <c r="W94" s="1">
        <v>42037</v>
      </c>
      <c r="X94">
        <v>5.34</v>
      </c>
      <c r="Y94">
        <v>6.81</v>
      </c>
      <c r="Z94">
        <v>5.13</v>
      </c>
      <c r="AA94">
        <v>6.04</v>
      </c>
      <c r="AE94" s="1">
        <v>42037</v>
      </c>
      <c r="AF94">
        <v>10.77</v>
      </c>
      <c r="AG94">
        <v>12.45</v>
      </c>
      <c r="AH94">
        <v>10.58</v>
      </c>
      <c r="AI94">
        <v>12.09</v>
      </c>
      <c r="AM94" s="1">
        <v>42037</v>
      </c>
      <c r="AN94">
        <v>62.67</v>
      </c>
      <c r="AO94">
        <v>65.930000000000007</v>
      </c>
      <c r="AP94">
        <v>61.34</v>
      </c>
      <c r="AQ94">
        <v>62.49</v>
      </c>
      <c r="AU94" s="1">
        <v>42037</v>
      </c>
      <c r="AV94">
        <v>11.6</v>
      </c>
      <c r="AW94">
        <v>12.71</v>
      </c>
      <c r="AX94">
        <v>11.41</v>
      </c>
      <c r="AY94">
        <v>12.47</v>
      </c>
      <c r="BC94" s="1">
        <v>42037</v>
      </c>
      <c r="BD94">
        <v>7.32</v>
      </c>
      <c r="BE94">
        <v>8.3699999999999992</v>
      </c>
      <c r="BF94">
        <v>7.27</v>
      </c>
      <c r="BG94">
        <v>8.09</v>
      </c>
      <c r="BK94" s="1">
        <v>42037</v>
      </c>
      <c r="BL94">
        <v>2.31</v>
      </c>
      <c r="BM94">
        <v>2.57</v>
      </c>
      <c r="BN94">
        <v>2.23</v>
      </c>
      <c r="BO94">
        <v>2.52</v>
      </c>
      <c r="BS94" s="1">
        <v>42037</v>
      </c>
      <c r="BT94">
        <v>17.39</v>
      </c>
      <c r="BU94">
        <v>19.96</v>
      </c>
      <c r="BV94">
        <v>16.54</v>
      </c>
      <c r="BW94">
        <v>19.420000000000002</v>
      </c>
      <c r="CA94" s="1">
        <v>42037</v>
      </c>
      <c r="CB94">
        <v>9.31</v>
      </c>
      <c r="CC94">
        <v>10.28</v>
      </c>
      <c r="CD94">
        <v>8.7899999999999991</v>
      </c>
      <c r="CE94">
        <v>10.14</v>
      </c>
      <c r="CI94" s="1">
        <v>42037</v>
      </c>
      <c r="CJ94">
        <v>8.36</v>
      </c>
      <c r="CK94">
        <v>8.8800000000000008</v>
      </c>
      <c r="CL94">
        <v>7.98</v>
      </c>
      <c r="CM94">
        <v>8.44</v>
      </c>
      <c r="CQ94" s="1">
        <v>42037</v>
      </c>
      <c r="CR94">
        <v>46933.49</v>
      </c>
      <c r="CS94">
        <v>52457.05</v>
      </c>
      <c r="CT94">
        <v>46760.19</v>
      </c>
      <c r="CU94">
        <v>51583.09</v>
      </c>
    </row>
    <row r="95" spans="23:99" x14ac:dyDescent="0.25">
      <c r="W95" s="1">
        <v>42006</v>
      </c>
      <c r="X95">
        <v>6.31</v>
      </c>
      <c r="Y95">
        <v>6.61</v>
      </c>
      <c r="Z95">
        <v>5.08</v>
      </c>
      <c r="AA95">
        <v>5.17</v>
      </c>
      <c r="AE95" s="1">
        <v>42006</v>
      </c>
      <c r="AF95">
        <v>11.09</v>
      </c>
      <c r="AG95">
        <v>11.82</v>
      </c>
      <c r="AH95">
        <v>10.52</v>
      </c>
      <c r="AI95">
        <v>10.66</v>
      </c>
      <c r="AM95" s="1">
        <v>42006</v>
      </c>
      <c r="AN95">
        <v>60.13</v>
      </c>
      <c r="AO95">
        <v>62.85</v>
      </c>
      <c r="AP95">
        <v>58.56</v>
      </c>
      <c r="AQ95">
        <v>62.44</v>
      </c>
      <c r="AU95" s="1">
        <v>42006</v>
      </c>
      <c r="AV95">
        <v>11.39</v>
      </c>
      <c r="AW95">
        <v>12.73</v>
      </c>
      <c r="AX95">
        <v>10.64</v>
      </c>
      <c r="AY95">
        <v>11.43</v>
      </c>
      <c r="BC95" s="1">
        <v>42006</v>
      </c>
      <c r="BD95">
        <v>7.59</v>
      </c>
      <c r="BE95">
        <v>8.48</v>
      </c>
      <c r="BF95">
        <v>6.77</v>
      </c>
      <c r="BG95">
        <v>7.24</v>
      </c>
      <c r="BK95" s="1">
        <v>42006</v>
      </c>
      <c r="BL95">
        <v>2.4700000000000002</v>
      </c>
      <c r="BM95">
        <v>2.52</v>
      </c>
      <c r="BN95">
        <v>2.25</v>
      </c>
      <c r="BO95">
        <v>2.29</v>
      </c>
      <c r="BS95" s="1">
        <v>42006</v>
      </c>
      <c r="BT95">
        <v>18.59</v>
      </c>
      <c r="BU95">
        <v>18.61</v>
      </c>
      <c r="BV95">
        <v>16.54</v>
      </c>
      <c r="BW95">
        <v>17.16</v>
      </c>
      <c r="CA95" s="1">
        <v>42006</v>
      </c>
      <c r="CB95">
        <v>9.83</v>
      </c>
      <c r="CC95">
        <v>10.59</v>
      </c>
      <c r="CD95">
        <v>8.7899999999999991</v>
      </c>
      <c r="CE95">
        <v>9.1300000000000008</v>
      </c>
      <c r="CI95" s="1">
        <v>42006</v>
      </c>
      <c r="CJ95">
        <v>11.45</v>
      </c>
      <c r="CK95">
        <v>11.64</v>
      </c>
      <c r="CL95">
        <v>7.55</v>
      </c>
      <c r="CM95">
        <v>8.1999999999999993</v>
      </c>
      <c r="CQ95" s="1">
        <v>42006</v>
      </c>
      <c r="CR95">
        <v>50004.5</v>
      </c>
      <c r="CS95">
        <v>50281.33</v>
      </c>
      <c r="CT95">
        <v>46484.32</v>
      </c>
      <c r="CU95">
        <v>46907.68</v>
      </c>
    </row>
    <row r="96" spans="23:99" x14ac:dyDescent="0.25">
      <c r="W96" s="1">
        <v>41974</v>
      </c>
      <c r="X96">
        <v>7.96</v>
      </c>
      <c r="Y96">
        <v>8.08</v>
      </c>
      <c r="Z96">
        <v>5.41</v>
      </c>
      <c r="AA96">
        <v>6.33</v>
      </c>
      <c r="AE96" s="1">
        <v>41974</v>
      </c>
      <c r="AF96">
        <v>12.3</v>
      </c>
      <c r="AG96">
        <v>12.44</v>
      </c>
      <c r="AH96">
        <v>10.36</v>
      </c>
      <c r="AI96">
        <v>11.2</v>
      </c>
      <c r="AM96" s="1">
        <v>41974</v>
      </c>
      <c r="AN96">
        <v>63.28</v>
      </c>
      <c r="AO96">
        <v>63.85</v>
      </c>
      <c r="AP96">
        <v>53.72</v>
      </c>
      <c r="AQ96">
        <v>61.07</v>
      </c>
      <c r="AU96" s="1">
        <v>41974</v>
      </c>
      <c r="AV96">
        <v>13.2</v>
      </c>
      <c r="AW96">
        <v>13.22</v>
      </c>
      <c r="AX96">
        <v>10.57</v>
      </c>
      <c r="AY96">
        <v>11.52</v>
      </c>
      <c r="BC96" s="1">
        <v>41974</v>
      </c>
      <c r="BD96">
        <v>8.6</v>
      </c>
      <c r="BE96">
        <v>8.64</v>
      </c>
      <c r="BF96">
        <v>6.25</v>
      </c>
      <c r="BG96">
        <v>7.62</v>
      </c>
      <c r="BK96" s="1">
        <v>41974</v>
      </c>
      <c r="BL96">
        <v>2.62</v>
      </c>
      <c r="BM96">
        <v>2.63</v>
      </c>
      <c r="BN96">
        <v>2.16</v>
      </c>
      <c r="BO96">
        <v>2.48</v>
      </c>
      <c r="BS96" s="1">
        <v>41974</v>
      </c>
      <c r="BT96">
        <v>19.38</v>
      </c>
      <c r="BU96">
        <v>19.420000000000002</v>
      </c>
      <c r="BV96">
        <v>17.05</v>
      </c>
      <c r="BW96">
        <v>18.77</v>
      </c>
      <c r="CA96" s="1">
        <v>41974</v>
      </c>
      <c r="CB96">
        <v>10.81</v>
      </c>
      <c r="CC96">
        <v>10.99</v>
      </c>
      <c r="CD96">
        <v>8.5</v>
      </c>
      <c r="CE96">
        <v>9.85</v>
      </c>
      <c r="CI96" s="1">
        <v>41974</v>
      </c>
      <c r="CJ96">
        <v>12.58</v>
      </c>
      <c r="CK96">
        <v>12.85</v>
      </c>
      <c r="CL96">
        <v>10.91</v>
      </c>
      <c r="CM96">
        <v>11.53</v>
      </c>
      <c r="CQ96" s="1">
        <v>41974</v>
      </c>
      <c r="CR96">
        <v>54719.47</v>
      </c>
      <c r="CS96">
        <v>54719.47</v>
      </c>
      <c r="CT96">
        <v>45852.81</v>
      </c>
      <c r="CU96">
        <v>50007.41</v>
      </c>
    </row>
    <row r="97" spans="23:99" x14ac:dyDescent="0.25">
      <c r="W97" s="1">
        <v>41946</v>
      </c>
      <c r="X97">
        <v>9.4499999999999993</v>
      </c>
      <c r="Y97">
        <v>9.64</v>
      </c>
      <c r="Z97">
        <v>7.58</v>
      </c>
      <c r="AA97">
        <v>8.08</v>
      </c>
      <c r="AE97" s="1">
        <v>41946</v>
      </c>
      <c r="AF97">
        <v>11.76</v>
      </c>
      <c r="AG97">
        <v>13.2</v>
      </c>
      <c r="AH97">
        <v>11.09</v>
      </c>
      <c r="AI97">
        <v>12.49</v>
      </c>
      <c r="AM97" s="1">
        <v>41946</v>
      </c>
      <c r="AN97">
        <v>62.19</v>
      </c>
      <c r="AO97">
        <v>66.569999999999993</v>
      </c>
      <c r="AP97">
        <v>60.39</v>
      </c>
      <c r="AQ97">
        <v>63.92</v>
      </c>
      <c r="AU97" s="1">
        <v>41946</v>
      </c>
      <c r="AV97">
        <v>13.57</v>
      </c>
      <c r="AW97">
        <v>13.76</v>
      </c>
      <c r="AX97">
        <v>11.9</v>
      </c>
      <c r="AY97">
        <v>13.2</v>
      </c>
      <c r="BC97" s="1">
        <v>41946</v>
      </c>
      <c r="BD97">
        <v>8.77</v>
      </c>
      <c r="BE97">
        <v>9.3000000000000007</v>
      </c>
      <c r="BF97">
        <v>8.2100000000000009</v>
      </c>
      <c r="BG97">
        <v>8.67</v>
      </c>
      <c r="BK97" s="1">
        <v>41946</v>
      </c>
      <c r="BL97">
        <v>2.69</v>
      </c>
      <c r="BM97">
        <v>2.77</v>
      </c>
      <c r="BN97">
        <v>2.3199999999999998</v>
      </c>
      <c r="BO97">
        <v>2.65</v>
      </c>
      <c r="BS97" s="1">
        <v>41946</v>
      </c>
      <c r="BT97">
        <v>19.36</v>
      </c>
      <c r="BU97">
        <v>20.54</v>
      </c>
      <c r="BV97">
        <v>17.91</v>
      </c>
      <c r="BW97">
        <v>19.59</v>
      </c>
      <c r="CA97" s="1">
        <v>41946</v>
      </c>
      <c r="CB97">
        <v>11.62</v>
      </c>
      <c r="CC97">
        <v>11.62</v>
      </c>
      <c r="CD97">
        <v>9.4499999999999993</v>
      </c>
      <c r="CE97">
        <v>10.96</v>
      </c>
      <c r="CI97" s="1">
        <v>41946</v>
      </c>
      <c r="CJ97">
        <v>11.97</v>
      </c>
      <c r="CK97">
        <v>13.15</v>
      </c>
      <c r="CL97">
        <v>11.75</v>
      </c>
      <c r="CM97">
        <v>12.69</v>
      </c>
      <c r="CQ97" s="1">
        <v>41946</v>
      </c>
      <c r="CR97">
        <v>54628.6</v>
      </c>
      <c r="CS97">
        <v>57359.27</v>
      </c>
      <c r="CT97">
        <v>50885.65</v>
      </c>
      <c r="CU97">
        <v>54724</v>
      </c>
    </row>
    <row r="98" spans="23:99" x14ac:dyDescent="0.25">
      <c r="W98" s="1">
        <v>41913</v>
      </c>
      <c r="X98">
        <v>11.18</v>
      </c>
      <c r="Y98">
        <v>14.23</v>
      </c>
      <c r="Z98">
        <v>8.69</v>
      </c>
      <c r="AA98">
        <v>9.65</v>
      </c>
      <c r="AE98" s="1">
        <v>41913</v>
      </c>
      <c r="AF98">
        <v>10.77</v>
      </c>
      <c r="AG98">
        <v>12.83</v>
      </c>
      <c r="AH98">
        <v>9.81</v>
      </c>
      <c r="AI98">
        <v>11.89</v>
      </c>
      <c r="AM98" s="1">
        <v>41913</v>
      </c>
      <c r="AN98">
        <v>55.25</v>
      </c>
      <c r="AO98">
        <v>62.09</v>
      </c>
      <c r="AP98">
        <v>53.35</v>
      </c>
      <c r="AQ98">
        <v>62.09</v>
      </c>
      <c r="AU98" s="1">
        <v>41913</v>
      </c>
      <c r="AV98">
        <v>12.39</v>
      </c>
      <c r="AW98">
        <v>14.16</v>
      </c>
      <c r="AX98">
        <v>11.08</v>
      </c>
      <c r="AY98">
        <v>13.8</v>
      </c>
      <c r="BC98" s="1">
        <v>41913</v>
      </c>
      <c r="BD98">
        <v>9.18</v>
      </c>
      <c r="BE98">
        <v>9.9499999999999993</v>
      </c>
      <c r="BF98">
        <v>8.39</v>
      </c>
      <c r="BG98">
        <v>8.7799999999999994</v>
      </c>
      <c r="BK98" s="1">
        <v>41913</v>
      </c>
      <c r="BL98">
        <v>2.74</v>
      </c>
      <c r="BM98">
        <v>3.32</v>
      </c>
      <c r="BN98">
        <v>2.36</v>
      </c>
      <c r="BO98">
        <v>2.71</v>
      </c>
      <c r="BS98" s="1">
        <v>41913</v>
      </c>
      <c r="BT98">
        <v>18.7</v>
      </c>
      <c r="BU98">
        <v>19.420000000000002</v>
      </c>
      <c r="BV98">
        <v>16.329999999999998</v>
      </c>
      <c r="BW98">
        <v>19.29</v>
      </c>
      <c r="CA98" s="1">
        <v>41913</v>
      </c>
      <c r="CB98">
        <v>11.32</v>
      </c>
      <c r="CC98">
        <v>12.69</v>
      </c>
      <c r="CD98">
        <v>9.39</v>
      </c>
      <c r="CE98">
        <v>11.82</v>
      </c>
      <c r="CI98" s="1">
        <v>41913</v>
      </c>
      <c r="CJ98">
        <v>10.54</v>
      </c>
      <c r="CK98">
        <v>12.05</v>
      </c>
      <c r="CL98">
        <v>10.45</v>
      </c>
      <c r="CM98">
        <v>11.95</v>
      </c>
      <c r="CQ98" s="1">
        <v>41913</v>
      </c>
      <c r="CR98">
        <v>54115.21</v>
      </c>
      <c r="CS98">
        <v>58897.45</v>
      </c>
      <c r="CT98">
        <v>48722.29</v>
      </c>
      <c r="CU98">
        <v>54628.6</v>
      </c>
    </row>
    <row r="99" spans="23:99" x14ac:dyDescent="0.25">
      <c r="W99" s="1">
        <v>41883</v>
      </c>
      <c r="X99">
        <v>15.13</v>
      </c>
      <c r="Y99">
        <v>15.73</v>
      </c>
      <c r="Z99">
        <v>11.21</v>
      </c>
      <c r="AA99">
        <v>11.43</v>
      </c>
      <c r="AE99" s="1">
        <v>41883</v>
      </c>
      <c r="AF99">
        <v>13.29</v>
      </c>
      <c r="AG99">
        <v>13.46</v>
      </c>
      <c r="AH99">
        <v>10.84</v>
      </c>
      <c r="AI99">
        <v>10.95</v>
      </c>
      <c r="AM99" s="1">
        <v>41883</v>
      </c>
      <c r="AN99">
        <v>58.35</v>
      </c>
      <c r="AO99">
        <v>58.46</v>
      </c>
      <c r="AP99">
        <v>53.58</v>
      </c>
      <c r="AQ99">
        <v>56.07</v>
      </c>
      <c r="AU99" s="1">
        <v>41883</v>
      </c>
      <c r="AV99">
        <v>14.62</v>
      </c>
      <c r="AW99">
        <v>15.32</v>
      </c>
      <c r="AX99">
        <v>12.15</v>
      </c>
      <c r="AY99">
        <v>12.55</v>
      </c>
      <c r="BC99" s="1">
        <v>41883</v>
      </c>
      <c r="BD99">
        <v>10.33</v>
      </c>
      <c r="BE99">
        <v>10.87</v>
      </c>
      <c r="BF99">
        <v>9.1199999999999992</v>
      </c>
      <c r="BG99">
        <v>9.33</v>
      </c>
      <c r="BK99" s="1">
        <v>41883</v>
      </c>
      <c r="BL99">
        <v>3.4</v>
      </c>
      <c r="BM99">
        <v>3.6</v>
      </c>
      <c r="BN99">
        <v>2.72</v>
      </c>
      <c r="BO99">
        <v>2.78</v>
      </c>
      <c r="BS99" s="1">
        <v>41883</v>
      </c>
      <c r="BT99">
        <v>20.73</v>
      </c>
      <c r="BU99">
        <v>21</v>
      </c>
      <c r="BV99">
        <v>17.399999999999999</v>
      </c>
      <c r="BW99">
        <v>18.79</v>
      </c>
      <c r="CA99" s="1">
        <v>41883</v>
      </c>
      <c r="CB99">
        <v>13.85</v>
      </c>
      <c r="CC99">
        <v>14.06</v>
      </c>
      <c r="CD99">
        <v>11.16</v>
      </c>
      <c r="CE99">
        <v>11.49</v>
      </c>
      <c r="CI99" s="1">
        <v>41883</v>
      </c>
      <c r="CJ99">
        <v>10.16</v>
      </c>
      <c r="CK99">
        <v>10.87</v>
      </c>
      <c r="CL99">
        <v>9.6199999999999992</v>
      </c>
      <c r="CM99">
        <v>10.68</v>
      </c>
      <c r="CQ99" s="1">
        <v>41883</v>
      </c>
      <c r="CR99">
        <v>61294.48</v>
      </c>
      <c r="CS99">
        <v>62304.88</v>
      </c>
      <c r="CT99">
        <v>53536.38</v>
      </c>
      <c r="CU99">
        <v>54115.98</v>
      </c>
    </row>
    <row r="100" spans="23:99" x14ac:dyDescent="0.25">
      <c r="W100" s="1">
        <v>41852</v>
      </c>
      <c r="X100">
        <v>12.01</v>
      </c>
      <c r="Y100">
        <v>14.9</v>
      </c>
      <c r="Z100">
        <v>11.58</v>
      </c>
      <c r="AA100">
        <v>14.75</v>
      </c>
      <c r="AE100" s="1">
        <v>41852</v>
      </c>
      <c r="AF100">
        <v>11.17</v>
      </c>
      <c r="AG100">
        <v>13.14</v>
      </c>
      <c r="AH100">
        <v>11.07</v>
      </c>
      <c r="AI100">
        <v>13.05</v>
      </c>
      <c r="AM100" s="1">
        <v>41852</v>
      </c>
      <c r="AN100">
        <v>53.91</v>
      </c>
      <c r="AO100">
        <v>58.22</v>
      </c>
      <c r="AP100">
        <v>53.66</v>
      </c>
      <c r="AQ100">
        <v>57.67</v>
      </c>
      <c r="AU100" s="1">
        <v>41852</v>
      </c>
      <c r="AV100">
        <v>12.79</v>
      </c>
      <c r="AW100">
        <v>14.56</v>
      </c>
      <c r="AX100">
        <v>12.54</v>
      </c>
      <c r="AY100">
        <v>14.53</v>
      </c>
      <c r="BC100" s="1">
        <v>41852</v>
      </c>
      <c r="BD100">
        <v>10.49</v>
      </c>
      <c r="BE100">
        <v>10.77</v>
      </c>
      <c r="BF100">
        <v>9.84</v>
      </c>
      <c r="BG100">
        <v>10.26</v>
      </c>
      <c r="BK100" s="1">
        <v>41852</v>
      </c>
      <c r="BL100">
        <v>2.98</v>
      </c>
      <c r="BM100">
        <v>3.37</v>
      </c>
      <c r="BN100">
        <v>2.94</v>
      </c>
      <c r="BO100">
        <v>3.36</v>
      </c>
      <c r="BS100" s="1">
        <v>41852</v>
      </c>
      <c r="BT100">
        <v>18.97</v>
      </c>
      <c r="BU100">
        <v>20.93</v>
      </c>
      <c r="BV100">
        <v>18.29</v>
      </c>
      <c r="BW100">
        <v>20.86</v>
      </c>
      <c r="CA100" s="1">
        <v>41852</v>
      </c>
      <c r="CB100">
        <v>11.59</v>
      </c>
      <c r="CC100">
        <v>13.83</v>
      </c>
      <c r="CD100">
        <v>11.43</v>
      </c>
      <c r="CE100">
        <v>13.83</v>
      </c>
      <c r="CI100" s="1">
        <v>41852</v>
      </c>
      <c r="CJ100">
        <v>9.19</v>
      </c>
      <c r="CK100">
        <v>10.28</v>
      </c>
      <c r="CL100">
        <v>9.0500000000000007</v>
      </c>
      <c r="CM100">
        <v>10.050000000000001</v>
      </c>
      <c r="CQ100" s="1">
        <v>41852</v>
      </c>
      <c r="CR100">
        <v>55827.37</v>
      </c>
      <c r="CS100">
        <v>61442.93</v>
      </c>
      <c r="CT100">
        <v>55238.61</v>
      </c>
      <c r="CU100">
        <v>61288.15</v>
      </c>
    </row>
    <row r="101" spans="23:99" x14ac:dyDescent="0.25">
      <c r="W101" s="1">
        <v>41821</v>
      </c>
      <c r="X101">
        <v>10.96</v>
      </c>
      <c r="Y101">
        <v>13.41</v>
      </c>
      <c r="Z101">
        <v>10.64</v>
      </c>
      <c r="AA101">
        <v>12.06</v>
      </c>
      <c r="AE101" s="1">
        <v>41821</v>
      </c>
      <c r="AF101">
        <v>10.29</v>
      </c>
      <c r="AG101">
        <v>11.65</v>
      </c>
      <c r="AH101">
        <v>10.039999999999999</v>
      </c>
      <c r="AI101">
        <v>11.25</v>
      </c>
      <c r="AM101" s="1">
        <v>41821</v>
      </c>
      <c r="AN101">
        <v>51.46</v>
      </c>
      <c r="AO101">
        <v>56.27</v>
      </c>
      <c r="AP101">
        <v>50.49</v>
      </c>
      <c r="AQ101">
        <v>53.43</v>
      </c>
      <c r="AU101" s="1">
        <v>41821</v>
      </c>
      <c r="AV101">
        <v>12.99</v>
      </c>
      <c r="AW101">
        <v>13.91</v>
      </c>
      <c r="AX101">
        <v>12.69</v>
      </c>
      <c r="AY101">
        <v>12.79</v>
      </c>
      <c r="BC101" s="1">
        <v>41821</v>
      </c>
      <c r="BD101">
        <v>10.29</v>
      </c>
      <c r="BE101">
        <v>11.35</v>
      </c>
      <c r="BF101">
        <v>10.15</v>
      </c>
      <c r="BG101">
        <v>10.52</v>
      </c>
      <c r="BK101" s="1">
        <v>41821</v>
      </c>
      <c r="BL101">
        <v>2.88</v>
      </c>
      <c r="BM101">
        <v>3.28</v>
      </c>
      <c r="BN101">
        <v>2.74</v>
      </c>
      <c r="BO101">
        <v>2.99</v>
      </c>
      <c r="BS101" s="1">
        <v>41821</v>
      </c>
      <c r="BT101">
        <v>18.53</v>
      </c>
      <c r="BU101">
        <v>20.239999999999998</v>
      </c>
      <c r="BV101">
        <v>17.989999999999998</v>
      </c>
      <c r="BW101">
        <v>18.98</v>
      </c>
      <c r="CA101" s="1">
        <v>41821</v>
      </c>
      <c r="CB101">
        <v>11.2</v>
      </c>
      <c r="CC101">
        <v>12.74</v>
      </c>
      <c r="CD101">
        <v>10.83</v>
      </c>
      <c r="CE101">
        <v>11.65</v>
      </c>
      <c r="CI101" s="1">
        <v>41821</v>
      </c>
      <c r="CJ101">
        <v>9.32</v>
      </c>
      <c r="CK101">
        <v>9.91</v>
      </c>
      <c r="CL101">
        <v>8.98</v>
      </c>
      <c r="CM101">
        <v>9.25</v>
      </c>
      <c r="CQ101" s="1">
        <v>41821</v>
      </c>
      <c r="CR101">
        <v>53170.46</v>
      </c>
      <c r="CS101">
        <v>58138.03</v>
      </c>
      <c r="CT101">
        <v>52734.67</v>
      </c>
      <c r="CU101">
        <v>55829.41</v>
      </c>
    </row>
    <row r="102" spans="23:99" x14ac:dyDescent="0.25">
      <c r="W102" s="1">
        <v>41792</v>
      </c>
      <c r="X102">
        <v>10.61</v>
      </c>
      <c r="Y102">
        <v>12.08</v>
      </c>
      <c r="Z102">
        <v>10.29</v>
      </c>
      <c r="AA102">
        <v>10.92</v>
      </c>
      <c r="AE102" s="1">
        <v>41792</v>
      </c>
      <c r="AF102">
        <v>10.17</v>
      </c>
      <c r="AG102">
        <v>11.1</v>
      </c>
      <c r="AH102">
        <v>10.01</v>
      </c>
      <c r="AI102">
        <v>10.24</v>
      </c>
      <c r="AM102" s="1">
        <v>41792</v>
      </c>
      <c r="AN102">
        <v>46.15</v>
      </c>
      <c r="AO102">
        <v>51.47</v>
      </c>
      <c r="AP102">
        <v>46.06</v>
      </c>
      <c r="AQ102">
        <v>51.01</v>
      </c>
      <c r="AU102" s="1">
        <v>41792</v>
      </c>
      <c r="AV102">
        <v>12.59</v>
      </c>
      <c r="AW102">
        <v>13.63</v>
      </c>
      <c r="AX102">
        <v>12.55</v>
      </c>
      <c r="AY102">
        <v>12.91</v>
      </c>
      <c r="BC102" s="1">
        <v>41792</v>
      </c>
      <c r="BD102">
        <v>10.57</v>
      </c>
      <c r="BE102">
        <v>11.16</v>
      </c>
      <c r="BF102">
        <v>10.09</v>
      </c>
      <c r="BG102">
        <v>10.199999999999999</v>
      </c>
      <c r="BK102" s="1">
        <v>41792</v>
      </c>
      <c r="BL102">
        <v>2.72</v>
      </c>
      <c r="BM102">
        <v>3.01</v>
      </c>
      <c r="BN102">
        <v>2.66</v>
      </c>
      <c r="BO102">
        <v>2.86</v>
      </c>
      <c r="BS102" s="1">
        <v>41792</v>
      </c>
      <c r="BT102">
        <v>16.39</v>
      </c>
      <c r="BU102">
        <v>18.850000000000001</v>
      </c>
      <c r="BV102">
        <v>16.190000000000001</v>
      </c>
      <c r="BW102">
        <v>18.600000000000001</v>
      </c>
      <c r="CA102" s="1">
        <v>41792</v>
      </c>
      <c r="CB102">
        <v>11</v>
      </c>
      <c r="CC102">
        <v>11.6</v>
      </c>
      <c r="CD102">
        <v>10.36</v>
      </c>
      <c r="CE102">
        <v>11.17</v>
      </c>
      <c r="CI102" s="1">
        <v>41792</v>
      </c>
      <c r="CJ102">
        <v>9.64</v>
      </c>
      <c r="CK102">
        <v>10.18</v>
      </c>
      <c r="CL102">
        <v>9.27</v>
      </c>
      <c r="CM102">
        <v>9.2899999999999991</v>
      </c>
      <c r="CQ102" s="1">
        <v>41792</v>
      </c>
      <c r="CR102">
        <v>51239.34</v>
      </c>
      <c r="CS102">
        <v>55283.71</v>
      </c>
      <c r="CT102">
        <v>51239.34</v>
      </c>
      <c r="CU102">
        <v>53168.22</v>
      </c>
    </row>
    <row r="103" spans="23:99" x14ac:dyDescent="0.25">
      <c r="W103" s="1">
        <v>41761</v>
      </c>
      <c r="X103">
        <v>10.45</v>
      </c>
      <c r="Y103">
        <v>11.91</v>
      </c>
      <c r="Z103">
        <v>10.43</v>
      </c>
      <c r="AA103">
        <v>10.54</v>
      </c>
      <c r="AE103" s="1">
        <v>41761</v>
      </c>
      <c r="AF103">
        <v>10.67</v>
      </c>
      <c r="AG103">
        <v>11.04</v>
      </c>
      <c r="AH103">
        <v>10.14</v>
      </c>
      <c r="AI103">
        <v>10.16</v>
      </c>
      <c r="AM103" s="1">
        <v>41761</v>
      </c>
      <c r="AN103">
        <v>48.23</v>
      </c>
      <c r="AO103">
        <v>50.13</v>
      </c>
      <c r="AP103">
        <v>45.88</v>
      </c>
      <c r="AQ103">
        <v>46.05</v>
      </c>
      <c r="AU103" s="1">
        <v>41761</v>
      </c>
      <c r="AV103">
        <v>12.51</v>
      </c>
      <c r="AW103">
        <v>13.22</v>
      </c>
      <c r="AX103">
        <v>12.49</v>
      </c>
      <c r="AY103">
        <v>12.6</v>
      </c>
      <c r="BC103" s="1">
        <v>41761</v>
      </c>
      <c r="BD103">
        <v>10.56</v>
      </c>
      <c r="BE103">
        <v>11.53</v>
      </c>
      <c r="BF103">
        <v>10.5</v>
      </c>
      <c r="BG103">
        <v>10.51</v>
      </c>
      <c r="BK103" s="1">
        <v>41761</v>
      </c>
      <c r="BL103">
        <v>2.8</v>
      </c>
      <c r="BM103">
        <v>2.96</v>
      </c>
      <c r="BN103">
        <v>2.69</v>
      </c>
      <c r="BO103">
        <v>2.69</v>
      </c>
      <c r="BS103" s="1">
        <v>41761</v>
      </c>
      <c r="BT103">
        <v>15.05</v>
      </c>
      <c r="BU103">
        <v>16.62</v>
      </c>
      <c r="BV103">
        <v>15.03</v>
      </c>
      <c r="BW103">
        <v>16.34</v>
      </c>
      <c r="CA103" s="1">
        <v>41761</v>
      </c>
      <c r="CB103">
        <v>11.17</v>
      </c>
      <c r="CC103">
        <v>11.73</v>
      </c>
      <c r="CD103">
        <v>10.83</v>
      </c>
      <c r="CE103">
        <v>11</v>
      </c>
      <c r="CI103" s="1">
        <v>41761</v>
      </c>
      <c r="CJ103">
        <v>9.9600000000000009</v>
      </c>
      <c r="CK103">
        <v>10.67</v>
      </c>
      <c r="CL103">
        <v>9.4600000000000009</v>
      </c>
      <c r="CM103">
        <v>9.65</v>
      </c>
      <c r="CQ103" s="1">
        <v>41761</v>
      </c>
      <c r="CR103">
        <v>51630.28</v>
      </c>
      <c r="CS103">
        <v>54459.39</v>
      </c>
      <c r="CT103">
        <v>51239.34</v>
      </c>
      <c r="CU103">
        <v>51239.34</v>
      </c>
    </row>
    <row r="104" spans="23:99" x14ac:dyDescent="0.25">
      <c r="W104" s="1">
        <v>41730</v>
      </c>
      <c r="X104">
        <v>9.33</v>
      </c>
      <c r="Y104">
        <v>10.8</v>
      </c>
      <c r="Z104">
        <v>9.19</v>
      </c>
      <c r="AA104">
        <v>10.47</v>
      </c>
      <c r="AE104" s="1">
        <v>41730</v>
      </c>
      <c r="AF104">
        <v>9.86</v>
      </c>
      <c r="AG104">
        <v>10.86</v>
      </c>
      <c r="AH104">
        <v>9.7799999999999994</v>
      </c>
      <c r="AI104">
        <v>10.71</v>
      </c>
      <c r="AM104" s="1">
        <v>41730</v>
      </c>
      <c r="AN104">
        <v>43.44</v>
      </c>
      <c r="AO104">
        <v>48.36</v>
      </c>
      <c r="AP104">
        <v>43.17</v>
      </c>
      <c r="AQ104">
        <v>48.24</v>
      </c>
      <c r="AU104" s="1">
        <v>41730</v>
      </c>
      <c r="AV104">
        <v>12.52</v>
      </c>
      <c r="AW104">
        <v>13.01</v>
      </c>
      <c r="AX104">
        <v>11.95</v>
      </c>
      <c r="AY104">
        <v>12.51</v>
      </c>
      <c r="BC104" s="1">
        <v>41730</v>
      </c>
      <c r="BD104">
        <v>11.48</v>
      </c>
      <c r="BE104">
        <v>11.52</v>
      </c>
      <c r="BF104">
        <v>10.130000000000001</v>
      </c>
      <c r="BG104">
        <v>10.49</v>
      </c>
      <c r="BK104" s="1">
        <v>41730</v>
      </c>
      <c r="BL104">
        <v>2.74</v>
      </c>
      <c r="BM104">
        <v>2.91</v>
      </c>
      <c r="BN104">
        <v>2.62</v>
      </c>
      <c r="BO104">
        <v>2.77</v>
      </c>
      <c r="BS104" s="1">
        <v>41730</v>
      </c>
      <c r="BT104">
        <v>14.4</v>
      </c>
      <c r="BU104">
        <v>15.39</v>
      </c>
      <c r="BV104">
        <v>14.06</v>
      </c>
      <c r="BW104">
        <v>14.98</v>
      </c>
      <c r="CA104" s="1">
        <v>41730</v>
      </c>
      <c r="CB104">
        <v>11.28</v>
      </c>
      <c r="CC104">
        <v>11.96</v>
      </c>
      <c r="CD104">
        <v>10.64</v>
      </c>
      <c r="CE104">
        <v>11.22</v>
      </c>
      <c r="CI104" s="1">
        <v>41730</v>
      </c>
      <c r="CJ104">
        <v>11.37</v>
      </c>
      <c r="CK104">
        <v>11.41</v>
      </c>
      <c r="CL104">
        <v>9.85</v>
      </c>
      <c r="CM104">
        <v>10.029999999999999</v>
      </c>
      <c r="CQ104" s="1">
        <v>41730</v>
      </c>
      <c r="CR104">
        <v>50412.05</v>
      </c>
      <c r="CS104">
        <v>53393.57</v>
      </c>
      <c r="CT104">
        <v>49773.62</v>
      </c>
      <c r="CU104">
        <v>51626.69</v>
      </c>
    </row>
    <row r="105" spans="23:99" x14ac:dyDescent="0.25">
      <c r="W105" s="1">
        <v>41703</v>
      </c>
      <c r="X105">
        <v>8.1300000000000008</v>
      </c>
      <c r="Y105">
        <v>9.3699999999999992</v>
      </c>
      <c r="Z105">
        <v>7.46</v>
      </c>
      <c r="AA105">
        <v>9.3699999999999992</v>
      </c>
      <c r="AE105" s="1">
        <v>41703</v>
      </c>
      <c r="AF105">
        <v>9.02</v>
      </c>
      <c r="AG105">
        <v>9.8699999999999992</v>
      </c>
      <c r="AH105">
        <v>8.4700000000000006</v>
      </c>
      <c r="AI105">
        <v>9.86</v>
      </c>
      <c r="AM105" s="1">
        <v>41703</v>
      </c>
      <c r="AN105">
        <v>41.89</v>
      </c>
      <c r="AO105">
        <v>45.02</v>
      </c>
      <c r="AP105">
        <v>41.27</v>
      </c>
      <c r="AQ105">
        <v>43.27</v>
      </c>
      <c r="AU105" s="1">
        <v>41703</v>
      </c>
      <c r="AV105">
        <v>11.44</v>
      </c>
      <c r="AW105">
        <v>12.83</v>
      </c>
      <c r="AX105">
        <v>11.31</v>
      </c>
      <c r="AY105">
        <v>12.45</v>
      </c>
      <c r="BC105" s="1">
        <v>41703</v>
      </c>
      <c r="BD105">
        <v>11.33</v>
      </c>
      <c r="BE105">
        <v>11.6</v>
      </c>
      <c r="BF105">
        <v>10.45</v>
      </c>
      <c r="BG105">
        <v>11.39</v>
      </c>
      <c r="BK105" s="1">
        <v>41703</v>
      </c>
      <c r="BL105">
        <v>2.46</v>
      </c>
      <c r="BM105">
        <v>2.74</v>
      </c>
      <c r="BN105">
        <v>2.35</v>
      </c>
      <c r="BO105">
        <v>2.73</v>
      </c>
      <c r="BS105" s="1">
        <v>41703</v>
      </c>
      <c r="BT105">
        <v>13.48</v>
      </c>
      <c r="BU105">
        <v>14.4</v>
      </c>
      <c r="BV105">
        <v>12.66</v>
      </c>
      <c r="BW105">
        <v>14.4</v>
      </c>
      <c r="CA105" s="1">
        <v>41703</v>
      </c>
      <c r="CB105">
        <v>10.5</v>
      </c>
      <c r="CC105">
        <v>11.44</v>
      </c>
      <c r="CD105">
        <v>10.130000000000001</v>
      </c>
      <c r="CE105">
        <v>11.44</v>
      </c>
      <c r="CI105" s="1">
        <v>41703</v>
      </c>
      <c r="CJ105">
        <v>10.16</v>
      </c>
      <c r="CK105">
        <v>11.45</v>
      </c>
      <c r="CL105">
        <v>9.4</v>
      </c>
      <c r="CM105">
        <v>11.29</v>
      </c>
      <c r="CQ105" s="1">
        <v>41703</v>
      </c>
      <c r="CR105">
        <v>47092.24</v>
      </c>
      <c r="CS105">
        <v>50417.58</v>
      </c>
      <c r="CT105">
        <v>44904.83</v>
      </c>
      <c r="CU105">
        <v>50414.92</v>
      </c>
    </row>
    <row r="106" spans="23:99" x14ac:dyDescent="0.25">
      <c r="W106" s="1">
        <v>41673</v>
      </c>
      <c r="X106">
        <v>8.66</v>
      </c>
      <c r="Y106">
        <v>8.9700000000000006</v>
      </c>
      <c r="Z106">
        <v>8.0500000000000007</v>
      </c>
      <c r="AA106">
        <v>8.07</v>
      </c>
      <c r="AE106" s="1">
        <v>41673</v>
      </c>
      <c r="AF106">
        <v>8.58</v>
      </c>
      <c r="AG106">
        <v>9.26</v>
      </c>
      <c r="AH106">
        <v>8.42</v>
      </c>
      <c r="AI106">
        <v>9.08</v>
      </c>
      <c r="AM106" s="1">
        <v>41673</v>
      </c>
      <c r="AN106">
        <v>41.17</v>
      </c>
      <c r="AO106">
        <v>41.28</v>
      </c>
      <c r="AP106">
        <v>37.53</v>
      </c>
      <c r="AQ106">
        <v>41</v>
      </c>
      <c r="AU106" s="1">
        <v>41673</v>
      </c>
      <c r="AV106">
        <v>11.12</v>
      </c>
      <c r="AW106">
        <v>12.02</v>
      </c>
      <c r="AX106">
        <v>10.64</v>
      </c>
      <c r="AY106">
        <v>11.49</v>
      </c>
      <c r="BC106" s="1">
        <v>41673</v>
      </c>
      <c r="BD106">
        <v>13.26</v>
      </c>
      <c r="BE106">
        <v>13.42</v>
      </c>
      <c r="BF106">
        <v>11.27</v>
      </c>
      <c r="BG106">
        <v>11.27</v>
      </c>
      <c r="BK106" s="1">
        <v>41673</v>
      </c>
      <c r="BL106">
        <v>2.2999999999999998</v>
      </c>
      <c r="BM106">
        <v>2.4900000000000002</v>
      </c>
      <c r="BN106">
        <v>2.21</v>
      </c>
      <c r="BO106">
        <v>2.44</v>
      </c>
      <c r="BS106" s="1">
        <v>41673</v>
      </c>
      <c r="BT106">
        <v>12.65</v>
      </c>
      <c r="BU106">
        <v>13.77</v>
      </c>
      <c r="BV106">
        <v>12.05</v>
      </c>
      <c r="BW106">
        <v>13.36</v>
      </c>
      <c r="CA106" s="1">
        <v>41673</v>
      </c>
      <c r="CB106">
        <v>8.91</v>
      </c>
      <c r="CC106">
        <v>10.72</v>
      </c>
      <c r="CD106">
        <v>8.58</v>
      </c>
      <c r="CE106">
        <v>10.5</v>
      </c>
      <c r="CI106" s="1">
        <v>41673</v>
      </c>
      <c r="CJ106">
        <v>11.78</v>
      </c>
      <c r="CK106">
        <v>12.36</v>
      </c>
      <c r="CL106">
        <v>10.25</v>
      </c>
      <c r="CM106">
        <v>10.25</v>
      </c>
      <c r="CQ106" s="1">
        <v>41673</v>
      </c>
      <c r="CR106">
        <v>47622.76</v>
      </c>
      <c r="CS106">
        <v>48669.22</v>
      </c>
      <c r="CT106">
        <v>46109.45</v>
      </c>
      <c r="CU106">
        <v>47094.400000000001</v>
      </c>
    </row>
    <row r="107" spans="23:99" x14ac:dyDescent="0.25">
      <c r="W107" s="1">
        <v>41641</v>
      </c>
      <c r="X107">
        <v>10.18</v>
      </c>
      <c r="Y107">
        <v>10.210000000000001</v>
      </c>
      <c r="Z107">
        <v>8.64</v>
      </c>
      <c r="AA107">
        <v>8.73</v>
      </c>
      <c r="AE107" s="1">
        <v>41641</v>
      </c>
      <c r="AF107">
        <v>9.01</v>
      </c>
      <c r="AG107">
        <v>9.1</v>
      </c>
      <c r="AH107">
        <v>8.26</v>
      </c>
      <c r="AI107">
        <v>8.65</v>
      </c>
      <c r="AM107" s="1">
        <v>41641</v>
      </c>
      <c r="AN107">
        <v>46.76</v>
      </c>
      <c r="AO107">
        <v>47.04</v>
      </c>
      <c r="AP107">
        <v>40.119999999999997</v>
      </c>
      <c r="AQ107">
        <v>41.3</v>
      </c>
      <c r="AU107" s="1">
        <v>41641</v>
      </c>
      <c r="AV107">
        <v>12.67</v>
      </c>
      <c r="AW107">
        <v>12.72</v>
      </c>
      <c r="AX107">
        <v>10.95</v>
      </c>
      <c r="AY107">
        <v>11.11</v>
      </c>
      <c r="BC107" s="1">
        <v>41641</v>
      </c>
      <c r="BD107">
        <v>14.48</v>
      </c>
      <c r="BE107">
        <v>14.49</v>
      </c>
      <c r="BF107">
        <v>12.94</v>
      </c>
      <c r="BG107">
        <v>13.39</v>
      </c>
      <c r="BK107" s="1">
        <v>41641</v>
      </c>
      <c r="BL107">
        <v>2.71</v>
      </c>
      <c r="BM107">
        <v>2.71</v>
      </c>
      <c r="BN107">
        <v>2.2400000000000002</v>
      </c>
      <c r="BO107">
        <v>2.33</v>
      </c>
      <c r="BS107" s="1">
        <v>41641</v>
      </c>
      <c r="BT107">
        <v>13.68</v>
      </c>
      <c r="BU107">
        <v>13.71</v>
      </c>
      <c r="BV107">
        <v>12.39</v>
      </c>
      <c r="BW107">
        <v>12.7</v>
      </c>
      <c r="CA107" s="1">
        <v>41641</v>
      </c>
      <c r="CB107">
        <v>9.91</v>
      </c>
      <c r="CC107">
        <v>10.19</v>
      </c>
      <c r="CD107">
        <v>8.6999999999999993</v>
      </c>
      <c r="CE107">
        <v>8.8800000000000008</v>
      </c>
      <c r="CI107" s="1">
        <v>41641</v>
      </c>
      <c r="CJ107">
        <v>13.34</v>
      </c>
      <c r="CK107">
        <v>13.38</v>
      </c>
      <c r="CL107">
        <v>11.47</v>
      </c>
      <c r="CM107">
        <v>11.8</v>
      </c>
      <c r="CQ107" s="1">
        <v>41641</v>
      </c>
      <c r="CR107">
        <v>51522.19</v>
      </c>
      <c r="CS107">
        <v>51656.14</v>
      </c>
      <c r="CT107">
        <v>46813.69</v>
      </c>
      <c r="CU107">
        <v>47638.99</v>
      </c>
    </row>
    <row r="108" spans="23:99" x14ac:dyDescent="0.25">
      <c r="W108" s="1">
        <v>41610</v>
      </c>
      <c r="X108">
        <v>10.6</v>
      </c>
      <c r="Y108">
        <v>10.73</v>
      </c>
      <c r="Z108">
        <v>9.91</v>
      </c>
      <c r="AA108">
        <v>10.14</v>
      </c>
      <c r="AE108" s="1">
        <v>41610</v>
      </c>
      <c r="AF108">
        <v>9.2100000000000009</v>
      </c>
      <c r="AG108">
        <v>9.44</v>
      </c>
      <c r="AH108">
        <v>8.67</v>
      </c>
      <c r="AI108">
        <v>8.9499999999999993</v>
      </c>
      <c r="AM108" s="1">
        <v>41610</v>
      </c>
      <c r="AN108">
        <v>48.21</v>
      </c>
      <c r="AO108">
        <v>48.83</v>
      </c>
      <c r="AP108">
        <v>45.46</v>
      </c>
      <c r="AQ108">
        <v>46.65</v>
      </c>
      <c r="AU108" s="1">
        <v>41610</v>
      </c>
      <c r="AV108">
        <v>13.11</v>
      </c>
      <c r="AW108">
        <v>13.21</v>
      </c>
      <c r="AX108">
        <v>12.1</v>
      </c>
      <c r="AY108">
        <v>12.7</v>
      </c>
      <c r="BC108" s="1">
        <v>41610</v>
      </c>
      <c r="BD108">
        <v>13.95</v>
      </c>
      <c r="BE108">
        <v>15.08</v>
      </c>
      <c r="BF108">
        <v>13.83</v>
      </c>
      <c r="BG108">
        <v>14.31</v>
      </c>
      <c r="BK108" s="1">
        <v>41610</v>
      </c>
      <c r="BL108">
        <v>2.82</v>
      </c>
      <c r="BM108">
        <v>2.85</v>
      </c>
      <c r="BN108">
        <v>2.5299999999999998</v>
      </c>
      <c r="BO108">
        <v>2.68</v>
      </c>
      <c r="BS108" s="1">
        <v>41610</v>
      </c>
      <c r="BT108">
        <v>14.11</v>
      </c>
      <c r="BU108">
        <v>14.27</v>
      </c>
      <c r="BV108">
        <v>13.22</v>
      </c>
      <c r="BW108">
        <v>13.71</v>
      </c>
      <c r="CA108" s="1">
        <v>41610</v>
      </c>
      <c r="CB108">
        <v>10.91</v>
      </c>
      <c r="CC108">
        <v>11.13</v>
      </c>
      <c r="CD108">
        <v>9.61</v>
      </c>
      <c r="CE108">
        <v>9.9600000000000009</v>
      </c>
      <c r="CI108" s="1">
        <v>41610</v>
      </c>
      <c r="CJ108">
        <v>13.2</v>
      </c>
      <c r="CK108">
        <v>13.59</v>
      </c>
      <c r="CL108">
        <v>12.32</v>
      </c>
      <c r="CM108">
        <v>13.33</v>
      </c>
      <c r="CQ108" s="1">
        <v>41610</v>
      </c>
      <c r="CR108">
        <v>52479.11</v>
      </c>
      <c r="CS108">
        <v>52479.11</v>
      </c>
      <c r="CT108">
        <v>49842.31</v>
      </c>
      <c r="CU108">
        <v>51507.16</v>
      </c>
    </row>
    <row r="109" spans="23:99" x14ac:dyDescent="0.25">
      <c r="W109" s="1">
        <v>41579</v>
      </c>
      <c r="X109">
        <v>11.95</v>
      </c>
      <c r="Y109">
        <v>12.73</v>
      </c>
      <c r="Z109">
        <v>11.01</v>
      </c>
      <c r="AA109">
        <v>11.35</v>
      </c>
      <c r="AE109" s="1">
        <v>41579</v>
      </c>
      <c r="AF109">
        <v>9.8000000000000007</v>
      </c>
      <c r="AG109">
        <v>9.84</v>
      </c>
      <c r="AH109">
        <v>8.86</v>
      </c>
      <c r="AI109">
        <v>9.35</v>
      </c>
      <c r="AM109" s="1">
        <v>41579</v>
      </c>
      <c r="AN109">
        <v>49.24</v>
      </c>
      <c r="AO109">
        <v>51.1</v>
      </c>
      <c r="AP109">
        <v>47.83</v>
      </c>
      <c r="AQ109">
        <v>48.41</v>
      </c>
      <c r="AU109" s="1">
        <v>41579</v>
      </c>
      <c r="AV109">
        <v>13.37</v>
      </c>
      <c r="AW109">
        <v>13.4</v>
      </c>
      <c r="AX109">
        <v>12.37</v>
      </c>
      <c r="AY109">
        <v>13.22</v>
      </c>
      <c r="BC109" s="1">
        <v>41579</v>
      </c>
      <c r="BD109">
        <v>13.69</v>
      </c>
      <c r="BE109">
        <v>14.7</v>
      </c>
      <c r="BF109">
        <v>13.65</v>
      </c>
      <c r="BG109">
        <v>14.05</v>
      </c>
      <c r="BK109" s="1">
        <v>41579</v>
      </c>
      <c r="BL109">
        <v>3.05</v>
      </c>
      <c r="BM109">
        <v>3.06</v>
      </c>
      <c r="BN109">
        <v>2.75</v>
      </c>
      <c r="BO109">
        <v>2.86</v>
      </c>
      <c r="BS109" s="1">
        <v>41579</v>
      </c>
      <c r="BT109">
        <v>13.69</v>
      </c>
      <c r="BU109">
        <v>14.32</v>
      </c>
      <c r="BV109">
        <v>12.68</v>
      </c>
      <c r="BW109">
        <v>14.21</v>
      </c>
      <c r="CA109" s="1">
        <v>41579</v>
      </c>
      <c r="CB109">
        <v>12.65</v>
      </c>
      <c r="CC109">
        <v>12.78</v>
      </c>
      <c r="CD109">
        <v>10.9</v>
      </c>
      <c r="CE109">
        <v>11.19</v>
      </c>
      <c r="CI109" s="1">
        <v>41579</v>
      </c>
      <c r="CJ109">
        <v>12.63</v>
      </c>
      <c r="CK109">
        <v>13.52</v>
      </c>
      <c r="CL109">
        <v>12.09</v>
      </c>
      <c r="CM109">
        <v>13.2</v>
      </c>
      <c r="CQ109" s="1">
        <v>41579</v>
      </c>
      <c r="CR109">
        <v>54255.03</v>
      </c>
      <c r="CS109">
        <v>54538.63</v>
      </c>
      <c r="CT109">
        <v>51290.28</v>
      </c>
      <c r="CU109">
        <v>52482.49</v>
      </c>
    </row>
    <row r="110" spans="23:99" x14ac:dyDescent="0.25">
      <c r="W110" s="1">
        <v>41548</v>
      </c>
      <c r="X110">
        <v>11</v>
      </c>
      <c r="Y110">
        <v>12.21</v>
      </c>
      <c r="Z110">
        <v>10.52</v>
      </c>
      <c r="AA110">
        <v>12.13</v>
      </c>
      <c r="AE110" s="1">
        <v>41548</v>
      </c>
      <c r="AF110">
        <v>8.94</v>
      </c>
      <c r="AG110">
        <v>9.84</v>
      </c>
      <c r="AH110">
        <v>8.7799999999999994</v>
      </c>
      <c r="AI110">
        <v>9.81</v>
      </c>
      <c r="AM110" s="1">
        <v>41548</v>
      </c>
      <c r="AN110">
        <v>51.52</v>
      </c>
      <c r="AO110">
        <v>53.48</v>
      </c>
      <c r="AP110">
        <v>48.06</v>
      </c>
      <c r="AQ110">
        <v>49.82</v>
      </c>
      <c r="AU110" s="1">
        <v>41548</v>
      </c>
      <c r="AV110">
        <v>12.57</v>
      </c>
      <c r="AW110">
        <v>13.55</v>
      </c>
      <c r="AX110">
        <v>12.4</v>
      </c>
      <c r="AY110">
        <v>13.32</v>
      </c>
      <c r="BC110" s="1">
        <v>41548</v>
      </c>
      <c r="BD110">
        <v>12.84</v>
      </c>
      <c r="BE110">
        <v>14.02</v>
      </c>
      <c r="BF110">
        <v>12.66</v>
      </c>
      <c r="BG110">
        <v>13.7</v>
      </c>
      <c r="BK110" s="1">
        <v>41548</v>
      </c>
      <c r="BL110">
        <v>3.02</v>
      </c>
      <c r="BM110">
        <v>3.17</v>
      </c>
      <c r="BN110">
        <v>2.94</v>
      </c>
      <c r="BO110">
        <v>3.03</v>
      </c>
      <c r="BS110" s="1">
        <v>41548</v>
      </c>
      <c r="BT110">
        <v>12.17</v>
      </c>
      <c r="BU110">
        <v>13.77</v>
      </c>
      <c r="BV110">
        <v>11.95</v>
      </c>
      <c r="BW110">
        <v>13.69</v>
      </c>
      <c r="CA110" s="1">
        <v>41548</v>
      </c>
      <c r="CB110">
        <v>11.84</v>
      </c>
      <c r="CC110">
        <v>13.42</v>
      </c>
      <c r="CD110">
        <v>11.34</v>
      </c>
      <c r="CE110">
        <v>12.68</v>
      </c>
      <c r="CI110" s="1">
        <v>41548</v>
      </c>
      <c r="CJ110">
        <v>11.34</v>
      </c>
      <c r="CK110">
        <v>12.89</v>
      </c>
      <c r="CL110">
        <v>11.15</v>
      </c>
      <c r="CM110">
        <v>12.62</v>
      </c>
      <c r="CQ110" s="1">
        <v>41548</v>
      </c>
      <c r="CR110">
        <v>52337.32</v>
      </c>
      <c r="CS110">
        <v>56747.03</v>
      </c>
      <c r="CT110">
        <v>51870.33</v>
      </c>
      <c r="CU110">
        <v>54256.2</v>
      </c>
    </row>
    <row r="111" spans="23:99" x14ac:dyDescent="0.25">
      <c r="W111" s="1">
        <v>41519</v>
      </c>
      <c r="X111">
        <v>10.18</v>
      </c>
      <c r="Y111">
        <v>11.47</v>
      </c>
      <c r="Z111">
        <v>9.83</v>
      </c>
      <c r="AA111">
        <v>10.9</v>
      </c>
      <c r="AE111" s="1">
        <v>41519</v>
      </c>
      <c r="AF111">
        <v>8.4</v>
      </c>
      <c r="AG111">
        <v>9.2899999999999991</v>
      </c>
      <c r="AH111">
        <v>8.1199999999999992</v>
      </c>
      <c r="AI111">
        <v>8.91</v>
      </c>
      <c r="AM111" s="1">
        <v>41519</v>
      </c>
      <c r="AN111">
        <v>53.22</v>
      </c>
      <c r="AO111">
        <v>56.18</v>
      </c>
      <c r="AP111">
        <v>50.93</v>
      </c>
      <c r="AQ111">
        <v>51.14</v>
      </c>
      <c r="AU111" s="1">
        <v>41519</v>
      </c>
      <c r="AV111">
        <v>12</v>
      </c>
      <c r="AW111">
        <v>13.02</v>
      </c>
      <c r="AX111">
        <v>11.77</v>
      </c>
      <c r="AY111">
        <v>12.4</v>
      </c>
      <c r="BC111" s="1">
        <v>41519</v>
      </c>
      <c r="BD111">
        <v>13.53</v>
      </c>
      <c r="BE111">
        <v>13.9</v>
      </c>
      <c r="BF111">
        <v>12.66</v>
      </c>
      <c r="BG111">
        <v>12.87</v>
      </c>
      <c r="BK111" s="1">
        <v>41519</v>
      </c>
      <c r="BL111">
        <v>2.84</v>
      </c>
      <c r="BM111">
        <v>3.21</v>
      </c>
      <c r="BN111">
        <v>2.8</v>
      </c>
      <c r="BO111">
        <v>2.97</v>
      </c>
      <c r="BS111" s="1">
        <v>41519</v>
      </c>
      <c r="BT111">
        <v>10.65</v>
      </c>
      <c r="BU111">
        <v>12.4</v>
      </c>
      <c r="BV111">
        <v>10.63</v>
      </c>
      <c r="BW111">
        <v>12.2</v>
      </c>
      <c r="CA111" s="1">
        <v>41519</v>
      </c>
      <c r="CB111">
        <v>10.67</v>
      </c>
      <c r="CC111">
        <v>13.02</v>
      </c>
      <c r="CD111">
        <v>10.59</v>
      </c>
      <c r="CE111">
        <v>11.75</v>
      </c>
      <c r="CI111" s="1">
        <v>41519</v>
      </c>
      <c r="CJ111">
        <v>11.25</v>
      </c>
      <c r="CK111">
        <v>11.92</v>
      </c>
      <c r="CL111">
        <v>11.03</v>
      </c>
      <c r="CM111">
        <v>11.27</v>
      </c>
      <c r="CQ111" s="1">
        <v>41519</v>
      </c>
      <c r="CR111">
        <v>50012.33</v>
      </c>
      <c r="CS111">
        <v>55900.01</v>
      </c>
      <c r="CT111">
        <v>50012.33</v>
      </c>
      <c r="CU111">
        <v>52338.19</v>
      </c>
    </row>
    <row r="112" spans="23:99" x14ac:dyDescent="0.25">
      <c r="W112" s="1">
        <v>41487</v>
      </c>
      <c r="X112">
        <v>9.92</v>
      </c>
      <c r="Y112">
        <v>11.1</v>
      </c>
      <c r="Z112">
        <v>9.56</v>
      </c>
      <c r="AA112">
        <v>9.98</v>
      </c>
      <c r="AE112" s="1">
        <v>41487</v>
      </c>
      <c r="AF112">
        <v>8.24</v>
      </c>
      <c r="AG112">
        <v>8.68</v>
      </c>
      <c r="AH112">
        <v>7.9</v>
      </c>
      <c r="AI112">
        <v>8.2100000000000009</v>
      </c>
      <c r="AM112" s="1">
        <v>41487</v>
      </c>
      <c r="AN112">
        <v>46.54</v>
      </c>
      <c r="AO112">
        <v>53.75</v>
      </c>
      <c r="AP112">
        <v>45.62</v>
      </c>
      <c r="AQ112">
        <v>52.28</v>
      </c>
      <c r="AU112" s="1">
        <v>41487</v>
      </c>
      <c r="AV112">
        <v>12.44</v>
      </c>
      <c r="AW112">
        <v>12.53</v>
      </c>
      <c r="AX112">
        <v>11.3</v>
      </c>
      <c r="AY112">
        <v>11.94</v>
      </c>
      <c r="BC112" s="1">
        <v>41487</v>
      </c>
      <c r="BD112">
        <v>11.36</v>
      </c>
      <c r="BE112">
        <v>13.85</v>
      </c>
      <c r="BF112">
        <v>11.3</v>
      </c>
      <c r="BG112">
        <v>13.3</v>
      </c>
      <c r="BK112" s="1">
        <v>41487</v>
      </c>
      <c r="BL112">
        <v>2.96</v>
      </c>
      <c r="BM112">
        <v>2.97</v>
      </c>
      <c r="BN112">
        <v>2.65</v>
      </c>
      <c r="BO112">
        <v>2.81</v>
      </c>
      <c r="BS112" s="1">
        <v>41487</v>
      </c>
      <c r="BT112">
        <v>10.09</v>
      </c>
      <c r="BU112">
        <v>11</v>
      </c>
      <c r="BV112">
        <v>9.99</v>
      </c>
      <c r="BW112">
        <v>10.77</v>
      </c>
      <c r="CA112" s="1">
        <v>41487</v>
      </c>
      <c r="CB112">
        <v>12.06</v>
      </c>
      <c r="CC112">
        <v>12.1</v>
      </c>
      <c r="CD112">
        <v>10.36</v>
      </c>
      <c r="CE112">
        <v>10.58</v>
      </c>
      <c r="CI112" s="1">
        <v>41487</v>
      </c>
      <c r="CJ112">
        <v>10.83</v>
      </c>
      <c r="CK112">
        <v>11.74</v>
      </c>
      <c r="CL112">
        <v>10.36</v>
      </c>
      <c r="CM112">
        <v>11.14</v>
      </c>
      <c r="CQ112" s="1">
        <v>41487</v>
      </c>
      <c r="CR112">
        <v>48235</v>
      </c>
      <c r="CS112">
        <v>52398.44</v>
      </c>
      <c r="CT112">
        <v>47164.25</v>
      </c>
      <c r="CU112">
        <v>50011.75</v>
      </c>
    </row>
    <row r="113" spans="23:99" x14ac:dyDescent="0.25">
      <c r="W113" s="1">
        <v>41456</v>
      </c>
      <c r="X113">
        <v>9.6199999999999992</v>
      </c>
      <c r="Y113">
        <v>10.15</v>
      </c>
      <c r="Z113">
        <v>8.8699999999999992</v>
      </c>
      <c r="AA113">
        <v>9.67</v>
      </c>
      <c r="AE113" s="1">
        <v>41456</v>
      </c>
      <c r="AF113">
        <v>8.0500000000000007</v>
      </c>
      <c r="AG113">
        <v>8.43</v>
      </c>
      <c r="AH113">
        <v>7.24</v>
      </c>
      <c r="AI113">
        <v>8.17</v>
      </c>
      <c r="AM113" s="1">
        <v>41456</v>
      </c>
      <c r="AN113">
        <v>45.93</v>
      </c>
      <c r="AO113">
        <v>46.61</v>
      </c>
      <c r="AP113">
        <v>44.18</v>
      </c>
      <c r="AQ113">
        <v>46.03</v>
      </c>
      <c r="AU113" s="1">
        <v>41456</v>
      </c>
      <c r="AV113">
        <v>12.12</v>
      </c>
      <c r="AW113">
        <v>12.59</v>
      </c>
      <c r="AX113">
        <v>11.21</v>
      </c>
      <c r="AY113">
        <v>12.31</v>
      </c>
      <c r="BC113" s="1">
        <v>41456</v>
      </c>
      <c r="BD113">
        <v>9.73</v>
      </c>
      <c r="BE113">
        <v>11.56</v>
      </c>
      <c r="BF113">
        <v>9.73</v>
      </c>
      <c r="BG113">
        <v>11.26</v>
      </c>
      <c r="BK113" s="1">
        <v>41456</v>
      </c>
      <c r="BL113">
        <v>2.93</v>
      </c>
      <c r="BM113">
        <v>3.09</v>
      </c>
      <c r="BN113">
        <v>2.79</v>
      </c>
      <c r="BO113">
        <v>2.92</v>
      </c>
      <c r="BS113" s="1">
        <v>41456</v>
      </c>
      <c r="BT113">
        <v>9.56</v>
      </c>
      <c r="BU113">
        <v>10.1</v>
      </c>
      <c r="BV113">
        <v>9.19</v>
      </c>
      <c r="BW113">
        <v>10.09</v>
      </c>
      <c r="CA113" s="1">
        <v>41456</v>
      </c>
      <c r="CB113">
        <v>11.62</v>
      </c>
      <c r="CC113">
        <v>12.36</v>
      </c>
      <c r="CD113">
        <v>10.59</v>
      </c>
      <c r="CE113">
        <v>11.82</v>
      </c>
      <c r="CI113" s="1">
        <v>41456</v>
      </c>
      <c r="CJ113">
        <v>10.47</v>
      </c>
      <c r="CK113">
        <v>11.17</v>
      </c>
      <c r="CL113">
        <v>9.7899999999999991</v>
      </c>
      <c r="CM113">
        <v>11.16</v>
      </c>
      <c r="CQ113" s="1">
        <v>41456</v>
      </c>
      <c r="CR113">
        <v>47457.9</v>
      </c>
      <c r="CS113">
        <v>49669.15</v>
      </c>
      <c r="CT113">
        <v>44107.06</v>
      </c>
      <c r="CU113">
        <v>48234.49</v>
      </c>
    </row>
    <row r="114" spans="23:99" x14ac:dyDescent="0.25">
      <c r="W114" s="1">
        <v>41428</v>
      </c>
      <c r="X114">
        <v>11.94</v>
      </c>
      <c r="Y114">
        <v>12.15</v>
      </c>
      <c r="Z114">
        <v>9.25</v>
      </c>
      <c r="AA114">
        <v>9.61</v>
      </c>
      <c r="AE114" s="1">
        <v>41428</v>
      </c>
      <c r="AF114">
        <v>9.08</v>
      </c>
      <c r="AG114">
        <v>9.09</v>
      </c>
      <c r="AH114">
        <v>7.65</v>
      </c>
      <c r="AI114">
        <v>8.06</v>
      </c>
      <c r="AM114" s="1">
        <v>41428</v>
      </c>
      <c r="AN114">
        <v>46.87</v>
      </c>
      <c r="AO114">
        <v>46.94</v>
      </c>
      <c r="AP114">
        <v>41.69</v>
      </c>
      <c r="AQ114">
        <v>45.5</v>
      </c>
      <c r="AU114" s="1">
        <v>41428</v>
      </c>
      <c r="AV114">
        <v>13.45</v>
      </c>
      <c r="AW114">
        <v>13.76</v>
      </c>
      <c r="AX114">
        <v>10.63</v>
      </c>
      <c r="AY114">
        <v>12.18</v>
      </c>
      <c r="BC114" s="1">
        <v>41428</v>
      </c>
      <c r="BD114">
        <v>10.07</v>
      </c>
      <c r="BE114">
        <v>10.49</v>
      </c>
      <c r="BF114">
        <v>8.94</v>
      </c>
      <c r="BG114">
        <v>9.73</v>
      </c>
      <c r="BK114" s="1">
        <v>41428</v>
      </c>
      <c r="BL114">
        <v>3.32</v>
      </c>
      <c r="BM114">
        <v>3.37</v>
      </c>
      <c r="BN114">
        <v>2.67</v>
      </c>
      <c r="BO114">
        <v>2.93</v>
      </c>
      <c r="BS114" s="1">
        <v>41428</v>
      </c>
      <c r="BT114">
        <v>10.050000000000001</v>
      </c>
      <c r="BU114">
        <v>10.09</v>
      </c>
      <c r="BV114">
        <v>8.74</v>
      </c>
      <c r="BW114">
        <v>9.6300000000000008</v>
      </c>
      <c r="CA114" s="1">
        <v>41428</v>
      </c>
      <c r="CB114">
        <v>12.92</v>
      </c>
      <c r="CC114">
        <v>13</v>
      </c>
      <c r="CD114">
        <v>10.7</v>
      </c>
      <c r="CE114">
        <v>11.68</v>
      </c>
      <c r="CI114" s="1">
        <v>41428</v>
      </c>
      <c r="CJ114">
        <v>10.65</v>
      </c>
      <c r="CK114">
        <v>10.74</v>
      </c>
      <c r="CL114">
        <v>9.59</v>
      </c>
      <c r="CM114">
        <v>10.46</v>
      </c>
      <c r="CQ114" s="1">
        <v>41428</v>
      </c>
      <c r="CR114">
        <v>53512.25</v>
      </c>
      <c r="CS114">
        <v>54289.07</v>
      </c>
      <c r="CT114">
        <v>45405.94</v>
      </c>
      <c r="CU114">
        <v>47457.13</v>
      </c>
    </row>
    <row r="115" spans="23:99" x14ac:dyDescent="0.25">
      <c r="W115" s="1">
        <v>41396</v>
      </c>
      <c r="X115">
        <v>11.79</v>
      </c>
      <c r="Y115">
        <v>12.36</v>
      </c>
      <c r="Z115">
        <v>11.43</v>
      </c>
      <c r="AA115">
        <v>11.91</v>
      </c>
      <c r="AE115" s="1">
        <v>41396</v>
      </c>
      <c r="AF115">
        <v>8.5299999999999994</v>
      </c>
      <c r="AG115">
        <v>9.3699999999999992</v>
      </c>
      <c r="AH115">
        <v>8.42</v>
      </c>
      <c r="AI115">
        <v>9.07</v>
      </c>
      <c r="AM115" s="1">
        <v>41396</v>
      </c>
      <c r="AN115">
        <v>46.67</v>
      </c>
      <c r="AO115">
        <v>47.21</v>
      </c>
      <c r="AP115">
        <v>44.93</v>
      </c>
      <c r="AQ115">
        <v>46.88</v>
      </c>
      <c r="AU115" s="1">
        <v>41396</v>
      </c>
      <c r="AV115">
        <v>13.51</v>
      </c>
      <c r="AW115">
        <v>14.21</v>
      </c>
      <c r="AX115">
        <v>12.95</v>
      </c>
      <c r="AY115">
        <v>13.44</v>
      </c>
      <c r="BC115" s="1">
        <v>41396</v>
      </c>
      <c r="BD115">
        <v>12.12</v>
      </c>
      <c r="BE115">
        <v>12.19</v>
      </c>
      <c r="BF115">
        <v>10</v>
      </c>
      <c r="BG115">
        <v>10.07</v>
      </c>
      <c r="BK115" s="1">
        <v>41396</v>
      </c>
      <c r="BL115">
        <v>3.25</v>
      </c>
      <c r="BM115">
        <v>3.45</v>
      </c>
      <c r="BN115">
        <v>3.24</v>
      </c>
      <c r="BO115">
        <v>3.33</v>
      </c>
      <c r="BS115" s="1">
        <v>41396</v>
      </c>
      <c r="BT115">
        <v>9.3000000000000007</v>
      </c>
      <c r="BU115">
        <v>10.34</v>
      </c>
      <c r="BV115">
        <v>9.2899999999999991</v>
      </c>
      <c r="BW115">
        <v>10.11</v>
      </c>
      <c r="CA115" s="1">
        <v>41396</v>
      </c>
      <c r="CB115">
        <v>13.66</v>
      </c>
      <c r="CC115">
        <v>14.34</v>
      </c>
      <c r="CD115">
        <v>12.64</v>
      </c>
      <c r="CE115">
        <v>12.86</v>
      </c>
      <c r="CI115" s="1">
        <v>41396</v>
      </c>
      <c r="CJ115">
        <v>10.97</v>
      </c>
      <c r="CK115">
        <v>11.22</v>
      </c>
      <c r="CL115">
        <v>10.14</v>
      </c>
      <c r="CM115">
        <v>10.61</v>
      </c>
      <c r="CQ115" s="1">
        <v>41396</v>
      </c>
      <c r="CR115">
        <v>55918.73</v>
      </c>
      <c r="CS115">
        <v>57098.62</v>
      </c>
      <c r="CT115">
        <v>52942.22</v>
      </c>
      <c r="CU115">
        <v>53506.080000000002</v>
      </c>
    </row>
    <row r="116" spans="23:99" x14ac:dyDescent="0.25">
      <c r="W116" s="1">
        <v>41365</v>
      </c>
      <c r="X116">
        <v>10.43</v>
      </c>
      <c r="Y116">
        <v>11.93</v>
      </c>
      <c r="Z116">
        <v>9.6999999999999993</v>
      </c>
      <c r="AA116">
        <v>11.93</v>
      </c>
      <c r="AE116" s="1">
        <v>41365</v>
      </c>
      <c r="AF116">
        <v>9.11</v>
      </c>
      <c r="AG116">
        <v>9.18</v>
      </c>
      <c r="AH116">
        <v>8.18</v>
      </c>
      <c r="AI116">
        <v>8.56</v>
      </c>
      <c r="AM116" s="1">
        <v>41365</v>
      </c>
      <c r="AN116">
        <v>41.84</v>
      </c>
      <c r="AO116">
        <v>46.75</v>
      </c>
      <c r="AP116">
        <v>40.770000000000003</v>
      </c>
      <c r="AQ116">
        <v>46.48</v>
      </c>
      <c r="AU116" s="1">
        <v>41365</v>
      </c>
      <c r="AV116">
        <v>14.13</v>
      </c>
      <c r="AW116">
        <v>14.41</v>
      </c>
      <c r="AX116">
        <v>13.12</v>
      </c>
      <c r="AY116">
        <v>13.61</v>
      </c>
      <c r="BC116" s="1">
        <v>41365</v>
      </c>
      <c r="BD116">
        <v>12.05</v>
      </c>
      <c r="BE116">
        <v>12.16</v>
      </c>
      <c r="BF116">
        <v>10.75</v>
      </c>
      <c r="BG116">
        <v>12.05</v>
      </c>
      <c r="BK116" s="1">
        <v>41365</v>
      </c>
      <c r="BL116">
        <v>3.16</v>
      </c>
      <c r="BM116">
        <v>3.28</v>
      </c>
      <c r="BN116">
        <v>2.98</v>
      </c>
      <c r="BO116">
        <v>3.27</v>
      </c>
      <c r="BS116" s="1">
        <v>41393</v>
      </c>
      <c r="BT116">
        <v>9.27</v>
      </c>
      <c r="BU116">
        <v>9.35</v>
      </c>
      <c r="BV116">
        <v>8.81</v>
      </c>
      <c r="BW116">
        <v>9.33</v>
      </c>
      <c r="CA116" s="1">
        <v>41365</v>
      </c>
      <c r="CB116">
        <v>14.44</v>
      </c>
      <c r="CC116">
        <v>14.58</v>
      </c>
      <c r="CD116">
        <v>12.47</v>
      </c>
      <c r="CE116">
        <v>13.61</v>
      </c>
      <c r="CI116" s="1">
        <v>41365</v>
      </c>
      <c r="CJ116">
        <v>8.6</v>
      </c>
      <c r="CK116">
        <v>11.08</v>
      </c>
      <c r="CL116">
        <v>8.52</v>
      </c>
      <c r="CM116">
        <v>11.05</v>
      </c>
      <c r="CQ116" s="1">
        <v>41365</v>
      </c>
      <c r="CR116">
        <v>56348.07</v>
      </c>
      <c r="CS116">
        <v>56975.82</v>
      </c>
      <c r="CT116">
        <v>52391.519999999997</v>
      </c>
      <c r="CU116">
        <v>55910.37</v>
      </c>
    </row>
    <row r="117" spans="23:99" x14ac:dyDescent="0.25">
      <c r="W117" s="1">
        <v>41334</v>
      </c>
      <c r="X117">
        <v>9.42</v>
      </c>
      <c r="Y117">
        <v>11.18</v>
      </c>
      <c r="Z117">
        <v>9.3699999999999992</v>
      </c>
      <c r="AA117">
        <v>10.48</v>
      </c>
      <c r="AE117" s="1">
        <v>41334</v>
      </c>
      <c r="AF117">
        <v>8.7200000000000006</v>
      </c>
      <c r="AG117">
        <v>9.42</v>
      </c>
      <c r="AH117">
        <v>8.6999999999999993</v>
      </c>
      <c r="AI117">
        <v>9.16</v>
      </c>
      <c r="AM117" s="1">
        <v>41334</v>
      </c>
      <c r="AN117">
        <v>40.049999999999997</v>
      </c>
      <c r="AO117">
        <v>42.47</v>
      </c>
      <c r="AP117">
        <v>39.090000000000003</v>
      </c>
      <c r="AQ117">
        <v>41.84</v>
      </c>
      <c r="AU117" s="1">
        <v>41334</v>
      </c>
      <c r="AV117">
        <v>13.55</v>
      </c>
      <c r="AW117">
        <v>14.16</v>
      </c>
      <c r="AX117">
        <v>12.99</v>
      </c>
      <c r="AY117">
        <v>14.09</v>
      </c>
      <c r="BC117" s="1">
        <v>41334</v>
      </c>
      <c r="BD117">
        <v>12.55</v>
      </c>
      <c r="BE117">
        <v>12.58</v>
      </c>
      <c r="BF117">
        <v>11.27</v>
      </c>
      <c r="BG117">
        <v>11.99</v>
      </c>
      <c r="BK117" s="1">
        <v>41334</v>
      </c>
      <c r="BL117">
        <v>3.07</v>
      </c>
      <c r="BM117">
        <v>3.27</v>
      </c>
      <c r="BN117">
        <v>2.97</v>
      </c>
      <c r="BO117">
        <v>3.16</v>
      </c>
      <c r="CA117" s="1">
        <v>41334</v>
      </c>
      <c r="CB117">
        <v>14.43</v>
      </c>
      <c r="CC117">
        <v>15.43</v>
      </c>
      <c r="CD117">
        <v>13.73</v>
      </c>
      <c r="CE117">
        <v>14.41</v>
      </c>
      <c r="CI117" s="1">
        <v>41334</v>
      </c>
      <c r="CJ117">
        <v>9.16</v>
      </c>
      <c r="CK117">
        <v>9.31</v>
      </c>
      <c r="CL117">
        <v>8.3800000000000008</v>
      </c>
      <c r="CM117">
        <v>8.67</v>
      </c>
      <c r="CQ117" s="1">
        <v>41334</v>
      </c>
      <c r="CR117">
        <v>57422.21</v>
      </c>
      <c r="CS117">
        <v>59472.49</v>
      </c>
      <c r="CT117">
        <v>54647.97</v>
      </c>
      <c r="CU117">
        <v>56352.09</v>
      </c>
    </row>
    <row r="118" spans="23:99" x14ac:dyDescent="0.25">
      <c r="W118" s="1">
        <v>41306</v>
      </c>
      <c r="X118">
        <v>10.36</v>
      </c>
      <c r="Y118">
        <v>10.65</v>
      </c>
      <c r="Z118">
        <v>9.44</v>
      </c>
      <c r="AA118">
        <v>9.49</v>
      </c>
      <c r="AE118" s="1">
        <v>41306</v>
      </c>
      <c r="AF118">
        <v>8.6199999999999992</v>
      </c>
      <c r="AG118">
        <v>8.99</v>
      </c>
      <c r="AH118">
        <v>8.2799999999999994</v>
      </c>
      <c r="AI118">
        <v>8.82</v>
      </c>
      <c r="AM118" s="1">
        <v>41306</v>
      </c>
      <c r="AN118">
        <v>41.02</v>
      </c>
      <c r="AO118">
        <v>41.07</v>
      </c>
      <c r="AP118">
        <v>38.32</v>
      </c>
      <c r="AQ118">
        <v>40.29</v>
      </c>
      <c r="AU118" s="1">
        <v>41306</v>
      </c>
      <c r="AV118">
        <v>14.1</v>
      </c>
      <c r="AW118">
        <v>15.06</v>
      </c>
      <c r="AX118">
        <v>13.49</v>
      </c>
      <c r="AY118">
        <v>13.62</v>
      </c>
      <c r="BC118" s="1">
        <v>41306</v>
      </c>
      <c r="BD118">
        <v>13.47</v>
      </c>
      <c r="BE118">
        <v>13.68</v>
      </c>
      <c r="BF118">
        <v>11.93</v>
      </c>
      <c r="BG118">
        <v>12.66</v>
      </c>
      <c r="BK118" s="1">
        <v>41306</v>
      </c>
      <c r="BL118">
        <v>3.23</v>
      </c>
      <c r="BM118">
        <v>3.32</v>
      </c>
      <c r="BN118">
        <v>2.97</v>
      </c>
      <c r="BO118">
        <v>3.11</v>
      </c>
      <c r="CA118" s="1">
        <v>41306</v>
      </c>
      <c r="CB118">
        <v>14.83</v>
      </c>
      <c r="CC118">
        <v>15.54</v>
      </c>
      <c r="CD118">
        <v>13.66</v>
      </c>
      <c r="CE118">
        <v>14.66</v>
      </c>
      <c r="CI118" s="1">
        <v>41306</v>
      </c>
      <c r="CJ118">
        <v>9.52</v>
      </c>
      <c r="CK118">
        <v>9.77</v>
      </c>
      <c r="CL118">
        <v>8.7799999999999994</v>
      </c>
      <c r="CM118">
        <v>9.26</v>
      </c>
      <c r="CQ118" s="1">
        <v>41306</v>
      </c>
      <c r="CR118">
        <v>59764.49</v>
      </c>
      <c r="CS118">
        <v>60496.05</v>
      </c>
      <c r="CT118">
        <v>55430.26</v>
      </c>
      <c r="CU118">
        <v>57424.29</v>
      </c>
    </row>
    <row r="119" spans="23:99" x14ac:dyDescent="0.25">
      <c r="W119" s="1">
        <v>41276</v>
      </c>
      <c r="X119">
        <v>11.42</v>
      </c>
      <c r="Y119">
        <v>11.8</v>
      </c>
      <c r="Z119">
        <v>10.220000000000001</v>
      </c>
      <c r="AA119">
        <v>10.33</v>
      </c>
      <c r="AE119" s="1">
        <v>41276</v>
      </c>
      <c r="AF119">
        <v>8.5500000000000007</v>
      </c>
      <c r="AG119">
        <v>9.1199999999999992</v>
      </c>
      <c r="AH119">
        <v>8.5</v>
      </c>
      <c r="AI119">
        <v>8.64</v>
      </c>
      <c r="AM119" s="1">
        <v>41276</v>
      </c>
      <c r="AN119">
        <v>39.86</v>
      </c>
      <c r="AO119">
        <v>43.85</v>
      </c>
      <c r="AP119">
        <v>39.049999999999997</v>
      </c>
      <c r="AQ119">
        <v>41.03</v>
      </c>
      <c r="AU119" s="1">
        <v>41276</v>
      </c>
      <c r="AV119">
        <v>13.48</v>
      </c>
      <c r="AW119">
        <v>14.54</v>
      </c>
      <c r="AX119">
        <v>12.99</v>
      </c>
      <c r="AY119">
        <v>14.1</v>
      </c>
      <c r="BC119" s="1">
        <v>41276</v>
      </c>
      <c r="BD119">
        <v>14.13</v>
      </c>
      <c r="BE119">
        <v>15</v>
      </c>
      <c r="BF119">
        <v>12.95</v>
      </c>
      <c r="BG119">
        <v>13.45</v>
      </c>
      <c r="BK119" s="1">
        <v>41276</v>
      </c>
      <c r="BL119">
        <v>3.29</v>
      </c>
      <c r="BM119">
        <v>3.32</v>
      </c>
      <c r="BN119">
        <v>3.04</v>
      </c>
      <c r="BO119">
        <v>3.23</v>
      </c>
      <c r="CA119" s="1">
        <v>41276</v>
      </c>
      <c r="CB119">
        <v>15.75</v>
      </c>
      <c r="CC119">
        <v>15.98</v>
      </c>
      <c r="CD119">
        <v>14.47</v>
      </c>
      <c r="CE119">
        <v>14.77</v>
      </c>
      <c r="CI119" s="1">
        <v>41276</v>
      </c>
      <c r="CJ119">
        <v>8.51</v>
      </c>
      <c r="CK119">
        <v>9.61</v>
      </c>
      <c r="CL119">
        <v>8.35</v>
      </c>
      <c r="CM119">
        <v>9.5299999999999994</v>
      </c>
      <c r="CQ119" s="1">
        <v>41276</v>
      </c>
      <c r="CR119">
        <v>60990.34</v>
      </c>
      <c r="CS119">
        <v>63472.55</v>
      </c>
      <c r="CT119">
        <v>59114.02</v>
      </c>
      <c r="CU119">
        <v>59761.49</v>
      </c>
    </row>
    <row r="120" spans="23:99" x14ac:dyDescent="0.25">
      <c r="W120" s="1">
        <v>41246</v>
      </c>
      <c r="X120">
        <v>10.78</v>
      </c>
      <c r="Y120">
        <v>12.04</v>
      </c>
      <c r="Z120">
        <v>10.66</v>
      </c>
      <c r="AA120">
        <v>11.15</v>
      </c>
      <c r="AE120" s="1">
        <v>41246</v>
      </c>
      <c r="AF120">
        <v>8.06</v>
      </c>
      <c r="AG120">
        <v>8.6</v>
      </c>
      <c r="AH120">
        <v>8.02</v>
      </c>
      <c r="AI120">
        <v>8.39</v>
      </c>
      <c r="AM120" s="1">
        <v>41246</v>
      </c>
      <c r="AN120">
        <v>36.409999999999997</v>
      </c>
      <c r="AO120">
        <v>40.1</v>
      </c>
      <c r="AP120">
        <v>35.76</v>
      </c>
      <c r="AQ120">
        <v>39.39</v>
      </c>
      <c r="AU120" s="1">
        <v>41246</v>
      </c>
      <c r="AV120">
        <v>12.74</v>
      </c>
      <c r="AW120">
        <v>13.44</v>
      </c>
      <c r="AX120">
        <v>12.48</v>
      </c>
      <c r="AY120">
        <v>13.34</v>
      </c>
      <c r="BC120" s="1">
        <v>41246</v>
      </c>
      <c r="BD120">
        <v>13.83</v>
      </c>
      <c r="BE120">
        <v>14.53</v>
      </c>
      <c r="BF120">
        <v>13.51</v>
      </c>
      <c r="BG120">
        <v>13.8</v>
      </c>
      <c r="BK120" s="1">
        <v>41246</v>
      </c>
      <c r="BL120">
        <v>2.98</v>
      </c>
      <c r="BM120">
        <v>3.35</v>
      </c>
      <c r="BN120">
        <v>2.9</v>
      </c>
      <c r="BO120">
        <v>3.24</v>
      </c>
      <c r="CA120" s="1">
        <v>41246</v>
      </c>
      <c r="CB120">
        <v>15.81</v>
      </c>
      <c r="CC120">
        <v>16.52</v>
      </c>
      <c r="CD120">
        <v>15.19</v>
      </c>
      <c r="CE120">
        <v>15.48</v>
      </c>
      <c r="CI120" s="1">
        <v>41246</v>
      </c>
      <c r="CJ120">
        <v>8.75</v>
      </c>
      <c r="CK120">
        <v>8.93</v>
      </c>
      <c r="CL120">
        <v>8.06</v>
      </c>
      <c r="CM120">
        <v>8.1300000000000008</v>
      </c>
      <c r="CQ120" s="1">
        <v>41246</v>
      </c>
      <c r="CR120">
        <v>57479.38</v>
      </c>
      <c r="CS120">
        <v>61322.17</v>
      </c>
      <c r="CT120">
        <v>57128.67</v>
      </c>
      <c r="CU120">
        <v>60952.08</v>
      </c>
    </row>
    <row r="121" spans="23:99" x14ac:dyDescent="0.25">
      <c r="W121" s="1">
        <v>41214</v>
      </c>
      <c r="X121">
        <v>11.95</v>
      </c>
      <c r="Y121">
        <v>12.45</v>
      </c>
      <c r="Z121">
        <v>10.48</v>
      </c>
      <c r="AA121">
        <v>10.66</v>
      </c>
      <c r="AE121" s="1">
        <v>41214</v>
      </c>
      <c r="AF121">
        <v>7.34</v>
      </c>
      <c r="AG121">
        <v>8.1</v>
      </c>
      <c r="AH121">
        <v>7.34</v>
      </c>
      <c r="AI121">
        <v>8</v>
      </c>
      <c r="AM121" s="1">
        <v>41214</v>
      </c>
      <c r="AN121">
        <v>34.92</v>
      </c>
      <c r="AO121">
        <v>37.340000000000003</v>
      </c>
      <c r="AP121">
        <v>33.799999999999997</v>
      </c>
      <c r="AQ121">
        <v>36.22</v>
      </c>
      <c r="AU121" s="1">
        <v>41214</v>
      </c>
      <c r="AV121">
        <v>12.31</v>
      </c>
      <c r="AW121">
        <v>13.04</v>
      </c>
      <c r="AX121">
        <v>12.05</v>
      </c>
      <c r="AY121">
        <v>12.59</v>
      </c>
      <c r="BC121" s="1">
        <v>41214</v>
      </c>
      <c r="BD121">
        <v>13.59</v>
      </c>
      <c r="BE121">
        <v>14.53</v>
      </c>
      <c r="BF121">
        <v>13.07</v>
      </c>
      <c r="BG121">
        <v>13.64</v>
      </c>
      <c r="BK121" s="1">
        <v>41214</v>
      </c>
      <c r="BL121">
        <v>3</v>
      </c>
      <c r="BM121">
        <v>3.2</v>
      </c>
      <c r="BN121">
        <v>2.83</v>
      </c>
      <c r="BO121">
        <v>2.97</v>
      </c>
      <c r="CA121" s="1">
        <v>41214</v>
      </c>
      <c r="CB121">
        <v>15.29</v>
      </c>
      <c r="CC121">
        <v>16.07</v>
      </c>
      <c r="CD121">
        <v>14.76</v>
      </c>
      <c r="CE121">
        <v>15.72</v>
      </c>
      <c r="CI121" s="1">
        <v>41214</v>
      </c>
      <c r="CJ121">
        <v>8.49</v>
      </c>
      <c r="CK121">
        <v>9.51</v>
      </c>
      <c r="CL121">
        <v>8.08</v>
      </c>
      <c r="CM121">
        <v>8.75</v>
      </c>
      <c r="CQ121" s="1">
        <v>41214</v>
      </c>
      <c r="CR121">
        <v>57065.39</v>
      </c>
      <c r="CS121">
        <v>59560.83</v>
      </c>
      <c r="CT121">
        <v>55125.56</v>
      </c>
      <c r="CU121">
        <v>57474.57</v>
      </c>
    </row>
    <row r="122" spans="23:99" x14ac:dyDescent="0.25">
      <c r="W122" s="1">
        <v>41183</v>
      </c>
      <c r="X122">
        <v>12.75</v>
      </c>
      <c r="Y122">
        <v>13.19</v>
      </c>
      <c r="Z122">
        <v>11.88</v>
      </c>
      <c r="AA122">
        <v>11.88</v>
      </c>
      <c r="AE122" s="1">
        <v>41183</v>
      </c>
      <c r="AF122">
        <v>7.66</v>
      </c>
      <c r="AG122">
        <v>7.82</v>
      </c>
      <c r="AH122">
        <v>7.01</v>
      </c>
      <c r="AI122">
        <v>7.39</v>
      </c>
      <c r="AM122" s="1">
        <v>41183</v>
      </c>
      <c r="AN122">
        <v>32.6</v>
      </c>
      <c r="AO122">
        <v>35.909999999999997</v>
      </c>
      <c r="AP122">
        <v>32.49</v>
      </c>
      <c r="AQ122">
        <v>34.5</v>
      </c>
      <c r="AU122" s="1">
        <v>41183</v>
      </c>
      <c r="AV122">
        <v>12.59</v>
      </c>
      <c r="AW122">
        <v>12.65</v>
      </c>
      <c r="AX122">
        <v>11.81</v>
      </c>
      <c r="AY122">
        <v>12.25</v>
      </c>
      <c r="BC122" s="1">
        <v>41183</v>
      </c>
      <c r="BD122">
        <v>14.75</v>
      </c>
      <c r="BE122">
        <v>15.16</v>
      </c>
      <c r="BF122">
        <v>13.14</v>
      </c>
      <c r="BG122">
        <v>13.61</v>
      </c>
      <c r="BK122" s="1">
        <v>41183</v>
      </c>
      <c r="BL122">
        <v>2.78</v>
      </c>
      <c r="BM122">
        <v>3.14</v>
      </c>
      <c r="BN122">
        <v>2.75</v>
      </c>
      <c r="BO122">
        <v>2.98</v>
      </c>
      <c r="CA122" s="1">
        <v>41183</v>
      </c>
      <c r="CB122">
        <v>16.13</v>
      </c>
      <c r="CC122">
        <v>17.059999999999999</v>
      </c>
      <c r="CD122">
        <v>14.87</v>
      </c>
      <c r="CE122">
        <v>15.29</v>
      </c>
      <c r="CI122" s="1">
        <v>41183</v>
      </c>
      <c r="CJ122">
        <v>9.0399999999999991</v>
      </c>
      <c r="CK122">
        <v>9.4</v>
      </c>
      <c r="CL122">
        <v>8.42</v>
      </c>
      <c r="CM122">
        <v>8.52</v>
      </c>
      <c r="CQ122" s="1">
        <v>41183</v>
      </c>
      <c r="CR122">
        <v>59171.24</v>
      </c>
      <c r="CS122">
        <v>60411.519999999997</v>
      </c>
      <c r="CT122">
        <v>56580.85</v>
      </c>
      <c r="CU122">
        <v>57068.18</v>
      </c>
    </row>
    <row r="123" spans="23:99" x14ac:dyDescent="0.25">
      <c r="W123" s="1">
        <v>41155</v>
      </c>
      <c r="X123">
        <v>11.86</v>
      </c>
      <c r="Y123">
        <v>13.62</v>
      </c>
      <c r="Z123">
        <v>11.58</v>
      </c>
      <c r="AA123">
        <v>12.78</v>
      </c>
      <c r="AE123" s="1">
        <v>41155</v>
      </c>
      <c r="AF123">
        <v>7.91</v>
      </c>
      <c r="AG123">
        <v>8.85</v>
      </c>
      <c r="AH123">
        <v>7.56</v>
      </c>
      <c r="AI123">
        <v>7.61</v>
      </c>
      <c r="AM123" s="1">
        <v>41155</v>
      </c>
      <c r="AN123">
        <v>30.32</v>
      </c>
      <c r="AO123">
        <v>33.979999999999997</v>
      </c>
      <c r="AP123">
        <v>30.11</v>
      </c>
      <c r="AQ123">
        <v>32.68</v>
      </c>
      <c r="AU123" s="1">
        <v>41155</v>
      </c>
      <c r="AV123">
        <v>12.24</v>
      </c>
      <c r="AW123">
        <v>12.47</v>
      </c>
      <c r="AX123">
        <v>10.77</v>
      </c>
      <c r="AY123">
        <v>12.22</v>
      </c>
      <c r="BC123" s="1">
        <v>41155</v>
      </c>
      <c r="BD123">
        <v>13.77</v>
      </c>
      <c r="BE123">
        <v>16.62</v>
      </c>
      <c r="BF123">
        <v>13.38</v>
      </c>
      <c r="BG123">
        <v>14.78</v>
      </c>
      <c r="BK123" s="1">
        <v>41155</v>
      </c>
      <c r="BL123">
        <v>2.5</v>
      </c>
      <c r="BM123">
        <v>3.04</v>
      </c>
      <c r="BN123">
        <v>2.48</v>
      </c>
      <c r="BO123">
        <v>2.81</v>
      </c>
      <c r="CA123" s="1">
        <v>41155</v>
      </c>
      <c r="CB123">
        <v>14.57</v>
      </c>
      <c r="CC123">
        <v>16.38</v>
      </c>
      <c r="CD123">
        <v>14.24</v>
      </c>
      <c r="CE123">
        <v>16.13</v>
      </c>
      <c r="CI123" s="1">
        <v>41155</v>
      </c>
      <c r="CJ123">
        <v>8.19</v>
      </c>
      <c r="CK123">
        <v>10.57</v>
      </c>
      <c r="CL123">
        <v>8.06</v>
      </c>
      <c r="CM123">
        <v>9.06</v>
      </c>
      <c r="CQ123" s="1">
        <v>41155</v>
      </c>
      <c r="CR123">
        <v>57065.06</v>
      </c>
      <c r="CS123">
        <v>63428.28</v>
      </c>
      <c r="CT123">
        <v>56202.5</v>
      </c>
      <c r="CU123">
        <v>59175.86</v>
      </c>
    </row>
    <row r="124" spans="23:99" x14ac:dyDescent="0.25">
      <c r="W124" s="1">
        <v>41122</v>
      </c>
      <c r="X124">
        <v>11.14</v>
      </c>
      <c r="Y124">
        <v>12.5</v>
      </c>
      <c r="Z124">
        <v>10.75</v>
      </c>
      <c r="AA124">
        <v>11.85</v>
      </c>
      <c r="AE124" s="1">
        <v>41122</v>
      </c>
      <c r="AF124">
        <v>8</v>
      </c>
      <c r="AG124">
        <v>8.69</v>
      </c>
      <c r="AH124">
        <v>7.77</v>
      </c>
      <c r="AI124">
        <v>7.88</v>
      </c>
      <c r="AM124" s="1">
        <v>41122</v>
      </c>
      <c r="AN124">
        <v>27.2</v>
      </c>
      <c r="AO124">
        <v>31.6</v>
      </c>
      <c r="AP124">
        <v>26.19</v>
      </c>
      <c r="AQ124">
        <v>30.44</v>
      </c>
      <c r="AU124" s="1">
        <v>41122</v>
      </c>
      <c r="AV124">
        <v>11.45</v>
      </c>
      <c r="AW124">
        <v>12.88</v>
      </c>
      <c r="AX124">
        <v>11.38</v>
      </c>
      <c r="AY124">
        <v>12.14</v>
      </c>
      <c r="BC124" s="1">
        <v>41122</v>
      </c>
      <c r="BD124">
        <v>14.28</v>
      </c>
      <c r="BE124">
        <v>15.76</v>
      </c>
      <c r="BF124">
        <v>13.47</v>
      </c>
      <c r="BG124">
        <v>13.76</v>
      </c>
      <c r="BK124" s="1">
        <v>41122</v>
      </c>
      <c r="BL124">
        <v>2.63</v>
      </c>
      <c r="BM124">
        <v>2.81</v>
      </c>
      <c r="BN124">
        <v>2.4700000000000002</v>
      </c>
      <c r="BO124">
        <v>2.4700000000000002</v>
      </c>
      <c r="CA124" s="1">
        <v>41122</v>
      </c>
      <c r="CB124">
        <v>13.78</v>
      </c>
      <c r="CC124">
        <v>14.72</v>
      </c>
      <c r="CD124">
        <v>13.52</v>
      </c>
      <c r="CE124">
        <v>14.49</v>
      </c>
      <c r="CI124" s="1">
        <v>41122</v>
      </c>
      <c r="CJ124">
        <v>7.94</v>
      </c>
      <c r="CK124">
        <v>9.99</v>
      </c>
      <c r="CL124">
        <v>7.7</v>
      </c>
      <c r="CM124">
        <v>8.1300000000000008</v>
      </c>
      <c r="CQ124" s="1">
        <v>41122</v>
      </c>
      <c r="CR124">
        <v>56091.3</v>
      </c>
      <c r="CS124">
        <v>60208.85</v>
      </c>
      <c r="CT124">
        <v>55239.02</v>
      </c>
      <c r="CU124">
        <v>57061.45</v>
      </c>
    </row>
    <row r="125" spans="23:99" x14ac:dyDescent="0.25">
      <c r="W125" s="1">
        <v>41092</v>
      </c>
      <c r="X125">
        <v>10.34</v>
      </c>
      <c r="Y125">
        <v>11.6</v>
      </c>
      <c r="Z125">
        <v>10.26</v>
      </c>
      <c r="AA125">
        <v>11.14</v>
      </c>
      <c r="AE125" s="1">
        <v>41092</v>
      </c>
      <c r="AF125">
        <v>6.94</v>
      </c>
      <c r="AG125">
        <v>8.26</v>
      </c>
      <c r="AH125">
        <v>6.79</v>
      </c>
      <c r="AI125">
        <v>8</v>
      </c>
      <c r="AM125" s="1">
        <v>41092</v>
      </c>
      <c r="AN125">
        <v>28.11</v>
      </c>
      <c r="AO125">
        <v>28.46</v>
      </c>
      <c r="AP125">
        <v>25.7</v>
      </c>
      <c r="AQ125">
        <v>27.39</v>
      </c>
      <c r="AU125" s="1">
        <v>41092</v>
      </c>
      <c r="AV125">
        <v>10.82</v>
      </c>
      <c r="AW125">
        <v>12.08</v>
      </c>
      <c r="AX125">
        <v>10.62</v>
      </c>
      <c r="AY125">
        <v>11.38</v>
      </c>
      <c r="BC125" s="1">
        <v>41092</v>
      </c>
      <c r="BD125">
        <v>13.48</v>
      </c>
      <c r="BE125">
        <v>14.34</v>
      </c>
      <c r="BF125">
        <v>12.59</v>
      </c>
      <c r="BG125">
        <v>14.21</v>
      </c>
      <c r="BK125" s="1">
        <v>41092</v>
      </c>
      <c r="BL125">
        <v>2.34</v>
      </c>
      <c r="BM125">
        <v>2.77</v>
      </c>
      <c r="BN125">
        <v>2.33</v>
      </c>
      <c r="BO125">
        <v>2.61</v>
      </c>
      <c r="CA125" s="1">
        <v>41092</v>
      </c>
      <c r="CB125">
        <v>13.05</v>
      </c>
      <c r="CC125">
        <v>14.13</v>
      </c>
      <c r="CD125">
        <v>12.08</v>
      </c>
      <c r="CE125">
        <v>13.7</v>
      </c>
      <c r="CI125" s="1">
        <v>41092</v>
      </c>
      <c r="CJ125">
        <v>8.4499999999999993</v>
      </c>
      <c r="CK125">
        <v>8.66</v>
      </c>
      <c r="CL125">
        <v>6.95</v>
      </c>
      <c r="CM125">
        <v>7.87</v>
      </c>
      <c r="CQ125" s="1">
        <v>41092</v>
      </c>
      <c r="CR125">
        <v>54355.43</v>
      </c>
      <c r="CS125">
        <v>57465.94</v>
      </c>
      <c r="CT125">
        <v>52212.92</v>
      </c>
      <c r="CU125">
        <v>56097.05</v>
      </c>
    </row>
    <row r="126" spans="23:99" x14ac:dyDescent="0.25">
      <c r="W126" s="1">
        <v>41061</v>
      </c>
      <c r="X126">
        <v>10.58</v>
      </c>
      <c r="Y126">
        <v>11.51</v>
      </c>
      <c r="Z126">
        <v>9.9499999999999993</v>
      </c>
      <c r="AA126">
        <v>10.42</v>
      </c>
      <c r="AE126" s="1">
        <v>41061</v>
      </c>
      <c r="AF126">
        <v>7.07</v>
      </c>
      <c r="AG126">
        <v>7.55</v>
      </c>
      <c r="AH126">
        <v>6.62</v>
      </c>
      <c r="AI126">
        <v>6.96</v>
      </c>
      <c r="AM126" s="1">
        <v>41061</v>
      </c>
      <c r="AN126">
        <v>28.65</v>
      </c>
      <c r="AO126">
        <v>31.38</v>
      </c>
      <c r="AP126">
        <v>27.91</v>
      </c>
      <c r="AQ126">
        <v>28.37</v>
      </c>
      <c r="AU126" s="1">
        <v>41061</v>
      </c>
      <c r="AV126">
        <v>10.41</v>
      </c>
      <c r="AW126">
        <v>11.36</v>
      </c>
      <c r="AX126">
        <v>10.19</v>
      </c>
      <c r="AY126">
        <v>10.87</v>
      </c>
      <c r="BC126" s="1">
        <v>41061</v>
      </c>
      <c r="BD126">
        <v>11.83</v>
      </c>
      <c r="BE126">
        <v>13.79</v>
      </c>
      <c r="BF126">
        <v>11.72</v>
      </c>
      <c r="BG126">
        <v>13.51</v>
      </c>
      <c r="BK126" s="1">
        <v>41061</v>
      </c>
      <c r="BL126">
        <v>2.13</v>
      </c>
      <c r="BM126">
        <v>2.54</v>
      </c>
      <c r="BN126">
        <v>2.12</v>
      </c>
      <c r="BO126">
        <v>2.33</v>
      </c>
      <c r="CA126" s="1">
        <v>41061</v>
      </c>
      <c r="CB126">
        <v>12.55</v>
      </c>
      <c r="CC126">
        <v>14.11</v>
      </c>
      <c r="CD126">
        <v>11.92</v>
      </c>
      <c r="CE126">
        <v>13.18</v>
      </c>
      <c r="CI126" s="1">
        <v>41061</v>
      </c>
      <c r="CJ126">
        <v>7.03</v>
      </c>
      <c r="CK126">
        <v>8.56</v>
      </c>
      <c r="CL126">
        <v>6.65</v>
      </c>
      <c r="CM126">
        <v>8.49</v>
      </c>
      <c r="CQ126" s="1">
        <v>41061</v>
      </c>
      <c r="CR126">
        <v>54488.05</v>
      </c>
      <c r="CS126">
        <v>57611.46</v>
      </c>
      <c r="CT126">
        <v>52271.27</v>
      </c>
      <c r="CU126">
        <v>54354.63</v>
      </c>
    </row>
    <row r="127" spans="23:99" x14ac:dyDescent="0.25">
      <c r="W127" s="1">
        <v>41031</v>
      </c>
      <c r="X127">
        <v>12.02</v>
      </c>
      <c r="Y127">
        <v>12.58</v>
      </c>
      <c r="Z127">
        <v>10.33</v>
      </c>
      <c r="AA127">
        <v>10.93</v>
      </c>
      <c r="AE127" s="1">
        <v>41031</v>
      </c>
      <c r="AF127">
        <v>7.33</v>
      </c>
      <c r="AG127">
        <v>7.43</v>
      </c>
      <c r="AH127">
        <v>6.58</v>
      </c>
      <c r="AI127">
        <v>7.21</v>
      </c>
      <c r="AM127" s="1">
        <v>41031</v>
      </c>
      <c r="AN127">
        <v>32.18</v>
      </c>
      <c r="AO127">
        <v>32.31</v>
      </c>
      <c r="AP127">
        <v>28.56</v>
      </c>
      <c r="AQ127">
        <v>29.19</v>
      </c>
      <c r="AU127" s="1">
        <v>41031</v>
      </c>
      <c r="AV127">
        <v>9.94</v>
      </c>
      <c r="AW127">
        <v>10.87</v>
      </c>
      <c r="AX127">
        <v>9.7899999999999991</v>
      </c>
      <c r="AY127">
        <v>10.45</v>
      </c>
      <c r="BC127" s="1">
        <v>41031</v>
      </c>
      <c r="BD127">
        <v>13.54</v>
      </c>
      <c r="BE127">
        <v>13.65</v>
      </c>
      <c r="BF127">
        <v>11.61</v>
      </c>
      <c r="BG127">
        <v>12.11</v>
      </c>
      <c r="BK127" s="1">
        <v>41031</v>
      </c>
      <c r="BL127">
        <v>2.41</v>
      </c>
      <c r="BM127">
        <v>2.48</v>
      </c>
      <c r="BN127">
        <v>2.0099999999999998</v>
      </c>
      <c r="BO127">
        <v>2.17</v>
      </c>
      <c r="CA127" s="1">
        <v>41031</v>
      </c>
      <c r="CB127">
        <v>13.73</v>
      </c>
      <c r="CC127">
        <v>14.06</v>
      </c>
      <c r="CD127">
        <v>11.53</v>
      </c>
      <c r="CE127">
        <v>12.72</v>
      </c>
      <c r="CI127" s="1">
        <v>41031</v>
      </c>
      <c r="CJ127">
        <v>8.35</v>
      </c>
      <c r="CK127">
        <v>8.73</v>
      </c>
      <c r="CL127">
        <v>6.76</v>
      </c>
      <c r="CM127">
        <v>7.14</v>
      </c>
      <c r="CQ127" s="1">
        <v>41031</v>
      </c>
      <c r="CR127">
        <v>61820.26</v>
      </c>
      <c r="CS127">
        <v>62782.95</v>
      </c>
      <c r="CT127">
        <v>53028.11</v>
      </c>
      <c r="CU127">
        <v>54490.41</v>
      </c>
    </row>
    <row r="128" spans="23:99" x14ac:dyDescent="0.25">
      <c r="W128" s="1">
        <v>41001</v>
      </c>
      <c r="X128">
        <v>13.16</v>
      </c>
      <c r="Y128">
        <v>13.34</v>
      </c>
      <c r="Z128">
        <v>11.76</v>
      </c>
      <c r="AA128">
        <v>12.03</v>
      </c>
      <c r="AE128" s="1">
        <v>41001</v>
      </c>
      <c r="AF128">
        <v>8.61</v>
      </c>
      <c r="AG128">
        <v>8.75</v>
      </c>
      <c r="AH128">
        <v>7.13</v>
      </c>
      <c r="AI128">
        <v>7.38</v>
      </c>
      <c r="AM128" s="1">
        <v>41001</v>
      </c>
      <c r="AN128">
        <v>33.479999999999997</v>
      </c>
      <c r="AO128">
        <v>33.99</v>
      </c>
      <c r="AP128">
        <v>31.13</v>
      </c>
      <c r="AQ128">
        <v>32.409999999999997</v>
      </c>
      <c r="AU128" s="1">
        <v>41001</v>
      </c>
      <c r="AV128">
        <v>9.82</v>
      </c>
      <c r="AW128">
        <v>10.51</v>
      </c>
      <c r="AX128">
        <v>9.6300000000000008</v>
      </c>
      <c r="AY128">
        <v>9.85</v>
      </c>
      <c r="BC128" s="1">
        <v>41001</v>
      </c>
      <c r="BD128">
        <v>13.31</v>
      </c>
      <c r="BE128">
        <v>13.9</v>
      </c>
      <c r="BF128">
        <v>12.6</v>
      </c>
      <c r="BG128">
        <v>13.63</v>
      </c>
      <c r="BK128" s="1">
        <v>41001</v>
      </c>
      <c r="BL128">
        <v>2.5099999999999998</v>
      </c>
      <c r="BM128">
        <v>2.65</v>
      </c>
      <c r="BN128">
        <v>2.38</v>
      </c>
      <c r="BO128">
        <v>2.41</v>
      </c>
      <c r="CA128" s="1">
        <v>41001</v>
      </c>
      <c r="CB128">
        <v>13.62</v>
      </c>
      <c r="CC128">
        <v>14.18</v>
      </c>
      <c r="CD128">
        <v>12.72</v>
      </c>
      <c r="CE128">
        <v>13.56</v>
      </c>
      <c r="CI128" s="1">
        <v>41001</v>
      </c>
      <c r="CJ128">
        <v>8.7799999999999994</v>
      </c>
      <c r="CK128">
        <v>9.35</v>
      </c>
      <c r="CL128">
        <v>8.33</v>
      </c>
      <c r="CM128">
        <v>8.51</v>
      </c>
      <c r="CQ128" s="1">
        <v>41001</v>
      </c>
      <c r="CR128">
        <v>64514.559999999998</v>
      </c>
      <c r="CS128">
        <v>65593.149999999994</v>
      </c>
      <c r="CT128">
        <v>60897.25</v>
      </c>
      <c r="CU128">
        <v>61820.26</v>
      </c>
    </row>
    <row r="129" spans="23:99" x14ac:dyDescent="0.25">
      <c r="W129" s="1">
        <v>40969</v>
      </c>
      <c r="X129">
        <v>13.78</v>
      </c>
      <c r="Y129">
        <v>14.23</v>
      </c>
      <c r="Z129">
        <v>12.96</v>
      </c>
      <c r="AA129">
        <v>13.2</v>
      </c>
      <c r="AE129" s="1">
        <v>40969</v>
      </c>
      <c r="AF129">
        <v>9.01</v>
      </c>
      <c r="AG129">
        <v>9.57</v>
      </c>
      <c r="AH129">
        <v>8.51</v>
      </c>
      <c r="AI129">
        <v>8.59</v>
      </c>
      <c r="AM129" s="1">
        <v>40969</v>
      </c>
      <c r="AN129">
        <v>33.29</v>
      </c>
      <c r="AO129">
        <v>35.97</v>
      </c>
      <c r="AP129">
        <v>31.86</v>
      </c>
      <c r="AQ129">
        <v>33.479999999999997</v>
      </c>
      <c r="AU129" s="1">
        <v>40969</v>
      </c>
      <c r="AV129">
        <v>9.1</v>
      </c>
      <c r="AW129">
        <v>10.41</v>
      </c>
      <c r="AX129">
        <v>8.82</v>
      </c>
      <c r="AY129">
        <v>9.8000000000000007</v>
      </c>
      <c r="BC129" s="1">
        <v>40969</v>
      </c>
      <c r="BD129">
        <v>13.74</v>
      </c>
      <c r="BE129">
        <v>14.76</v>
      </c>
      <c r="BF129">
        <v>12.87</v>
      </c>
      <c r="BG129">
        <v>13.28</v>
      </c>
      <c r="BK129" s="1">
        <v>40969</v>
      </c>
      <c r="BL129">
        <v>2.59</v>
      </c>
      <c r="BM129">
        <v>2.81</v>
      </c>
      <c r="BN129">
        <v>2.4900000000000002</v>
      </c>
      <c r="BO129">
        <v>2.52</v>
      </c>
      <c r="CA129" s="1">
        <v>40969</v>
      </c>
      <c r="CB129">
        <v>12.55</v>
      </c>
      <c r="CC129">
        <v>13.89</v>
      </c>
      <c r="CD129">
        <v>12.44</v>
      </c>
      <c r="CE129">
        <v>13.54</v>
      </c>
      <c r="CI129" s="1">
        <v>40969</v>
      </c>
      <c r="CJ129">
        <v>9.57</v>
      </c>
      <c r="CK129">
        <v>10.02</v>
      </c>
      <c r="CL129">
        <v>8.4700000000000006</v>
      </c>
      <c r="CM129">
        <v>8.7799999999999994</v>
      </c>
      <c r="CQ129" s="1">
        <v>40969</v>
      </c>
      <c r="CR129">
        <v>65811.960000000006</v>
      </c>
      <c r="CS129">
        <v>68969.990000000005</v>
      </c>
      <c r="CT129">
        <v>64095.7</v>
      </c>
      <c r="CU129">
        <v>64510.97</v>
      </c>
    </row>
    <row r="130" spans="23:99" x14ac:dyDescent="0.25">
      <c r="W130" s="1">
        <v>40940</v>
      </c>
      <c r="X130">
        <v>13.89</v>
      </c>
      <c r="Y130">
        <v>14.55</v>
      </c>
      <c r="Z130">
        <v>12.77</v>
      </c>
      <c r="AA130">
        <v>13.67</v>
      </c>
      <c r="AE130" s="1">
        <v>40940</v>
      </c>
      <c r="AF130">
        <v>8.58</v>
      </c>
      <c r="AG130">
        <v>9.1199999999999992</v>
      </c>
      <c r="AH130">
        <v>8.42</v>
      </c>
      <c r="AI130">
        <v>8.94</v>
      </c>
      <c r="AM130" s="1">
        <v>40940</v>
      </c>
      <c r="AN130">
        <v>32.22</v>
      </c>
      <c r="AO130">
        <v>33.54</v>
      </c>
      <c r="AP130">
        <v>30.1</v>
      </c>
      <c r="AQ130">
        <v>33.39</v>
      </c>
      <c r="AU130" s="1">
        <v>40940</v>
      </c>
      <c r="AV130">
        <v>8.07</v>
      </c>
      <c r="AW130">
        <v>9.6300000000000008</v>
      </c>
      <c r="AX130">
        <v>8.0500000000000007</v>
      </c>
      <c r="AY130">
        <v>9.1</v>
      </c>
      <c r="BC130" s="1">
        <v>40940</v>
      </c>
      <c r="BD130">
        <v>12.74</v>
      </c>
      <c r="BE130">
        <v>13.99</v>
      </c>
      <c r="BF130">
        <v>12.72</v>
      </c>
      <c r="BG130">
        <v>13.65</v>
      </c>
      <c r="BK130" s="1">
        <v>40940</v>
      </c>
      <c r="BL130">
        <v>2.46</v>
      </c>
      <c r="BM130">
        <v>2.8</v>
      </c>
      <c r="BN130">
        <v>2.44</v>
      </c>
      <c r="BO130">
        <v>2.5499999999999998</v>
      </c>
      <c r="CA130" s="1">
        <v>40940</v>
      </c>
      <c r="CB130">
        <v>11.13</v>
      </c>
      <c r="CC130">
        <v>13.21</v>
      </c>
      <c r="CD130">
        <v>10.98</v>
      </c>
      <c r="CE130">
        <v>12.53</v>
      </c>
      <c r="CI130" s="1">
        <v>40940</v>
      </c>
      <c r="CJ130">
        <v>9.66</v>
      </c>
      <c r="CK130">
        <v>10.17</v>
      </c>
      <c r="CL130">
        <v>8.89</v>
      </c>
      <c r="CM130">
        <v>9.4700000000000006</v>
      </c>
      <c r="CQ130" s="1">
        <v>40940</v>
      </c>
      <c r="CR130">
        <v>63085.06</v>
      </c>
      <c r="CS130">
        <v>66661.66</v>
      </c>
      <c r="CT130">
        <v>63085.06</v>
      </c>
      <c r="CU130">
        <v>65811.73</v>
      </c>
    </row>
    <row r="131" spans="23:99" x14ac:dyDescent="0.25">
      <c r="W131" s="1">
        <v>40910</v>
      </c>
      <c r="X131">
        <v>11.98</v>
      </c>
      <c r="Y131">
        <v>14.56</v>
      </c>
      <c r="Z131">
        <v>11.84</v>
      </c>
      <c r="AA131">
        <v>13.82</v>
      </c>
      <c r="AE131" s="1">
        <v>40910</v>
      </c>
      <c r="AF131">
        <v>8.31</v>
      </c>
      <c r="AG131">
        <v>9.09</v>
      </c>
      <c r="AH131">
        <v>8.14</v>
      </c>
      <c r="AI131">
        <v>8.5299999999999994</v>
      </c>
      <c r="AM131" s="1">
        <v>40910</v>
      </c>
      <c r="AN131">
        <v>33.94</v>
      </c>
      <c r="AO131">
        <v>34.049999999999997</v>
      </c>
      <c r="AP131">
        <v>31.22</v>
      </c>
      <c r="AQ131">
        <v>32.18</v>
      </c>
      <c r="AU131" s="1">
        <v>40910</v>
      </c>
      <c r="AV131">
        <v>8.0299999999999994</v>
      </c>
      <c r="AW131">
        <v>8.26</v>
      </c>
      <c r="AX131">
        <v>7.48</v>
      </c>
      <c r="AY131">
        <v>8.07</v>
      </c>
      <c r="BC131" s="1">
        <v>40910</v>
      </c>
      <c r="BD131">
        <v>11.07</v>
      </c>
      <c r="BE131">
        <v>12.89</v>
      </c>
      <c r="BF131">
        <v>10.77</v>
      </c>
      <c r="BG131">
        <v>12.61</v>
      </c>
      <c r="BK131" s="1">
        <v>40910</v>
      </c>
      <c r="BL131">
        <v>2.17</v>
      </c>
      <c r="BM131">
        <v>2.4700000000000002</v>
      </c>
      <c r="BN131">
        <v>2.14</v>
      </c>
      <c r="BO131">
        <v>2.44</v>
      </c>
      <c r="CA131" s="1">
        <v>40910</v>
      </c>
      <c r="CB131">
        <v>10.24</v>
      </c>
      <c r="CC131">
        <v>11.18</v>
      </c>
      <c r="CD131">
        <v>10.130000000000001</v>
      </c>
      <c r="CE131">
        <v>10.85</v>
      </c>
      <c r="CI131" s="1">
        <v>40910</v>
      </c>
      <c r="CJ131">
        <v>7.69</v>
      </c>
      <c r="CK131">
        <v>9.69</v>
      </c>
      <c r="CL131">
        <v>7.69</v>
      </c>
      <c r="CM131">
        <v>9.51</v>
      </c>
      <c r="CQ131" s="1">
        <v>40910</v>
      </c>
      <c r="CR131">
        <v>56755.13</v>
      </c>
      <c r="CS131">
        <v>63804.73</v>
      </c>
      <c r="CT131">
        <v>56649.27</v>
      </c>
      <c r="CU131">
        <v>63072.31</v>
      </c>
    </row>
    <row r="132" spans="23:99" x14ac:dyDescent="0.25">
      <c r="W132" s="1">
        <v>40878</v>
      </c>
      <c r="X132">
        <v>12.44</v>
      </c>
      <c r="Y132">
        <v>13.08</v>
      </c>
      <c r="Z132">
        <v>11.7</v>
      </c>
      <c r="AA132">
        <v>11.97</v>
      </c>
      <c r="AE132" s="1">
        <v>40878</v>
      </c>
      <c r="AF132">
        <v>7.87</v>
      </c>
      <c r="AG132">
        <v>8.41</v>
      </c>
      <c r="AH132">
        <v>7.76</v>
      </c>
      <c r="AI132">
        <v>8.25</v>
      </c>
      <c r="AM132" s="1">
        <v>40878</v>
      </c>
      <c r="AN132">
        <v>32.979999999999997</v>
      </c>
      <c r="AO132">
        <v>34.869999999999997</v>
      </c>
      <c r="AP132">
        <v>32.26</v>
      </c>
      <c r="AQ132">
        <v>33.869999999999997</v>
      </c>
      <c r="AU132" s="1">
        <v>40878</v>
      </c>
      <c r="AV132">
        <v>7.66</v>
      </c>
      <c r="AW132">
        <v>8.1999999999999993</v>
      </c>
      <c r="AX132">
        <v>7.19</v>
      </c>
      <c r="AY132">
        <v>8.1</v>
      </c>
      <c r="BC132" s="1">
        <v>40878</v>
      </c>
      <c r="BD132">
        <v>10.52</v>
      </c>
      <c r="BE132">
        <v>11.27</v>
      </c>
      <c r="BF132">
        <v>10.15</v>
      </c>
      <c r="BG132">
        <v>10.98</v>
      </c>
      <c r="BK132" s="1">
        <v>40878</v>
      </c>
      <c r="BL132">
        <v>2.35</v>
      </c>
      <c r="BM132">
        <v>2.4</v>
      </c>
      <c r="BN132">
        <v>2.13</v>
      </c>
      <c r="BO132">
        <v>2.1800000000000002</v>
      </c>
      <c r="CA132" s="1">
        <v>40878</v>
      </c>
      <c r="CB132">
        <v>10.64</v>
      </c>
      <c r="CC132">
        <v>11.12</v>
      </c>
      <c r="CD132">
        <v>9.8800000000000008</v>
      </c>
      <c r="CE132">
        <v>10.31</v>
      </c>
      <c r="CI132" s="1">
        <v>40878</v>
      </c>
      <c r="CJ132">
        <v>8.75</v>
      </c>
      <c r="CK132">
        <v>9.0399999999999991</v>
      </c>
      <c r="CL132">
        <v>7.78</v>
      </c>
      <c r="CM132">
        <v>7.78</v>
      </c>
      <c r="CQ132" s="1">
        <v>40878</v>
      </c>
      <c r="CR132">
        <v>56876.07</v>
      </c>
      <c r="CS132">
        <v>59575.99</v>
      </c>
      <c r="CT132">
        <v>55298.33</v>
      </c>
      <c r="CU132">
        <v>56754.080000000002</v>
      </c>
    </row>
    <row r="133" spans="23:99" x14ac:dyDescent="0.25">
      <c r="W133" s="1">
        <v>40848</v>
      </c>
      <c r="X133">
        <v>11.26</v>
      </c>
      <c r="Y133">
        <v>12.66</v>
      </c>
      <c r="Z133">
        <v>11.26</v>
      </c>
      <c r="AA133">
        <v>12.29</v>
      </c>
      <c r="AE133" s="1">
        <v>40848</v>
      </c>
      <c r="AF133">
        <v>7.55</v>
      </c>
      <c r="AG133">
        <v>7.98</v>
      </c>
      <c r="AH133">
        <v>6.99</v>
      </c>
      <c r="AI133">
        <v>7.67</v>
      </c>
      <c r="AM133" s="1">
        <v>40848</v>
      </c>
      <c r="AN133">
        <v>31.85</v>
      </c>
      <c r="AO133">
        <v>33.119999999999997</v>
      </c>
      <c r="AP133">
        <v>30.21</v>
      </c>
      <c r="AQ133">
        <v>32.479999999999997</v>
      </c>
      <c r="AU133" s="1">
        <v>40848</v>
      </c>
      <c r="AV133">
        <v>7.71</v>
      </c>
      <c r="AW133">
        <v>7.94</v>
      </c>
      <c r="AX133">
        <v>7.42</v>
      </c>
      <c r="AY133">
        <v>7.66</v>
      </c>
      <c r="BC133" s="1">
        <v>40848</v>
      </c>
      <c r="BD133">
        <v>11.01</v>
      </c>
      <c r="BE133">
        <v>12</v>
      </c>
      <c r="BF133">
        <v>9.77</v>
      </c>
      <c r="BG133">
        <v>10.220000000000001</v>
      </c>
      <c r="BK133" s="1">
        <v>40848</v>
      </c>
      <c r="BL133">
        <v>2.16</v>
      </c>
      <c r="BM133">
        <v>2.38</v>
      </c>
      <c r="BN133">
        <v>2.06</v>
      </c>
      <c r="BO133">
        <v>2.19</v>
      </c>
      <c r="CA133" s="1">
        <v>40848</v>
      </c>
      <c r="CB133">
        <v>10.130000000000001</v>
      </c>
      <c r="CC133">
        <v>11.35</v>
      </c>
      <c r="CD133">
        <v>10.1</v>
      </c>
      <c r="CE133">
        <v>10.42</v>
      </c>
      <c r="CI133" s="1">
        <v>40848</v>
      </c>
      <c r="CJ133">
        <v>8.93</v>
      </c>
      <c r="CK133">
        <v>9.8800000000000008</v>
      </c>
      <c r="CL133">
        <v>7.72</v>
      </c>
      <c r="CM133">
        <v>8.5</v>
      </c>
      <c r="CQ133" s="1">
        <v>40848</v>
      </c>
      <c r="CR133">
        <v>58300.3</v>
      </c>
      <c r="CS133">
        <v>59616.35</v>
      </c>
      <c r="CT133">
        <v>54537.4</v>
      </c>
      <c r="CU133">
        <v>56874.98</v>
      </c>
    </row>
    <row r="134" spans="23:99" x14ac:dyDescent="0.25">
      <c r="W134" s="1">
        <v>40819</v>
      </c>
      <c r="X134">
        <v>10.47</v>
      </c>
      <c r="Y134">
        <v>12.13</v>
      </c>
      <c r="Z134">
        <v>9.8800000000000008</v>
      </c>
      <c r="AA134">
        <v>11.77</v>
      </c>
      <c r="AE134" s="1">
        <v>40819</v>
      </c>
      <c r="AF134">
        <v>6.94</v>
      </c>
      <c r="AG134">
        <v>8.23</v>
      </c>
      <c r="AH134">
        <v>6.61</v>
      </c>
      <c r="AI134">
        <v>7.87</v>
      </c>
      <c r="AM134" s="1">
        <v>40819</v>
      </c>
      <c r="AN134">
        <v>29.57</v>
      </c>
      <c r="AO134">
        <v>33.299999999999997</v>
      </c>
      <c r="AP134">
        <v>27.81</v>
      </c>
      <c r="AQ134">
        <v>32.89</v>
      </c>
      <c r="AU134" s="1">
        <v>40819</v>
      </c>
      <c r="AV134">
        <v>8.08</v>
      </c>
      <c r="AW134">
        <v>8.17</v>
      </c>
      <c r="AX134">
        <v>7.58</v>
      </c>
      <c r="AY134">
        <v>7.83</v>
      </c>
      <c r="BC134" s="1">
        <v>40819</v>
      </c>
      <c r="BD134">
        <v>9.92</v>
      </c>
      <c r="BE134">
        <v>11.96</v>
      </c>
      <c r="BF134">
        <v>9.2899999999999991</v>
      </c>
      <c r="BG134">
        <v>11.6</v>
      </c>
      <c r="BK134" s="1">
        <v>40819</v>
      </c>
      <c r="BL134">
        <v>1.91</v>
      </c>
      <c r="BM134">
        <v>2.2999999999999998</v>
      </c>
      <c r="BN134">
        <v>1.83</v>
      </c>
      <c r="BO134">
        <v>2.25</v>
      </c>
      <c r="CA134" s="1">
        <v>40819</v>
      </c>
      <c r="CB134">
        <v>10.91</v>
      </c>
      <c r="CC134">
        <v>11.07</v>
      </c>
      <c r="CD134">
        <v>9.6199999999999992</v>
      </c>
      <c r="CE134">
        <v>10.56</v>
      </c>
      <c r="CI134" s="1">
        <v>40819</v>
      </c>
      <c r="CJ134">
        <v>8.7899999999999991</v>
      </c>
      <c r="CK134">
        <v>9.57</v>
      </c>
      <c r="CL134">
        <v>7.83</v>
      </c>
      <c r="CM134">
        <v>9.3000000000000007</v>
      </c>
      <c r="CQ134" s="1">
        <v>40819</v>
      </c>
      <c r="CR134">
        <v>52319</v>
      </c>
      <c r="CS134">
        <v>59901.47</v>
      </c>
      <c r="CT134">
        <v>49432.89</v>
      </c>
      <c r="CU134">
        <v>58338.39</v>
      </c>
    </row>
    <row r="135" spans="23:99" x14ac:dyDescent="0.25">
      <c r="W135" s="1">
        <v>40787</v>
      </c>
      <c r="X135">
        <v>11.66</v>
      </c>
      <c r="Y135">
        <v>11.67</v>
      </c>
      <c r="Z135">
        <v>10.45</v>
      </c>
      <c r="AA135">
        <v>10.54</v>
      </c>
      <c r="AE135" s="1">
        <v>40787</v>
      </c>
      <c r="AF135">
        <v>7.18</v>
      </c>
      <c r="AG135">
        <v>7.48</v>
      </c>
      <c r="AH135">
        <v>6.52</v>
      </c>
      <c r="AI135">
        <v>6.98</v>
      </c>
      <c r="AM135" s="1">
        <v>40787</v>
      </c>
      <c r="AN135">
        <v>29.03</v>
      </c>
      <c r="AO135">
        <v>30.65</v>
      </c>
      <c r="AP135">
        <v>27.32</v>
      </c>
      <c r="AQ135">
        <v>29.61</v>
      </c>
      <c r="AU135" s="1">
        <v>40787</v>
      </c>
      <c r="AV135">
        <v>8</v>
      </c>
      <c r="AW135">
        <v>8.2899999999999991</v>
      </c>
      <c r="AX135">
        <v>7.3</v>
      </c>
      <c r="AY135">
        <v>8.1199999999999992</v>
      </c>
      <c r="BC135" s="1">
        <v>40787</v>
      </c>
      <c r="BD135">
        <v>10.34</v>
      </c>
      <c r="BE135">
        <v>11.38</v>
      </c>
      <c r="BF135">
        <v>9.61</v>
      </c>
      <c r="BG135">
        <v>10.02</v>
      </c>
      <c r="BK135" s="1">
        <v>40787</v>
      </c>
      <c r="BL135">
        <v>2.17</v>
      </c>
      <c r="BM135">
        <v>2.2400000000000002</v>
      </c>
      <c r="BN135">
        <v>1.89</v>
      </c>
      <c r="BO135">
        <v>1.93</v>
      </c>
      <c r="CA135" s="1">
        <v>40787</v>
      </c>
      <c r="CB135">
        <v>10.28</v>
      </c>
      <c r="CC135">
        <v>11.65</v>
      </c>
      <c r="CD135">
        <v>10.1</v>
      </c>
      <c r="CE135">
        <v>10.93</v>
      </c>
      <c r="CI135" s="1">
        <v>40787</v>
      </c>
      <c r="CJ135">
        <v>11.55</v>
      </c>
      <c r="CK135">
        <v>11.87</v>
      </c>
      <c r="CL135">
        <v>8.6999999999999993</v>
      </c>
      <c r="CM135">
        <v>8.86</v>
      </c>
      <c r="CQ135" s="1">
        <v>40787</v>
      </c>
      <c r="CR135">
        <v>56498.239999999998</v>
      </c>
      <c r="CS135">
        <v>58589.26</v>
      </c>
      <c r="CT135">
        <v>51897.35</v>
      </c>
      <c r="CU135">
        <v>52324.42</v>
      </c>
    </row>
    <row r="136" spans="23:99" x14ac:dyDescent="0.25">
      <c r="W136" s="1">
        <v>40756</v>
      </c>
      <c r="X136">
        <v>12.95</v>
      </c>
      <c r="Y136">
        <v>13</v>
      </c>
      <c r="Z136">
        <v>10.14</v>
      </c>
      <c r="AA136">
        <v>11.48</v>
      </c>
      <c r="AE136" s="1">
        <v>40756</v>
      </c>
      <c r="AF136">
        <v>7.57</v>
      </c>
      <c r="AG136">
        <v>7.61</v>
      </c>
      <c r="AH136">
        <v>5.98</v>
      </c>
      <c r="AI136">
        <v>6.93</v>
      </c>
      <c r="AM136" s="1">
        <v>40756</v>
      </c>
      <c r="AN136">
        <v>27.15</v>
      </c>
      <c r="AO136">
        <v>28.7</v>
      </c>
      <c r="AP136">
        <v>23.69</v>
      </c>
      <c r="AQ136">
        <v>28.65</v>
      </c>
      <c r="AU136" s="1">
        <v>40756</v>
      </c>
      <c r="AV136">
        <v>7.43</v>
      </c>
      <c r="AW136">
        <v>7.96</v>
      </c>
      <c r="AX136">
        <v>6.45</v>
      </c>
      <c r="AY136">
        <v>7.96</v>
      </c>
      <c r="BC136" s="1">
        <v>40756</v>
      </c>
      <c r="BD136">
        <v>10.62</v>
      </c>
      <c r="BE136">
        <v>10.65</v>
      </c>
      <c r="BF136">
        <v>7.98</v>
      </c>
      <c r="BG136">
        <v>10.210000000000001</v>
      </c>
      <c r="BK136" s="1">
        <v>40756</v>
      </c>
      <c r="BL136">
        <v>1.96</v>
      </c>
      <c r="BM136">
        <v>2.09</v>
      </c>
      <c r="BN136">
        <v>1.59</v>
      </c>
      <c r="BO136">
        <v>2.0499999999999998</v>
      </c>
      <c r="CA136" s="1">
        <v>40756</v>
      </c>
      <c r="CB136">
        <v>10.39</v>
      </c>
      <c r="CC136">
        <v>10.52</v>
      </c>
      <c r="CD136">
        <v>8.5399999999999991</v>
      </c>
      <c r="CE136">
        <v>10.1</v>
      </c>
      <c r="CI136" s="1">
        <v>40756</v>
      </c>
      <c r="CJ136">
        <v>11.37</v>
      </c>
      <c r="CK136">
        <v>11.53</v>
      </c>
      <c r="CL136">
        <v>8.0299999999999994</v>
      </c>
      <c r="CM136">
        <v>11.49</v>
      </c>
      <c r="CQ136" s="1">
        <v>40756</v>
      </c>
      <c r="CR136">
        <v>58823.45</v>
      </c>
      <c r="CS136">
        <v>59541.919999999998</v>
      </c>
      <c r="CT136">
        <v>47793.49</v>
      </c>
      <c r="CU136">
        <v>56495.12</v>
      </c>
    </row>
    <row r="137" spans="23:99" x14ac:dyDescent="0.25">
      <c r="W137" s="1">
        <v>40725</v>
      </c>
      <c r="X137">
        <v>12.94</v>
      </c>
      <c r="Y137">
        <v>13.12</v>
      </c>
      <c r="Z137">
        <v>12.25</v>
      </c>
      <c r="AA137">
        <v>12.86</v>
      </c>
      <c r="AE137" s="1">
        <v>40725</v>
      </c>
      <c r="AF137">
        <v>8.65</v>
      </c>
      <c r="AG137">
        <v>8.77</v>
      </c>
      <c r="AH137">
        <v>7.21</v>
      </c>
      <c r="AI137">
        <v>7.47</v>
      </c>
      <c r="AM137" s="1">
        <v>40725</v>
      </c>
      <c r="AN137">
        <v>24.39</v>
      </c>
      <c r="AO137">
        <v>27.55</v>
      </c>
      <c r="AP137">
        <v>22.79</v>
      </c>
      <c r="AQ137">
        <v>27.14</v>
      </c>
      <c r="AU137" s="1">
        <v>40725</v>
      </c>
      <c r="AV137">
        <v>7.5</v>
      </c>
      <c r="AW137">
        <v>7.61</v>
      </c>
      <c r="AX137">
        <v>7.1</v>
      </c>
      <c r="AY137">
        <v>7.48</v>
      </c>
      <c r="BC137" s="1">
        <v>40725</v>
      </c>
      <c r="BD137">
        <v>12.12</v>
      </c>
      <c r="BE137">
        <v>12.79</v>
      </c>
      <c r="BF137">
        <v>10.27</v>
      </c>
      <c r="BG137">
        <v>10.45</v>
      </c>
      <c r="BK137" s="1">
        <v>40725</v>
      </c>
      <c r="BL137">
        <v>2.19</v>
      </c>
      <c r="BM137">
        <v>2.3199999999999998</v>
      </c>
      <c r="BN137">
        <v>1.84</v>
      </c>
      <c r="BO137">
        <v>1.92</v>
      </c>
      <c r="CA137" s="1">
        <v>40725</v>
      </c>
      <c r="CB137">
        <v>10.130000000000001</v>
      </c>
      <c r="CC137">
        <v>10.49</v>
      </c>
      <c r="CD137">
        <v>9.5500000000000007</v>
      </c>
      <c r="CE137">
        <v>10.28</v>
      </c>
      <c r="CI137" s="1">
        <v>40725</v>
      </c>
      <c r="CJ137">
        <v>13.57</v>
      </c>
      <c r="CK137">
        <v>13.71</v>
      </c>
      <c r="CL137">
        <v>11.13</v>
      </c>
      <c r="CM137">
        <v>11.18</v>
      </c>
      <c r="CQ137" s="1">
        <v>40725</v>
      </c>
      <c r="CR137">
        <v>62403.64</v>
      </c>
      <c r="CS137">
        <v>63891.31</v>
      </c>
      <c r="CT137">
        <v>58009</v>
      </c>
      <c r="CU137">
        <v>58823.45</v>
      </c>
    </row>
    <row r="138" spans="23:99" x14ac:dyDescent="0.25">
      <c r="W138" s="1">
        <v>40695</v>
      </c>
      <c r="X138">
        <v>13.14</v>
      </c>
      <c r="Y138">
        <v>13.22</v>
      </c>
      <c r="Z138">
        <v>12.51</v>
      </c>
      <c r="AA138">
        <v>12.98</v>
      </c>
      <c r="AE138" s="1">
        <v>40695</v>
      </c>
      <c r="AF138">
        <v>8.48</v>
      </c>
      <c r="AG138">
        <v>8.69</v>
      </c>
      <c r="AH138">
        <v>8.2200000000000006</v>
      </c>
      <c r="AI138">
        <v>8.66</v>
      </c>
      <c r="AM138" s="1">
        <v>40695</v>
      </c>
      <c r="AN138">
        <v>26.66</v>
      </c>
      <c r="AO138">
        <v>26.66</v>
      </c>
      <c r="AP138">
        <v>21.57</v>
      </c>
      <c r="AQ138">
        <v>24.38</v>
      </c>
      <c r="AU138" s="1">
        <v>40695</v>
      </c>
      <c r="AV138">
        <v>7.85</v>
      </c>
      <c r="AW138">
        <v>7.85</v>
      </c>
      <c r="AX138">
        <v>7.21</v>
      </c>
      <c r="AY138">
        <v>7.44</v>
      </c>
      <c r="BC138" s="1">
        <v>40695</v>
      </c>
      <c r="BD138">
        <v>12.85</v>
      </c>
      <c r="BE138">
        <v>12.9</v>
      </c>
      <c r="BF138">
        <v>11.39</v>
      </c>
      <c r="BG138">
        <v>12.15</v>
      </c>
      <c r="BK138" s="1">
        <v>40695</v>
      </c>
      <c r="BL138">
        <v>2.37</v>
      </c>
      <c r="BM138">
        <v>2.4500000000000002</v>
      </c>
      <c r="BN138">
        <v>2.17</v>
      </c>
      <c r="BO138">
        <v>2.19</v>
      </c>
      <c r="CA138" s="1">
        <v>40695</v>
      </c>
      <c r="CB138">
        <v>10.53</v>
      </c>
      <c r="CC138">
        <v>11.2</v>
      </c>
      <c r="CD138">
        <v>9.7899999999999991</v>
      </c>
      <c r="CE138">
        <v>10.16</v>
      </c>
      <c r="CI138" s="1">
        <v>40695</v>
      </c>
      <c r="CJ138">
        <v>15.01</v>
      </c>
      <c r="CK138">
        <v>15.22</v>
      </c>
      <c r="CL138">
        <v>12.81</v>
      </c>
      <c r="CM138">
        <v>13.55</v>
      </c>
      <c r="CQ138" s="1">
        <v>40695</v>
      </c>
      <c r="CR138">
        <v>64616.35</v>
      </c>
      <c r="CS138">
        <v>64978.78</v>
      </c>
      <c r="CT138">
        <v>60489.27</v>
      </c>
      <c r="CU138">
        <v>62403.64</v>
      </c>
    </row>
    <row r="139" spans="23:99" x14ac:dyDescent="0.25">
      <c r="W139" s="1">
        <v>40665</v>
      </c>
      <c r="X139">
        <v>13.95</v>
      </c>
      <c r="Y139">
        <v>14.05</v>
      </c>
      <c r="Z139">
        <v>12.77</v>
      </c>
      <c r="AA139">
        <v>13.18</v>
      </c>
      <c r="AE139" s="1">
        <v>40665</v>
      </c>
      <c r="AF139">
        <v>8.8800000000000008</v>
      </c>
      <c r="AG139">
        <v>8.8800000000000008</v>
      </c>
      <c r="AH139">
        <v>8.08</v>
      </c>
      <c r="AI139">
        <v>8.52</v>
      </c>
      <c r="AM139" s="1">
        <v>40665</v>
      </c>
      <c r="AN139">
        <v>28.6</v>
      </c>
      <c r="AO139">
        <v>29.08</v>
      </c>
      <c r="AP139">
        <v>25.89</v>
      </c>
      <c r="AQ139">
        <v>26.6</v>
      </c>
      <c r="AU139" s="1">
        <v>40665</v>
      </c>
      <c r="AV139">
        <v>7.85</v>
      </c>
      <c r="AW139">
        <v>8.14</v>
      </c>
      <c r="AX139">
        <v>7.62</v>
      </c>
      <c r="AY139">
        <v>7.91</v>
      </c>
      <c r="BC139" s="1">
        <v>40665</v>
      </c>
      <c r="BD139">
        <v>13.97</v>
      </c>
      <c r="BE139">
        <v>14.18</v>
      </c>
      <c r="BF139">
        <v>11.89</v>
      </c>
      <c r="BG139">
        <v>12.91</v>
      </c>
      <c r="BK139" s="1">
        <v>40665</v>
      </c>
      <c r="BL139">
        <v>2.46</v>
      </c>
      <c r="BM139">
        <v>2.57</v>
      </c>
      <c r="BN139">
        <v>2.31</v>
      </c>
      <c r="BO139">
        <v>2.38</v>
      </c>
      <c r="CA139" s="1">
        <v>40665</v>
      </c>
      <c r="CB139">
        <v>9.3800000000000008</v>
      </c>
      <c r="CC139">
        <v>11.2</v>
      </c>
      <c r="CD139">
        <v>9.34</v>
      </c>
      <c r="CE139">
        <v>10.39</v>
      </c>
      <c r="CI139" s="1">
        <v>40665</v>
      </c>
      <c r="CJ139">
        <v>13.74</v>
      </c>
      <c r="CK139">
        <v>15.05</v>
      </c>
      <c r="CL139">
        <v>12.29</v>
      </c>
      <c r="CM139">
        <v>15.01</v>
      </c>
      <c r="CQ139" s="1">
        <v>40665</v>
      </c>
      <c r="CR139">
        <v>66119.399999999994</v>
      </c>
      <c r="CS139">
        <v>66500.259999999995</v>
      </c>
      <c r="CT139">
        <v>61658.74</v>
      </c>
      <c r="CU139">
        <v>64620.08</v>
      </c>
    </row>
    <row r="140" spans="23:99" x14ac:dyDescent="0.25">
      <c r="W140" s="1">
        <v>40634</v>
      </c>
      <c r="X140">
        <v>15.45</v>
      </c>
      <c r="Y140">
        <v>15.58</v>
      </c>
      <c r="Z140">
        <v>13.64</v>
      </c>
      <c r="AA140">
        <v>13.89</v>
      </c>
      <c r="AE140" s="1">
        <v>40634</v>
      </c>
      <c r="AF140">
        <v>9.25</v>
      </c>
      <c r="AG140">
        <v>9.3699999999999992</v>
      </c>
      <c r="AH140">
        <v>8.5299999999999994</v>
      </c>
      <c r="AI140">
        <v>8.81</v>
      </c>
      <c r="AM140" s="1">
        <v>40634</v>
      </c>
      <c r="AN140">
        <v>28.05</v>
      </c>
      <c r="AO140">
        <v>29.11</v>
      </c>
      <c r="AP140">
        <v>27</v>
      </c>
      <c r="AQ140">
        <v>28.64</v>
      </c>
      <c r="AU140" s="1">
        <v>40634</v>
      </c>
      <c r="AV140">
        <v>7.57</v>
      </c>
      <c r="AW140">
        <v>7.91</v>
      </c>
      <c r="AX140">
        <v>7.32</v>
      </c>
      <c r="AY140">
        <v>7.85</v>
      </c>
      <c r="BC140" s="1">
        <v>40634</v>
      </c>
      <c r="BD140">
        <v>15.08</v>
      </c>
      <c r="BE140">
        <v>15.15</v>
      </c>
      <c r="BF140">
        <v>13.51</v>
      </c>
      <c r="BG140">
        <v>14.04</v>
      </c>
      <c r="BK140" s="1">
        <v>40634</v>
      </c>
      <c r="BL140">
        <v>2.4700000000000002</v>
      </c>
      <c r="BM140">
        <v>2.58</v>
      </c>
      <c r="BN140">
        <v>2.3199999999999998</v>
      </c>
      <c r="BO140">
        <v>2.44</v>
      </c>
      <c r="CA140" s="1">
        <v>40634</v>
      </c>
      <c r="CB140">
        <v>9.66</v>
      </c>
      <c r="CC140">
        <v>10.6</v>
      </c>
      <c r="CD140">
        <v>9.27</v>
      </c>
      <c r="CE140">
        <v>9.33</v>
      </c>
      <c r="CI140" s="1">
        <v>40634</v>
      </c>
      <c r="CJ140">
        <v>12.77</v>
      </c>
      <c r="CK140">
        <v>13.82</v>
      </c>
      <c r="CL140">
        <v>12.55</v>
      </c>
      <c r="CM140">
        <v>13.41</v>
      </c>
      <c r="CQ140" s="1">
        <v>40634</v>
      </c>
      <c r="CR140">
        <v>68588.06</v>
      </c>
      <c r="CS140">
        <v>70107.710000000006</v>
      </c>
      <c r="CT140">
        <v>65105.31</v>
      </c>
      <c r="CU140">
        <v>66132.86</v>
      </c>
    </row>
    <row r="141" spans="23:99" x14ac:dyDescent="0.25">
      <c r="W141" s="1">
        <v>40603</v>
      </c>
      <c r="X141">
        <v>15.31</v>
      </c>
      <c r="Y141">
        <v>15.66</v>
      </c>
      <c r="Z141">
        <v>14.74</v>
      </c>
      <c r="AA141">
        <v>15.39</v>
      </c>
      <c r="AE141" s="1">
        <v>40603</v>
      </c>
      <c r="AF141">
        <v>8.6999999999999993</v>
      </c>
      <c r="AG141">
        <v>9.24</v>
      </c>
      <c r="AH141">
        <v>8.1999999999999993</v>
      </c>
      <c r="AI141">
        <v>9.24</v>
      </c>
      <c r="AM141" s="1">
        <v>40603</v>
      </c>
      <c r="AN141">
        <v>26.54</v>
      </c>
      <c r="AO141">
        <v>28.5</v>
      </c>
      <c r="AP141">
        <v>25.34</v>
      </c>
      <c r="AQ141">
        <v>28.01</v>
      </c>
      <c r="AU141" s="1">
        <v>40603</v>
      </c>
      <c r="AV141">
        <v>7.42</v>
      </c>
      <c r="AW141">
        <v>7.74</v>
      </c>
      <c r="AX141">
        <v>7.23</v>
      </c>
      <c r="AY141">
        <v>7.56</v>
      </c>
      <c r="BC141" s="1">
        <v>40603</v>
      </c>
      <c r="BD141">
        <v>16.38</v>
      </c>
      <c r="BE141">
        <v>17.11</v>
      </c>
      <c r="BF141">
        <v>14.75</v>
      </c>
      <c r="BG141">
        <v>15</v>
      </c>
      <c r="BK141" s="1">
        <v>40603</v>
      </c>
      <c r="BL141">
        <v>2.35</v>
      </c>
      <c r="BM141">
        <v>2.4700000000000002</v>
      </c>
      <c r="BN141">
        <v>2.2400000000000002</v>
      </c>
      <c r="BO141">
        <v>2.4500000000000002</v>
      </c>
      <c r="CA141" s="1">
        <v>40603</v>
      </c>
      <c r="CB141">
        <v>8.92</v>
      </c>
      <c r="CC141">
        <v>10.07</v>
      </c>
      <c r="CD141">
        <v>8.64</v>
      </c>
      <c r="CE141">
        <v>9.58</v>
      </c>
      <c r="CI141" s="1">
        <v>40603</v>
      </c>
      <c r="CJ141">
        <v>11.86</v>
      </c>
      <c r="CK141">
        <v>12.67</v>
      </c>
      <c r="CL141">
        <v>11.63</v>
      </c>
      <c r="CM141">
        <v>12.67</v>
      </c>
      <c r="CQ141" s="1">
        <v>40603</v>
      </c>
      <c r="CR141">
        <v>67380.7</v>
      </c>
      <c r="CS141">
        <v>68606.06</v>
      </c>
      <c r="CT141">
        <v>65463.02</v>
      </c>
      <c r="CU141">
        <v>68586.7</v>
      </c>
    </row>
    <row r="142" spans="23:99" x14ac:dyDescent="0.25">
      <c r="W142" s="1">
        <v>40575</v>
      </c>
      <c r="X142">
        <v>14.66</v>
      </c>
      <c r="Y142">
        <v>15.71</v>
      </c>
      <c r="Z142">
        <v>14.02</v>
      </c>
      <c r="AA142">
        <v>15.35</v>
      </c>
      <c r="AE142" s="1">
        <v>40575</v>
      </c>
      <c r="AF142">
        <v>8.42</v>
      </c>
      <c r="AG142">
        <v>9.02</v>
      </c>
      <c r="AH142">
        <v>8.0299999999999994</v>
      </c>
      <c r="AI142">
        <v>8.69</v>
      </c>
      <c r="AM142" s="1">
        <v>40575</v>
      </c>
      <c r="AN142">
        <v>25.07</v>
      </c>
      <c r="AO142">
        <v>27.39</v>
      </c>
      <c r="AP142">
        <v>24.07</v>
      </c>
      <c r="AQ142">
        <v>26.25</v>
      </c>
      <c r="AU142" s="1">
        <v>40575</v>
      </c>
      <c r="AV142">
        <v>7.34</v>
      </c>
      <c r="AW142">
        <v>7.56</v>
      </c>
      <c r="AX142">
        <v>7.07</v>
      </c>
      <c r="AY142">
        <v>7.4</v>
      </c>
      <c r="BC142" s="1">
        <v>40575</v>
      </c>
      <c r="BD142">
        <v>16.04</v>
      </c>
      <c r="BE142">
        <v>17.899999999999999</v>
      </c>
      <c r="BF142">
        <v>15.98</v>
      </c>
      <c r="BG142">
        <v>16.29</v>
      </c>
      <c r="BK142" s="1">
        <v>40575</v>
      </c>
      <c r="BL142">
        <v>2.41</v>
      </c>
      <c r="BM142">
        <v>2.4900000000000002</v>
      </c>
      <c r="BN142">
        <v>2.25</v>
      </c>
      <c r="BO142">
        <v>2.34</v>
      </c>
      <c r="CA142" s="1">
        <v>40575</v>
      </c>
      <c r="CB142">
        <v>8.6300000000000008</v>
      </c>
      <c r="CC142">
        <v>9.1300000000000008</v>
      </c>
      <c r="CD142">
        <v>8.17</v>
      </c>
      <c r="CE142">
        <v>8.93</v>
      </c>
      <c r="CI142" s="1">
        <v>40575</v>
      </c>
      <c r="CJ142">
        <v>12.36</v>
      </c>
      <c r="CK142">
        <v>12.58</v>
      </c>
      <c r="CL142">
        <v>10.98</v>
      </c>
      <c r="CM142">
        <v>11.88</v>
      </c>
      <c r="CQ142" s="1">
        <v>40575</v>
      </c>
      <c r="CR142">
        <v>66574.880000000005</v>
      </c>
      <c r="CS142">
        <v>68225.66</v>
      </c>
      <c r="CT142">
        <v>64016.36</v>
      </c>
      <c r="CU142">
        <v>67383.22</v>
      </c>
    </row>
    <row r="143" spans="23:99" x14ac:dyDescent="0.25">
      <c r="W143" s="1">
        <v>40546</v>
      </c>
      <c r="X143">
        <v>14.77</v>
      </c>
      <c r="Y143">
        <v>15.1</v>
      </c>
      <c r="Z143">
        <v>14.1</v>
      </c>
      <c r="AA143">
        <v>14.55</v>
      </c>
      <c r="AE143" s="1">
        <v>40546</v>
      </c>
      <c r="AF143">
        <v>9.3000000000000007</v>
      </c>
      <c r="AG143">
        <v>9.5500000000000007</v>
      </c>
      <c r="AH143">
        <v>8.34</v>
      </c>
      <c r="AI143">
        <v>8.36</v>
      </c>
      <c r="AM143" s="1">
        <v>40546</v>
      </c>
      <c r="AN143">
        <v>25.24</v>
      </c>
      <c r="AO143">
        <v>26.75</v>
      </c>
      <c r="AP143">
        <v>24.35</v>
      </c>
      <c r="AQ143">
        <v>24.84</v>
      </c>
      <c r="AU143" s="1">
        <v>40546</v>
      </c>
      <c r="AV143">
        <v>7.53</v>
      </c>
      <c r="AW143">
        <v>7.75</v>
      </c>
      <c r="AX143">
        <v>7.21</v>
      </c>
      <c r="AY143">
        <v>7.34</v>
      </c>
      <c r="BC143" s="1">
        <v>40546</v>
      </c>
      <c r="BD143">
        <v>17.079999999999998</v>
      </c>
      <c r="BE143">
        <v>18.36</v>
      </c>
      <c r="BF143">
        <v>15.46</v>
      </c>
      <c r="BG143">
        <v>15.82</v>
      </c>
      <c r="BK143" s="1">
        <v>40546</v>
      </c>
      <c r="BL143">
        <v>2.74</v>
      </c>
      <c r="BM143">
        <v>2.79</v>
      </c>
      <c r="BN143">
        <v>2.37</v>
      </c>
      <c r="BO143">
        <v>2.4</v>
      </c>
      <c r="CA143" s="1">
        <v>40546</v>
      </c>
      <c r="CB143">
        <v>9.77</v>
      </c>
      <c r="CC143">
        <v>9.8000000000000007</v>
      </c>
      <c r="CD143">
        <v>8.23</v>
      </c>
      <c r="CE143">
        <v>8.56</v>
      </c>
      <c r="CI143" s="1">
        <v>40546</v>
      </c>
      <c r="CJ143">
        <v>12.03</v>
      </c>
      <c r="CK143">
        <v>12.68</v>
      </c>
      <c r="CL143">
        <v>10.98</v>
      </c>
      <c r="CM143">
        <v>12.28</v>
      </c>
      <c r="CQ143" s="1">
        <v>40546</v>
      </c>
      <c r="CR143">
        <v>69309.98</v>
      </c>
      <c r="CS143">
        <v>71923.839999999997</v>
      </c>
      <c r="CT143">
        <v>65897.649999999994</v>
      </c>
      <c r="CU143">
        <v>66574.880000000005</v>
      </c>
    </row>
    <row r="144" spans="23:99" x14ac:dyDescent="0.25">
      <c r="W144" s="1">
        <v>40513</v>
      </c>
      <c r="X144">
        <v>13.34</v>
      </c>
      <c r="Y144">
        <v>14.74</v>
      </c>
      <c r="Z144">
        <v>13.31</v>
      </c>
      <c r="AA144">
        <v>14.66</v>
      </c>
      <c r="AE144" s="1">
        <v>40513</v>
      </c>
      <c r="AF144">
        <v>9.34</v>
      </c>
      <c r="AG144">
        <v>9.48</v>
      </c>
      <c r="AH144">
        <v>8.7899999999999991</v>
      </c>
      <c r="AI144">
        <v>9.2899999999999991</v>
      </c>
      <c r="AM144" s="1">
        <v>40513</v>
      </c>
      <c r="AN144">
        <v>23.23</v>
      </c>
      <c r="AO144">
        <v>25.33</v>
      </c>
      <c r="AP144">
        <v>22.66</v>
      </c>
      <c r="AQ144">
        <v>24.84</v>
      </c>
      <c r="AU144" s="1">
        <v>40513</v>
      </c>
      <c r="AV144">
        <v>7.47</v>
      </c>
      <c r="AW144">
        <v>7.53</v>
      </c>
      <c r="AX144">
        <v>6.81</v>
      </c>
      <c r="AY144">
        <v>7.48</v>
      </c>
      <c r="BC144" s="1">
        <v>40513</v>
      </c>
      <c r="BD144">
        <v>14.82</v>
      </c>
      <c r="BE144">
        <v>17.510000000000002</v>
      </c>
      <c r="BF144">
        <v>14.78</v>
      </c>
      <c r="BG144">
        <v>16.79</v>
      </c>
      <c r="BK144" s="1">
        <v>40513</v>
      </c>
      <c r="BL144">
        <v>2.74</v>
      </c>
      <c r="BM144">
        <v>2.8</v>
      </c>
      <c r="BN144">
        <v>2.58</v>
      </c>
      <c r="BO144">
        <v>2.71</v>
      </c>
      <c r="CA144" s="1">
        <v>40513</v>
      </c>
      <c r="CB144">
        <v>9.58</v>
      </c>
      <c r="CC144">
        <v>9.75</v>
      </c>
      <c r="CD144">
        <v>8.34</v>
      </c>
      <c r="CE144">
        <v>9.6300000000000008</v>
      </c>
      <c r="CI144" s="1">
        <v>40513</v>
      </c>
      <c r="CJ144">
        <v>10.83</v>
      </c>
      <c r="CK144">
        <v>12.16</v>
      </c>
      <c r="CL144">
        <v>10.42</v>
      </c>
      <c r="CM144">
        <v>11.93</v>
      </c>
      <c r="CQ144" s="1">
        <v>40513</v>
      </c>
      <c r="CR144">
        <v>67731.17</v>
      </c>
      <c r="CS144">
        <v>70589.070000000007</v>
      </c>
      <c r="CT144">
        <v>66947.649999999994</v>
      </c>
      <c r="CU144">
        <v>69304.81</v>
      </c>
    </row>
    <row r="145" spans="23:99" x14ac:dyDescent="0.25">
      <c r="W145" s="1">
        <v>40483</v>
      </c>
      <c r="X145">
        <v>13.81</v>
      </c>
      <c r="Y145">
        <v>14.8</v>
      </c>
      <c r="Z145">
        <v>13.02</v>
      </c>
      <c r="AA145">
        <v>13.1</v>
      </c>
      <c r="AE145" s="1">
        <v>40483</v>
      </c>
      <c r="AF145">
        <v>9.6999999999999993</v>
      </c>
      <c r="AG145">
        <v>10.210000000000001</v>
      </c>
      <c r="AH145">
        <v>9.1300000000000008</v>
      </c>
      <c r="AI145">
        <v>9.16</v>
      </c>
      <c r="AM145" s="1">
        <v>40483</v>
      </c>
      <c r="AN145">
        <v>21.98</v>
      </c>
      <c r="AO145">
        <v>23.41</v>
      </c>
      <c r="AP145">
        <v>21.52</v>
      </c>
      <c r="AQ145">
        <v>22.96</v>
      </c>
      <c r="AU145" s="1">
        <v>40483</v>
      </c>
      <c r="AV145">
        <v>7.3</v>
      </c>
      <c r="AW145">
        <v>7.51</v>
      </c>
      <c r="AX145">
        <v>6.98</v>
      </c>
      <c r="AY145">
        <v>7.45</v>
      </c>
      <c r="BC145" s="1">
        <v>40483</v>
      </c>
      <c r="BD145">
        <v>16.22</v>
      </c>
      <c r="BE145">
        <v>17.02</v>
      </c>
      <c r="BF145">
        <v>14.37</v>
      </c>
      <c r="BG145">
        <v>14.45</v>
      </c>
      <c r="BK145" s="1">
        <v>40483</v>
      </c>
      <c r="BL145">
        <v>2.92</v>
      </c>
      <c r="BM145">
        <v>3.01</v>
      </c>
      <c r="BN145">
        <v>2.63</v>
      </c>
      <c r="BO145">
        <v>2.69</v>
      </c>
      <c r="CA145" s="1">
        <v>40483</v>
      </c>
      <c r="CB145">
        <v>9.2100000000000009</v>
      </c>
      <c r="CC145">
        <v>9.99</v>
      </c>
      <c r="CD145">
        <v>8.81</v>
      </c>
      <c r="CE145">
        <v>9.52</v>
      </c>
      <c r="CI145" s="1">
        <v>40483</v>
      </c>
      <c r="CJ145">
        <v>10.199999999999999</v>
      </c>
      <c r="CK145">
        <v>10.98</v>
      </c>
      <c r="CL145">
        <v>9.9600000000000009</v>
      </c>
      <c r="CM145">
        <v>10.65</v>
      </c>
      <c r="CQ145" s="1">
        <v>40483</v>
      </c>
      <c r="CR145">
        <v>70686.210000000006</v>
      </c>
      <c r="CS145">
        <v>73103.28</v>
      </c>
      <c r="CT145">
        <v>67102.94</v>
      </c>
      <c r="CU145">
        <v>67705.399999999994</v>
      </c>
    </row>
    <row r="146" spans="23:99" x14ac:dyDescent="0.25">
      <c r="W146" s="1">
        <v>40452</v>
      </c>
      <c r="X146">
        <v>14.62</v>
      </c>
      <c r="Y146">
        <v>14.76</v>
      </c>
      <c r="Z146">
        <v>12.67</v>
      </c>
      <c r="AA146">
        <v>13.7</v>
      </c>
      <c r="AE146" s="1">
        <v>40452</v>
      </c>
      <c r="AF146">
        <v>9.4600000000000009</v>
      </c>
      <c r="AG146">
        <v>10.08</v>
      </c>
      <c r="AH146">
        <v>9.39</v>
      </c>
      <c r="AI146">
        <v>9.69</v>
      </c>
      <c r="AM146" s="1">
        <v>40452</v>
      </c>
      <c r="AN146">
        <v>23.22</v>
      </c>
      <c r="AO146">
        <v>24</v>
      </c>
      <c r="AP146">
        <v>21.42</v>
      </c>
      <c r="AQ146">
        <v>22.22</v>
      </c>
      <c r="AU146" s="1">
        <v>40452</v>
      </c>
      <c r="AV146">
        <v>6.97</v>
      </c>
      <c r="AW146">
        <v>8.0399999999999991</v>
      </c>
      <c r="AX146">
        <v>6.87</v>
      </c>
      <c r="AY146">
        <v>7.33</v>
      </c>
      <c r="BC146" s="1">
        <v>40452</v>
      </c>
      <c r="BD146">
        <v>16.93</v>
      </c>
      <c r="BE146">
        <v>16.93</v>
      </c>
      <c r="BF146">
        <v>14.85</v>
      </c>
      <c r="BG146">
        <v>16.21</v>
      </c>
      <c r="BK146" s="1">
        <v>40452</v>
      </c>
      <c r="BL146">
        <v>2.89</v>
      </c>
      <c r="BM146">
        <v>3.2</v>
      </c>
      <c r="BN146">
        <v>2.74</v>
      </c>
      <c r="BO146">
        <v>2.91</v>
      </c>
      <c r="CA146" s="1">
        <v>40452</v>
      </c>
      <c r="CB146">
        <v>7.93</v>
      </c>
      <c r="CC146">
        <v>9.27</v>
      </c>
      <c r="CD146">
        <v>7.93</v>
      </c>
      <c r="CE146">
        <v>9.15</v>
      </c>
      <c r="CI146" s="1">
        <v>40452</v>
      </c>
      <c r="CJ146">
        <v>10.039999999999999</v>
      </c>
      <c r="CK146">
        <v>10.59</v>
      </c>
      <c r="CL146">
        <v>9.77</v>
      </c>
      <c r="CM146">
        <v>10.210000000000001</v>
      </c>
      <c r="CQ146" s="1">
        <v>40452</v>
      </c>
      <c r="CR146">
        <v>69438.23</v>
      </c>
      <c r="CS146">
        <v>72139.59</v>
      </c>
      <c r="CT146">
        <v>68847.039999999994</v>
      </c>
      <c r="CU146">
        <v>70673.3</v>
      </c>
    </row>
    <row r="147" spans="23:99" x14ac:dyDescent="0.25">
      <c r="W147" s="1">
        <v>40422</v>
      </c>
      <c r="X147">
        <v>13.94</v>
      </c>
      <c r="Y147">
        <v>15.52</v>
      </c>
      <c r="Z147">
        <v>13.65</v>
      </c>
      <c r="AA147">
        <v>14.46</v>
      </c>
      <c r="AE147" s="1">
        <v>40422</v>
      </c>
      <c r="AF147">
        <v>8.8699999999999992</v>
      </c>
      <c r="AG147">
        <v>9.44</v>
      </c>
      <c r="AH147">
        <v>8.6199999999999992</v>
      </c>
      <c r="AI147">
        <v>9.44</v>
      </c>
      <c r="AM147" s="1">
        <v>40422</v>
      </c>
      <c r="AN147">
        <v>21.16</v>
      </c>
      <c r="AO147">
        <v>23.21</v>
      </c>
      <c r="AP147">
        <v>20.58</v>
      </c>
      <c r="AQ147">
        <v>23.19</v>
      </c>
      <c r="AU147" s="1">
        <v>40422</v>
      </c>
      <c r="AV147">
        <v>6.17</v>
      </c>
      <c r="AW147">
        <v>7.11</v>
      </c>
      <c r="AX147">
        <v>6.14</v>
      </c>
      <c r="AY147">
        <v>6.96</v>
      </c>
      <c r="BC147" s="1">
        <v>40422</v>
      </c>
      <c r="BD147">
        <v>17.440000000000001</v>
      </c>
      <c r="BE147">
        <v>18.420000000000002</v>
      </c>
      <c r="BF147">
        <v>16.600000000000001</v>
      </c>
      <c r="BG147">
        <v>16.72</v>
      </c>
      <c r="BK147" s="1">
        <v>40422</v>
      </c>
      <c r="BL147">
        <v>2.62</v>
      </c>
      <c r="BM147">
        <v>3.06</v>
      </c>
      <c r="BN147">
        <v>2.62</v>
      </c>
      <c r="BO147">
        <v>2.89</v>
      </c>
      <c r="CA147" s="1">
        <v>40422</v>
      </c>
      <c r="CB147">
        <v>7.77</v>
      </c>
      <c r="CC147">
        <v>8.26</v>
      </c>
      <c r="CD147">
        <v>7.57</v>
      </c>
      <c r="CE147">
        <v>7.97</v>
      </c>
      <c r="CI147" s="1">
        <v>40422</v>
      </c>
      <c r="CJ147">
        <v>9.08</v>
      </c>
      <c r="CK147">
        <v>10.06</v>
      </c>
      <c r="CL147">
        <v>8.57</v>
      </c>
      <c r="CM147">
        <v>10.06</v>
      </c>
      <c r="CQ147" s="1">
        <v>40422</v>
      </c>
      <c r="CR147">
        <v>65154.26</v>
      </c>
      <c r="CS147">
        <v>69736.759999999995</v>
      </c>
      <c r="CT147">
        <v>65154.26</v>
      </c>
      <c r="CU147">
        <v>69429.78</v>
      </c>
    </row>
    <row r="148" spans="23:99" x14ac:dyDescent="0.25">
      <c r="W148" s="1">
        <v>40392</v>
      </c>
      <c r="X148">
        <v>14.83</v>
      </c>
      <c r="Y148">
        <v>15.66</v>
      </c>
      <c r="Z148">
        <v>13.49</v>
      </c>
      <c r="AA148">
        <v>13.81</v>
      </c>
      <c r="AE148" s="1">
        <v>40392</v>
      </c>
      <c r="AF148">
        <v>9.18</v>
      </c>
      <c r="AG148">
        <v>9.24</v>
      </c>
      <c r="AH148">
        <v>8.32</v>
      </c>
      <c r="AI148">
        <v>8.82</v>
      </c>
      <c r="AM148" s="1">
        <v>40392</v>
      </c>
      <c r="AN148">
        <v>22.41</v>
      </c>
      <c r="AO148">
        <v>22.67</v>
      </c>
      <c r="AP148">
        <v>20.079999999999998</v>
      </c>
      <c r="AQ148">
        <v>21.21</v>
      </c>
      <c r="AU148" s="1">
        <v>40392</v>
      </c>
      <c r="AV148">
        <v>6.2</v>
      </c>
      <c r="AW148">
        <v>6.38</v>
      </c>
      <c r="AX148">
        <v>5.79</v>
      </c>
      <c r="AY148">
        <v>6.17</v>
      </c>
      <c r="BC148" s="1">
        <v>40392</v>
      </c>
      <c r="BD148">
        <v>18.97</v>
      </c>
      <c r="BE148">
        <v>19.84</v>
      </c>
      <c r="BF148">
        <v>16.920000000000002</v>
      </c>
      <c r="BG148">
        <v>17.21</v>
      </c>
      <c r="BK148" s="1">
        <v>40392</v>
      </c>
      <c r="BL148">
        <v>2.64</v>
      </c>
      <c r="BM148">
        <v>2.73</v>
      </c>
      <c r="BN148">
        <v>2.5</v>
      </c>
      <c r="BO148">
        <v>2.61</v>
      </c>
      <c r="CA148" s="1">
        <v>40392</v>
      </c>
      <c r="CB148">
        <v>7.34</v>
      </c>
      <c r="CC148">
        <v>7.9</v>
      </c>
      <c r="CD148">
        <v>7.04</v>
      </c>
      <c r="CE148">
        <v>7.75</v>
      </c>
      <c r="CI148" s="1">
        <v>40392</v>
      </c>
      <c r="CJ148">
        <v>7.9</v>
      </c>
      <c r="CK148">
        <v>9.41</v>
      </c>
      <c r="CL148">
        <v>7.17</v>
      </c>
      <c r="CM148">
        <v>9.07</v>
      </c>
      <c r="CQ148" s="1">
        <v>40392</v>
      </c>
      <c r="CR148">
        <v>67523.94</v>
      </c>
      <c r="CS148">
        <v>68753.77</v>
      </c>
      <c r="CT148">
        <v>63803.94</v>
      </c>
      <c r="CU148">
        <v>65145.45</v>
      </c>
    </row>
    <row r="149" spans="23:99" x14ac:dyDescent="0.25">
      <c r="W149" s="1">
        <v>40360</v>
      </c>
      <c r="X149">
        <v>14.27</v>
      </c>
      <c r="Y149">
        <v>14.88</v>
      </c>
      <c r="Z149">
        <v>13.85</v>
      </c>
      <c r="AA149">
        <v>14.66</v>
      </c>
      <c r="AE149" s="1">
        <v>40360</v>
      </c>
      <c r="AF149">
        <v>7.67</v>
      </c>
      <c r="AG149">
        <v>9.19</v>
      </c>
      <c r="AH149">
        <v>7.53</v>
      </c>
      <c r="AI149">
        <v>9.17</v>
      </c>
      <c r="AM149" s="1">
        <v>40360</v>
      </c>
      <c r="AN149">
        <v>21.61</v>
      </c>
      <c r="AO149">
        <v>22.96</v>
      </c>
      <c r="AP149">
        <v>20.420000000000002</v>
      </c>
      <c r="AQ149">
        <v>22.25</v>
      </c>
      <c r="AU149" s="1">
        <v>40360</v>
      </c>
      <c r="AV149">
        <v>5.72</v>
      </c>
      <c r="AW149">
        <v>6.19</v>
      </c>
      <c r="AX149">
        <v>5.66</v>
      </c>
      <c r="AY149">
        <v>6.13</v>
      </c>
      <c r="BC149" s="1">
        <v>40360</v>
      </c>
      <c r="BD149">
        <v>17.21</v>
      </c>
      <c r="BE149">
        <v>19.18</v>
      </c>
      <c r="BF149">
        <v>16.8</v>
      </c>
      <c r="BG149">
        <v>18.600000000000001</v>
      </c>
      <c r="BK149" s="1">
        <v>40360</v>
      </c>
      <c r="BL149">
        <v>2.39</v>
      </c>
      <c r="BM149">
        <v>2.64</v>
      </c>
      <c r="BN149">
        <v>2.21</v>
      </c>
      <c r="BO149">
        <v>2.62</v>
      </c>
      <c r="CA149" s="1">
        <v>40360</v>
      </c>
      <c r="CB149">
        <v>6.59</v>
      </c>
      <c r="CC149">
        <v>7.46</v>
      </c>
      <c r="CD149">
        <v>6.24</v>
      </c>
      <c r="CE149">
        <v>7.38</v>
      </c>
      <c r="CI149" s="1">
        <v>40360</v>
      </c>
      <c r="CJ149">
        <v>7.32</v>
      </c>
      <c r="CK149">
        <v>7.96</v>
      </c>
      <c r="CL149">
        <v>7.17</v>
      </c>
      <c r="CM149">
        <v>7.74</v>
      </c>
      <c r="CQ149" s="1">
        <v>40360</v>
      </c>
      <c r="CR149">
        <v>60934.58</v>
      </c>
      <c r="CS149">
        <v>67608.09</v>
      </c>
      <c r="CT149">
        <v>60055.71</v>
      </c>
      <c r="CU149">
        <v>67515.399999999994</v>
      </c>
    </row>
    <row r="150" spans="23:99" x14ac:dyDescent="0.25">
      <c r="W150" s="1">
        <v>40330</v>
      </c>
      <c r="X150">
        <v>15.26</v>
      </c>
      <c r="Y150">
        <v>15.99</v>
      </c>
      <c r="Z150">
        <v>14.06</v>
      </c>
      <c r="AA150">
        <v>14.13</v>
      </c>
      <c r="AE150" s="1">
        <v>40330</v>
      </c>
      <c r="AF150">
        <v>7.89</v>
      </c>
      <c r="AG150">
        <v>8.2899999999999991</v>
      </c>
      <c r="AH150">
        <v>7.52</v>
      </c>
      <c r="AI150">
        <v>7.53</v>
      </c>
      <c r="AM150" s="1">
        <v>40330</v>
      </c>
      <c r="AN150">
        <v>20.92</v>
      </c>
      <c r="AO150">
        <v>23.54</v>
      </c>
      <c r="AP150">
        <v>20.41</v>
      </c>
      <c r="AQ150">
        <v>21.34</v>
      </c>
      <c r="AU150" s="1">
        <v>40330</v>
      </c>
      <c r="AV150">
        <v>5.55</v>
      </c>
      <c r="AW150">
        <v>5.84</v>
      </c>
      <c r="AX150">
        <v>5.35</v>
      </c>
      <c r="AY150">
        <v>5.72</v>
      </c>
      <c r="BC150" s="1">
        <v>40330</v>
      </c>
      <c r="BD150">
        <v>18.079999999999998</v>
      </c>
      <c r="BE150">
        <v>19.100000000000001</v>
      </c>
      <c r="BF150">
        <v>16.98</v>
      </c>
      <c r="BG150">
        <v>17.28</v>
      </c>
      <c r="BK150" s="1">
        <v>40330</v>
      </c>
      <c r="BL150">
        <v>2.33</v>
      </c>
      <c r="BM150">
        <v>2.58</v>
      </c>
      <c r="BN150">
        <v>2.33</v>
      </c>
      <c r="BO150">
        <v>2.34</v>
      </c>
      <c r="CA150" s="1">
        <v>40330</v>
      </c>
      <c r="CB150">
        <v>6.39</v>
      </c>
      <c r="CC150">
        <v>7.23</v>
      </c>
      <c r="CD150">
        <v>5.98</v>
      </c>
      <c r="CE150">
        <v>6.62</v>
      </c>
      <c r="CI150" s="1">
        <v>40330</v>
      </c>
      <c r="CJ150">
        <v>6.21</v>
      </c>
      <c r="CK150">
        <v>7.6</v>
      </c>
      <c r="CL150">
        <v>6.15</v>
      </c>
      <c r="CM150">
        <v>7.34</v>
      </c>
      <c r="CQ150" s="1">
        <v>40330</v>
      </c>
      <c r="CR150">
        <v>63033.1</v>
      </c>
      <c r="CS150">
        <v>65830.86</v>
      </c>
      <c r="CT150">
        <v>60935.9</v>
      </c>
      <c r="CU150">
        <v>60935.9</v>
      </c>
    </row>
    <row r="151" spans="23:99" x14ac:dyDescent="0.25">
      <c r="W151" s="1">
        <v>40301</v>
      </c>
      <c r="X151">
        <v>17</v>
      </c>
      <c r="Y151">
        <v>17.05</v>
      </c>
      <c r="Z151">
        <v>13.68</v>
      </c>
      <c r="AA151">
        <v>15.58</v>
      </c>
      <c r="AE151" s="1">
        <v>40301</v>
      </c>
      <c r="AF151">
        <v>8.69</v>
      </c>
      <c r="AG151">
        <v>8.83</v>
      </c>
      <c r="AH151">
        <v>7.19</v>
      </c>
      <c r="AI151">
        <v>8.0399999999999991</v>
      </c>
      <c r="AM151" s="1">
        <v>40301</v>
      </c>
      <c r="AN151">
        <v>20.54</v>
      </c>
      <c r="AO151">
        <v>21.29</v>
      </c>
      <c r="AP151">
        <v>18.690000000000001</v>
      </c>
      <c r="AQ151">
        <v>20.93</v>
      </c>
      <c r="AU151" s="1">
        <v>40301</v>
      </c>
      <c r="AV151">
        <v>6.19</v>
      </c>
      <c r="AW151">
        <v>6.24</v>
      </c>
      <c r="AX151">
        <v>5.27</v>
      </c>
      <c r="AY151">
        <v>5.69</v>
      </c>
      <c r="BC151" s="1">
        <v>40301</v>
      </c>
      <c r="BD151">
        <v>20.67</v>
      </c>
      <c r="BE151">
        <v>20.86</v>
      </c>
      <c r="BF151">
        <v>16.489999999999998</v>
      </c>
      <c r="BG151">
        <v>18.309999999999999</v>
      </c>
      <c r="BK151" s="1">
        <v>40301</v>
      </c>
      <c r="BL151">
        <v>2.31</v>
      </c>
      <c r="BM151">
        <v>2.48</v>
      </c>
      <c r="BN151">
        <v>1.97</v>
      </c>
      <c r="BO151">
        <v>2.4500000000000002</v>
      </c>
      <c r="CA151" s="1">
        <v>40301</v>
      </c>
      <c r="CB151">
        <v>6.23</v>
      </c>
      <c r="CC151">
        <v>6.59</v>
      </c>
      <c r="CD151">
        <v>5.8</v>
      </c>
      <c r="CE151">
        <v>6.54</v>
      </c>
      <c r="CI151" s="1">
        <v>40301</v>
      </c>
      <c r="CJ151">
        <v>7.43</v>
      </c>
      <c r="CK151">
        <v>7.63</v>
      </c>
      <c r="CL151">
        <v>5.3</v>
      </c>
      <c r="CM151">
        <v>6.32</v>
      </c>
      <c r="CQ151" s="1">
        <v>40301</v>
      </c>
      <c r="CR151">
        <v>67533.75</v>
      </c>
      <c r="CS151">
        <v>67968.73</v>
      </c>
      <c r="CT151">
        <v>57633.9</v>
      </c>
      <c r="CU151">
        <v>63046.51</v>
      </c>
    </row>
    <row r="152" spans="23:99" x14ac:dyDescent="0.25">
      <c r="W152" s="1">
        <v>40269</v>
      </c>
      <c r="X152">
        <v>18.489999999999998</v>
      </c>
      <c r="Y152">
        <v>18.88</v>
      </c>
      <c r="Z152">
        <v>16.66</v>
      </c>
      <c r="AA152">
        <v>17.14</v>
      </c>
      <c r="AE152" s="1">
        <v>40269</v>
      </c>
      <c r="AF152">
        <v>9.08</v>
      </c>
      <c r="AG152">
        <v>9.33</v>
      </c>
      <c r="AH152">
        <v>8.39</v>
      </c>
      <c r="AI152">
        <v>8.73</v>
      </c>
      <c r="AM152" s="1">
        <v>40269</v>
      </c>
      <c r="AN152">
        <v>21.55</v>
      </c>
      <c r="AO152">
        <v>22.01</v>
      </c>
      <c r="AP152">
        <v>19.850000000000001</v>
      </c>
      <c r="AQ152">
        <v>20.39</v>
      </c>
      <c r="AU152" s="1">
        <v>40269</v>
      </c>
      <c r="AV152">
        <v>5.97</v>
      </c>
      <c r="AW152">
        <v>6.17</v>
      </c>
      <c r="AX152">
        <v>5.81</v>
      </c>
      <c r="AY152">
        <v>6.16</v>
      </c>
      <c r="BC152" s="1">
        <v>40269</v>
      </c>
      <c r="BD152">
        <v>21.29</v>
      </c>
      <c r="BE152">
        <v>23.24</v>
      </c>
      <c r="BF152">
        <v>20.67</v>
      </c>
      <c r="BG152">
        <v>20.74</v>
      </c>
      <c r="BK152" s="1">
        <v>40269</v>
      </c>
      <c r="BL152">
        <v>2.41</v>
      </c>
      <c r="BM152">
        <v>2.52</v>
      </c>
      <c r="BN152">
        <v>2.21</v>
      </c>
      <c r="BO152">
        <v>2.29</v>
      </c>
      <c r="CA152" s="1">
        <v>40269</v>
      </c>
      <c r="CB152">
        <v>5.88</v>
      </c>
      <c r="CC152">
        <v>6.21</v>
      </c>
      <c r="CD152">
        <v>5.73</v>
      </c>
      <c r="CE152">
        <v>6.17</v>
      </c>
      <c r="CI152" s="1">
        <v>40269</v>
      </c>
      <c r="CJ152">
        <v>7.65</v>
      </c>
      <c r="CK152">
        <v>7.78</v>
      </c>
      <c r="CL152">
        <v>7.09</v>
      </c>
      <c r="CM152">
        <v>7.36</v>
      </c>
      <c r="CQ152" s="1">
        <v>40269</v>
      </c>
      <c r="CR152">
        <v>70374.539999999994</v>
      </c>
      <c r="CS152">
        <v>71989.179999999993</v>
      </c>
      <c r="CT152">
        <v>65914.2</v>
      </c>
      <c r="CU152">
        <v>67529.73</v>
      </c>
    </row>
    <row r="153" spans="23:99" x14ac:dyDescent="0.25">
      <c r="W153" s="1">
        <v>40238</v>
      </c>
      <c r="X153">
        <v>18.05</v>
      </c>
      <c r="Y153">
        <v>19.43</v>
      </c>
      <c r="Z153">
        <v>17.690000000000001</v>
      </c>
      <c r="AA153">
        <v>18.350000000000001</v>
      </c>
      <c r="AE153" s="1">
        <v>40238</v>
      </c>
      <c r="AF153">
        <v>8.51</v>
      </c>
      <c r="AG153">
        <v>9.09</v>
      </c>
      <c r="AH153">
        <v>8.44</v>
      </c>
      <c r="AI153">
        <v>9.0299999999999994</v>
      </c>
      <c r="AM153" s="1">
        <v>40238</v>
      </c>
      <c r="AN153">
        <v>19.670000000000002</v>
      </c>
      <c r="AO153">
        <v>21.78</v>
      </c>
      <c r="AP153">
        <v>19.399999999999999</v>
      </c>
      <c r="AQ153">
        <v>21.52</v>
      </c>
      <c r="AU153" s="1">
        <v>40238</v>
      </c>
      <c r="AV153">
        <v>5.77</v>
      </c>
      <c r="AW153">
        <v>6.22</v>
      </c>
      <c r="AX153">
        <v>5.62</v>
      </c>
      <c r="AY153">
        <v>6.01</v>
      </c>
      <c r="BC153" s="1">
        <v>40238</v>
      </c>
      <c r="BD153">
        <v>19.43</v>
      </c>
      <c r="BE153">
        <v>21.14</v>
      </c>
      <c r="BF153">
        <v>19.22</v>
      </c>
      <c r="BG153">
        <v>21.07</v>
      </c>
      <c r="BK153" s="1">
        <v>40238</v>
      </c>
      <c r="BL153">
        <v>2.36</v>
      </c>
      <c r="BM153">
        <v>2.42</v>
      </c>
      <c r="BN153">
        <v>2.21</v>
      </c>
      <c r="BO153">
        <v>2.39</v>
      </c>
      <c r="CA153" s="1">
        <v>40238</v>
      </c>
      <c r="CB153">
        <v>6.49</v>
      </c>
      <c r="CC153">
        <v>6.59</v>
      </c>
      <c r="CD153">
        <v>5.74</v>
      </c>
      <c r="CE153">
        <v>5.85</v>
      </c>
      <c r="CI153" s="1">
        <v>40238</v>
      </c>
      <c r="CJ153">
        <v>7.57</v>
      </c>
      <c r="CK153">
        <v>7.99</v>
      </c>
      <c r="CL153">
        <v>7.36</v>
      </c>
      <c r="CM153">
        <v>7.67</v>
      </c>
      <c r="CQ153" s="1">
        <v>40238</v>
      </c>
      <c r="CR153">
        <v>66510.94</v>
      </c>
      <c r="CS153">
        <v>70486.149999999994</v>
      </c>
      <c r="CT153">
        <v>66510.94</v>
      </c>
      <c r="CU153">
        <v>70371.539999999994</v>
      </c>
    </row>
    <row r="154" spans="23:99" x14ac:dyDescent="0.25">
      <c r="W154" s="1">
        <v>40210</v>
      </c>
      <c r="X154">
        <v>17.78</v>
      </c>
      <c r="Y154">
        <v>18.09</v>
      </c>
      <c r="Z154">
        <v>15.93</v>
      </c>
      <c r="AA154">
        <v>17.95</v>
      </c>
      <c r="AE154" s="1">
        <v>40210</v>
      </c>
      <c r="AF154">
        <v>8.31</v>
      </c>
      <c r="AG154">
        <v>8.7100000000000009</v>
      </c>
      <c r="AH154">
        <v>7.74</v>
      </c>
      <c r="AI154">
        <v>8.4499999999999993</v>
      </c>
      <c r="AM154" s="1">
        <v>40210</v>
      </c>
      <c r="AN154">
        <v>20.170000000000002</v>
      </c>
      <c r="AO154">
        <v>20.98</v>
      </c>
      <c r="AP154">
        <v>19.54</v>
      </c>
      <c r="AQ154">
        <v>19.809999999999999</v>
      </c>
      <c r="AU154" s="1">
        <v>40210</v>
      </c>
      <c r="AV154">
        <v>6.11</v>
      </c>
      <c r="AW154">
        <v>6.31</v>
      </c>
      <c r="AX154">
        <v>5.53</v>
      </c>
      <c r="AY154">
        <v>5.81</v>
      </c>
      <c r="BC154" s="1">
        <v>40210</v>
      </c>
      <c r="BD154">
        <v>18.64</v>
      </c>
      <c r="BE154">
        <v>19.649999999999999</v>
      </c>
      <c r="BF154">
        <v>17.43</v>
      </c>
      <c r="BG154">
        <v>19.28</v>
      </c>
      <c r="BK154" s="1">
        <v>40210</v>
      </c>
      <c r="BL154">
        <v>2.5299999999999998</v>
      </c>
      <c r="BM154">
        <v>2.59</v>
      </c>
      <c r="BN154">
        <v>2.19</v>
      </c>
      <c r="BO154">
        <v>2.34</v>
      </c>
      <c r="CA154" s="1">
        <v>40210</v>
      </c>
      <c r="CB154">
        <v>5.69</v>
      </c>
      <c r="CC154">
        <v>6.6</v>
      </c>
      <c r="CD154">
        <v>5.52</v>
      </c>
      <c r="CE154">
        <v>6.55</v>
      </c>
      <c r="CI154" s="1">
        <v>40210</v>
      </c>
      <c r="CJ154">
        <v>7.82</v>
      </c>
      <c r="CK154">
        <v>8.0500000000000007</v>
      </c>
      <c r="CL154">
        <v>7.26</v>
      </c>
      <c r="CM154">
        <v>7.48</v>
      </c>
      <c r="CQ154" s="1">
        <v>40210</v>
      </c>
      <c r="CR154">
        <v>65402.25</v>
      </c>
      <c r="CS154">
        <v>68119.58</v>
      </c>
      <c r="CT154">
        <v>61341.11</v>
      </c>
      <c r="CU154">
        <v>66503.27</v>
      </c>
    </row>
    <row r="155" spans="23:99" x14ac:dyDescent="0.25">
      <c r="W155" s="1">
        <v>40182</v>
      </c>
      <c r="X155">
        <v>19.16</v>
      </c>
      <c r="Y155">
        <v>19.440000000000001</v>
      </c>
      <c r="Z155">
        <v>17.37</v>
      </c>
      <c r="AA155">
        <v>17.72</v>
      </c>
      <c r="AE155" s="1">
        <v>40182</v>
      </c>
      <c r="AF155">
        <v>8.91</v>
      </c>
      <c r="AG155">
        <v>9.27</v>
      </c>
      <c r="AH155">
        <v>8.0299999999999994</v>
      </c>
      <c r="AI155">
        <v>8.27</v>
      </c>
      <c r="AM155" s="1">
        <v>40182</v>
      </c>
      <c r="AN155">
        <v>20.3</v>
      </c>
      <c r="AO155">
        <v>21.65</v>
      </c>
      <c r="AP155">
        <v>20.04</v>
      </c>
      <c r="AQ155">
        <v>20.28</v>
      </c>
      <c r="AU155" s="1">
        <v>40182</v>
      </c>
      <c r="AV155">
        <v>6.09</v>
      </c>
      <c r="AW155">
        <v>6.79</v>
      </c>
      <c r="AX155">
        <v>5.96</v>
      </c>
      <c r="AY155">
        <v>6.12</v>
      </c>
      <c r="BC155" s="1">
        <v>40182</v>
      </c>
      <c r="BD155">
        <v>21.36</v>
      </c>
      <c r="BE155">
        <v>22.15</v>
      </c>
      <c r="BF155">
        <v>18.3</v>
      </c>
      <c r="BG155">
        <v>18.47</v>
      </c>
      <c r="BK155" s="1">
        <v>40182</v>
      </c>
      <c r="BL155">
        <v>2.4300000000000002</v>
      </c>
      <c r="BM155">
        <v>2.76</v>
      </c>
      <c r="BN155">
        <v>2.38</v>
      </c>
      <c r="BO155">
        <v>2.52</v>
      </c>
      <c r="CA155" s="1">
        <v>40182</v>
      </c>
      <c r="CB155">
        <v>6.05</v>
      </c>
      <c r="CC155">
        <v>6.45</v>
      </c>
      <c r="CD155">
        <v>5.63</v>
      </c>
      <c r="CE155">
        <v>5.71</v>
      </c>
      <c r="CI155" s="1">
        <v>40182</v>
      </c>
      <c r="CJ155">
        <v>8.4</v>
      </c>
      <c r="CK155">
        <v>9.02</v>
      </c>
      <c r="CL155">
        <v>7.67</v>
      </c>
      <c r="CM155">
        <v>7.77</v>
      </c>
      <c r="CQ155" s="1">
        <v>40182</v>
      </c>
      <c r="CR155">
        <v>68587.16</v>
      </c>
      <c r="CS155">
        <v>71068.06</v>
      </c>
      <c r="CT155">
        <v>64541.49</v>
      </c>
      <c r="CU155">
        <v>65401.77</v>
      </c>
    </row>
    <row r="156" spans="23:99" x14ac:dyDescent="0.25">
      <c r="W156" s="1">
        <v>40148</v>
      </c>
      <c r="X156">
        <v>20.239999999999998</v>
      </c>
      <c r="Y156">
        <v>20.67</v>
      </c>
      <c r="Z156">
        <v>18.25</v>
      </c>
      <c r="AA156">
        <v>19.02</v>
      </c>
      <c r="AE156" s="1">
        <v>40148</v>
      </c>
      <c r="AF156">
        <v>8.75</v>
      </c>
      <c r="AG156">
        <v>9.26</v>
      </c>
      <c r="AH156">
        <v>8.5500000000000007</v>
      </c>
      <c r="AI156">
        <v>8.82</v>
      </c>
      <c r="AM156" s="1">
        <v>40148</v>
      </c>
      <c r="AN156">
        <v>18.63</v>
      </c>
      <c r="AO156">
        <v>20.38</v>
      </c>
      <c r="AP156">
        <v>17.7</v>
      </c>
      <c r="AQ156">
        <v>20.38</v>
      </c>
      <c r="AU156" s="1">
        <v>40148</v>
      </c>
      <c r="AV156">
        <v>5.8</v>
      </c>
      <c r="AW156">
        <v>6.25</v>
      </c>
      <c r="AX156">
        <v>5.67</v>
      </c>
      <c r="AY156">
        <v>6.07</v>
      </c>
      <c r="BC156" s="1">
        <v>40148</v>
      </c>
      <c r="BD156">
        <v>20.260000000000002</v>
      </c>
      <c r="BE156">
        <v>22.02</v>
      </c>
      <c r="BF156">
        <v>20.100000000000001</v>
      </c>
      <c r="BG156">
        <v>21.24</v>
      </c>
      <c r="BK156" s="1">
        <v>40148</v>
      </c>
      <c r="BL156">
        <v>2.37</v>
      </c>
      <c r="BM156">
        <v>2.4500000000000002</v>
      </c>
      <c r="BN156">
        <v>2.31</v>
      </c>
      <c r="BO156">
        <v>2.4300000000000002</v>
      </c>
      <c r="CA156" s="1">
        <v>40148</v>
      </c>
      <c r="CB156">
        <v>6.73</v>
      </c>
      <c r="CC156">
        <v>6.82</v>
      </c>
      <c r="CD156">
        <v>5.85</v>
      </c>
      <c r="CE156">
        <v>5.99</v>
      </c>
      <c r="CI156" s="1">
        <v>40148</v>
      </c>
      <c r="CJ156">
        <v>6.77</v>
      </c>
      <c r="CK156">
        <v>8.67</v>
      </c>
      <c r="CL156">
        <v>6.77</v>
      </c>
      <c r="CM156">
        <v>8.25</v>
      </c>
      <c r="CQ156" s="1">
        <v>40148</v>
      </c>
      <c r="CR156">
        <v>67050.75</v>
      </c>
      <c r="CS156">
        <v>69785.41</v>
      </c>
      <c r="CT156">
        <v>65925.19</v>
      </c>
      <c r="CU156">
        <v>68588.41</v>
      </c>
    </row>
    <row r="157" spans="23:99" x14ac:dyDescent="0.25">
      <c r="W157" s="1">
        <v>40120</v>
      </c>
      <c r="X157">
        <v>17.920000000000002</v>
      </c>
      <c r="Y157">
        <v>20.45</v>
      </c>
      <c r="Z157">
        <v>17.78</v>
      </c>
      <c r="AA157">
        <v>20.010000000000002</v>
      </c>
      <c r="AE157" s="1">
        <v>40120</v>
      </c>
      <c r="AF157">
        <v>7.64</v>
      </c>
      <c r="AG157">
        <v>8.84</v>
      </c>
      <c r="AH157">
        <v>7.64</v>
      </c>
      <c r="AI157">
        <v>8.65</v>
      </c>
      <c r="AM157" s="1">
        <v>40120</v>
      </c>
      <c r="AN157">
        <v>18.86</v>
      </c>
      <c r="AO157">
        <v>21</v>
      </c>
      <c r="AP157">
        <v>17.920000000000002</v>
      </c>
      <c r="AQ157">
        <v>18.329999999999998</v>
      </c>
      <c r="AU157" s="1">
        <v>40120</v>
      </c>
      <c r="AV157">
        <v>5.2</v>
      </c>
      <c r="AW157">
        <v>5.83</v>
      </c>
      <c r="AX157">
        <v>5.17</v>
      </c>
      <c r="AY157">
        <v>5.76</v>
      </c>
      <c r="BC157" s="1">
        <v>40120</v>
      </c>
      <c r="BD157">
        <v>18.61</v>
      </c>
      <c r="BE157">
        <v>20.95</v>
      </c>
      <c r="BF157">
        <v>18.28</v>
      </c>
      <c r="BG157">
        <v>19.63</v>
      </c>
      <c r="BK157" s="1">
        <v>40120</v>
      </c>
      <c r="BL157">
        <v>2.2000000000000002</v>
      </c>
      <c r="BM157">
        <v>2.5099999999999998</v>
      </c>
      <c r="BN157">
        <v>2.19</v>
      </c>
      <c r="BO157">
        <v>2.33</v>
      </c>
      <c r="CA157" s="1">
        <v>40120</v>
      </c>
      <c r="CB157">
        <v>5.45</v>
      </c>
      <c r="CC157">
        <v>6.83</v>
      </c>
      <c r="CD157">
        <v>5.18</v>
      </c>
      <c r="CE157">
        <v>6.69</v>
      </c>
      <c r="CI157" s="1">
        <v>40120</v>
      </c>
      <c r="CJ157">
        <v>7</v>
      </c>
      <c r="CK157">
        <v>7.39</v>
      </c>
      <c r="CL157">
        <v>6.45</v>
      </c>
      <c r="CM157">
        <v>6.75</v>
      </c>
      <c r="CQ157" s="1">
        <v>40120</v>
      </c>
      <c r="CR157">
        <v>61539.199999999997</v>
      </c>
      <c r="CS157">
        <v>68059.62</v>
      </c>
      <c r="CT157">
        <v>60723.96</v>
      </c>
      <c r="CU157">
        <v>67044.44</v>
      </c>
    </row>
    <row r="158" spans="23:99" x14ac:dyDescent="0.25">
      <c r="W158" s="1">
        <v>40087</v>
      </c>
      <c r="X158">
        <v>17.87</v>
      </c>
      <c r="Y158">
        <v>19.440000000000001</v>
      </c>
      <c r="Z158">
        <v>17.3</v>
      </c>
      <c r="AA158">
        <v>18.07</v>
      </c>
      <c r="AE158" s="1">
        <v>40087</v>
      </c>
      <c r="AF158">
        <v>8.1</v>
      </c>
      <c r="AG158">
        <v>8.57</v>
      </c>
      <c r="AH158">
        <v>7.51</v>
      </c>
      <c r="AI158">
        <v>7.63</v>
      </c>
      <c r="AM158" s="1">
        <v>40087</v>
      </c>
      <c r="AN158">
        <v>21.05</v>
      </c>
      <c r="AO158">
        <v>21.72</v>
      </c>
      <c r="AP158">
        <v>18.809999999999999</v>
      </c>
      <c r="AQ158">
        <v>19.079999999999998</v>
      </c>
      <c r="AU158" s="1">
        <v>40087</v>
      </c>
      <c r="AV158">
        <v>4.6100000000000003</v>
      </c>
      <c r="AW158">
        <v>5.61</v>
      </c>
      <c r="AX158">
        <v>4.57</v>
      </c>
      <c r="AY158">
        <v>5.3</v>
      </c>
      <c r="BC158" s="1">
        <v>40087</v>
      </c>
      <c r="BD158">
        <v>17.09</v>
      </c>
      <c r="BE158">
        <v>21.97</v>
      </c>
      <c r="BF158">
        <v>16.37</v>
      </c>
      <c r="BG158">
        <v>19</v>
      </c>
      <c r="BK158" s="1">
        <v>40087</v>
      </c>
      <c r="BL158">
        <v>2.59</v>
      </c>
      <c r="BM158">
        <v>2.77</v>
      </c>
      <c r="BN158">
        <v>2.17</v>
      </c>
      <c r="BO158">
        <v>2.2400000000000002</v>
      </c>
      <c r="CA158" s="1">
        <v>40087</v>
      </c>
      <c r="CB158">
        <v>5.82</v>
      </c>
      <c r="CC158">
        <v>6.4</v>
      </c>
      <c r="CD158">
        <v>5.04</v>
      </c>
      <c r="CE158">
        <v>5.43</v>
      </c>
      <c r="CI158" s="1">
        <v>40087</v>
      </c>
      <c r="CJ158">
        <v>6.54</v>
      </c>
      <c r="CK158">
        <v>7.67</v>
      </c>
      <c r="CL158">
        <v>6.3</v>
      </c>
      <c r="CM158">
        <v>6.85</v>
      </c>
      <c r="CQ158" s="1">
        <v>40087</v>
      </c>
      <c r="CR158">
        <v>61518.95</v>
      </c>
      <c r="CS158">
        <v>67529.899999999994</v>
      </c>
      <c r="CT158">
        <v>59677.9</v>
      </c>
      <c r="CU158">
        <v>61545.5</v>
      </c>
    </row>
    <row r="159" spans="23:99" x14ac:dyDescent="0.25">
      <c r="W159" s="1">
        <v>40057</v>
      </c>
      <c r="X159">
        <v>16.28</v>
      </c>
      <c r="Y159">
        <v>18.04</v>
      </c>
      <c r="Z159">
        <v>16.100000000000001</v>
      </c>
      <c r="AA159">
        <v>17.95</v>
      </c>
      <c r="AE159" s="1">
        <v>40057</v>
      </c>
      <c r="AF159">
        <v>7.28</v>
      </c>
      <c r="AG159">
        <v>8.24</v>
      </c>
      <c r="AH159">
        <v>6.97</v>
      </c>
      <c r="AI159">
        <v>8.1300000000000008</v>
      </c>
      <c r="AM159" s="1">
        <v>40057</v>
      </c>
      <c r="AN159">
        <v>18.690000000000001</v>
      </c>
      <c r="AO159">
        <v>22.24</v>
      </c>
      <c r="AP159">
        <v>18.2</v>
      </c>
      <c r="AQ159">
        <v>21.09</v>
      </c>
      <c r="AU159" s="1">
        <v>40057</v>
      </c>
      <c r="AV159">
        <v>4.7</v>
      </c>
      <c r="AW159">
        <v>4.82</v>
      </c>
      <c r="AX159">
        <v>4.38</v>
      </c>
      <c r="AY159">
        <v>4.6100000000000003</v>
      </c>
      <c r="BC159" s="1">
        <v>40057</v>
      </c>
      <c r="BD159">
        <v>15.95</v>
      </c>
      <c r="BE159">
        <v>18.14</v>
      </c>
      <c r="BF159">
        <v>15.35</v>
      </c>
      <c r="BG159">
        <v>17.16</v>
      </c>
      <c r="BK159" s="1">
        <v>40057</v>
      </c>
      <c r="BL159">
        <v>2.2999999999999998</v>
      </c>
      <c r="BM159">
        <v>2.66</v>
      </c>
      <c r="BN159">
        <v>2.14</v>
      </c>
      <c r="BO159">
        <v>2.57</v>
      </c>
      <c r="CA159" s="1">
        <v>40057</v>
      </c>
      <c r="CB159">
        <v>5.42</v>
      </c>
      <c r="CC159">
        <v>6.27</v>
      </c>
      <c r="CD159">
        <v>5.16</v>
      </c>
      <c r="CE159">
        <v>5.82</v>
      </c>
      <c r="CI159" s="1">
        <v>40057</v>
      </c>
      <c r="CJ159">
        <v>6.03</v>
      </c>
      <c r="CK159">
        <v>6.8</v>
      </c>
      <c r="CL159">
        <v>5.72</v>
      </c>
      <c r="CM159">
        <v>6.59</v>
      </c>
      <c r="CQ159" s="1">
        <v>40057</v>
      </c>
      <c r="CR159">
        <v>56489.4</v>
      </c>
      <c r="CS159">
        <v>62017.03</v>
      </c>
      <c r="CT159">
        <v>55338.92</v>
      </c>
      <c r="CU159">
        <v>61517.89</v>
      </c>
    </row>
    <row r="160" spans="23:99" x14ac:dyDescent="0.25">
      <c r="W160" s="1">
        <v>40028</v>
      </c>
      <c r="X160">
        <v>16.38</v>
      </c>
      <c r="Y160">
        <v>17.53</v>
      </c>
      <c r="Z160">
        <v>15.82</v>
      </c>
      <c r="AA160">
        <v>16.09</v>
      </c>
      <c r="AE160" s="1">
        <v>40028</v>
      </c>
      <c r="AF160">
        <v>7</v>
      </c>
      <c r="AG160">
        <v>7.45</v>
      </c>
      <c r="AH160">
        <v>6.64</v>
      </c>
      <c r="AI160">
        <v>7.28</v>
      </c>
      <c r="AM160" s="1">
        <v>40028</v>
      </c>
      <c r="AN160">
        <v>18.46</v>
      </c>
      <c r="AO160">
        <v>19.34</v>
      </c>
      <c r="AP160">
        <v>17.91</v>
      </c>
      <c r="AQ160">
        <v>18.77</v>
      </c>
      <c r="AU160" s="1">
        <v>40028</v>
      </c>
      <c r="AV160">
        <v>4.5</v>
      </c>
      <c r="AW160">
        <v>4.8600000000000003</v>
      </c>
      <c r="AX160">
        <v>4.26</v>
      </c>
      <c r="AY160">
        <v>4.7300000000000004</v>
      </c>
      <c r="BC160" s="1">
        <v>40028</v>
      </c>
      <c r="BD160">
        <v>16.11</v>
      </c>
      <c r="BE160">
        <v>16.989999999999998</v>
      </c>
      <c r="BF160">
        <v>15.43</v>
      </c>
      <c r="BG160">
        <v>15.94</v>
      </c>
      <c r="BK160" s="1">
        <v>40028</v>
      </c>
      <c r="BL160">
        <v>2.4</v>
      </c>
      <c r="BM160">
        <v>2.52</v>
      </c>
      <c r="BN160">
        <v>2.27</v>
      </c>
      <c r="BO160">
        <v>2.2799999999999998</v>
      </c>
      <c r="CA160" s="1">
        <v>40028</v>
      </c>
      <c r="CB160">
        <v>5.43</v>
      </c>
      <c r="CC160">
        <v>5.93</v>
      </c>
      <c r="CD160">
        <v>5.07</v>
      </c>
      <c r="CE160">
        <v>5.35</v>
      </c>
      <c r="CI160" s="1">
        <v>40028</v>
      </c>
      <c r="CJ160">
        <v>4.92</v>
      </c>
      <c r="CK160">
        <v>6.53</v>
      </c>
      <c r="CL160">
        <v>4.6900000000000004</v>
      </c>
      <c r="CM160">
        <v>6.13</v>
      </c>
      <c r="CQ160" s="1">
        <v>40028</v>
      </c>
      <c r="CR160">
        <v>54765.65</v>
      </c>
      <c r="CS160">
        <v>58633.67</v>
      </c>
      <c r="CT160">
        <v>54765.65</v>
      </c>
      <c r="CU160">
        <v>56488.98</v>
      </c>
    </row>
    <row r="161" spans="23:99" x14ac:dyDescent="0.25">
      <c r="W161" s="1">
        <v>39995</v>
      </c>
      <c r="X161">
        <v>16.71</v>
      </c>
      <c r="Y161">
        <v>16.75</v>
      </c>
      <c r="Z161">
        <v>14.61</v>
      </c>
      <c r="AA161">
        <v>16.14</v>
      </c>
      <c r="AE161" s="1">
        <v>39995</v>
      </c>
      <c r="AF161">
        <v>6.46</v>
      </c>
      <c r="AG161">
        <v>7.08</v>
      </c>
      <c r="AH161">
        <v>6.04</v>
      </c>
      <c r="AI161">
        <v>6.91</v>
      </c>
      <c r="AM161" s="1">
        <v>39995</v>
      </c>
      <c r="AN161">
        <v>16.850000000000001</v>
      </c>
      <c r="AO161">
        <v>19.73</v>
      </c>
      <c r="AP161">
        <v>16.55</v>
      </c>
      <c r="AQ161">
        <v>18.5</v>
      </c>
      <c r="AU161" s="1">
        <v>39995</v>
      </c>
      <c r="AV161">
        <v>4.67</v>
      </c>
      <c r="AW161">
        <v>4.9400000000000004</v>
      </c>
      <c r="AX161">
        <v>4.3499999999999996</v>
      </c>
      <c r="AY161">
        <v>4.47</v>
      </c>
      <c r="BC161" s="1">
        <v>39995</v>
      </c>
      <c r="BD161">
        <v>14.9</v>
      </c>
      <c r="BE161">
        <v>16.22</v>
      </c>
      <c r="BF161">
        <v>13.21</v>
      </c>
      <c r="BG161">
        <v>15.85</v>
      </c>
      <c r="BK161" s="1">
        <v>39995</v>
      </c>
      <c r="BL161">
        <v>2.33</v>
      </c>
      <c r="BM161">
        <v>2.39</v>
      </c>
      <c r="BN161">
        <v>2.04</v>
      </c>
      <c r="BO161">
        <v>2.35</v>
      </c>
      <c r="CA161" s="1">
        <v>39995</v>
      </c>
      <c r="CB161">
        <v>4.21</v>
      </c>
      <c r="CC161">
        <v>5.43</v>
      </c>
      <c r="CD161">
        <v>4.16</v>
      </c>
      <c r="CE161">
        <v>5.41</v>
      </c>
      <c r="CI161" s="1">
        <v>39995</v>
      </c>
      <c r="CJ161">
        <v>4.25</v>
      </c>
      <c r="CK161">
        <v>4.93</v>
      </c>
      <c r="CL161">
        <v>4.05</v>
      </c>
      <c r="CM161">
        <v>4.87</v>
      </c>
      <c r="CQ161" s="1">
        <v>39995</v>
      </c>
      <c r="CR161">
        <v>51464.03</v>
      </c>
      <c r="CS161">
        <v>55083.23</v>
      </c>
      <c r="CT161">
        <v>48261.84</v>
      </c>
      <c r="CU161">
        <v>54765.72</v>
      </c>
    </row>
    <row r="162" spans="23:99" x14ac:dyDescent="0.25">
      <c r="W162" s="1">
        <v>39965</v>
      </c>
      <c r="X162">
        <v>17.899999999999999</v>
      </c>
      <c r="Y162">
        <v>17.97</v>
      </c>
      <c r="Z162">
        <v>15.54</v>
      </c>
      <c r="AA162">
        <v>16.48</v>
      </c>
      <c r="AE162" s="1">
        <v>39965</v>
      </c>
      <c r="AF162">
        <v>6.74</v>
      </c>
      <c r="AG162">
        <v>6.81</v>
      </c>
      <c r="AH162">
        <v>6.01</v>
      </c>
      <c r="AI162">
        <v>6.39</v>
      </c>
      <c r="AM162" s="1">
        <v>39965</v>
      </c>
      <c r="AN162">
        <v>17.52</v>
      </c>
      <c r="AO162">
        <v>18.100000000000001</v>
      </c>
      <c r="AP162">
        <v>16.13</v>
      </c>
      <c r="AQ162">
        <v>16.760000000000002</v>
      </c>
      <c r="AU162" s="1">
        <v>39965</v>
      </c>
      <c r="AV162">
        <v>4.47</v>
      </c>
      <c r="AW162">
        <v>4.91</v>
      </c>
      <c r="AX162">
        <v>4.03</v>
      </c>
      <c r="AY162">
        <v>4.6100000000000003</v>
      </c>
      <c r="BC162" s="1">
        <v>39965</v>
      </c>
      <c r="BD162">
        <v>15.35</v>
      </c>
      <c r="BE162">
        <v>16.600000000000001</v>
      </c>
      <c r="BF162">
        <v>13.69</v>
      </c>
      <c r="BG162">
        <v>14.81</v>
      </c>
      <c r="BK162" s="1">
        <v>39965</v>
      </c>
      <c r="BL162">
        <v>2.2599999999999998</v>
      </c>
      <c r="BM162">
        <v>2.4900000000000002</v>
      </c>
      <c r="BN162">
        <v>2.06</v>
      </c>
      <c r="BO162">
        <v>2.2999999999999998</v>
      </c>
      <c r="CA162" s="1">
        <v>39965</v>
      </c>
      <c r="CB162">
        <v>4.71</v>
      </c>
      <c r="CC162">
        <v>5.19</v>
      </c>
      <c r="CD162">
        <v>4.07</v>
      </c>
      <c r="CE162">
        <v>4.1500000000000004</v>
      </c>
      <c r="CI162" s="1">
        <v>39965</v>
      </c>
      <c r="CJ162">
        <v>4.33</v>
      </c>
      <c r="CK162">
        <v>4.46</v>
      </c>
      <c r="CL162">
        <v>3.94</v>
      </c>
      <c r="CM162">
        <v>4.2</v>
      </c>
      <c r="CQ162" s="1">
        <v>39965</v>
      </c>
      <c r="CR162">
        <v>53202.37</v>
      </c>
      <c r="CS162">
        <v>54955.23</v>
      </c>
      <c r="CT162">
        <v>49130.02</v>
      </c>
      <c r="CU162">
        <v>51465.46</v>
      </c>
    </row>
    <row r="163" spans="23:99" x14ac:dyDescent="0.25">
      <c r="W163" s="1">
        <v>39937</v>
      </c>
      <c r="X163">
        <v>15.37</v>
      </c>
      <c r="Y163">
        <v>17.87</v>
      </c>
      <c r="Z163">
        <v>15.31</v>
      </c>
      <c r="AA163">
        <v>17.489999999999998</v>
      </c>
      <c r="AE163" s="1">
        <v>39937</v>
      </c>
      <c r="AF163">
        <v>6.4</v>
      </c>
      <c r="AG163">
        <v>6.86</v>
      </c>
      <c r="AH163">
        <v>5.75</v>
      </c>
      <c r="AI163">
        <v>6.55</v>
      </c>
      <c r="AM163" s="1">
        <v>39937</v>
      </c>
      <c r="AN163">
        <v>14.75</v>
      </c>
      <c r="AO163">
        <v>18.32</v>
      </c>
      <c r="AP163">
        <v>14.08</v>
      </c>
      <c r="AQ163">
        <v>17.52</v>
      </c>
      <c r="AU163" s="1">
        <v>39937</v>
      </c>
      <c r="AV163">
        <v>3.89</v>
      </c>
      <c r="AW163">
        <v>4.58</v>
      </c>
      <c r="AX163">
        <v>3.77</v>
      </c>
      <c r="AY163">
        <v>4.53</v>
      </c>
      <c r="BC163" s="1">
        <v>39937</v>
      </c>
      <c r="BD163">
        <v>11.73</v>
      </c>
      <c r="BE163">
        <v>15.15</v>
      </c>
      <c r="BF163">
        <v>11.73</v>
      </c>
      <c r="BG163">
        <v>14.89</v>
      </c>
      <c r="BK163" s="1">
        <v>39937</v>
      </c>
      <c r="BL163">
        <v>1.81</v>
      </c>
      <c r="BM163">
        <v>2.2200000000000002</v>
      </c>
      <c r="BN163">
        <v>1.77</v>
      </c>
      <c r="BO163">
        <v>2.2200000000000002</v>
      </c>
      <c r="CA163" s="1">
        <v>39937</v>
      </c>
      <c r="CB163">
        <v>4.6100000000000003</v>
      </c>
      <c r="CC163">
        <v>5.08</v>
      </c>
      <c r="CD163">
        <v>4.32</v>
      </c>
      <c r="CE163">
        <v>4.72</v>
      </c>
      <c r="CI163" s="1">
        <v>39937</v>
      </c>
      <c r="CJ163">
        <v>3.69</v>
      </c>
      <c r="CK163">
        <v>4.97</v>
      </c>
      <c r="CL163">
        <v>3.68</v>
      </c>
      <c r="CM163">
        <v>4.1900000000000004</v>
      </c>
      <c r="CQ163" s="1">
        <v>39937</v>
      </c>
      <c r="CR163">
        <v>47289.53</v>
      </c>
      <c r="CS163">
        <v>53805.93</v>
      </c>
      <c r="CT163">
        <v>47289.53</v>
      </c>
      <c r="CU163">
        <v>53197.73</v>
      </c>
    </row>
    <row r="164" spans="23:99" x14ac:dyDescent="0.25">
      <c r="W164" s="1">
        <v>39904</v>
      </c>
      <c r="X164">
        <v>14.1</v>
      </c>
      <c r="Y164">
        <v>15.9</v>
      </c>
      <c r="Z164">
        <v>14.02</v>
      </c>
      <c r="AA164">
        <v>15</v>
      </c>
      <c r="AE164" s="1">
        <v>39904</v>
      </c>
      <c r="AF164">
        <v>5.22</v>
      </c>
      <c r="AG164">
        <v>6.31</v>
      </c>
      <c r="AH164">
        <v>5.18</v>
      </c>
      <c r="AI164">
        <v>6.24</v>
      </c>
      <c r="AM164" s="1">
        <v>39904</v>
      </c>
      <c r="AN164">
        <v>12.77</v>
      </c>
      <c r="AO164">
        <v>15.26</v>
      </c>
      <c r="AP164">
        <v>12.74</v>
      </c>
      <c r="AQ164">
        <v>14.41</v>
      </c>
      <c r="AU164" s="1">
        <v>39904</v>
      </c>
      <c r="AV164">
        <v>3.01</v>
      </c>
      <c r="AW164">
        <v>4.1399999999999997</v>
      </c>
      <c r="AX164">
        <v>2.99</v>
      </c>
      <c r="AY164">
        <v>3.86</v>
      </c>
      <c r="BC164" s="1">
        <v>39904</v>
      </c>
      <c r="BD164">
        <v>9.1300000000000008</v>
      </c>
      <c r="BE164">
        <v>11.45</v>
      </c>
      <c r="BF164">
        <v>9.1</v>
      </c>
      <c r="BG164">
        <v>11.34</v>
      </c>
      <c r="BK164" s="1">
        <v>39904</v>
      </c>
      <c r="BL164">
        <v>1.34</v>
      </c>
      <c r="BM164">
        <v>1.86</v>
      </c>
      <c r="BN164">
        <v>1.34</v>
      </c>
      <c r="BO164">
        <v>1.72</v>
      </c>
      <c r="CA164" s="1">
        <v>39904</v>
      </c>
      <c r="CB164">
        <v>3.76</v>
      </c>
      <c r="CC164">
        <v>4.57</v>
      </c>
      <c r="CD164">
        <v>3.45</v>
      </c>
      <c r="CE164">
        <v>4.5599999999999996</v>
      </c>
      <c r="CI164" s="1">
        <v>39904</v>
      </c>
      <c r="CJ164">
        <v>2.83</v>
      </c>
      <c r="CK164">
        <v>3.68</v>
      </c>
      <c r="CL164">
        <v>2.76</v>
      </c>
      <c r="CM164">
        <v>3.61</v>
      </c>
      <c r="CQ164" s="1">
        <v>39904</v>
      </c>
      <c r="CR164">
        <v>40917.9</v>
      </c>
      <c r="CS164">
        <v>48125.73</v>
      </c>
      <c r="CT164">
        <v>40256.17</v>
      </c>
      <c r="CU164">
        <v>47289.53</v>
      </c>
    </row>
    <row r="165" spans="23:99" x14ac:dyDescent="0.25">
      <c r="W165" s="1">
        <v>39874</v>
      </c>
      <c r="X165">
        <v>13.02</v>
      </c>
      <c r="Y165">
        <v>15.58</v>
      </c>
      <c r="Z165">
        <v>12.17</v>
      </c>
      <c r="AA165">
        <v>14.33</v>
      </c>
      <c r="AE165" s="1">
        <v>39874</v>
      </c>
      <c r="AF165">
        <v>4.41</v>
      </c>
      <c r="AG165">
        <v>5.53</v>
      </c>
      <c r="AH165">
        <v>4.13</v>
      </c>
      <c r="AI165">
        <v>5.26</v>
      </c>
      <c r="AM165" s="1">
        <v>39874</v>
      </c>
      <c r="AN165">
        <v>12.98</v>
      </c>
      <c r="AO165">
        <v>15.04</v>
      </c>
      <c r="AP165">
        <v>11.59</v>
      </c>
      <c r="AQ165">
        <v>12.85</v>
      </c>
      <c r="AU165" s="1">
        <v>39874</v>
      </c>
      <c r="AV165">
        <v>3.26</v>
      </c>
      <c r="AW165">
        <v>3.32</v>
      </c>
      <c r="AX165">
        <v>3.01</v>
      </c>
      <c r="AY165">
        <v>3.01</v>
      </c>
      <c r="BC165" s="1">
        <v>39874</v>
      </c>
      <c r="BD165">
        <v>8.86</v>
      </c>
      <c r="BE165">
        <v>9.9</v>
      </c>
      <c r="BF165">
        <v>7.9</v>
      </c>
      <c r="BG165">
        <v>9.32</v>
      </c>
      <c r="BK165" s="1">
        <v>39874</v>
      </c>
      <c r="BL165">
        <v>1.1299999999999999</v>
      </c>
      <c r="BM165">
        <v>1.51</v>
      </c>
      <c r="BN165">
        <v>1.1000000000000001</v>
      </c>
      <c r="BO165">
        <v>1.36</v>
      </c>
      <c r="CA165" s="1">
        <v>39874</v>
      </c>
      <c r="CB165">
        <v>3.37</v>
      </c>
      <c r="CC165">
        <v>4.07</v>
      </c>
      <c r="CD165">
        <v>3.15</v>
      </c>
      <c r="CE165">
        <v>4.01</v>
      </c>
      <c r="CI165" s="1">
        <v>39874</v>
      </c>
      <c r="CJ165">
        <v>3.12</v>
      </c>
      <c r="CK165">
        <v>3.12</v>
      </c>
      <c r="CL165">
        <v>2.5499999999999998</v>
      </c>
      <c r="CM165">
        <v>2.82</v>
      </c>
      <c r="CQ165" s="1">
        <v>39874</v>
      </c>
      <c r="CR165">
        <v>38179.79</v>
      </c>
      <c r="CS165">
        <v>42679.98</v>
      </c>
      <c r="CT165">
        <v>35721.83</v>
      </c>
      <c r="CU165">
        <v>40925.870000000003</v>
      </c>
    </row>
    <row r="166" spans="23:99" x14ac:dyDescent="0.25">
      <c r="W166" s="1">
        <v>39846</v>
      </c>
      <c r="X166">
        <v>12.32</v>
      </c>
      <c r="Y166">
        <v>14.13</v>
      </c>
      <c r="Z166">
        <v>12.3</v>
      </c>
      <c r="AA166">
        <v>13.25</v>
      </c>
      <c r="AE166" s="1">
        <v>39846</v>
      </c>
      <c r="AF166">
        <v>4.6399999999999997</v>
      </c>
      <c r="AG166">
        <v>5.37</v>
      </c>
      <c r="AH166">
        <v>4.45</v>
      </c>
      <c r="AI166">
        <v>4.51</v>
      </c>
      <c r="AM166" s="1">
        <v>39846</v>
      </c>
      <c r="AN166">
        <v>14.01</v>
      </c>
      <c r="AO166">
        <v>14.27</v>
      </c>
      <c r="AP166">
        <v>12.58</v>
      </c>
      <c r="AQ166">
        <v>13.23</v>
      </c>
      <c r="AU166" s="1">
        <v>39846</v>
      </c>
      <c r="AV166">
        <v>3.3</v>
      </c>
      <c r="AW166">
        <v>3.58</v>
      </c>
      <c r="AX166">
        <v>3.21</v>
      </c>
      <c r="AY166">
        <v>3.35</v>
      </c>
      <c r="BC166" s="1">
        <v>39846</v>
      </c>
      <c r="BD166">
        <v>10.69</v>
      </c>
      <c r="BE166">
        <v>12.8</v>
      </c>
      <c r="BF166">
        <v>8.76</v>
      </c>
      <c r="BG166">
        <v>9.1199999999999992</v>
      </c>
      <c r="BK166" s="1">
        <v>39846</v>
      </c>
      <c r="BL166">
        <v>1.28</v>
      </c>
      <c r="BM166">
        <v>1.53</v>
      </c>
      <c r="BN166">
        <v>1.1100000000000001</v>
      </c>
      <c r="BO166">
        <v>1.1499999999999999</v>
      </c>
      <c r="CA166" s="1">
        <v>39846</v>
      </c>
      <c r="CB166">
        <v>2.93</v>
      </c>
      <c r="CC166">
        <v>3.51</v>
      </c>
      <c r="CD166">
        <v>2.88</v>
      </c>
      <c r="CE166">
        <v>3.34</v>
      </c>
      <c r="CI166" s="1">
        <v>39846</v>
      </c>
      <c r="CJ166">
        <v>3.34</v>
      </c>
      <c r="CK166">
        <v>3.57</v>
      </c>
      <c r="CL166">
        <v>3.11</v>
      </c>
      <c r="CM166">
        <v>3.15</v>
      </c>
      <c r="CQ166" s="1">
        <v>39846</v>
      </c>
      <c r="CR166">
        <v>39296.480000000003</v>
      </c>
      <c r="CS166">
        <v>43441.48</v>
      </c>
      <c r="CT166">
        <v>37324.44</v>
      </c>
      <c r="CU166">
        <v>38183.31</v>
      </c>
    </row>
    <row r="167" spans="23:99" x14ac:dyDescent="0.25">
      <c r="W167" s="1">
        <v>39815</v>
      </c>
      <c r="X167">
        <v>11.68</v>
      </c>
      <c r="Y167">
        <v>13.04</v>
      </c>
      <c r="Z167">
        <v>11.3</v>
      </c>
      <c r="AA167">
        <v>12.56</v>
      </c>
      <c r="AE167" s="1">
        <v>39815</v>
      </c>
      <c r="AF167">
        <v>5.44</v>
      </c>
      <c r="AG167">
        <v>6.15</v>
      </c>
      <c r="AH167">
        <v>4.49</v>
      </c>
      <c r="AI167">
        <v>4.75</v>
      </c>
      <c r="AM167" s="1">
        <v>39815</v>
      </c>
      <c r="AN167">
        <v>13.46</v>
      </c>
      <c r="AO167">
        <v>14.99</v>
      </c>
      <c r="AP167">
        <v>13.29</v>
      </c>
      <c r="AQ167">
        <v>14.3</v>
      </c>
      <c r="AU167" s="1">
        <v>39815</v>
      </c>
      <c r="AV167">
        <v>3.37</v>
      </c>
      <c r="AW167">
        <v>3.74</v>
      </c>
      <c r="AX167">
        <v>3.24</v>
      </c>
      <c r="AY167">
        <v>3.3</v>
      </c>
      <c r="BC167" s="1">
        <v>39815</v>
      </c>
      <c r="BD167">
        <v>10.99</v>
      </c>
      <c r="BE167">
        <v>13.93</v>
      </c>
      <c r="BF167">
        <v>10.8</v>
      </c>
      <c r="BG167">
        <v>10.82</v>
      </c>
      <c r="BK167" s="1">
        <v>39815</v>
      </c>
      <c r="BL167">
        <v>1.19</v>
      </c>
      <c r="BM167">
        <v>1.38</v>
      </c>
      <c r="BN167">
        <v>1.1000000000000001</v>
      </c>
      <c r="BO167">
        <v>1.29</v>
      </c>
      <c r="CA167" s="1">
        <v>39815</v>
      </c>
      <c r="CB167">
        <v>2.56</v>
      </c>
      <c r="CC167">
        <v>3.12</v>
      </c>
      <c r="CD167">
        <v>2.5499999999999998</v>
      </c>
      <c r="CE167">
        <v>3.01</v>
      </c>
      <c r="CI167" s="1">
        <v>39815</v>
      </c>
      <c r="CJ167">
        <v>3.3</v>
      </c>
      <c r="CK167">
        <v>3.69</v>
      </c>
      <c r="CL167">
        <v>3.25</v>
      </c>
      <c r="CM167">
        <v>3.34</v>
      </c>
      <c r="CQ167" s="1">
        <v>39815</v>
      </c>
      <c r="CR167">
        <v>37550.31</v>
      </c>
      <c r="CS167">
        <v>42525.21</v>
      </c>
      <c r="CT167">
        <v>36743.71</v>
      </c>
      <c r="CU167">
        <v>39300.79</v>
      </c>
    </row>
    <row r="168" spans="23:99" x14ac:dyDescent="0.25">
      <c r="W168" s="1">
        <v>39783</v>
      </c>
      <c r="X168">
        <v>9.31</v>
      </c>
      <c r="Y168">
        <v>11.98</v>
      </c>
      <c r="Z168">
        <v>8.4</v>
      </c>
      <c r="AA168">
        <v>11.46</v>
      </c>
      <c r="AE168" s="1">
        <v>39783</v>
      </c>
      <c r="AF168">
        <v>5.2</v>
      </c>
      <c r="AG168">
        <v>6.23</v>
      </c>
      <c r="AH168">
        <v>5.07</v>
      </c>
      <c r="AI168">
        <v>5.28</v>
      </c>
      <c r="AM168" s="1">
        <v>39783</v>
      </c>
      <c r="AN168">
        <v>15.42</v>
      </c>
      <c r="AO168">
        <v>16.91</v>
      </c>
      <c r="AP168">
        <v>13.29</v>
      </c>
      <c r="AQ168">
        <v>13.29</v>
      </c>
      <c r="AU168" s="1">
        <v>39783</v>
      </c>
      <c r="AV168">
        <v>3.22</v>
      </c>
      <c r="AW168">
        <v>3.61</v>
      </c>
      <c r="AX168">
        <v>3.01</v>
      </c>
      <c r="AY168">
        <v>3.41</v>
      </c>
      <c r="BC168" s="1">
        <v>39783</v>
      </c>
      <c r="BD168">
        <v>10.050000000000001</v>
      </c>
      <c r="BE168">
        <v>12.3</v>
      </c>
      <c r="BF168">
        <v>9.19</v>
      </c>
      <c r="BG168">
        <v>10.85</v>
      </c>
      <c r="BK168" s="1">
        <v>39783</v>
      </c>
      <c r="BL168">
        <v>0.93</v>
      </c>
      <c r="BM168">
        <v>1.26</v>
      </c>
      <c r="BN168">
        <v>0.82</v>
      </c>
      <c r="BO168">
        <v>1.1499999999999999</v>
      </c>
      <c r="CA168" s="1">
        <v>39783</v>
      </c>
      <c r="CB168">
        <v>2.5099999999999998</v>
      </c>
      <c r="CC168">
        <v>2.76</v>
      </c>
      <c r="CD168">
        <v>2.27</v>
      </c>
      <c r="CE168">
        <v>2.54</v>
      </c>
      <c r="CI168" s="1">
        <v>39783</v>
      </c>
      <c r="CJ168">
        <v>3.68</v>
      </c>
      <c r="CK168">
        <v>3.71</v>
      </c>
      <c r="CL168">
        <v>3.16</v>
      </c>
      <c r="CM168">
        <v>3.25</v>
      </c>
      <c r="CQ168" s="1">
        <v>39783</v>
      </c>
      <c r="CR168">
        <v>36595.870000000003</v>
      </c>
      <c r="CS168">
        <v>40497.879999999997</v>
      </c>
      <c r="CT168">
        <v>33798.480000000003</v>
      </c>
      <c r="CU168">
        <v>37550.31</v>
      </c>
    </row>
    <row r="169" spans="23:99" x14ac:dyDescent="0.25">
      <c r="W169" s="1">
        <v>39755</v>
      </c>
      <c r="X169">
        <v>11.47</v>
      </c>
      <c r="Y169">
        <v>12.43</v>
      </c>
      <c r="Z169">
        <v>8.11</v>
      </c>
      <c r="AA169">
        <v>9.7100000000000009</v>
      </c>
      <c r="AE169" s="1">
        <v>39755</v>
      </c>
      <c r="AF169">
        <v>5.34</v>
      </c>
      <c r="AG169">
        <v>5.92</v>
      </c>
      <c r="AH169">
        <v>4.0199999999999996</v>
      </c>
      <c r="AI169">
        <v>5.39</v>
      </c>
      <c r="AM169" s="1">
        <v>39755</v>
      </c>
      <c r="AN169">
        <v>14.21</v>
      </c>
      <c r="AO169">
        <v>16.899999999999999</v>
      </c>
      <c r="AP169">
        <v>13</v>
      </c>
      <c r="AQ169">
        <v>15.9</v>
      </c>
      <c r="AU169" s="1">
        <v>39755</v>
      </c>
      <c r="AV169">
        <v>3.09</v>
      </c>
      <c r="AW169">
        <v>3.39</v>
      </c>
      <c r="AX169">
        <v>2.7</v>
      </c>
      <c r="AY169">
        <v>3.27</v>
      </c>
      <c r="BC169" s="1">
        <v>39755</v>
      </c>
      <c r="BD169">
        <v>10.199999999999999</v>
      </c>
      <c r="BE169">
        <v>11.31</v>
      </c>
      <c r="BF169">
        <v>7.97</v>
      </c>
      <c r="BG169">
        <v>10.48</v>
      </c>
      <c r="BK169" s="1">
        <v>39755</v>
      </c>
      <c r="BL169">
        <v>1.1499999999999999</v>
      </c>
      <c r="BM169">
        <v>1.33</v>
      </c>
      <c r="BN169">
        <v>0.75</v>
      </c>
      <c r="BO169">
        <v>0.99</v>
      </c>
      <c r="CA169" s="1">
        <v>39755</v>
      </c>
      <c r="CB169">
        <v>2.23</v>
      </c>
      <c r="CC169">
        <v>2.67</v>
      </c>
      <c r="CD169">
        <v>1.63</v>
      </c>
      <c r="CE169">
        <v>2.63</v>
      </c>
      <c r="CI169" s="1">
        <v>39755</v>
      </c>
      <c r="CJ169">
        <v>5.59</v>
      </c>
      <c r="CK169">
        <v>5.75</v>
      </c>
      <c r="CL169">
        <v>3.48</v>
      </c>
      <c r="CM169">
        <v>3.67</v>
      </c>
      <c r="CQ169" s="1">
        <v>39755</v>
      </c>
      <c r="CR169">
        <v>37260.65</v>
      </c>
      <c r="CS169">
        <v>41002.949999999997</v>
      </c>
      <c r="CT169">
        <v>31080.99</v>
      </c>
      <c r="CU169">
        <v>36595.870000000003</v>
      </c>
    </row>
    <row r="170" spans="23:99" x14ac:dyDescent="0.25">
      <c r="W170" s="1">
        <v>39722</v>
      </c>
      <c r="X170">
        <v>16.95</v>
      </c>
      <c r="Y170">
        <v>17.079999999999998</v>
      </c>
      <c r="Z170">
        <v>8.6199999999999992</v>
      </c>
      <c r="AA170">
        <v>11.29</v>
      </c>
      <c r="AE170" s="1">
        <v>39722</v>
      </c>
      <c r="AF170">
        <v>6.23</v>
      </c>
      <c r="AG170">
        <v>6.44</v>
      </c>
      <c r="AH170">
        <v>3.35</v>
      </c>
      <c r="AI170">
        <v>4.62</v>
      </c>
      <c r="AM170" s="1">
        <v>39722</v>
      </c>
      <c r="AN170">
        <v>16.260000000000002</v>
      </c>
      <c r="AO170">
        <v>17.13</v>
      </c>
      <c r="AP170">
        <v>11.4</v>
      </c>
      <c r="AQ170">
        <v>14.08</v>
      </c>
      <c r="AU170" s="1">
        <v>39722</v>
      </c>
      <c r="AV170">
        <v>3.61</v>
      </c>
      <c r="AW170">
        <v>3.67</v>
      </c>
      <c r="AX170">
        <v>1.92</v>
      </c>
      <c r="AY170">
        <v>3.09</v>
      </c>
      <c r="BC170" s="1">
        <v>39722</v>
      </c>
      <c r="BD170">
        <v>15.25</v>
      </c>
      <c r="BE170">
        <v>15.3</v>
      </c>
      <c r="BF170">
        <v>7.42</v>
      </c>
      <c r="BG170">
        <v>9.9600000000000009</v>
      </c>
      <c r="BK170" s="1">
        <v>39722</v>
      </c>
      <c r="BL170">
        <v>1.64</v>
      </c>
      <c r="BM170">
        <v>1.77</v>
      </c>
      <c r="BN170">
        <v>0.76</v>
      </c>
      <c r="BO170">
        <v>1.1100000000000001</v>
      </c>
      <c r="CA170" s="1">
        <v>39722</v>
      </c>
      <c r="CB170">
        <v>3.2</v>
      </c>
      <c r="CC170">
        <v>3.33</v>
      </c>
      <c r="CD170">
        <v>1.2</v>
      </c>
      <c r="CE170">
        <v>2.23</v>
      </c>
      <c r="CI170" s="1">
        <v>39722</v>
      </c>
      <c r="CJ170">
        <v>5.96</v>
      </c>
      <c r="CK170">
        <v>6.09</v>
      </c>
      <c r="CL170">
        <v>3.87</v>
      </c>
      <c r="CM170">
        <v>5.51</v>
      </c>
      <c r="CQ170" s="1">
        <v>39722</v>
      </c>
      <c r="CR170">
        <v>49537.66</v>
      </c>
      <c r="CS170">
        <v>49833.82</v>
      </c>
      <c r="CT170">
        <v>29435.11</v>
      </c>
      <c r="CU170">
        <v>37256.839999999997</v>
      </c>
    </row>
    <row r="171" spans="23:99" x14ac:dyDescent="0.25">
      <c r="W171" s="1">
        <v>39692</v>
      </c>
      <c r="X171">
        <v>16.84</v>
      </c>
      <c r="Y171">
        <v>17.61</v>
      </c>
      <c r="Z171">
        <v>13</v>
      </c>
      <c r="AA171">
        <v>16.989999999999998</v>
      </c>
      <c r="AE171" s="1">
        <v>39692</v>
      </c>
      <c r="AF171">
        <v>6.03</v>
      </c>
      <c r="AG171">
        <v>6.42</v>
      </c>
      <c r="AH171">
        <v>5.35</v>
      </c>
      <c r="AI171">
        <v>6.32</v>
      </c>
      <c r="AM171" s="1">
        <v>39692</v>
      </c>
      <c r="AN171">
        <v>17.87</v>
      </c>
      <c r="AO171">
        <v>19.25</v>
      </c>
      <c r="AP171">
        <v>14.9</v>
      </c>
      <c r="AQ171">
        <v>16.27</v>
      </c>
      <c r="AU171" s="1">
        <v>39692</v>
      </c>
      <c r="AV171">
        <v>4.3</v>
      </c>
      <c r="AW171">
        <v>4.38</v>
      </c>
      <c r="AX171">
        <v>3.25</v>
      </c>
      <c r="AY171">
        <v>3.61</v>
      </c>
      <c r="BC171" s="1">
        <v>39692</v>
      </c>
      <c r="BD171">
        <v>21.82</v>
      </c>
      <c r="BE171">
        <v>21.83</v>
      </c>
      <c r="BF171">
        <v>13.6</v>
      </c>
      <c r="BG171">
        <v>15.08</v>
      </c>
      <c r="BK171" s="1">
        <v>39692</v>
      </c>
      <c r="BL171">
        <v>2.35</v>
      </c>
      <c r="BM171">
        <v>2.4700000000000002</v>
      </c>
      <c r="BN171">
        <v>1.29</v>
      </c>
      <c r="BO171">
        <v>1.63</v>
      </c>
      <c r="CA171" s="1">
        <v>39692</v>
      </c>
      <c r="CB171">
        <v>3.98</v>
      </c>
      <c r="CC171">
        <v>4.05</v>
      </c>
      <c r="CD171">
        <v>2.77</v>
      </c>
      <c r="CE171">
        <v>3.2</v>
      </c>
      <c r="CI171" s="1">
        <v>39692</v>
      </c>
      <c r="CJ171">
        <v>6.79</v>
      </c>
      <c r="CK171">
        <v>7.02</v>
      </c>
      <c r="CL171">
        <v>5.23</v>
      </c>
      <c r="CM171">
        <v>5.96</v>
      </c>
      <c r="CQ171" s="1">
        <v>39692</v>
      </c>
      <c r="CR171">
        <v>55665.33</v>
      </c>
      <c r="CS171">
        <v>55665.33</v>
      </c>
      <c r="CT171">
        <v>43766.34</v>
      </c>
      <c r="CU171">
        <v>49541.27</v>
      </c>
    </row>
    <row r="172" spans="23:99" x14ac:dyDescent="0.25">
      <c r="W172" s="1">
        <v>39661</v>
      </c>
      <c r="X172">
        <v>17.309999999999999</v>
      </c>
      <c r="Y172">
        <v>17.46</v>
      </c>
      <c r="Z172">
        <v>14.92</v>
      </c>
      <c r="AA172">
        <v>16.899999999999999</v>
      </c>
      <c r="AE172" s="1">
        <v>39661</v>
      </c>
      <c r="AF172">
        <v>6.5</v>
      </c>
      <c r="AG172">
        <v>6.68</v>
      </c>
      <c r="AH172">
        <v>5.9</v>
      </c>
      <c r="AI172">
        <v>6.07</v>
      </c>
      <c r="AM172" s="1">
        <v>39661</v>
      </c>
      <c r="AN172">
        <v>19.079999999999998</v>
      </c>
      <c r="AO172">
        <v>20.78</v>
      </c>
      <c r="AP172">
        <v>17.2</v>
      </c>
      <c r="AQ172">
        <v>18.239999999999998</v>
      </c>
      <c r="AU172" s="1">
        <v>39661</v>
      </c>
      <c r="AV172">
        <v>4.41</v>
      </c>
      <c r="AW172">
        <v>4.49</v>
      </c>
      <c r="AX172">
        <v>4.0599999999999996</v>
      </c>
      <c r="AY172">
        <v>4.3099999999999996</v>
      </c>
      <c r="BC172" s="1">
        <v>39661</v>
      </c>
      <c r="BD172">
        <v>23.77</v>
      </c>
      <c r="BE172">
        <v>24.15</v>
      </c>
      <c r="BF172">
        <v>18.95</v>
      </c>
      <c r="BG172">
        <v>21.83</v>
      </c>
      <c r="BK172" s="1">
        <v>39661</v>
      </c>
      <c r="BL172">
        <v>2.6</v>
      </c>
      <c r="BM172">
        <v>2.62</v>
      </c>
      <c r="BN172">
        <v>1.83</v>
      </c>
      <c r="BO172">
        <v>2.38</v>
      </c>
      <c r="CA172" s="1">
        <v>39661</v>
      </c>
      <c r="CB172">
        <v>4.04</v>
      </c>
      <c r="CC172">
        <v>4.3099999999999996</v>
      </c>
      <c r="CD172">
        <v>3.51</v>
      </c>
      <c r="CE172">
        <v>4.04</v>
      </c>
      <c r="CI172" s="1">
        <v>39661</v>
      </c>
      <c r="CJ172">
        <v>7.97</v>
      </c>
      <c r="CK172">
        <v>8.14</v>
      </c>
      <c r="CL172">
        <v>6.83</v>
      </c>
      <c r="CM172">
        <v>6.84</v>
      </c>
      <c r="CQ172" s="1">
        <v>39661</v>
      </c>
      <c r="CR172">
        <v>59505.17</v>
      </c>
      <c r="CS172">
        <v>59505.17</v>
      </c>
      <c r="CT172">
        <v>52344.56</v>
      </c>
      <c r="CU172">
        <v>55680.41</v>
      </c>
    </row>
    <row r="173" spans="23:99" x14ac:dyDescent="0.25">
      <c r="W173" s="1">
        <v>39630</v>
      </c>
      <c r="X173">
        <v>22.03</v>
      </c>
      <c r="Y173">
        <v>22.68</v>
      </c>
      <c r="Z173">
        <v>16.260000000000002</v>
      </c>
      <c r="AA173">
        <v>17.38</v>
      </c>
      <c r="AE173" s="1">
        <v>39630</v>
      </c>
      <c r="AF173">
        <v>6.22</v>
      </c>
      <c r="AG173">
        <v>6.86</v>
      </c>
      <c r="AH173">
        <v>5.86</v>
      </c>
      <c r="AI173">
        <v>6.58</v>
      </c>
      <c r="AM173" s="1">
        <v>39630</v>
      </c>
      <c r="AN173">
        <v>18.989999999999998</v>
      </c>
      <c r="AO173">
        <v>20.11</v>
      </c>
      <c r="AP173">
        <v>16.55</v>
      </c>
      <c r="AQ173">
        <v>19.079999999999998</v>
      </c>
      <c r="AU173" s="1">
        <v>39630</v>
      </c>
      <c r="AV173">
        <v>4.3899999999999997</v>
      </c>
      <c r="AW173">
        <v>4.6100000000000003</v>
      </c>
      <c r="AX173">
        <v>3.88</v>
      </c>
      <c r="AY173">
        <v>4.45</v>
      </c>
      <c r="BC173" s="1">
        <v>39630</v>
      </c>
      <c r="BD173">
        <v>26.27</v>
      </c>
      <c r="BE173">
        <v>27.46</v>
      </c>
      <c r="BF173">
        <v>20.99</v>
      </c>
      <c r="BG173">
        <v>24.08</v>
      </c>
      <c r="BK173" s="1">
        <v>39630</v>
      </c>
      <c r="BL173">
        <v>2.5499999999999998</v>
      </c>
      <c r="BM173">
        <v>2.66</v>
      </c>
      <c r="BN173">
        <v>2.23</v>
      </c>
      <c r="BO173">
        <v>2.61</v>
      </c>
      <c r="CA173" s="1">
        <v>39630</v>
      </c>
      <c r="CB173">
        <v>4.32</v>
      </c>
      <c r="CC173">
        <v>4.32</v>
      </c>
      <c r="CD173">
        <v>3.11</v>
      </c>
      <c r="CE173">
        <v>4.05</v>
      </c>
      <c r="CI173" s="1">
        <v>39630</v>
      </c>
      <c r="CJ173">
        <v>7.44</v>
      </c>
      <c r="CK173">
        <v>8.2799999999999994</v>
      </c>
      <c r="CL173">
        <v>6.38</v>
      </c>
      <c r="CM173">
        <v>8.08</v>
      </c>
      <c r="CQ173" s="1">
        <v>39630</v>
      </c>
      <c r="CR173">
        <v>65017.58</v>
      </c>
      <c r="CS173">
        <v>65017.58</v>
      </c>
      <c r="CT173">
        <v>56417.98</v>
      </c>
      <c r="CU173">
        <v>59505.17</v>
      </c>
    </row>
    <row r="174" spans="23:99" x14ac:dyDescent="0.25">
      <c r="W174" s="1">
        <v>39601</v>
      </c>
      <c r="X174">
        <v>23.68</v>
      </c>
      <c r="Y174">
        <v>24.34</v>
      </c>
      <c r="Z174">
        <v>20.82</v>
      </c>
      <c r="AA174">
        <v>22.37</v>
      </c>
      <c r="AE174" s="1">
        <v>39601</v>
      </c>
      <c r="AF174">
        <v>7.76</v>
      </c>
      <c r="AG174">
        <v>7.84</v>
      </c>
      <c r="AH174">
        <v>6.28</v>
      </c>
      <c r="AI174">
        <v>6.4</v>
      </c>
      <c r="AM174" s="1">
        <v>39601</v>
      </c>
      <c r="AN174">
        <v>23.56</v>
      </c>
      <c r="AO174">
        <v>23.9</v>
      </c>
      <c r="AP174">
        <v>18.989999999999998</v>
      </c>
      <c r="AQ174">
        <v>19.309999999999999</v>
      </c>
      <c r="AU174" s="1">
        <v>39601</v>
      </c>
      <c r="AV174">
        <v>4.4800000000000004</v>
      </c>
      <c r="AW174">
        <v>5.0199999999999996</v>
      </c>
      <c r="AX174">
        <v>4.21</v>
      </c>
      <c r="AY174">
        <v>4.42</v>
      </c>
      <c r="BC174" s="1">
        <v>39601</v>
      </c>
      <c r="BD174">
        <v>28.44</v>
      </c>
      <c r="BE174">
        <v>29.84</v>
      </c>
      <c r="BF174">
        <v>25.28</v>
      </c>
      <c r="BG174">
        <v>26.96</v>
      </c>
      <c r="BK174" s="1">
        <v>39601</v>
      </c>
      <c r="BL174">
        <v>3.46</v>
      </c>
      <c r="BM174">
        <v>3.49</v>
      </c>
      <c r="BN174">
        <v>2.58</v>
      </c>
      <c r="BO174">
        <v>2.6</v>
      </c>
      <c r="CA174" s="1">
        <v>39601</v>
      </c>
      <c r="CB174">
        <v>5.28</v>
      </c>
      <c r="CC174">
        <v>5.34</v>
      </c>
      <c r="CD174">
        <v>4.17</v>
      </c>
      <c r="CE174">
        <v>4.32</v>
      </c>
      <c r="CI174" s="1">
        <v>39601</v>
      </c>
      <c r="CJ174">
        <v>7.77</v>
      </c>
      <c r="CK174">
        <v>8.67</v>
      </c>
      <c r="CL174">
        <v>7.47</v>
      </c>
      <c r="CM174">
        <v>7.47</v>
      </c>
      <c r="CQ174" s="1">
        <v>39601</v>
      </c>
      <c r="CR174">
        <v>72592.5</v>
      </c>
      <c r="CS174">
        <v>72592.5</v>
      </c>
      <c r="CT174">
        <v>63688.9</v>
      </c>
      <c r="CU174">
        <v>65017.58</v>
      </c>
    </row>
    <row r="175" spans="23:99" x14ac:dyDescent="0.25">
      <c r="W175" s="1">
        <v>39570</v>
      </c>
      <c r="X175">
        <v>21.4</v>
      </c>
      <c r="Y175">
        <v>25.99</v>
      </c>
      <c r="Z175">
        <v>20.55</v>
      </c>
      <c r="AA175">
        <v>23.72</v>
      </c>
      <c r="AE175" s="1">
        <v>39570</v>
      </c>
      <c r="AF175">
        <v>7.86</v>
      </c>
      <c r="AG175">
        <v>8.23</v>
      </c>
      <c r="AH175">
        <v>7.16</v>
      </c>
      <c r="AI175">
        <v>7.93</v>
      </c>
      <c r="AM175" s="1">
        <v>39570</v>
      </c>
      <c r="AN175">
        <v>21</v>
      </c>
      <c r="AO175">
        <v>24.57</v>
      </c>
      <c r="AP175">
        <v>20.56</v>
      </c>
      <c r="AQ175">
        <v>23.77</v>
      </c>
      <c r="AU175" s="1">
        <v>39570</v>
      </c>
      <c r="AV175">
        <v>4.46</v>
      </c>
      <c r="AW175">
        <v>4.6100000000000003</v>
      </c>
      <c r="AX175">
        <v>4.09</v>
      </c>
      <c r="AY175">
        <v>4.57</v>
      </c>
      <c r="BC175" s="1">
        <v>39570</v>
      </c>
      <c r="BD175">
        <v>23.54</v>
      </c>
      <c r="BE175">
        <v>29.94</v>
      </c>
      <c r="BF175">
        <v>23.3</v>
      </c>
      <c r="BG175">
        <v>28.75</v>
      </c>
      <c r="BK175" s="1">
        <v>39570</v>
      </c>
      <c r="BL175">
        <v>3.24</v>
      </c>
      <c r="BM175">
        <v>3.78</v>
      </c>
      <c r="BN175">
        <v>3.15</v>
      </c>
      <c r="BO175">
        <v>3.48</v>
      </c>
      <c r="CA175" s="1">
        <v>39570</v>
      </c>
      <c r="CB175">
        <v>5.1100000000000003</v>
      </c>
      <c r="CC175">
        <v>6.13</v>
      </c>
      <c r="CD175">
        <v>5.0999999999999996</v>
      </c>
      <c r="CE175">
        <v>5.41</v>
      </c>
      <c r="CI175" s="1">
        <v>39570</v>
      </c>
      <c r="CJ175">
        <v>8.82</v>
      </c>
      <c r="CK175">
        <v>8.91</v>
      </c>
      <c r="CL175">
        <v>7.37</v>
      </c>
      <c r="CM175">
        <v>7.75</v>
      </c>
      <c r="CQ175" s="1">
        <v>39570</v>
      </c>
      <c r="CR175">
        <v>67868.89</v>
      </c>
      <c r="CS175">
        <v>73920.38</v>
      </c>
      <c r="CT175">
        <v>67865.02</v>
      </c>
      <c r="CU175">
        <v>72592.5</v>
      </c>
    </row>
    <row r="176" spans="23:99" x14ac:dyDescent="0.25">
      <c r="W176" s="1">
        <v>39539</v>
      </c>
      <c r="X176">
        <v>18.11</v>
      </c>
      <c r="Y176">
        <v>21.17</v>
      </c>
      <c r="Z176">
        <v>17.75</v>
      </c>
      <c r="AA176">
        <v>20.43</v>
      </c>
      <c r="AE176" s="1">
        <v>39539</v>
      </c>
      <c r="AF176">
        <v>6.38</v>
      </c>
      <c r="AG176">
        <v>7.57</v>
      </c>
      <c r="AH176">
        <v>6.21</v>
      </c>
      <c r="AI176">
        <v>7.45</v>
      </c>
      <c r="AM176" s="1">
        <v>39539</v>
      </c>
      <c r="AN176">
        <v>18.14</v>
      </c>
      <c r="AO176">
        <v>21.05</v>
      </c>
      <c r="AP176">
        <v>17.32</v>
      </c>
      <c r="AQ176">
        <v>20.440000000000001</v>
      </c>
      <c r="AU176" s="1">
        <v>39539</v>
      </c>
      <c r="AV176">
        <v>3.67</v>
      </c>
      <c r="AW176">
        <v>4.47</v>
      </c>
      <c r="AX176">
        <v>3.6</v>
      </c>
      <c r="AY176">
        <v>4.47</v>
      </c>
      <c r="BC176" s="1">
        <v>39539</v>
      </c>
      <c r="BD176">
        <v>19.07</v>
      </c>
      <c r="BE176">
        <v>22.99</v>
      </c>
      <c r="BF176">
        <v>18.93</v>
      </c>
      <c r="BG176">
        <v>22.97</v>
      </c>
      <c r="BK176" s="1">
        <v>39539</v>
      </c>
      <c r="BL176">
        <v>3.05</v>
      </c>
      <c r="BM176">
        <v>3.27</v>
      </c>
      <c r="BN176">
        <v>2.39</v>
      </c>
      <c r="BO176">
        <v>3.13</v>
      </c>
      <c r="CA176" s="1">
        <v>39539</v>
      </c>
      <c r="CB176">
        <v>4.3899999999999997</v>
      </c>
      <c r="CC176">
        <v>5.0999999999999996</v>
      </c>
      <c r="CD176">
        <v>4.32</v>
      </c>
      <c r="CE176">
        <v>5.0999999999999996</v>
      </c>
      <c r="CI176" s="1">
        <v>39539</v>
      </c>
      <c r="CJ176">
        <v>8.92</v>
      </c>
      <c r="CK176">
        <v>9.01</v>
      </c>
      <c r="CL176">
        <v>7.8</v>
      </c>
      <c r="CM176">
        <v>8.39</v>
      </c>
      <c r="CQ176" s="1">
        <v>39539</v>
      </c>
      <c r="CR176">
        <v>60965.07</v>
      </c>
      <c r="CS176">
        <v>68037.83</v>
      </c>
      <c r="CT176">
        <v>60965.07</v>
      </c>
      <c r="CU176">
        <v>67868.460000000006</v>
      </c>
    </row>
    <row r="177" spans="23:99" x14ac:dyDescent="0.25">
      <c r="W177" s="1">
        <v>39510</v>
      </c>
      <c r="X177">
        <v>19.75</v>
      </c>
      <c r="Y177">
        <v>19.97</v>
      </c>
      <c r="Z177">
        <v>16.3</v>
      </c>
      <c r="AA177">
        <v>17.86</v>
      </c>
      <c r="AE177" s="1">
        <v>39510</v>
      </c>
      <c r="AF177">
        <v>6.72</v>
      </c>
      <c r="AG177">
        <v>6.96</v>
      </c>
      <c r="AH177">
        <v>6.05</v>
      </c>
      <c r="AI177">
        <v>6.28</v>
      </c>
      <c r="AM177" s="1">
        <v>39510</v>
      </c>
      <c r="AN177">
        <v>18.39</v>
      </c>
      <c r="AO177">
        <v>19.84</v>
      </c>
      <c r="AP177">
        <v>17.32</v>
      </c>
      <c r="AQ177">
        <v>17.809999999999999</v>
      </c>
      <c r="AU177" s="1">
        <v>39510</v>
      </c>
      <c r="AV177">
        <v>3.92</v>
      </c>
      <c r="AW177">
        <v>3.98</v>
      </c>
      <c r="AX177">
        <v>3.31</v>
      </c>
      <c r="AY177">
        <v>3.61</v>
      </c>
      <c r="BC177" s="1">
        <v>39510</v>
      </c>
      <c r="BD177">
        <v>19.350000000000001</v>
      </c>
      <c r="BE177">
        <v>20.23</v>
      </c>
      <c r="BF177">
        <v>17.850000000000001</v>
      </c>
      <c r="BG177">
        <v>18.899999999999999</v>
      </c>
      <c r="BK177" s="1">
        <v>39510</v>
      </c>
      <c r="BL177">
        <v>3.42</v>
      </c>
      <c r="BM177">
        <v>3.59</v>
      </c>
      <c r="BN177">
        <v>2.74</v>
      </c>
      <c r="BO177">
        <v>3.02</v>
      </c>
      <c r="CA177" s="1">
        <v>39510</v>
      </c>
      <c r="CB177">
        <v>5.46</v>
      </c>
      <c r="CC177">
        <v>5.73</v>
      </c>
      <c r="CD177">
        <v>4.2699999999999996</v>
      </c>
      <c r="CE177">
        <v>4.3600000000000003</v>
      </c>
      <c r="CI177" s="1">
        <v>39510</v>
      </c>
      <c r="CJ177">
        <v>7.96</v>
      </c>
      <c r="CK177">
        <v>9.2100000000000009</v>
      </c>
      <c r="CL177">
        <v>7.56</v>
      </c>
      <c r="CM177">
        <v>8.73</v>
      </c>
      <c r="CQ177" s="1">
        <v>39510</v>
      </c>
      <c r="CR177">
        <v>63496.480000000003</v>
      </c>
      <c r="CS177">
        <v>65044.79</v>
      </c>
      <c r="CT177">
        <v>57824.19</v>
      </c>
      <c r="CU177">
        <v>60968.07</v>
      </c>
    </row>
    <row r="178" spans="23:99" x14ac:dyDescent="0.25">
      <c r="W178" s="1">
        <v>39479</v>
      </c>
      <c r="X178">
        <v>19.91</v>
      </c>
      <c r="Y178">
        <v>20.87</v>
      </c>
      <c r="Z178">
        <v>18.920000000000002</v>
      </c>
      <c r="AA178">
        <v>19.670000000000002</v>
      </c>
      <c r="AE178" s="1">
        <v>39479</v>
      </c>
      <c r="AF178">
        <v>6.12</v>
      </c>
      <c r="AG178">
        <v>7.11</v>
      </c>
      <c r="AH178">
        <v>5.48</v>
      </c>
      <c r="AI178">
        <v>6.69</v>
      </c>
      <c r="AM178" s="1">
        <v>39479</v>
      </c>
      <c r="AN178">
        <v>17.72</v>
      </c>
      <c r="AO178">
        <v>19.28</v>
      </c>
      <c r="AP178">
        <v>16.84</v>
      </c>
      <c r="AQ178">
        <v>18.21</v>
      </c>
      <c r="AU178" s="1">
        <v>39479</v>
      </c>
      <c r="AV178">
        <v>3.96</v>
      </c>
      <c r="AW178">
        <v>4.26</v>
      </c>
      <c r="AX178">
        <v>3.77</v>
      </c>
      <c r="AY178">
        <v>3.95</v>
      </c>
      <c r="BC178" s="1">
        <v>39479</v>
      </c>
      <c r="BD178">
        <v>16.22</v>
      </c>
      <c r="BE178">
        <v>20.13</v>
      </c>
      <c r="BF178">
        <v>15.34</v>
      </c>
      <c r="BG178">
        <v>19.3</v>
      </c>
      <c r="BK178" s="1">
        <v>39479</v>
      </c>
      <c r="BL178">
        <v>3.12</v>
      </c>
      <c r="BM178">
        <v>3.63</v>
      </c>
      <c r="BN178">
        <v>2.9</v>
      </c>
      <c r="BO178">
        <v>3.4</v>
      </c>
      <c r="CA178" s="1">
        <v>39479</v>
      </c>
      <c r="CB178">
        <v>5.19</v>
      </c>
      <c r="CC178">
        <v>5.86</v>
      </c>
      <c r="CD178">
        <v>4.74</v>
      </c>
      <c r="CE178">
        <v>5.46</v>
      </c>
      <c r="CI178" s="1">
        <v>39479</v>
      </c>
      <c r="CJ178">
        <v>7.36</v>
      </c>
      <c r="CK178">
        <v>8.43</v>
      </c>
      <c r="CL178">
        <v>6.86</v>
      </c>
      <c r="CM178">
        <v>8.0299999999999994</v>
      </c>
      <c r="CQ178" s="1">
        <v>39479</v>
      </c>
      <c r="CR178">
        <v>59490.9</v>
      </c>
      <c r="CS178">
        <v>66005.16</v>
      </c>
      <c r="CT178">
        <v>58029.7</v>
      </c>
      <c r="CU178">
        <v>63489.3</v>
      </c>
    </row>
    <row r="179" spans="23:99" x14ac:dyDescent="0.25">
      <c r="W179" s="1">
        <v>39449</v>
      </c>
      <c r="X179">
        <v>20.92</v>
      </c>
      <c r="Y179">
        <v>21.1</v>
      </c>
      <c r="Z179">
        <v>15.98</v>
      </c>
      <c r="AA179">
        <v>19.41</v>
      </c>
      <c r="AE179" s="1">
        <v>39449</v>
      </c>
      <c r="AF179">
        <v>7.02</v>
      </c>
      <c r="AG179">
        <v>7.08</v>
      </c>
      <c r="AH179">
        <v>5.64</v>
      </c>
      <c r="AI179">
        <v>6.08</v>
      </c>
      <c r="AM179" s="1">
        <v>39449</v>
      </c>
      <c r="AN179">
        <v>19.260000000000002</v>
      </c>
      <c r="AO179">
        <v>20.11</v>
      </c>
      <c r="AP179">
        <v>15.07</v>
      </c>
      <c r="AQ179">
        <v>17.41</v>
      </c>
      <c r="AU179" s="1">
        <v>39449</v>
      </c>
      <c r="AV179">
        <v>3.78</v>
      </c>
      <c r="AW179">
        <v>3.97</v>
      </c>
      <c r="AX179">
        <v>2.97</v>
      </c>
      <c r="AY179">
        <v>3.88</v>
      </c>
      <c r="BC179" s="1">
        <v>39449</v>
      </c>
      <c r="BD179">
        <v>17.96</v>
      </c>
      <c r="BE179">
        <v>18.18</v>
      </c>
      <c r="BF179">
        <v>14.32</v>
      </c>
      <c r="BG179">
        <v>15.74</v>
      </c>
      <c r="BK179" s="1">
        <v>39449</v>
      </c>
      <c r="BL179">
        <v>4.6900000000000004</v>
      </c>
      <c r="BM179">
        <v>4.72</v>
      </c>
      <c r="BN179">
        <v>2.6</v>
      </c>
      <c r="BO179">
        <v>3</v>
      </c>
      <c r="CA179" s="1">
        <v>39449</v>
      </c>
      <c r="CB179">
        <v>6.6</v>
      </c>
      <c r="CC179">
        <v>6.71</v>
      </c>
      <c r="CD179">
        <v>4.49</v>
      </c>
      <c r="CE179">
        <v>5.0999999999999996</v>
      </c>
      <c r="CI179" s="1">
        <v>39449</v>
      </c>
      <c r="CJ179">
        <v>8.1199999999999992</v>
      </c>
      <c r="CK179">
        <v>8.4</v>
      </c>
      <c r="CL179">
        <v>6.79</v>
      </c>
      <c r="CM179">
        <v>7.28</v>
      </c>
      <c r="CQ179" s="1">
        <v>39449</v>
      </c>
      <c r="CR179">
        <v>63884.68</v>
      </c>
      <c r="CS179">
        <v>63906.07</v>
      </c>
      <c r="CT179">
        <v>53010.96</v>
      </c>
      <c r="CU179">
        <v>59490.400000000001</v>
      </c>
    </row>
    <row r="180" spans="23:99" x14ac:dyDescent="0.25">
      <c r="W180" s="1">
        <v>39419</v>
      </c>
      <c r="X180">
        <v>17.5</v>
      </c>
      <c r="Y180">
        <v>21.26</v>
      </c>
      <c r="Z180">
        <v>17.2</v>
      </c>
      <c r="AA180">
        <v>21.26</v>
      </c>
      <c r="AE180" s="1">
        <v>39419</v>
      </c>
      <c r="AF180">
        <v>7.63</v>
      </c>
      <c r="AG180">
        <v>7.93</v>
      </c>
      <c r="AH180">
        <v>6.82</v>
      </c>
      <c r="AI180">
        <v>7</v>
      </c>
      <c r="AM180" s="1">
        <v>39419</v>
      </c>
      <c r="AN180">
        <v>19.29</v>
      </c>
      <c r="AO180">
        <v>20.62</v>
      </c>
      <c r="AP180">
        <v>17.809999999999999</v>
      </c>
      <c r="AQ180">
        <v>19.46</v>
      </c>
      <c r="AU180" s="1">
        <v>39419</v>
      </c>
      <c r="AV180">
        <v>4.3600000000000003</v>
      </c>
      <c r="AW180">
        <v>4.45</v>
      </c>
      <c r="AX180">
        <v>3.75</v>
      </c>
      <c r="AY180">
        <v>3.77</v>
      </c>
      <c r="BC180" s="1">
        <v>39419</v>
      </c>
      <c r="BD180">
        <v>17.72</v>
      </c>
      <c r="BE180">
        <v>18.72</v>
      </c>
      <c r="BF180">
        <v>16.670000000000002</v>
      </c>
      <c r="BG180">
        <v>18.05</v>
      </c>
      <c r="BK180" s="1">
        <v>39419</v>
      </c>
      <c r="BL180">
        <v>4.53</v>
      </c>
      <c r="BM180">
        <v>4.72</v>
      </c>
      <c r="BN180">
        <v>4.18</v>
      </c>
      <c r="BO180">
        <v>4.72</v>
      </c>
      <c r="CA180" s="1">
        <v>39419</v>
      </c>
      <c r="CB180">
        <v>6.55</v>
      </c>
      <c r="CC180">
        <v>6.76</v>
      </c>
      <c r="CD180">
        <v>5.46</v>
      </c>
      <c r="CE180">
        <v>6.69</v>
      </c>
      <c r="CI180" s="1">
        <v>39419</v>
      </c>
      <c r="CJ180">
        <v>9.08</v>
      </c>
      <c r="CK180">
        <v>9.41</v>
      </c>
      <c r="CL180">
        <v>7.85</v>
      </c>
      <c r="CM180">
        <v>8.07</v>
      </c>
      <c r="CQ180" s="1">
        <v>39419</v>
      </c>
      <c r="CR180">
        <v>63018.43</v>
      </c>
      <c r="CS180">
        <v>66528.639999999999</v>
      </c>
      <c r="CT180">
        <v>59414.239999999998</v>
      </c>
      <c r="CU180">
        <v>63886.1</v>
      </c>
    </row>
    <row r="181" spans="23:99" x14ac:dyDescent="0.25">
      <c r="W181" s="1">
        <v>39387</v>
      </c>
      <c r="X181">
        <v>17.079999999999998</v>
      </c>
      <c r="Y181">
        <v>21.86</v>
      </c>
      <c r="Z181">
        <v>16.329999999999998</v>
      </c>
      <c r="AA181">
        <v>17.29</v>
      </c>
      <c r="AE181" s="1">
        <v>39387</v>
      </c>
      <c r="AF181">
        <v>7.44</v>
      </c>
      <c r="AG181">
        <v>7.62</v>
      </c>
      <c r="AH181">
        <v>6.31</v>
      </c>
      <c r="AI181">
        <v>7.62</v>
      </c>
      <c r="AM181" s="1">
        <v>39387</v>
      </c>
      <c r="AN181">
        <v>20.260000000000002</v>
      </c>
      <c r="AO181">
        <v>21.65</v>
      </c>
      <c r="AP181">
        <v>16.18</v>
      </c>
      <c r="AQ181">
        <v>18.96</v>
      </c>
      <c r="AU181" s="1">
        <v>39387</v>
      </c>
      <c r="AV181">
        <v>4.32</v>
      </c>
      <c r="AW181">
        <v>4.62</v>
      </c>
      <c r="AX181">
        <v>3.84</v>
      </c>
      <c r="AY181">
        <v>4.29</v>
      </c>
      <c r="BC181" s="1">
        <v>39387</v>
      </c>
      <c r="BD181">
        <v>18.39</v>
      </c>
      <c r="BE181">
        <v>18.97</v>
      </c>
      <c r="BF181">
        <v>15.81</v>
      </c>
      <c r="BG181">
        <v>17.68</v>
      </c>
      <c r="BK181" s="1">
        <v>39416</v>
      </c>
      <c r="BL181">
        <v>4.72</v>
      </c>
      <c r="BM181">
        <v>4.91</v>
      </c>
      <c r="BN181">
        <v>4.53</v>
      </c>
      <c r="BO181">
        <v>4.6100000000000003</v>
      </c>
      <c r="CA181" s="1">
        <v>39387</v>
      </c>
      <c r="CB181">
        <v>6.97</v>
      </c>
      <c r="CC181">
        <v>7.26</v>
      </c>
      <c r="CD181">
        <v>5.63</v>
      </c>
      <c r="CE181">
        <v>6.55</v>
      </c>
      <c r="CI181" s="1">
        <v>39387</v>
      </c>
      <c r="CJ181">
        <v>9.11</v>
      </c>
      <c r="CK181">
        <v>9.39</v>
      </c>
      <c r="CL181">
        <v>7.73</v>
      </c>
      <c r="CM181">
        <v>8.82</v>
      </c>
      <c r="CQ181" s="1">
        <v>39387</v>
      </c>
      <c r="CR181">
        <v>65316.79</v>
      </c>
      <c r="CS181">
        <v>65316.86</v>
      </c>
      <c r="CT181">
        <v>58095.92</v>
      </c>
      <c r="CU181">
        <v>63006.16</v>
      </c>
    </row>
    <row r="182" spans="23:99" x14ac:dyDescent="0.25">
      <c r="W182" s="1">
        <v>39356</v>
      </c>
      <c r="X182">
        <v>14.09</v>
      </c>
      <c r="Y182">
        <v>17.8</v>
      </c>
      <c r="Z182">
        <v>13.67</v>
      </c>
      <c r="AA182">
        <v>17.32</v>
      </c>
      <c r="AE182" s="1">
        <v>39356</v>
      </c>
      <c r="AF182">
        <v>7.13</v>
      </c>
      <c r="AG182">
        <v>7.89</v>
      </c>
      <c r="AH182">
        <v>6.85</v>
      </c>
      <c r="AI182">
        <v>7.59</v>
      </c>
      <c r="AM182" s="1">
        <v>39356</v>
      </c>
      <c r="AN182">
        <v>17.8</v>
      </c>
      <c r="AO182">
        <v>21.58</v>
      </c>
      <c r="AP182">
        <v>17.59</v>
      </c>
      <c r="AQ182">
        <v>20.52</v>
      </c>
      <c r="AU182" s="1">
        <v>39356</v>
      </c>
      <c r="AV182">
        <v>5.12</v>
      </c>
      <c r="AW182">
        <v>5.47</v>
      </c>
      <c r="AX182">
        <v>3.97</v>
      </c>
      <c r="AY182">
        <v>4.38</v>
      </c>
      <c r="BC182" s="1">
        <v>39356</v>
      </c>
      <c r="BD182">
        <v>16.64</v>
      </c>
      <c r="BE182">
        <v>19.13</v>
      </c>
      <c r="BF182">
        <v>16.64</v>
      </c>
      <c r="BG182">
        <v>18.63</v>
      </c>
      <c r="CA182" s="1">
        <v>39356</v>
      </c>
      <c r="CB182">
        <v>6.07</v>
      </c>
      <c r="CC182">
        <v>7.58</v>
      </c>
      <c r="CD182">
        <v>6.04</v>
      </c>
      <c r="CE182">
        <v>7.1</v>
      </c>
      <c r="CI182" s="1">
        <v>39356</v>
      </c>
      <c r="CJ182">
        <v>9.66</v>
      </c>
      <c r="CK182">
        <v>10.17</v>
      </c>
      <c r="CL182">
        <v>9.08</v>
      </c>
      <c r="CM182">
        <v>9.14</v>
      </c>
      <c r="CQ182" s="1">
        <v>39356</v>
      </c>
      <c r="CR182">
        <v>60465.06</v>
      </c>
      <c r="CS182">
        <v>65948.89</v>
      </c>
      <c r="CT182">
        <v>59472.98</v>
      </c>
      <c r="CU182">
        <v>65317.7</v>
      </c>
    </row>
    <row r="183" spans="23:99" x14ac:dyDescent="0.25">
      <c r="W183" s="1">
        <v>39328</v>
      </c>
      <c r="X183">
        <v>12.45</v>
      </c>
      <c r="Y183">
        <v>14.43</v>
      </c>
      <c r="Z183">
        <v>12.43</v>
      </c>
      <c r="AA183">
        <v>14.12</v>
      </c>
      <c r="AE183" s="1">
        <v>39328</v>
      </c>
      <c r="AF183">
        <v>6.58</v>
      </c>
      <c r="AG183">
        <v>7.17</v>
      </c>
      <c r="AH183">
        <v>6</v>
      </c>
      <c r="AI183">
        <v>7.08</v>
      </c>
      <c r="AM183" s="1">
        <v>39328</v>
      </c>
      <c r="AN183">
        <v>16.829999999999998</v>
      </c>
      <c r="AO183">
        <v>18.420000000000002</v>
      </c>
      <c r="AP183">
        <v>15.26</v>
      </c>
      <c r="AQ183">
        <v>17.579999999999998</v>
      </c>
      <c r="AU183" s="1">
        <v>39328</v>
      </c>
      <c r="AV183">
        <v>4.7</v>
      </c>
      <c r="AW183">
        <v>5.13</v>
      </c>
      <c r="AX183">
        <v>4.5</v>
      </c>
      <c r="AY183">
        <v>5.0599999999999996</v>
      </c>
      <c r="BC183" s="1">
        <v>39328</v>
      </c>
      <c r="BD183">
        <v>16.559999999999999</v>
      </c>
      <c r="BE183">
        <v>16.8</v>
      </c>
      <c r="BF183">
        <v>14.87</v>
      </c>
      <c r="BG183">
        <v>16.53</v>
      </c>
      <c r="CA183" s="1">
        <v>39328</v>
      </c>
      <c r="CB183">
        <v>6.21</v>
      </c>
      <c r="CC183">
        <v>6.49</v>
      </c>
      <c r="CD183">
        <v>5.07</v>
      </c>
      <c r="CE183">
        <v>6.04</v>
      </c>
      <c r="CI183" s="1">
        <v>39328</v>
      </c>
      <c r="CJ183">
        <v>10.14</v>
      </c>
      <c r="CK183">
        <v>10.19</v>
      </c>
      <c r="CL183">
        <v>9.01</v>
      </c>
      <c r="CM183">
        <v>9.68</v>
      </c>
      <c r="CQ183" s="1">
        <v>39328</v>
      </c>
      <c r="CR183">
        <v>54641.11</v>
      </c>
      <c r="CS183">
        <v>61054.34</v>
      </c>
      <c r="CT183">
        <v>52320.99</v>
      </c>
      <c r="CU183">
        <v>60465.06</v>
      </c>
    </row>
    <row r="184" spans="23:99" x14ac:dyDescent="0.25">
      <c r="W184" s="1">
        <v>39295</v>
      </c>
      <c r="X184">
        <v>12.34</v>
      </c>
      <c r="Y184">
        <v>12.55</v>
      </c>
      <c r="Z184">
        <v>10.29</v>
      </c>
      <c r="AA184">
        <v>12.45</v>
      </c>
      <c r="AE184" s="1">
        <v>39295</v>
      </c>
      <c r="AF184">
        <v>6.54</v>
      </c>
      <c r="AG184">
        <v>6.7</v>
      </c>
      <c r="AH184">
        <v>5.44</v>
      </c>
      <c r="AI184">
        <v>6.6</v>
      </c>
      <c r="AM184" s="1">
        <v>39295</v>
      </c>
      <c r="AN184">
        <v>15.4</v>
      </c>
      <c r="AO184">
        <v>16.8</v>
      </c>
      <c r="AP184">
        <v>11.87</v>
      </c>
      <c r="AQ184">
        <v>16.8</v>
      </c>
      <c r="AU184" s="1">
        <v>39295</v>
      </c>
      <c r="AV184">
        <v>4.5</v>
      </c>
      <c r="AW184">
        <v>5.0199999999999996</v>
      </c>
      <c r="AX184">
        <v>3.95</v>
      </c>
      <c r="AY184">
        <v>4.66</v>
      </c>
      <c r="BC184" s="1">
        <v>39295</v>
      </c>
      <c r="BD184">
        <v>16.21</v>
      </c>
      <c r="BE184">
        <v>17.11</v>
      </c>
      <c r="BF184">
        <v>13.33</v>
      </c>
      <c r="BG184">
        <v>16.559999999999999</v>
      </c>
      <c r="CA184" s="1">
        <v>39295</v>
      </c>
      <c r="CB184">
        <v>6.27</v>
      </c>
      <c r="CC184">
        <v>6.97</v>
      </c>
      <c r="CD184">
        <v>5.3</v>
      </c>
      <c r="CE184">
        <v>6.21</v>
      </c>
      <c r="CI184" s="1">
        <v>39295</v>
      </c>
      <c r="CJ184">
        <v>9.58</v>
      </c>
      <c r="CK184">
        <v>10.68</v>
      </c>
      <c r="CL184">
        <v>8.85</v>
      </c>
      <c r="CM184">
        <v>10.14</v>
      </c>
      <c r="CQ184" s="1">
        <v>39295</v>
      </c>
      <c r="CR184">
        <v>54170.45</v>
      </c>
      <c r="CS184">
        <v>55615.839999999997</v>
      </c>
      <c r="CT184">
        <v>44937.65</v>
      </c>
      <c r="CU184">
        <v>54637.24</v>
      </c>
    </row>
    <row r="185" spans="23:99" x14ac:dyDescent="0.25">
      <c r="W185" s="1">
        <v>39265</v>
      </c>
      <c r="X185">
        <v>12.22</v>
      </c>
      <c r="Y185">
        <v>13.57</v>
      </c>
      <c r="Z185">
        <v>12.05</v>
      </c>
      <c r="AA185">
        <v>12.44</v>
      </c>
      <c r="AE185" s="1">
        <v>39265</v>
      </c>
      <c r="AF185">
        <v>6.6</v>
      </c>
      <c r="AG185">
        <v>7.23</v>
      </c>
      <c r="AH185">
        <v>6.37</v>
      </c>
      <c r="AI185">
        <v>6.61</v>
      </c>
      <c r="AM185" s="1">
        <v>39265</v>
      </c>
      <c r="AN185">
        <v>16.260000000000002</v>
      </c>
      <c r="AO185">
        <v>16.8</v>
      </c>
      <c r="AP185">
        <v>14.16</v>
      </c>
      <c r="AQ185">
        <v>15.61</v>
      </c>
      <c r="AU185" s="1">
        <v>39265</v>
      </c>
      <c r="AV185">
        <v>4.76</v>
      </c>
      <c r="AW185">
        <v>5.15</v>
      </c>
      <c r="AX185">
        <v>4.37</v>
      </c>
      <c r="AY185">
        <v>4.5599999999999996</v>
      </c>
      <c r="BC185" s="1">
        <v>39265</v>
      </c>
      <c r="BD185">
        <v>16.95</v>
      </c>
      <c r="BE185">
        <v>17.88</v>
      </c>
      <c r="BF185">
        <v>15.91</v>
      </c>
      <c r="BG185">
        <v>16.27</v>
      </c>
      <c r="CA185" s="1">
        <v>39265</v>
      </c>
      <c r="CB185">
        <v>7.24</v>
      </c>
      <c r="CC185">
        <v>7.41</v>
      </c>
      <c r="CD185">
        <v>6.14</v>
      </c>
      <c r="CE185">
        <v>6.41</v>
      </c>
      <c r="CI185" s="1">
        <v>39265</v>
      </c>
      <c r="CJ185">
        <v>9.75</v>
      </c>
      <c r="CK185">
        <v>10.38</v>
      </c>
      <c r="CL185">
        <v>9.0399999999999991</v>
      </c>
      <c r="CM185">
        <v>9.68</v>
      </c>
      <c r="CQ185" s="1">
        <v>39265</v>
      </c>
      <c r="CR185">
        <v>54396.23</v>
      </c>
      <c r="CS185">
        <v>58292.88</v>
      </c>
      <c r="CT185">
        <v>52627.44</v>
      </c>
      <c r="CU185">
        <v>54182.5</v>
      </c>
    </row>
    <row r="186" spans="23:99" x14ac:dyDescent="0.25">
      <c r="W186" s="1">
        <v>39234</v>
      </c>
      <c r="X186">
        <v>10.97</v>
      </c>
      <c r="Y186">
        <v>12.29</v>
      </c>
      <c r="Z186">
        <v>10.91</v>
      </c>
      <c r="AA186">
        <v>12.18</v>
      </c>
      <c r="AE186" s="1">
        <v>39234</v>
      </c>
      <c r="AF186">
        <v>6.55</v>
      </c>
      <c r="AG186">
        <v>6.77</v>
      </c>
      <c r="AH186">
        <v>6.33</v>
      </c>
      <c r="AI186">
        <v>6.57</v>
      </c>
      <c r="AM186" s="1">
        <v>39234</v>
      </c>
      <c r="AN186">
        <v>15.12</v>
      </c>
      <c r="AO186">
        <v>16.89</v>
      </c>
      <c r="AP186">
        <v>14.27</v>
      </c>
      <c r="AQ186">
        <v>16.05</v>
      </c>
      <c r="AU186" s="1">
        <v>39234</v>
      </c>
      <c r="AV186">
        <v>4.41</v>
      </c>
      <c r="AW186">
        <v>5.0199999999999996</v>
      </c>
      <c r="AX186">
        <v>4.05</v>
      </c>
      <c r="AY186">
        <v>4.75</v>
      </c>
      <c r="BC186" s="1">
        <v>39234</v>
      </c>
      <c r="BD186">
        <v>14.91</v>
      </c>
      <c r="BE186">
        <v>17.09</v>
      </c>
      <c r="BF186">
        <v>14.91</v>
      </c>
      <c r="BG186">
        <v>16.95</v>
      </c>
      <c r="CA186" s="1">
        <v>39234</v>
      </c>
      <c r="CB186">
        <v>5.96</v>
      </c>
      <c r="CC186">
        <v>7.3</v>
      </c>
      <c r="CD186">
        <v>5.96</v>
      </c>
      <c r="CE186">
        <v>7.19</v>
      </c>
      <c r="CI186" s="1">
        <v>39234</v>
      </c>
      <c r="CJ186">
        <v>9.19</v>
      </c>
      <c r="CK186">
        <v>10.119999999999999</v>
      </c>
      <c r="CL186">
        <v>8.8000000000000007</v>
      </c>
      <c r="CM186">
        <v>9.67</v>
      </c>
      <c r="CQ186" s="1">
        <v>39234</v>
      </c>
      <c r="CR186">
        <v>52270.96</v>
      </c>
      <c r="CS186">
        <v>55003.28</v>
      </c>
      <c r="CT186">
        <v>50884.5</v>
      </c>
      <c r="CU186">
        <v>54392.06</v>
      </c>
    </row>
    <row r="187" spans="23:99" x14ac:dyDescent="0.25">
      <c r="W187" s="1">
        <v>39204</v>
      </c>
      <c r="X187">
        <v>10.81</v>
      </c>
      <c r="Y187">
        <v>11.28</v>
      </c>
      <c r="Z187">
        <v>10.42</v>
      </c>
      <c r="AA187">
        <v>10.84</v>
      </c>
      <c r="AE187" s="1">
        <v>39204</v>
      </c>
      <c r="AF187">
        <v>6</v>
      </c>
      <c r="AG187">
        <v>6.87</v>
      </c>
      <c r="AH187">
        <v>6</v>
      </c>
      <c r="AI187">
        <v>6.44</v>
      </c>
      <c r="AM187" s="1">
        <v>39204</v>
      </c>
      <c r="AN187">
        <v>13.53</v>
      </c>
      <c r="AO187">
        <v>15.52</v>
      </c>
      <c r="AP187">
        <v>13.51</v>
      </c>
      <c r="AQ187">
        <v>15.21</v>
      </c>
      <c r="AU187" s="1">
        <v>39204</v>
      </c>
      <c r="AV187">
        <v>4.2699999999999996</v>
      </c>
      <c r="AW187">
        <v>4.53</v>
      </c>
      <c r="AX187">
        <v>4.04</v>
      </c>
      <c r="AY187">
        <v>4.32</v>
      </c>
      <c r="BC187" s="1">
        <v>39204</v>
      </c>
      <c r="BD187">
        <v>14.12</v>
      </c>
      <c r="BE187">
        <v>15.2</v>
      </c>
      <c r="BF187">
        <v>13.84</v>
      </c>
      <c r="BG187">
        <v>14.81</v>
      </c>
      <c r="CA187" s="1">
        <v>39204</v>
      </c>
      <c r="CB187">
        <v>4.18</v>
      </c>
      <c r="CC187">
        <v>6.19</v>
      </c>
      <c r="CD187">
        <v>4.13</v>
      </c>
      <c r="CE187">
        <v>5.85</v>
      </c>
      <c r="CI187" s="1">
        <v>39204</v>
      </c>
      <c r="CJ187">
        <v>9.7799999999999994</v>
      </c>
      <c r="CK187">
        <v>10.14</v>
      </c>
      <c r="CL187">
        <v>8.68</v>
      </c>
      <c r="CM187">
        <v>9.19</v>
      </c>
      <c r="CQ187" s="1">
        <v>39204</v>
      </c>
      <c r="CR187">
        <v>48954.51</v>
      </c>
      <c r="CS187">
        <v>52877.49</v>
      </c>
      <c r="CT187">
        <v>48952.66</v>
      </c>
      <c r="CU187">
        <v>52268.46</v>
      </c>
    </row>
    <row r="188" spans="23:99" x14ac:dyDescent="0.25">
      <c r="W188" s="1">
        <v>39174</v>
      </c>
      <c r="X188">
        <v>10.76</v>
      </c>
      <c r="Y188">
        <v>11.56</v>
      </c>
      <c r="Z188">
        <v>10.61</v>
      </c>
      <c r="AA188">
        <v>10.66</v>
      </c>
      <c r="AE188" s="1">
        <v>39174</v>
      </c>
      <c r="AF188">
        <v>5.49</v>
      </c>
      <c r="AG188">
        <v>6.2</v>
      </c>
      <c r="AH188">
        <v>5.35</v>
      </c>
      <c r="AI188">
        <v>5.97</v>
      </c>
      <c r="AM188" s="1">
        <v>39174</v>
      </c>
      <c r="AN188">
        <v>11.97</v>
      </c>
      <c r="AO188">
        <v>13.98</v>
      </c>
      <c r="AP188">
        <v>11.44</v>
      </c>
      <c r="AQ188">
        <v>13.36</v>
      </c>
      <c r="AU188" s="1">
        <v>39174</v>
      </c>
      <c r="AV188">
        <v>3.67</v>
      </c>
      <c r="AW188">
        <v>4.26</v>
      </c>
      <c r="AX188">
        <v>3.63</v>
      </c>
      <c r="AY188">
        <v>4.25</v>
      </c>
      <c r="BC188" s="1">
        <v>39174</v>
      </c>
      <c r="BD188">
        <v>12.8</v>
      </c>
      <c r="BE188">
        <v>14.32</v>
      </c>
      <c r="BF188">
        <v>12.6</v>
      </c>
      <c r="BG188">
        <v>14.09</v>
      </c>
      <c r="CA188" s="1">
        <v>39177</v>
      </c>
      <c r="CB188">
        <v>4.32</v>
      </c>
      <c r="CC188">
        <v>4.46</v>
      </c>
      <c r="CD188">
        <v>3.94</v>
      </c>
      <c r="CE188">
        <v>4.1500000000000004</v>
      </c>
      <c r="CI188" s="1">
        <v>39174</v>
      </c>
      <c r="CJ188">
        <v>8.52</v>
      </c>
      <c r="CK188">
        <v>9.7200000000000006</v>
      </c>
      <c r="CL188">
        <v>8.2799999999999994</v>
      </c>
      <c r="CM188">
        <v>9.7200000000000006</v>
      </c>
      <c r="CQ188" s="1">
        <v>39174</v>
      </c>
      <c r="CR188">
        <v>45804.66</v>
      </c>
      <c r="CS188">
        <v>49856.49</v>
      </c>
      <c r="CT188">
        <v>45225.23</v>
      </c>
      <c r="CU188">
        <v>48956.39</v>
      </c>
    </row>
    <row r="189" spans="23:99" x14ac:dyDescent="0.25">
      <c r="W189" s="1">
        <v>39142</v>
      </c>
      <c r="X189">
        <v>9.8699999999999992</v>
      </c>
      <c r="Y189">
        <v>10.95</v>
      </c>
      <c r="Z189">
        <v>9.2899999999999991</v>
      </c>
      <c r="AA189">
        <v>10.8</v>
      </c>
      <c r="AE189" s="1">
        <v>39142</v>
      </c>
      <c r="AF189">
        <v>5.35</v>
      </c>
      <c r="AG189">
        <v>5.8</v>
      </c>
      <c r="AH189">
        <v>5.15</v>
      </c>
      <c r="AI189">
        <v>5.49</v>
      </c>
      <c r="AM189" s="1">
        <v>39142</v>
      </c>
      <c r="AN189">
        <v>11.15</v>
      </c>
      <c r="AO189">
        <v>12.68</v>
      </c>
      <c r="AP189">
        <v>10.36</v>
      </c>
      <c r="AQ189">
        <v>12.06</v>
      </c>
      <c r="AU189" s="1">
        <v>39142</v>
      </c>
      <c r="AV189">
        <v>3.49</v>
      </c>
      <c r="AW189">
        <v>3.68</v>
      </c>
      <c r="AX189">
        <v>3.35</v>
      </c>
      <c r="AY189">
        <v>3.68</v>
      </c>
      <c r="BC189" s="1">
        <v>39142</v>
      </c>
      <c r="BD189">
        <v>11.96</v>
      </c>
      <c r="BE189">
        <v>12.83</v>
      </c>
      <c r="BF189">
        <v>11.09</v>
      </c>
      <c r="BG189">
        <v>12.83</v>
      </c>
      <c r="CI189" s="1">
        <v>39142</v>
      </c>
      <c r="CJ189">
        <v>7.49</v>
      </c>
      <c r="CK189">
        <v>9.25</v>
      </c>
      <c r="CL189">
        <v>7.1</v>
      </c>
      <c r="CM189">
        <v>8.52</v>
      </c>
      <c r="CQ189" s="1">
        <v>39142</v>
      </c>
      <c r="CR189">
        <v>43886.080000000002</v>
      </c>
      <c r="CS189">
        <v>45949.59</v>
      </c>
      <c r="CT189">
        <v>41117.019999999997</v>
      </c>
      <c r="CU189">
        <v>45804.66</v>
      </c>
    </row>
    <row r="190" spans="23:99" x14ac:dyDescent="0.25">
      <c r="W190" s="1">
        <v>39114</v>
      </c>
      <c r="X190">
        <v>11.05</v>
      </c>
      <c r="Y190">
        <v>11.14</v>
      </c>
      <c r="Z190">
        <v>9.9499999999999993</v>
      </c>
      <c r="AA190">
        <v>10.039999999999999</v>
      </c>
      <c r="AE190" s="1">
        <v>39114</v>
      </c>
      <c r="AF190">
        <v>5.94</v>
      </c>
      <c r="AG190">
        <v>5.98</v>
      </c>
      <c r="AH190">
        <v>5.29</v>
      </c>
      <c r="AI190">
        <v>5.46</v>
      </c>
      <c r="AM190" s="1">
        <v>39114</v>
      </c>
      <c r="AN190">
        <v>11.85</v>
      </c>
      <c r="AO190">
        <v>12.14</v>
      </c>
      <c r="AP190">
        <v>10.76</v>
      </c>
      <c r="AQ190">
        <v>11.19</v>
      </c>
      <c r="AU190" s="1">
        <v>39114</v>
      </c>
      <c r="AV190">
        <v>3.65</v>
      </c>
      <c r="AW190">
        <v>3.75</v>
      </c>
      <c r="AX190">
        <v>3.42</v>
      </c>
      <c r="AY190">
        <v>3.59</v>
      </c>
      <c r="BC190" s="1">
        <v>39114</v>
      </c>
      <c r="BD190">
        <v>12.12</v>
      </c>
      <c r="BE190">
        <v>13.55</v>
      </c>
      <c r="BF190">
        <v>11.84</v>
      </c>
      <c r="BG190">
        <v>12.3</v>
      </c>
      <c r="CI190" s="1">
        <v>39114</v>
      </c>
      <c r="CJ190">
        <v>8.65</v>
      </c>
      <c r="CK190">
        <v>8.93</v>
      </c>
      <c r="CL190">
        <v>7.54</v>
      </c>
      <c r="CM190">
        <v>7.64</v>
      </c>
      <c r="CQ190" s="1">
        <v>39114</v>
      </c>
      <c r="CR190">
        <v>44642.33</v>
      </c>
      <c r="CS190">
        <v>46752.13</v>
      </c>
      <c r="CT190">
        <v>42570.93</v>
      </c>
      <c r="CU190">
        <v>43892.31</v>
      </c>
    </row>
    <row r="191" spans="23:99" x14ac:dyDescent="0.25">
      <c r="W191" s="1">
        <v>39084</v>
      </c>
      <c r="X191">
        <v>11.7</v>
      </c>
      <c r="Y191">
        <v>11.81</v>
      </c>
      <c r="Z191">
        <v>10.11</v>
      </c>
      <c r="AA191">
        <v>10.97</v>
      </c>
      <c r="AE191" s="1">
        <v>39084</v>
      </c>
      <c r="AF191">
        <v>5.78</v>
      </c>
      <c r="AG191">
        <v>5.99</v>
      </c>
      <c r="AH191">
        <v>5.44</v>
      </c>
      <c r="AI191">
        <v>5.88</v>
      </c>
      <c r="AM191" s="1">
        <v>39084</v>
      </c>
      <c r="AN191">
        <v>13.15</v>
      </c>
      <c r="AO191">
        <v>13.3</v>
      </c>
      <c r="AP191">
        <v>11.33</v>
      </c>
      <c r="AQ191">
        <v>11.79</v>
      </c>
      <c r="AU191" s="1">
        <v>39084</v>
      </c>
      <c r="AV191">
        <v>3.81</v>
      </c>
      <c r="AW191">
        <v>3.97</v>
      </c>
      <c r="AX191">
        <v>3.24</v>
      </c>
      <c r="AY191">
        <v>3.67</v>
      </c>
      <c r="BC191" s="1">
        <v>39084</v>
      </c>
      <c r="BD191">
        <v>11.85</v>
      </c>
      <c r="BE191">
        <v>12.29</v>
      </c>
      <c r="BF191">
        <v>10.74</v>
      </c>
      <c r="BG191">
        <v>12.05</v>
      </c>
      <c r="CI191" s="1">
        <v>39084</v>
      </c>
      <c r="CJ191">
        <v>8.43</v>
      </c>
      <c r="CK191">
        <v>9.1199999999999992</v>
      </c>
      <c r="CL191">
        <v>7.7</v>
      </c>
      <c r="CM191">
        <v>8.61</v>
      </c>
      <c r="CQ191" s="1">
        <v>39084</v>
      </c>
      <c r="CR191">
        <v>44476.480000000003</v>
      </c>
      <c r="CS191">
        <v>45387.98</v>
      </c>
      <c r="CT191">
        <v>41266.21</v>
      </c>
      <c r="CU191">
        <v>44641.599999999999</v>
      </c>
    </row>
    <row r="192" spans="23:99" x14ac:dyDescent="0.25">
      <c r="W192" s="1">
        <v>39052</v>
      </c>
      <c r="X192">
        <v>10.58</v>
      </c>
      <c r="Y192">
        <v>11.58</v>
      </c>
      <c r="Z192">
        <v>10.43</v>
      </c>
      <c r="AA192">
        <v>11.55</v>
      </c>
      <c r="AE192" s="1">
        <v>39052</v>
      </c>
      <c r="AF192">
        <v>5.42</v>
      </c>
      <c r="AG192">
        <v>5.8</v>
      </c>
      <c r="AH192">
        <v>5.32</v>
      </c>
      <c r="AI192">
        <v>5.8</v>
      </c>
      <c r="AM192" s="1">
        <v>39052</v>
      </c>
      <c r="AN192">
        <v>11.28</v>
      </c>
      <c r="AO192">
        <v>13.45</v>
      </c>
      <c r="AP192">
        <v>10.84</v>
      </c>
      <c r="AQ192">
        <v>13.01</v>
      </c>
      <c r="AU192" s="1">
        <v>39052</v>
      </c>
      <c r="AV192">
        <v>3.65</v>
      </c>
      <c r="AW192">
        <v>3.92</v>
      </c>
      <c r="AX192">
        <v>3.6</v>
      </c>
      <c r="AY192">
        <v>3.79</v>
      </c>
      <c r="BC192" s="1">
        <v>39052</v>
      </c>
      <c r="BD192">
        <v>11.55</v>
      </c>
      <c r="BE192">
        <v>12.02</v>
      </c>
      <c r="BF192">
        <v>11.27</v>
      </c>
      <c r="BG192">
        <v>11.75</v>
      </c>
      <c r="CI192" s="1">
        <v>39052</v>
      </c>
      <c r="CJ192">
        <v>8.73</v>
      </c>
      <c r="CK192">
        <v>8.73</v>
      </c>
      <c r="CL192">
        <v>7.93</v>
      </c>
      <c r="CM192">
        <v>8.32</v>
      </c>
      <c r="CQ192" s="1">
        <v>39052</v>
      </c>
      <c r="CR192">
        <v>41929.93</v>
      </c>
      <c r="CS192">
        <v>44674.75</v>
      </c>
      <c r="CT192">
        <v>41192.160000000003</v>
      </c>
      <c r="CU192">
        <v>44473.71</v>
      </c>
    </row>
    <row r="193" spans="23:99" x14ac:dyDescent="0.25">
      <c r="W193" s="1">
        <v>39022</v>
      </c>
      <c r="X193">
        <v>9.83</v>
      </c>
      <c r="Y193">
        <v>10.7</v>
      </c>
      <c r="Z193">
        <v>9.76</v>
      </c>
      <c r="AA193">
        <v>10.63</v>
      </c>
      <c r="AE193" s="1">
        <v>39022</v>
      </c>
      <c r="AF193">
        <v>5.33</v>
      </c>
      <c r="AG193">
        <v>5.58</v>
      </c>
      <c r="AH193">
        <v>5.19</v>
      </c>
      <c r="AI193">
        <v>5.4</v>
      </c>
      <c r="AM193" s="1">
        <v>39022</v>
      </c>
      <c r="AN193">
        <v>10.85</v>
      </c>
      <c r="AO193">
        <v>11.5</v>
      </c>
      <c r="AP193">
        <v>9.94</v>
      </c>
      <c r="AQ193">
        <v>11.3</v>
      </c>
      <c r="AU193" s="1">
        <v>39022</v>
      </c>
      <c r="AV193">
        <v>3.02</v>
      </c>
      <c r="AW193">
        <v>3.67</v>
      </c>
      <c r="AX193">
        <v>2.98</v>
      </c>
      <c r="AY193">
        <v>3.62</v>
      </c>
      <c r="BC193" s="1">
        <v>39022</v>
      </c>
      <c r="BD193">
        <v>10.62</v>
      </c>
      <c r="BE193">
        <v>11.62</v>
      </c>
      <c r="BF193">
        <v>10.56</v>
      </c>
      <c r="BG193">
        <v>11.48</v>
      </c>
      <c r="CI193" s="1">
        <v>39022</v>
      </c>
      <c r="CJ193">
        <v>8.36</v>
      </c>
      <c r="CK193">
        <v>9.3000000000000007</v>
      </c>
      <c r="CL193">
        <v>8.35</v>
      </c>
      <c r="CM193">
        <v>8.75</v>
      </c>
      <c r="CQ193" s="1">
        <v>39022</v>
      </c>
      <c r="CR193">
        <v>39278.99</v>
      </c>
      <c r="CS193">
        <v>42308.39</v>
      </c>
      <c r="CT193">
        <v>39278.99</v>
      </c>
      <c r="CU193">
        <v>41931.839999999997</v>
      </c>
    </row>
    <row r="194" spans="23:99" x14ac:dyDescent="0.25">
      <c r="W194" s="1">
        <v>38992</v>
      </c>
      <c r="X194">
        <v>9.2899999999999991</v>
      </c>
      <c r="Y194">
        <v>9.92</v>
      </c>
      <c r="Z194">
        <v>8.68</v>
      </c>
      <c r="AA194">
        <v>9.74</v>
      </c>
      <c r="AE194" s="1">
        <v>38992</v>
      </c>
      <c r="AF194">
        <v>4.91</v>
      </c>
      <c r="AG194">
        <v>5.59</v>
      </c>
      <c r="AH194">
        <v>4.83</v>
      </c>
      <c r="AI194">
        <v>5.27</v>
      </c>
      <c r="AM194" s="1">
        <v>38992</v>
      </c>
      <c r="AN194">
        <v>9.5500000000000007</v>
      </c>
      <c r="AO194">
        <v>11.28</v>
      </c>
      <c r="AP194">
        <v>9.5500000000000007</v>
      </c>
      <c r="AQ194">
        <v>10.83</v>
      </c>
      <c r="AU194" s="1">
        <v>38992</v>
      </c>
      <c r="AV194">
        <v>2.77</v>
      </c>
      <c r="AW194">
        <v>3.13</v>
      </c>
      <c r="AX194">
        <v>2.77</v>
      </c>
      <c r="AY194">
        <v>3.01</v>
      </c>
      <c r="BC194" s="1">
        <v>38992</v>
      </c>
      <c r="BD194">
        <v>9.9499999999999993</v>
      </c>
      <c r="BE194">
        <v>10.97</v>
      </c>
      <c r="BF194">
        <v>9.52</v>
      </c>
      <c r="BG194">
        <v>10.46</v>
      </c>
      <c r="CI194" s="1">
        <v>38992</v>
      </c>
      <c r="CJ194">
        <v>7.56</v>
      </c>
      <c r="CK194">
        <v>8.93</v>
      </c>
      <c r="CL194">
        <v>7.5</v>
      </c>
      <c r="CM194">
        <v>8.4</v>
      </c>
      <c r="CQ194" s="1">
        <v>38992</v>
      </c>
      <c r="CR194">
        <v>36450.33</v>
      </c>
      <c r="CS194">
        <v>39843.160000000003</v>
      </c>
      <c r="CT194">
        <v>36437.550000000003</v>
      </c>
      <c r="CU194">
        <v>39262.79</v>
      </c>
    </row>
    <row r="195" spans="23:99" x14ac:dyDescent="0.25">
      <c r="W195" s="1">
        <v>38961</v>
      </c>
      <c r="X195">
        <v>9.81</v>
      </c>
      <c r="Y195">
        <v>10.06</v>
      </c>
      <c r="Z195">
        <v>8.41</v>
      </c>
      <c r="AA195">
        <v>9.19</v>
      </c>
      <c r="AE195" s="1">
        <v>38961</v>
      </c>
      <c r="AF195">
        <v>4.84</v>
      </c>
      <c r="AG195">
        <v>5.09</v>
      </c>
      <c r="AH195">
        <v>4.58</v>
      </c>
      <c r="AI195">
        <v>4.87</v>
      </c>
      <c r="AM195" s="1">
        <v>38961</v>
      </c>
      <c r="AN195">
        <v>9.8699999999999992</v>
      </c>
      <c r="AO195">
        <v>10.8</v>
      </c>
      <c r="AP195">
        <v>8.98</v>
      </c>
      <c r="AQ195">
        <v>9.6199999999999992</v>
      </c>
      <c r="AU195" s="1">
        <v>38961</v>
      </c>
      <c r="AV195">
        <v>2.75</v>
      </c>
      <c r="AW195">
        <v>2.95</v>
      </c>
      <c r="AX195">
        <v>2.63</v>
      </c>
      <c r="AY195">
        <v>2.76</v>
      </c>
      <c r="BC195" s="1">
        <v>38961</v>
      </c>
      <c r="BD195">
        <v>10.42</v>
      </c>
      <c r="BE195">
        <v>11.03</v>
      </c>
      <c r="BF195">
        <v>9.35</v>
      </c>
      <c r="BG195">
        <v>9.74</v>
      </c>
      <c r="CI195" s="1">
        <v>38961</v>
      </c>
      <c r="CJ195">
        <v>7.73</v>
      </c>
      <c r="CK195">
        <v>8.2799999999999994</v>
      </c>
      <c r="CL195">
        <v>7.22</v>
      </c>
      <c r="CM195">
        <v>7.5</v>
      </c>
      <c r="CQ195" s="1">
        <v>38961</v>
      </c>
      <c r="CR195">
        <v>36232.22</v>
      </c>
      <c r="CS195">
        <v>37739.46</v>
      </c>
      <c r="CT195">
        <v>34127.480000000003</v>
      </c>
      <c r="CU195">
        <v>36449.4</v>
      </c>
    </row>
    <row r="196" spans="23:99" x14ac:dyDescent="0.25">
      <c r="W196" s="1">
        <v>38930</v>
      </c>
      <c r="X196">
        <v>10.1</v>
      </c>
      <c r="Y196">
        <v>10.56</v>
      </c>
      <c r="Z196">
        <v>9.59</v>
      </c>
      <c r="AA196">
        <v>9.74</v>
      </c>
      <c r="AE196" s="1">
        <v>38930</v>
      </c>
      <c r="AF196">
        <v>4.8899999999999997</v>
      </c>
      <c r="AG196">
        <v>5</v>
      </c>
      <c r="AH196">
        <v>4.49</v>
      </c>
      <c r="AI196">
        <v>4.83</v>
      </c>
      <c r="AM196" s="1">
        <v>38930</v>
      </c>
      <c r="AN196">
        <v>11.72</v>
      </c>
      <c r="AO196">
        <v>11.72</v>
      </c>
      <c r="AP196">
        <v>9</v>
      </c>
      <c r="AQ196">
        <v>9.76</v>
      </c>
      <c r="AU196" s="1">
        <v>38930</v>
      </c>
      <c r="AV196">
        <v>2.61</v>
      </c>
      <c r="AW196">
        <v>2.78</v>
      </c>
      <c r="AX196">
        <v>2.46</v>
      </c>
      <c r="AY196">
        <v>2.75</v>
      </c>
      <c r="BC196" s="1">
        <v>38930</v>
      </c>
      <c r="BD196">
        <v>11.2</v>
      </c>
      <c r="BE196">
        <v>11.73</v>
      </c>
      <c r="BF196">
        <v>10.06</v>
      </c>
      <c r="BG196">
        <v>10.31</v>
      </c>
      <c r="CI196" s="1">
        <v>38930</v>
      </c>
      <c r="CJ196">
        <v>6.2</v>
      </c>
      <c r="CK196">
        <v>7.79</v>
      </c>
      <c r="CL196">
        <v>6.07</v>
      </c>
      <c r="CM196">
        <v>7.73</v>
      </c>
      <c r="CQ196" s="1">
        <v>38930</v>
      </c>
      <c r="CR196">
        <v>37077.120000000003</v>
      </c>
      <c r="CS196">
        <v>38172.370000000003</v>
      </c>
      <c r="CT196">
        <v>35122.959999999999</v>
      </c>
      <c r="CU196">
        <v>36232.22</v>
      </c>
    </row>
    <row r="197" spans="23:99" x14ac:dyDescent="0.25">
      <c r="W197" s="1">
        <v>38901</v>
      </c>
      <c r="X197">
        <v>9.74</v>
      </c>
      <c r="Y197">
        <v>10.25</v>
      </c>
      <c r="Z197">
        <v>9.35</v>
      </c>
      <c r="AA197">
        <v>10.17</v>
      </c>
      <c r="AE197" s="1">
        <v>38901</v>
      </c>
      <c r="AF197">
        <v>4.72</v>
      </c>
      <c r="AG197">
        <v>5.03</v>
      </c>
      <c r="AH197">
        <v>4.2699999999999996</v>
      </c>
      <c r="AI197">
        <v>4.95</v>
      </c>
      <c r="AM197" s="1">
        <v>38901</v>
      </c>
      <c r="AN197">
        <v>9.33</v>
      </c>
      <c r="AO197">
        <v>12.82</v>
      </c>
      <c r="AP197">
        <v>8.6999999999999993</v>
      </c>
      <c r="AQ197">
        <v>11.72</v>
      </c>
      <c r="AU197" s="1">
        <v>38901</v>
      </c>
      <c r="AV197">
        <v>2.25</v>
      </c>
      <c r="AW197">
        <v>2.61</v>
      </c>
      <c r="AX197">
        <v>2.2000000000000002</v>
      </c>
      <c r="AY197">
        <v>2.6</v>
      </c>
      <c r="BC197" s="1">
        <v>38901</v>
      </c>
      <c r="BD197">
        <v>10.68</v>
      </c>
      <c r="BE197">
        <v>11.4</v>
      </c>
      <c r="BF197">
        <v>10.09</v>
      </c>
      <c r="BG197">
        <v>11.21</v>
      </c>
      <c r="CI197" s="1">
        <v>38901</v>
      </c>
      <c r="CJ197">
        <v>7.32</v>
      </c>
      <c r="CK197">
        <v>7.49</v>
      </c>
      <c r="CL197">
        <v>5.53</v>
      </c>
      <c r="CM197">
        <v>6.27</v>
      </c>
      <c r="CQ197" s="1">
        <v>38901</v>
      </c>
      <c r="CR197">
        <v>36628.58</v>
      </c>
      <c r="CS197">
        <v>37600.629999999997</v>
      </c>
      <c r="CT197">
        <v>34590.83</v>
      </c>
      <c r="CU197">
        <v>37077.120000000003</v>
      </c>
    </row>
    <row r="198" spans="23:99" x14ac:dyDescent="0.25">
      <c r="W198" s="1">
        <v>38869</v>
      </c>
      <c r="X198">
        <v>9.98</v>
      </c>
      <c r="Y198">
        <v>10.220000000000001</v>
      </c>
      <c r="Z198">
        <v>8.23</v>
      </c>
      <c r="AA198">
        <v>9.7799999999999994</v>
      </c>
      <c r="AE198" s="1">
        <v>38869</v>
      </c>
      <c r="AF198">
        <v>4.57</v>
      </c>
      <c r="AG198">
        <v>4.8899999999999997</v>
      </c>
      <c r="AH198">
        <v>3.8</v>
      </c>
      <c r="AI198">
        <v>4.6900000000000004</v>
      </c>
      <c r="AM198" s="1">
        <v>38869</v>
      </c>
      <c r="AN198">
        <v>9.98</v>
      </c>
      <c r="AO198">
        <v>10.74</v>
      </c>
      <c r="AP198">
        <v>8.14</v>
      </c>
      <c r="AQ198">
        <v>9.33</v>
      </c>
      <c r="AU198" s="1">
        <v>38869</v>
      </c>
      <c r="AV198">
        <v>2.23</v>
      </c>
      <c r="AW198">
        <v>2.36</v>
      </c>
      <c r="AX198">
        <v>2.06</v>
      </c>
      <c r="AY198">
        <v>2.25</v>
      </c>
      <c r="BC198" s="1">
        <v>38869</v>
      </c>
      <c r="BD198">
        <v>10.87</v>
      </c>
      <c r="BE198">
        <v>11.21</v>
      </c>
      <c r="BF198">
        <v>9.1300000000000008</v>
      </c>
      <c r="BG198">
        <v>10.73</v>
      </c>
      <c r="CI198" s="1">
        <v>38869</v>
      </c>
      <c r="CJ198">
        <v>7.92</v>
      </c>
      <c r="CK198">
        <v>8.23</v>
      </c>
      <c r="CL198">
        <v>6.78</v>
      </c>
      <c r="CM198">
        <v>7.37</v>
      </c>
      <c r="CQ198" s="1">
        <v>38869</v>
      </c>
      <c r="CR198">
        <v>36531.410000000003</v>
      </c>
      <c r="CS198">
        <v>38437.120000000003</v>
      </c>
      <c r="CT198">
        <v>32057.32</v>
      </c>
      <c r="CU198">
        <v>36630.660000000003</v>
      </c>
    </row>
    <row r="199" spans="23:99" x14ac:dyDescent="0.25">
      <c r="W199" s="1">
        <v>38839</v>
      </c>
      <c r="X199">
        <v>10.33</v>
      </c>
      <c r="Y199">
        <v>10.96</v>
      </c>
      <c r="Z199">
        <v>9.33</v>
      </c>
      <c r="AA199">
        <v>9.9700000000000006</v>
      </c>
      <c r="AE199" s="1">
        <v>38839</v>
      </c>
      <c r="AF199">
        <v>4.95</v>
      </c>
      <c r="AG199">
        <v>5.68</v>
      </c>
      <c r="AH199">
        <v>4.24</v>
      </c>
      <c r="AI199">
        <v>4.5</v>
      </c>
      <c r="AM199" s="1">
        <v>38839</v>
      </c>
      <c r="AN199">
        <v>9.01</v>
      </c>
      <c r="AO199">
        <v>10.63</v>
      </c>
      <c r="AP199">
        <v>7.71</v>
      </c>
      <c r="AQ199">
        <v>9.98</v>
      </c>
      <c r="AU199" s="1">
        <v>38839</v>
      </c>
      <c r="AV199">
        <v>2.34</v>
      </c>
      <c r="AW199">
        <v>2.5499999999999998</v>
      </c>
      <c r="AX199">
        <v>1.93</v>
      </c>
      <c r="AY199">
        <v>2.2000000000000002</v>
      </c>
      <c r="BC199" s="1">
        <v>38839</v>
      </c>
      <c r="BD199">
        <v>11.83</v>
      </c>
      <c r="BE199">
        <v>12.17</v>
      </c>
      <c r="BF199">
        <v>9.43</v>
      </c>
      <c r="BG199">
        <v>10.55</v>
      </c>
      <c r="CI199" s="1">
        <v>38839</v>
      </c>
      <c r="CJ199">
        <v>8.16</v>
      </c>
      <c r="CK199">
        <v>8.69</v>
      </c>
      <c r="CL199">
        <v>7.62</v>
      </c>
      <c r="CM199">
        <v>7.83</v>
      </c>
      <c r="CQ199" s="1">
        <v>38839</v>
      </c>
      <c r="CR199">
        <v>40364.79</v>
      </c>
      <c r="CS199">
        <v>42061.59</v>
      </c>
      <c r="CT199">
        <v>34911.339999999997</v>
      </c>
      <c r="CU199">
        <v>36530.04</v>
      </c>
    </row>
    <row r="200" spans="23:99" x14ac:dyDescent="0.25">
      <c r="W200" s="1">
        <v>38810</v>
      </c>
      <c r="X200">
        <v>9.67</v>
      </c>
      <c r="Y200">
        <v>10.67</v>
      </c>
      <c r="Z200">
        <v>9.59</v>
      </c>
      <c r="AA200">
        <v>10.47</v>
      </c>
      <c r="AE200" s="1">
        <v>38810</v>
      </c>
      <c r="AF200">
        <v>4.8099999999999996</v>
      </c>
      <c r="AG200">
        <v>5.16</v>
      </c>
      <c r="AH200">
        <v>4.6500000000000004</v>
      </c>
      <c r="AI200">
        <v>4.8899999999999997</v>
      </c>
      <c r="AM200" s="1">
        <v>38810</v>
      </c>
      <c r="AN200">
        <v>9.85</v>
      </c>
      <c r="AO200">
        <v>11.17</v>
      </c>
      <c r="AP200">
        <v>8.77</v>
      </c>
      <c r="AQ200">
        <v>8.94</v>
      </c>
      <c r="AU200" s="1">
        <v>38810</v>
      </c>
      <c r="AV200">
        <v>2.59</v>
      </c>
      <c r="AW200">
        <v>2.67</v>
      </c>
      <c r="AX200">
        <v>2.3199999999999998</v>
      </c>
      <c r="AY200">
        <v>2.33</v>
      </c>
      <c r="BC200" s="1">
        <v>38810</v>
      </c>
      <c r="BD200">
        <v>10.77</v>
      </c>
      <c r="BE200">
        <v>12.12</v>
      </c>
      <c r="BF200">
        <v>10.77</v>
      </c>
      <c r="BG200">
        <v>11.78</v>
      </c>
      <c r="CI200" s="1">
        <v>38810</v>
      </c>
      <c r="CJ200">
        <v>8.7799999999999994</v>
      </c>
      <c r="CK200">
        <v>9.0500000000000007</v>
      </c>
      <c r="CL200">
        <v>7.92</v>
      </c>
      <c r="CM200">
        <v>8.15</v>
      </c>
      <c r="CQ200" s="1">
        <v>38810</v>
      </c>
      <c r="CR200">
        <v>37951.97</v>
      </c>
      <c r="CS200">
        <v>40424.949999999997</v>
      </c>
      <c r="CT200">
        <v>37816.410000000003</v>
      </c>
      <c r="CU200">
        <v>40363.42</v>
      </c>
    </row>
    <row r="201" spans="23:99" x14ac:dyDescent="0.25">
      <c r="W201" s="1">
        <v>38777</v>
      </c>
      <c r="X201">
        <v>9.6999999999999993</v>
      </c>
      <c r="Y201">
        <v>10.18</v>
      </c>
      <c r="Z201">
        <v>9.07</v>
      </c>
      <c r="AA201">
        <v>9.6300000000000008</v>
      </c>
      <c r="AE201" s="1">
        <v>38777</v>
      </c>
      <c r="AF201">
        <v>5.18</v>
      </c>
      <c r="AG201">
        <v>5.23</v>
      </c>
      <c r="AH201">
        <v>4.68</v>
      </c>
      <c r="AI201">
        <v>4.75</v>
      </c>
      <c r="AM201" s="1">
        <v>38777</v>
      </c>
      <c r="AN201">
        <v>11.28</v>
      </c>
      <c r="AO201">
        <v>11.28</v>
      </c>
      <c r="AP201">
        <v>8.7200000000000006</v>
      </c>
      <c r="AQ201">
        <v>9.84</v>
      </c>
      <c r="AU201" s="1">
        <v>38777</v>
      </c>
      <c r="AV201">
        <v>2.54</v>
      </c>
      <c r="AW201">
        <v>2.79</v>
      </c>
      <c r="AX201">
        <v>2.2799999999999998</v>
      </c>
      <c r="AY201">
        <v>2.58</v>
      </c>
      <c r="BC201" s="1">
        <v>38777</v>
      </c>
      <c r="BD201">
        <v>10.74</v>
      </c>
      <c r="BE201">
        <v>11.52</v>
      </c>
      <c r="BF201">
        <v>10.37</v>
      </c>
      <c r="BG201">
        <v>10.59</v>
      </c>
      <c r="CI201" s="1">
        <v>38777</v>
      </c>
      <c r="CJ201">
        <v>10.01</v>
      </c>
      <c r="CK201">
        <v>10.15</v>
      </c>
      <c r="CL201">
        <v>8.7200000000000006</v>
      </c>
      <c r="CM201">
        <v>8.85</v>
      </c>
      <c r="CQ201" s="1">
        <v>38777</v>
      </c>
      <c r="CR201">
        <v>38610.39</v>
      </c>
      <c r="CS201">
        <v>39394.910000000003</v>
      </c>
      <c r="CT201">
        <v>36084.5</v>
      </c>
      <c r="CU201">
        <v>37951.97</v>
      </c>
    </row>
    <row r="202" spans="23:99" x14ac:dyDescent="0.25">
      <c r="W202" s="1">
        <v>38749</v>
      </c>
      <c r="X202">
        <v>10.49</v>
      </c>
      <c r="Y202">
        <v>10.56</v>
      </c>
      <c r="Z202">
        <v>8.9600000000000009</v>
      </c>
      <c r="AA202">
        <v>9.99</v>
      </c>
      <c r="AE202" s="1">
        <v>38749</v>
      </c>
      <c r="AF202">
        <v>4.88</v>
      </c>
      <c r="AG202">
        <v>5.36</v>
      </c>
      <c r="AH202">
        <v>4.63</v>
      </c>
      <c r="AI202">
        <v>5.04</v>
      </c>
      <c r="AM202" s="1">
        <v>38749</v>
      </c>
      <c r="AN202">
        <v>13.97</v>
      </c>
      <c r="AO202">
        <v>14.27</v>
      </c>
      <c r="AP202">
        <v>10.130000000000001</v>
      </c>
      <c r="AQ202">
        <v>11.35</v>
      </c>
      <c r="AU202" s="1">
        <v>38749</v>
      </c>
      <c r="AV202">
        <v>2.84</v>
      </c>
      <c r="AW202">
        <v>3.02</v>
      </c>
      <c r="AX202">
        <v>2.23</v>
      </c>
      <c r="AY202">
        <v>2.52</v>
      </c>
      <c r="BC202" s="1">
        <v>38749</v>
      </c>
      <c r="BD202">
        <v>10.36</v>
      </c>
      <c r="BE202">
        <v>10.69</v>
      </c>
      <c r="BF202">
        <v>9.0299999999999994</v>
      </c>
      <c r="BG202">
        <v>10.67</v>
      </c>
      <c r="CI202" s="1">
        <v>38749</v>
      </c>
      <c r="CJ202">
        <v>9.35</v>
      </c>
      <c r="CK202">
        <v>10.53</v>
      </c>
      <c r="CL202">
        <v>9.25</v>
      </c>
      <c r="CM202">
        <v>10.01</v>
      </c>
      <c r="CQ202" s="1">
        <v>38749</v>
      </c>
      <c r="CR202">
        <v>38382.33</v>
      </c>
      <c r="CS202">
        <v>38978.050000000003</v>
      </c>
      <c r="CT202">
        <v>35891.24</v>
      </c>
      <c r="CU202">
        <v>38610.39</v>
      </c>
    </row>
    <row r="203" spans="23:99" x14ac:dyDescent="0.25">
      <c r="W203" s="1">
        <v>38719</v>
      </c>
      <c r="X203">
        <v>8.2200000000000006</v>
      </c>
      <c r="Y203">
        <v>10.49</v>
      </c>
      <c r="Z203">
        <v>8.1999999999999993</v>
      </c>
      <c r="AA203">
        <v>10.49</v>
      </c>
      <c r="AE203" s="1">
        <v>38719</v>
      </c>
      <c r="AF203">
        <v>4.0999999999999996</v>
      </c>
      <c r="AG203">
        <v>4.97</v>
      </c>
      <c r="AH203">
        <v>4.04</v>
      </c>
      <c r="AI203">
        <v>4.93</v>
      </c>
      <c r="AM203" s="1">
        <v>38719</v>
      </c>
      <c r="AN203">
        <v>11.23</v>
      </c>
      <c r="AO203">
        <v>14.12</v>
      </c>
      <c r="AP203">
        <v>10.81</v>
      </c>
      <c r="AQ203">
        <v>13.98</v>
      </c>
      <c r="AU203" s="1">
        <v>38719</v>
      </c>
      <c r="AV203">
        <v>2.33</v>
      </c>
      <c r="AW203">
        <v>2.92</v>
      </c>
      <c r="AX203">
        <v>2.31</v>
      </c>
      <c r="AY203">
        <v>2.83</v>
      </c>
      <c r="BC203" s="1">
        <v>38719</v>
      </c>
      <c r="BD203">
        <v>8.44</v>
      </c>
      <c r="BE203">
        <v>10.55</v>
      </c>
      <c r="BF203">
        <v>8.1199999999999992</v>
      </c>
      <c r="BG203">
        <v>10.36</v>
      </c>
      <c r="CI203" s="1">
        <v>38719</v>
      </c>
      <c r="CJ203">
        <v>10.220000000000001</v>
      </c>
      <c r="CK203">
        <v>10.53</v>
      </c>
      <c r="CL203">
        <v>9.06</v>
      </c>
      <c r="CM203">
        <v>9.34</v>
      </c>
      <c r="CQ203" s="1">
        <v>38719</v>
      </c>
      <c r="CR203">
        <v>33461.54</v>
      </c>
      <c r="CS203">
        <v>38803.99</v>
      </c>
      <c r="CT203">
        <v>32860.17</v>
      </c>
      <c r="CU203">
        <v>38382.800000000003</v>
      </c>
    </row>
    <row r="204" spans="23:99" x14ac:dyDescent="0.25">
      <c r="W204" s="1">
        <v>38687</v>
      </c>
      <c r="X204">
        <v>7.58</v>
      </c>
      <c r="Y204">
        <v>8.25</v>
      </c>
      <c r="Z204">
        <v>7.52</v>
      </c>
      <c r="AA204">
        <v>8.19</v>
      </c>
      <c r="AE204" s="1">
        <v>38687</v>
      </c>
      <c r="AF204">
        <v>4.12</v>
      </c>
      <c r="AG204">
        <v>4.37</v>
      </c>
      <c r="AH204">
        <v>3.98</v>
      </c>
      <c r="AI204">
        <v>4.13</v>
      </c>
      <c r="AM204" s="1">
        <v>38687</v>
      </c>
      <c r="AN204">
        <v>9.9499999999999993</v>
      </c>
      <c r="AO204">
        <v>11.21</v>
      </c>
      <c r="AP204">
        <v>9.42</v>
      </c>
      <c r="AQ204">
        <v>11.21</v>
      </c>
      <c r="AU204" s="1">
        <v>38687</v>
      </c>
      <c r="AV204">
        <v>2.14</v>
      </c>
      <c r="AW204">
        <v>2.39</v>
      </c>
      <c r="AX204">
        <v>2.12</v>
      </c>
      <c r="AY204">
        <v>2.33</v>
      </c>
      <c r="BC204" s="1">
        <v>38687</v>
      </c>
      <c r="BD204">
        <v>7.12</v>
      </c>
      <c r="BE204">
        <v>8.48</v>
      </c>
      <c r="BF204">
        <v>7.07</v>
      </c>
      <c r="BG204">
        <v>8.48</v>
      </c>
      <c r="CI204" s="1">
        <v>38687</v>
      </c>
      <c r="CJ204">
        <v>10.6</v>
      </c>
      <c r="CK204">
        <v>10.72</v>
      </c>
      <c r="CL204">
        <v>9.76</v>
      </c>
      <c r="CM204">
        <v>10.02</v>
      </c>
      <c r="CQ204" s="1">
        <v>38687</v>
      </c>
      <c r="CR204">
        <v>31920.61</v>
      </c>
      <c r="CS204">
        <v>33837.269999999997</v>
      </c>
      <c r="CT204">
        <v>31920.61</v>
      </c>
      <c r="CU204">
        <v>33455.94</v>
      </c>
    </row>
    <row r="205" spans="23:99" x14ac:dyDescent="0.25">
      <c r="W205" s="1">
        <v>38657</v>
      </c>
      <c r="X205">
        <v>7.13</v>
      </c>
      <c r="Y205">
        <v>7.64</v>
      </c>
      <c r="Z205">
        <v>6.6</v>
      </c>
      <c r="AA205">
        <v>7.54</v>
      </c>
      <c r="AE205" s="1">
        <v>38657</v>
      </c>
      <c r="AF205">
        <v>3.94</v>
      </c>
      <c r="AG205">
        <v>4.22</v>
      </c>
      <c r="AH205">
        <v>3.81</v>
      </c>
      <c r="AI205">
        <v>4.08</v>
      </c>
      <c r="AM205" s="1">
        <v>38657</v>
      </c>
      <c r="AN205">
        <v>8.67</v>
      </c>
      <c r="AO205">
        <v>10.02</v>
      </c>
      <c r="AP205">
        <v>8.4</v>
      </c>
      <c r="AQ205">
        <v>9.89</v>
      </c>
      <c r="AU205" s="1">
        <v>38657</v>
      </c>
      <c r="AV205">
        <v>1.88</v>
      </c>
      <c r="AW205">
        <v>2.2200000000000002</v>
      </c>
      <c r="AX205">
        <v>1.84</v>
      </c>
      <c r="AY205">
        <v>2.1</v>
      </c>
      <c r="BC205" s="1">
        <v>38657</v>
      </c>
      <c r="BD205">
        <v>6.52</v>
      </c>
      <c r="BE205">
        <v>7.19</v>
      </c>
      <c r="BF205">
        <v>6.52</v>
      </c>
      <c r="BG205">
        <v>7.08</v>
      </c>
      <c r="CI205" s="1">
        <v>38657</v>
      </c>
      <c r="CJ205">
        <v>10.35</v>
      </c>
      <c r="CK205">
        <v>11.29</v>
      </c>
      <c r="CL205">
        <v>9.9</v>
      </c>
      <c r="CM205">
        <v>10.5</v>
      </c>
      <c r="CQ205" s="1">
        <v>38657</v>
      </c>
      <c r="CR205">
        <v>30193.51</v>
      </c>
      <c r="CS205">
        <v>32350.47</v>
      </c>
      <c r="CT205">
        <v>29948.18</v>
      </c>
      <c r="CU205">
        <v>31916.76</v>
      </c>
    </row>
    <row r="206" spans="23:99" x14ac:dyDescent="0.25">
      <c r="W206" s="1">
        <v>38628</v>
      </c>
      <c r="X206">
        <v>7.86</v>
      </c>
      <c r="Y206">
        <v>7.95</v>
      </c>
      <c r="Z206">
        <v>6.44</v>
      </c>
      <c r="AA206">
        <v>7.09</v>
      </c>
      <c r="AE206" s="1">
        <v>38628</v>
      </c>
      <c r="AF206">
        <v>3.89</v>
      </c>
      <c r="AG206">
        <v>4.04</v>
      </c>
      <c r="AH206">
        <v>3.53</v>
      </c>
      <c r="AI206">
        <v>3.93</v>
      </c>
      <c r="AM206" s="1">
        <v>38628</v>
      </c>
      <c r="AN206">
        <v>11.03</v>
      </c>
      <c r="AO206">
        <v>11.51</v>
      </c>
      <c r="AP206">
        <v>7.82</v>
      </c>
      <c r="AQ206">
        <v>8.67</v>
      </c>
      <c r="AU206" s="1">
        <v>38628</v>
      </c>
      <c r="AV206">
        <v>1.98</v>
      </c>
      <c r="AW206">
        <v>2.0299999999999998</v>
      </c>
      <c r="AX206">
        <v>1.76</v>
      </c>
      <c r="AY206">
        <v>1.87</v>
      </c>
      <c r="BC206" s="1">
        <v>38628</v>
      </c>
      <c r="BD206">
        <v>7.13</v>
      </c>
      <c r="BE206">
        <v>7.21</v>
      </c>
      <c r="BF206">
        <v>5.85</v>
      </c>
      <c r="BG206">
        <v>6.5</v>
      </c>
      <c r="CI206" s="1">
        <v>38628</v>
      </c>
      <c r="CJ206">
        <v>12.21</v>
      </c>
      <c r="CK206">
        <v>12.57</v>
      </c>
      <c r="CL206">
        <v>9.2799999999999994</v>
      </c>
      <c r="CM206">
        <v>10.23</v>
      </c>
      <c r="CQ206" s="1">
        <v>38628</v>
      </c>
      <c r="CR206">
        <v>31581.5</v>
      </c>
      <c r="CS206">
        <v>32051.51</v>
      </c>
      <c r="CT206">
        <v>28161.24</v>
      </c>
      <c r="CU206">
        <v>30193.51</v>
      </c>
    </row>
    <row r="207" spans="23:99" x14ac:dyDescent="0.25">
      <c r="W207" s="1">
        <v>38596</v>
      </c>
      <c r="X207">
        <v>7.16</v>
      </c>
      <c r="Y207">
        <v>8.25</v>
      </c>
      <c r="Z207">
        <v>7.01</v>
      </c>
      <c r="AA207">
        <v>7.85</v>
      </c>
      <c r="AE207" s="1">
        <v>38596</v>
      </c>
      <c r="AF207">
        <v>3.58</v>
      </c>
      <c r="AG207">
        <v>3.96</v>
      </c>
      <c r="AH207">
        <v>3.57</v>
      </c>
      <c r="AI207">
        <v>3.88</v>
      </c>
      <c r="AM207" s="1">
        <v>38596</v>
      </c>
      <c r="AN207">
        <v>8.8800000000000008</v>
      </c>
      <c r="AO207">
        <v>11.03</v>
      </c>
      <c r="AP207">
        <v>8.61</v>
      </c>
      <c r="AQ207">
        <v>11.03</v>
      </c>
      <c r="AU207" s="1">
        <v>38596</v>
      </c>
      <c r="AV207">
        <v>1.73</v>
      </c>
      <c r="AW207">
        <v>2.08</v>
      </c>
      <c r="AX207">
        <v>1.69</v>
      </c>
      <c r="AY207">
        <v>2</v>
      </c>
      <c r="BC207" s="1">
        <v>38596</v>
      </c>
      <c r="BD207">
        <v>6.08</v>
      </c>
      <c r="BE207">
        <v>7.31</v>
      </c>
      <c r="BF207">
        <v>5.94</v>
      </c>
      <c r="BG207">
        <v>7.13</v>
      </c>
      <c r="CI207" s="1">
        <v>38596</v>
      </c>
      <c r="CJ207">
        <v>12.39</v>
      </c>
      <c r="CK207">
        <v>13.77</v>
      </c>
      <c r="CL207">
        <v>11.87</v>
      </c>
      <c r="CM207">
        <v>12.12</v>
      </c>
      <c r="CQ207" s="1">
        <v>38596</v>
      </c>
      <c r="CR207">
        <v>28043.51</v>
      </c>
      <c r="CS207">
        <v>31583.79</v>
      </c>
      <c r="CT207">
        <v>27798.63</v>
      </c>
      <c r="CU207">
        <v>31583.79</v>
      </c>
    </row>
    <row r="208" spans="23:99" x14ac:dyDescent="0.25">
      <c r="W208" s="1">
        <v>38565</v>
      </c>
      <c r="X208">
        <v>5.99</v>
      </c>
      <c r="Y208">
        <v>7.15</v>
      </c>
      <c r="Z208">
        <v>5.96</v>
      </c>
      <c r="AA208">
        <v>7.15</v>
      </c>
      <c r="AE208" s="1">
        <v>38565</v>
      </c>
      <c r="AF208">
        <v>3.27</v>
      </c>
      <c r="AG208">
        <v>3.59</v>
      </c>
      <c r="AH208">
        <v>3.24</v>
      </c>
      <c r="AI208">
        <v>3.59</v>
      </c>
      <c r="AM208" s="1">
        <v>38565</v>
      </c>
      <c r="AN208">
        <v>7.87</v>
      </c>
      <c r="AO208">
        <v>9.09</v>
      </c>
      <c r="AP208">
        <v>7.86</v>
      </c>
      <c r="AQ208">
        <v>8.91</v>
      </c>
      <c r="AU208" s="1">
        <v>38565</v>
      </c>
      <c r="AV208">
        <v>1.63</v>
      </c>
      <c r="AW208">
        <v>1.73</v>
      </c>
      <c r="AX208">
        <v>1.57</v>
      </c>
      <c r="AY208">
        <v>1.7</v>
      </c>
      <c r="BC208" s="1">
        <v>38565</v>
      </c>
      <c r="BD208">
        <v>5.16</v>
      </c>
      <c r="BE208">
        <v>6.31</v>
      </c>
      <c r="BF208">
        <v>5.0999999999999996</v>
      </c>
      <c r="BG208">
        <v>6.08</v>
      </c>
      <c r="CI208" s="1">
        <v>38565</v>
      </c>
      <c r="CJ208">
        <v>11.91</v>
      </c>
      <c r="CK208">
        <v>13.82</v>
      </c>
      <c r="CL208">
        <v>11.13</v>
      </c>
      <c r="CM208">
        <v>12.36</v>
      </c>
      <c r="CQ208" s="1">
        <v>38565</v>
      </c>
      <c r="CR208">
        <v>26042.36</v>
      </c>
      <c r="CS208">
        <v>28071.81</v>
      </c>
      <c r="CT208">
        <v>25733.64</v>
      </c>
      <c r="CU208">
        <v>28044.83</v>
      </c>
    </row>
    <row r="209" spans="23:99" x14ac:dyDescent="0.25">
      <c r="W209" s="1">
        <v>38534</v>
      </c>
      <c r="X209">
        <v>5.88</v>
      </c>
      <c r="Y209">
        <v>6.12</v>
      </c>
      <c r="Z209">
        <v>5.68</v>
      </c>
      <c r="AA209">
        <v>6</v>
      </c>
      <c r="AE209" s="1">
        <v>38534</v>
      </c>
      <c r="AF209">
        <v>3.12</v>
      </c>
      <c r="AG209">
        <v>3.29</v>
      </c>
      <c r="AH209">
        <v>2.99</v>
      </c>
      <c r="AI209">
        <v>3.26</v>
      </c>
      <c r="AM209" s="1">
        <v>38534</v>
      </c>
      <c r="AN209">
        <v>7.69</v>
      </c>
      <c r="AO209">
        <v>8.1999999999999993</v>
      </c>
      <c r="AP209">
        <v>7.39</v>
      </c>
      <c r="AQ209">
        <v>7.95</v>
      </c>
      <c r="AU209" s="1">
        <v>38534</v>
      </c>
      <c r="AV209">
        <v>1.67</v>
      </c>
      <c r="AW209">
        <v>1.7</v>
      </c>
      <c r="AX209">
        <v>1.54</v>
      </c>
      <c r="AY209">
        <v>1.63</v>
      </c>
      <c r="BC209" s="1">
        <v>38534</v>
      </c>
      <c r="BD209">
        <v>4.7300000000000004</v>
      </c>
      <c r="BE209">
        <v>5.34</v>
      </c>
      <c r="BF209">
        <v>4.37</v>
      </c>
      <c r="BG209">
        <v>5.21</v>
      </c>
      <c r="CI209" s="1">
        <v>38534</v>
      </c>
      <c r="CJ209">
        <v>10.31</v>
      </c>
      <c r="CK209">
        <v>12.53</v>
      </c>
      <c r="CL209">
        <v>8.9600000000000009</v>
      </c>
      <c r="CM209">
        <v>12.02</v>
      </c>
      <c r="CQ209" s="1">
        <v>38534</v>
      </c>
      <c r="CR209">
        <v>25051.21</v>
      </c>
      <c r="CS209">
        <v>26305.77</v>
      </c>
      <c r="CT209">
        <v>24192.36</v>
      </c>
      <c r="CU209">
        <v>26042.36</v>
      </c>
    </row>
    <row r="210" spans="23:99" x14ac:dyDescent="0.25">
      <c r="W210" s="1">
        <v>38504</v>
      </c>
      <c r="X210">
        <v>5.44</v>
      </c>
      <c r="Y210">
        <v>5.99</v>
      </c>
      <c r="Z210">
        <v>5.34</v>
      </c>
      <c r="AA210">
        <v>5.79</v>
      </c>
      <c r="AE210" s="1">
        <v>38504</v>
      </c>
      <c r="AF210">
        <v>3.09</v>
      </c>
      <c r="AG210">
        <v>3.33</v>
      </c>
      <c r="AH210">
        <v>3.04</v>
      </c>
      <c r="AI210">
        <v>3.12</v>
      </c>
      <c r="AM210" s="1">
        <v>38504</v>
      </c>
      <c r="AN210">
        <v>7.04</v>
      </c>
      <c r="AO210">
        <v>7.88</v>
      </c>
      <c r="AP210">
        <v>6.76</v>
      </c>
      <c r="AQ210">
        <v>7.74</v>
      </c>
      <c r="AU210" s="1">
        <v>38504</v>
      </c>
      <c r="AV210">
        <v>1.79</v>
      </c>
      <c r="AW210">
        <v>1.85</v>
      </c>
      <c r="AX210">
        <v>1.59</v>
      </c>
      <c r="AY210">
        <v>1.66</v>
      </c>
      <c r="BC210" s="1">
        <v>38504</v>
      </c>
      <c r="BD210">
        <v>5.16</v>
      </c>
      <c r="BE210">
        <v>5.48</v>
      </c>
      <c r="BF210">
        <v>4.4800000000000004</v>
      </c>
      <c r="BG210">
        <v>4.7300000000000004</v>
      </c>
      <c r="CI210" s="1">
        <v>38504</v>
      </c>
      <c r="CJ210">
        <v>12.13</v>
      </c>
      <c r="CK210">
        <v>13.66</v>
      </c>
      <c r="CL210">
        <v>9.66</v>
      </c>
      <c r="CM210">
        <v>10.31</v>
      </c>
      <c r="CQ210" s="1">
        <v>38504</v>
      </c>
      <c r="CR210">
        <v>25209.31</v>
      </c>
      <c r="CS210">
        <v>26755.09</v>
      </c>
      <c r="CT210">
        <v>24224.34</v>
      </c>
      <c r="CU210">
        <v>25051.21</v>
      </c>
    </row>
    <row r="211" spans="23:99" x14ac:dyDescent="0.25">
      <c r="W211" s="1">
        <v>38474</v>
      </c>
      <c r="X211">
        <v>5.0999999999999996</v>
      </c>
      <c r="Y211">
        <v>5.5</v>
      </c>
      <c r="Z211">
        <v>4.96</v>
      </c>
      <c r="AA211">
        <v>5.43</v>
      </c>
      <c r="AE211" s="1">
        <v>38474</v>
      </c>
      <c r="AF211">
        <v>3.17</v>
      </c>
      <c r="AG211">
        <v>3.31</v>
      </c>
      <c r="AH211">
        <v>2.96</v>
      </c>
      <c r="AI211">
        <v>3.07</v>
      </c>
      <c r="AM211" s="1">
        <v>38474</v>
      </c>
      <c r="AN211">
        <v>6.55</v>
      </c>
      <c r="AO211">
        <v>7.24</v>
      </c>
      <c r="AP211">
        <v>5.66</v>
      </c>
      <c r="AQ211">
        <v>7.04</v>
      </c>
      <c r="AU211" s="1">
        <v>38474</v>
      </c>
      <c r="AV211">
        <v>1.61</v>
      </c>
      <c r="AW211">
        <v>1.81</v>
      </c>
      <c r="AX211">
        <v>1.52</v>
      </c>
      <c r="AY211">
        <v>1.79</v>
      </c>
      <c r="BC211" s="1">
        <v>38474</v>
      </c>
      <c r="BD211">
        <v>5.07</v>
      </c>
      <c r="BE211">
        <v>5.43</v>
      </c>
      <c r="BF211">
        <v>4.4000000000000004</v>
      </c>
      <c r="BG211">
        <v>5.09</v>
      </c>
      <c r="CI211" s="1">
        <v>38474</v>
      </c>
      <c r="CJ211">
        <v>13.37</v>
      </c>
      <c r="CK211">
        <v>13.67</v>
      </c>
      <c r="CL211">
        <v>11.01</v>
      </c>
      <c r="CM211">
        <v>12.11</v>
      </c>
      <c r="CQ211" s="1">
        <v>38474</v>
      </c>
      <c r="CR211">
        <v>24847.23</v>
      </c>
      <c r="CS211">
        <v>25808.21</v>
      </c>
      <c r="CT211">
        <v>23679.65</v>
      </c>
      <c r="CU211">
        <v>25207.07</v>
      </c>
    </row>
    <row r="212" spans="23:99" x14ac:dyDescent="0.25">
      <c r="W212" s="1">
        <v>38443</v>
      </c>
      <c r="X212">
        <v>5.61</v>
      </c>
      <c r="Y212">
        <v>5.71</v>
      </c>
      <c r="Z212">
        <v>4.93</v>
      </c>
      <c r="AA212">
        <v>5.0999999999999996</v>
      </c>
      <c r="AE212" s="1">
        <v>38443</v>
      </c>
      <c r="AF212">
        <v>3.14</v>
      </c>
      <c r="AG212">
        <v>3.3</v>
      </c>
      <c r="AH212">
        <v>2.94</v>
      </c>
      <c r="AI212">
        <v>3.19</v>
      </c>
      <c r="AM212" s="1">
        <v>38443</v>
      </c>
      <c r="AN212">
        <v>7.39</v>
      </c>
      <c r="AO212">
        <v>7.39</v>
      </c>
      <c r="AP212">
        <v>6.21</v>
      </c>
      <c r="AQ212">
        <v>6.65</v>
      </c>
      <c r="AU212" s="1">
        <v>38443</v>
      </c>
      <c r="AV212">
        <v>1.59</v>
      </c>
      <c r="AW212">
        <v>1.7</v>
      </c>
      <c r="AX212">
        <v>1.52</v>
      </c>
      <c r="AY212">
        <v>1.61</v>
      </c>
      <c r="BC212" s="1">
        <v>38443</v>
      </c>
      <c r="BD212">
        <v>6.2</v>
      </c>
      <c r="BE212">
        <v>6.25</v>
      </c>
      <c r="BF212">
        <v>4.9000000000000004</v>
      </c>
      <c r="BG212">
        <v>5.0999999999999996</v>
      </c>
      <c r="CI212" s="1">
        <v>38443</v>
      </c>
      <c r="CJ212">
        <v>14.62</v>
      </c>
      <c r="CK212">
        <v>14.81</v>
      </c>
      <c r="CL212">
        <v>12.67</v>
      </c>
      <c r="CM212">
        <v>12.96</v>
      </c>
      <c r="CQ212" s="1">
        <v>38443</v>
      </c>
      <c r="CR212">
        <v>26612.16</v>
      </c>
      <c r="CS212">
        <v>27178.18</v>
      </c>
      <c r="CT212">
        <v>24154.13</v>
      </c>
      <c r="CU212">
        <v>24843.7</v>
      </c>
    </row>
    <row r="213" spans="23:99" x14ac:dyDescent="0.25">
      <c r="W213" s="1">
        <v>38412</v>
      </c>
      <c r="X213">
        <v>5.81</v>
      </c>
      <c r="Y213">
        <v>6.21</v>
      </c>
      <c r="Z213">
        <v>5.24</v>
      </c>
      <c r="AA213">
        <v>5.48</v>
      </c>
      <c r="AE213" s="1">
        <v>38412</v>
      </c>
      <c r="AF213">
        <v>3.19</v>
      </c>
      <c r="AG213">
        <v>3.53</v>
      </c>
      <c r="AH213">
        <v>3.05</v>
      </c>
      <c r="AI213">
        <v>3.14</v>
      </c>
      <c r="AM213" s="1">
        <v>38412</v>
      </c>
      <c r="AN213">
        <v>7.55</v>
      </c>
      <c r="AO213">
        <v>8.27</v>
      </c>
      <c r="AP213">
        <v>7.01</v>
      </c>
      <c r="AQ213">
        <v>7.17</v>
      </c>
      <c r="AU213" s="1">
        <v>38412</v>
      </c>
      <c r="AV213">
        <v>1.61</v>
      </c>
      <c r="AW213">
        <v>1.82</v>
      </c>
      <c r="AX213">
        <v>1.55</v>
      </c>
      <c r="AY213">
        <v>1.58</v>
      </c>
      <c r="BC213" s="1">
        <v>38412</v>
      </c>
      <c r="BD213">
        <v>6.92</v>
      </c>
      <c r="BE213">
        <v>7.56</v>
      </c>
      <c r="BF213">
        <v>5.96</v>
      </c>
      <c r="BG213">
        <v>6.06</v>
      </c>
      <c r="CI213" s="1">
        <v>38412</v>
      </c>
      <c r="CJ213">
        <v>17.21</v>
      </c>
      <c r="CK213">
        <v>17.47</v>
      </c>
      <c r="CL213">
        <v>13.6</v>
      </c>
      <c r="CM213">
        <v>14.28</v>
      </c>
      <c r="CQ213" s="1">
        <v>38412</v>
      </c>
      <c r="CR213">
        <v>28135.07</v>
      </c>
      <c r="CS213">
        <v>29584.21</v>
      </c>
      <c r="CT213">
        <v>25760.87</v>
      </c>
      <c r="CU213">
        <v>26610.65</v>
      </c>
    </row>
    <row r="214" spans="23:99" x14ac:dyDescent="0.25">
      <c r="W214" s="1">
        <v>38384</v>
      </c>
      <c r="X214">
        <v>5.01</v>
      </c>
      <c r="Y214">
        <v>6.03</v>
      </c>
      <c r="Z214">
        <v>4.9000000000000004</v>
      </c>
      <c r="AA214">
        <v>5.91</v>
      </c>
      <c r="AE214" s="1">
        <v>38384</v>
      </c>
      <c r="AF214">
        <v>2.79</v>
      </c>
      <c r="AG214">
        <v>3.35</v>
      </c>
      <c r="AH214">
        <v>2.79</v>
      </c>
      <c r="AI214">
        <v>3.23</v>
      </c>
      <c r="AM214" s="1">
        <v>38384</v>
      </c>
      <c r="AN214">
        <v>7.63</v>
      </c>
      <c r="AO214">
        <v>8.4600000000000009</v>
      </c>
      <c r="AP214">
        <v>7.32</v>
      </c>
      <c r="AQ214">
        <v>7.55</v>
      </c>
      <c r="AU214" s="1">
        <v>38384</v>
      </c>
      <c r="AV214">
        <v>1.58</v>
      </c>
      <c r="AW214">
        <v>1.65</v>
      </c>
      <c r="AX214">
        <v>1.49</v>
      </c>
      <c r="AY214">
        <v>1.61</v>
      </c>
      <c r="BC214" s="1">
        <v>38384</v>
      </c>
      <c r="BD214">
        <v>5.78</v>
      </c>
      <c r="BE214">
        <v>6.99</v>
      </c>
      <c r="BF214">
        <v>5.6</v>
      </c>
      <c r="BG214">
        <v>6.97</v>
      </c>
      <c r="CI214" s="1">
        <v>38384</v>
      </c>
      <c r="CJ214">
        <v>15.43</v>
      </c>
      <c r="CK214">
        <v>17.920000000000002</v>
      </c>
      <c r="CL214">
        <v>15.32</v>
      </c>
      <c r="CM214">
        <v>17.27</v>
      </c>
      <c r="CQ214" s="1">
        <v>38384</v>
      </c>
      <c r="CR214">
        <v>24355.96</v>
      </c>
      <c r="CS214">
        <v>28778.400000000001</v>
      </c>
      <c r="CT214">
        <v>24073.23</v>
      </c>
      <c r="CU214">
        <v>28139.13</v>
      </c>
    </row>
    <row r="215" spans="23:99" x14ac:dyDescent="0.25">
      <c r="W215" s="1">
        <v>38355</v>
      </c>
      <c r="X215">
        <v>5.18</v>
      </c>
      <c r="Y215">
        <v>5.2</v>
      </c>
      <c r="Z215">
        <v>4.8</v>
      </c>
      <c r="AA215">
        <v>5.01</v>
      </c>
      <c r="AE215" s="1">
        <v>38355</v>
      </c>
      <c r="AF215">
        <v>2.86</v>
      </c>
      <c r="AG215">
        <v>2.93</v>
      </c>
      <c r="AH215">
        <v>2.69</v>
      </c>
      <c r="AI215">
        <v>2.79</v>
      </c>
      <c r="AM215" s="1">
        <v>38355</v>
      </c>
      <c r="AN215">
        <v>7.95</v>
      </c>
      <c r="AO215">
        <v>8.1199999999999992</v>
      </c>
      <c r="AP215">
        <v>7.15</v>
      </c>
      <c r="AQ215">
        <v>7.42</v>
      </c>
      <c r="AU215" s="1">
        <v>38355</v>
      </c>
      <c r="AV215">
        <v>1.76</v>
      </c>
      <c r="AW215">
        <v>1.87</v>
      </c>
      <c r="AX215">
        <v>1.54</v>
      </c>
      <c r="AY215">
        <v>1.58</v>
      </c>
      <c r="BC215" s="1">
        <v>38355</v>
      </c>
      <c r="BD215">
        <v>6.36</v>
      </c>
      <c r="BE215">
        <v>6.47</v>
      </c>
      <c r="BF215">
        <v>5.44</v>
      </c>
      <c r="BG215">
        <v>5.86</v>
      </c>
      <c r="CI215" s="1">
        <v>38355</v>
      </c>
      <c r="CJ215">
        <v>17.649999999999999</v>
      </c>
      <c r="CK215">
        <v>17.77</v>
      </c>
      <c r="CL215">
        <v>14.68</v>
      </c>
      <c r="CM215">
        <v>15.39</v>
      </c>
      <c r="CQ215" s="1">
        <v>38355</v>
      </c>
      <c r="CR215">
        <v>26193.48</v>
      </c>
      <c r="CS215">
        <v>26492.240000000002</v>
      </c>
      <c r="CT215">
        <v>23533.84</v>
      </c>
      <c r="CU215">
        <v>24350.62</v>
      </c>
    </row>
    <row r="216" spans="23:99" x14ac:dyDescent="0.25">
      <c r="W216" s="1">
        <v>38322</v>
      </c>
      <c r="X216">
        <v>4.97</v>
      </c>
      <c r="Y216">
        <v>5.2</v>
      </c>
      <c r="Z216">
        <v>4.8</v>
      </c>
      <c r="AA216">
        <v>5.16</v>
      </c>
      <c r="AE216" s="1">
        <v>38322</v>
      </c>
      <c r="AF216">
        <v>2.5</v>
      </c>
      <c r="AG216">
        <v>2.92</v>
      </c>
      <c r="AH216">
        <v>2.4900000000000002</v>
      </c>
      <c r="AI216">
        <v>2.86</v>
      </c>
      <c r="AM216" s="1">
        <v>38322</v>
      </c>
      <c r="AN216">
        <v>6.68</v>
      </c>
      <c r="AO216">
        <v>8.24</v>
      </c>
      <c r="AP216">
        <v>6.65</v>
      </c>
      <c r="AQ216">
        <v>7.95</v>
      </c>
      <c r="AU216" s="1">
        <v>38322</v>
      </c>
      <c r="AV216">
        <v>1.47</v>
      </c>
      <c r="AW216">
        <v>1.74</v>
      </c>
      <c r="AX216">
        <v>1.47</v>
      </c>
      <c r="AY216">
        <v>1.73</v>
      </c>
      <c r="BC216" s="1">
        <v>38322</v>
      </c>
      <c r="BD216">
        <v>6.61</v>
      </c>
      <c r="BE216">
        <v>6.73</v>
      </c>
      <c r="BF216">
        <v>5.91</v>
      </c>
      <c r="BG216">
        <v>6.36</v>
      </c>
      <c r="CI216" s="1">
        <v>38322</v>
      </c>
      <c r="CJ216">
        <v>15.35</v>
      </c>
      <c r="CK216">
        <v>17.690000000000001</v>
      </c>
      <c r="CL216">
        <v>15.34</v>
      </c>
      <c r="CM216">
        <v>17.37</v>
      </c>
      <c r="CQ216" s="1">
        <v>38322</v>
      </c>
      <c r="CR216">
        <v>25129</v>
      </c>
      <c r="CS216">
        <v>26269.62</v>
      </c>
      <c r="CT216">
        <v>24451.57</v>
      </c>
      <c r="CU216">
        <v>26196.25</v>
      </c>
    </row>
    <row r="217" spans="23:99" x14ac:dyDescent="0.25">
      <c r="W217" s="1">
        <v>38292</v>
      </c>
      <c r="X217">
        <v>4.97</v>
      </c>
      <c r="Y217">
        <v>5.12</v>
      </c>
      <c r="Z217">
        <v>4.75</v>
      </c>
      <c r="AA217">
        <v>4.93</v>
      </c>
      <c r="AE217" s="1">
        <v>38292</v>
      </c>
      <c r="AF217">
        <v>2.4500000000000002</v>
      </c>
      <c r="AG217">
        <v>2.5099999999999998</v>
      </c>
      <c r="AH217">
        <v>2.33</v>
      </c>
      <c r="AI217">
        <v>2.5099999999999998</v>
      </c>
      <c r="AM217" s="1">
        <v>38292</v>
      </c>
      <c r="AN217">
        <v>6.18</v>
      </c>
      <c r="AO217">
        <v>6.68</v>
      </c>
      <c r="AP217">
        <v>5.88</v>
      </c>
      <c r="AQ217">
        <v>6.59</v>
      </c>
      <c r="AU217" s="1">
        <v>38292</v>
      </c>
      <c r="AV217">
        <v>1.22</v>
      </c>
      <c r="AW217">
        <v>1.54</v>
      </c>
      <c r="AX217">
        <v>1.18</v>
      </c>
      <c r="AY217">
        <v>1.47</v>
      </c>
      <c r="BC217" s="1">
        <v>38292</v>
      </c>
      <c r="BD217">
        <v>5.59</v>
      </c>
      <c r="BE217">
        <v>6.56</v>
      </c>
      <c r="BF217">
        <v>5.54</v>
      </c>
      <c r="BG217">
        <v>6.56</v>
      </c>
      <c r="CI217" s="1">
        <v>38292</v>
      </c>
      <c r="CJ217">
        <v>13.61</v>
      </c>
      <c r="CK217">
        <v>15.87</v>
      </c>
      <c r="CL217">
        <v>13.41</v>
      </c>
      <c r="CM217">
        <v>15.35</v>
      </c>
      <c r="CQ217" s="1">
        <v>38292</v>
      </c>
      <c r="CR217">
        <v>23049</v>
      </c>
      <c r="CS217">
        <v>25160</v>
      </c>
      <c r="CT217">
        <v>22940</v>
      </c>
      <c r="CU217">
        <v>25128</v>
      </c>
    </row>
    <row r="218" spans="23:99" x14ac:dyDescent="0.25">
      <c r="W218" s="1">
        <v>38261</v>
      </c>
      <c r="X218">
        <v>4.8499999999999996</v>
      </c>
      <c r="Y218">
        <v>5.2</v>
      </c>
      <c r="Z218">
        <v>4.68</v>
      </c>
      <c r="AA218">
        <v>4.96</v>
      </c>
      <c r="AE218" s="1">
        <v>38261</v>
      </c>
      <c r="AF218">
        <v>2.2599999999999998</v>
      </c>
      <c r="AG218">
        <v>2.5</v>
      </c>
      <c r="AH218">
        <v>2.23</v>
      </c>
      <c r="AI218">
        <v>2.4500000000000002</v>
      </c>
      <c r="AM218" s="1">
        <v>38261</v>
      </c>
      <c r="AN218">
        <v>6.37</v>
      </c>
      <c r="AO218">
        <v>6.37</v>
      </c>
      <c r="AP218">
        <v>5.7</v>
      </c>
      <c r="AQ218">
        <v>6.22</v>
      </c>
      <c r="AU218" s="1">
        <v>38261</v>
      </c>
      <c r="AV218">
        <v>1.1000000000000001</v>
      </c>
      <c r="AW218">
        <v>1.25</v>
      </c>
      <c r="AX218">
        <v>1.08</v>
      </c>
      <c r="AY218">
        <v>1.22</v>
      </c>
      <c r="BC218" s="1">
        <v>38261</v>
      </c>
      <c r="BD218">
        <v>6.15</v>
      </c>
      <c r="BE218">
        <v>6.58</v>
      </c>
      <c r="BF218">
        <v>5.19</v>
      </c>
      <c r="BG218">
        <v>5.58</v>
      </c>
      <c r="CI218" s="1">
        <v>38261</v>
      </c>
      <c r="CJ218">
        <v>12.38</v>
      </c>
      <c r="CK218">
        <v>13.67</v>
      </c>
      <c r="CL218">
        <v>11.54</v>
      </c>
      <c r="CM218">
        <v>13.61</v>
      </c>
      <c r="CQ218" s="1">
        <v>38261</v>
      </c>
      <c r="CR218">
        <v>23245</v>
      </c>
      <c r="CS218">
        <v>24362</v>
      </c>
      <c r="CT218">
        <v>22389</v>
      </c>
      <c r="CU218">
        <v>23052</v>
      </c>
    </row>
    <row r="219" spans="23:99" x14ac:dyDescent="0.25">
      <c r="W219" s="1">
        <v>38231</v>
      </c>
      <c r="X219">
        <v>4.21</v>
      </c>
      <c r="Y219">
        <v>4.8499999999999996</v>
      </c>
      <c r="Z219">
        <v>4.1900000000000004</v>
      </c>
      <c r="AA219">
        <v>4.82</v>
      </c>
      <c r="AE219" s="1">
        <v>38231</v>
      </c>
      <c r="AF219">
        <v>2.11</v>
      </c>
      <c r="AG219">
        <v>2.31</v>
      </c>
      <c r="AH219">
        <v>2.0499999999999998</v>
      </c>
      <c r="AI219">
        <v>2.25</v>
      </c>
      <c r="AM219" s="1">
        <v>38231</v>
      </c>
      <c r="AN219">
        <v>6.16</v>
      </c>
      <c r="AO219">
        <v>6.86</v>
      </c>
      <c r="AP219">
        <v>6.04</v>
      </c>
      <c r="AQ219">
        <v>6.29</v>
      </c>
      <c r="AU219" s="1">
        <v>38231</v>
      </c>
      <c r="AV219">
        <v>1.0900000000000001</v>
      </c>
      <c r="AW219">
        <v>1.22</v>
      </c>
      <c r="AX219">
        <v>1</v>
      </c>
      <c r="AY219">
        <v>1.1000000000000001</v>
      </c>
      <c r="BC219" s="1">
        <v>38231</v>
      </c>
      <c r="BD219">
        <v>6.41</v>
      </c>
      <c r="BE219">
        <v>6.48</v>
      </c>
      <c r="BF219">
        <v>5.68</v>
      </c>
      <c r="BG219">
        <v>6.17</v>
      </c>
      <c r="CI219" s="1">
        <v>38231</v>
      </c>
      <c r="CJ219">
        <v>10.99</v>
      </c>
      <c r="CK219">
        <v>12.43</v>
      </c>
      <c r="CL219">
        <v>10.53</v>
      </c>
      <c r="CM219">
        <v>12.34</v>
      </c>
      <c r="CQ219" s="1">
        <v>38231</v>
      </c>
      <c r="CR219">
        <v>22802</v>
      </c>
      <c r="CS219">
        <v>23484</v>
      </c>
      <c r="CT219">
        <v>21738</v>
      </c>
      <c r="CU219">
        <v>23245</v>
      </c>
    </row>
    <row r="220" spans="23:99" x14ac:dyDescent="0.25">
      <c r="W220" s="1">
        <v>38201</v>
      </c>
      <c r="X220">
        <v>3.99</v>
      </c>
      <c r="Y220">
        <v>4.38</v>
      </c>
      <c r="Z220">
        <v>3.93</v>
      </c>
      <c r="AA220">
        <v>4.21</v>
      </c>
      <c r="AE220" s="1">
        <v>38201</v>
      </c>
      <c r="AF220">
        <v>1.99</v>
      </c>
      <c r="AG220">
        <v>2.23</v>
      </c>
      <c r="AH220">
        <v>1.93</v>
      </c>
      <c r="AI220">
        <v>2.1</v>
      </c>
      <c r="AM220" s="1">
        <v>38201</v>
      </c>
      <c r="AN220">
        <v>5.13</v>
      </c>
      <c r="AO220">
        <v>6.25</v>
      </c>
      <c r="AP220">
        <v>5.07</v>
      </c>
      <c r="AQ220">
        <v>6.16</v>
      </c>
      <c r="AU220" s="1">
        <v>38201</v>
      </c>
      <c r="AV220">
        <v>0.95</v>
      </c>
      <c r="AW220">
        <v>1.1100000000000001</v>
      </c>
      <c r="AX220">
        <v>0.85</v>
      </c>
      <c r="AY220">
        <v>1.0900000000000001</v>
      </c>
      <c r="BC220" s="1">
        <v>38201</v>
      </c>
      <c r="BD220">
        <v>5.64</v>
      </c>
      <c r="BE220">
        <v>6.87</v>
      </c>
      <c r="BF220">
        <v>5.59</v>
      </c>
      <c r="BG220">
        <v>6.41</v>
      </c>
      <c r="CI220" s="1">
        <v>38201</v>
      </c>
      <c r="CJ220">
        <v>7.91</v>
      </c>
      <c r="CK220">
        <v>11.28</v>
      </c>
      <c r="CL220">
        <v>7.53</v>
      </c>
      <c r="CM220">
        <v>10.99</v>
      </c>
      <c r="CQ220" s="1">
        <v>38201</v>
      </c>
      <c r="CR220">
        <v>22341</v>
      </c>
      <c r="CS220">
        <v>23380</v>
      </c>
      <c r="CT220">
        <v>21177</v>
      </c>
      <c r="CU220">
        <v>22803</v>
      </c>
    </row>
    <row r="221" spans="23:99" x14ac:dyDescent="0.25">
      <c r="W221" s="1">
        <v>38169</v>
      </c>
      <c r="X221">
        <v>3.96</v>
      </c>
      <c r="Y221">
        <v>4.07</v>
      </c>
      <c r="Z221">
        <v>3.78</v>
      </c>
      <c r="AA221">
        <v>4.01</v>
      </c>
      <c r="AE221" s="1">
        <v>38169</v>
      </c>
      <c r="AF221">
        <v>2</v>
      </c>
      <c r="AG221">
        <v>2.09</v>
      </c>
      <c r="AH221">
        <v>1.89</v>
      </c>
      <c r="AI221">
        <v>1.98</v>
      </c>
      <c r="AM221" s="1">
        <v>38169</v>
      </c>
      <c r="AN221">
        <v>4.1500000000000004</v>
      </c>
      <c r="AO221">
        <v>5.23</v>
      </c>
      <c r="AP221">
        <v>4.07</v>
      </c>
      <c r="AQ221">
        <v>5.12</v>
      </c>
      <c r="AU221" s="1">
        <v>38169</v>
      </c>
      <c r="AV221">
        <v>1.01</v>
      </c>
      <c r="AW221">
        <v>1.08</v>
      </c>
      <c r="AX221">
        <v>0.87</v>
      </c>
      <c r="AY221">
        <v>0.95</v>
      </c>
      <c r="BC221" s="1">
        <v>38169</v>
      </c>
      <c r="BD221">
        <v>4.8499999999999996</v>
      </c>
      <c r="BE221">
        <v>5.68</v>
      </c>
      <c r="BF221">
        <v>4.75</v>
      </c>
      <c r="BG221">
        <v>5.66</v>
      </c>
      <c r="CI221" s="1">
        <v>38169</v>
      </c>
      <c r="CJ221">
        <v>7.4</v>
      </c>
      <c r="CK221">
        <v>8.1300000000000008</v>
      </c>
      <c r="CL221">
        <v>7.13</v>
      </c>
      <c r="CM221">
        <v>7.93</v>
      </c>
      <c r="CQ221" s="1">
        <v>38169</v>
      </c>
      <c r="CR221">
        <v>21152</v>
      </c>
      <c r="CS221">
        <v>22676</v>
      </c>
      <c r="CT221">
        <v>20821</v>
      </c>
      <c r="CU221">
        <v>22336</v>
      </c>
    </row>
    <row r="222" spans="23:99" x14ac:dyDescent="0.25">
      <c r="W222" s="1">
        <v>38139</v>
      </c>
      <c r="X222">
        <v>3.67</v>
      </c>
      <c r="Y222">
        <v>4.03</v>
      </c>
      <c r="Z222">
        <v>3.62</v>
      </c>
      <c r="AA222">
        <v>3.97</v>
      </c>
      <c r="AE222" s="1">
        <v>38139</v>
      </c>
      <c r="AF222">
        <v>1.84</v>
      </c>
      <c r="AG222">
        <v>2.02</v>
      </c>
      <c r="AH222">
        <v>1.81</v>
      </c>
      <c r="AI222">
        <v>2.02</v>
      </c>
      <c r="AM222" s="1">
        <v>38139</v>
      </c>
      <c r="AN222">
        <v>3.66</v>
      </c>
      <c r="AO222">
        <v>4.26</v>
      </c>
      <c r="AP222">
        <v>3.63</v>
      </c>
      <c r="AQ222">
        <v>4.13</v>
      </c>
      <c r="AU222" s="1">
        <v>38139</v>
      </c>
      <c r="AV222">
        <v>0.76</v>
      </c>
      <c r="AW222">
        <v>1.02</v>
      </c>
      <c r="AX222">
        <v>0.73</v>
      </c>
      <c r="AY222">
        <v>1.02</v>
      </c>
      <c r="BC222" s="1">
        <v>38139</v>
      </c>
      <c r="BD222">
        <v>4.17</v>
      </c>
      <c r="BE222">
        <v>4.95</v>
      </c>
      <c r="BF222">
        <v>4.09</v>
      </c>
      <c r="BG222">
        <v>4.78</v>
      </c>
      <c r="CI222" s="1">
        <v>38139</v>
      </c>
      <c r="CJ222">
        <v>5.92</v>
      </c>
      <c r="CK222">
        <v>7.48</v>
      </c>
      <c r="CL222">
        <v>5.83</v>
      </c>
      <c r="CM222">
        <v>7.32</v>
      </c>
      <c r="CQ222" s="1">
        <v>38139</v>
      </c>
      <c r="CR222">
        <v>19544</v>
      </c>
      <c r="CS222">
        <v>21183</v>
      </c>
      <c r="CT222">
        <v>19176</v>
      </c>
      <c r="CU222">
        <v>21148</v>
      </c>
    </row>
    <row r="223" spans="23:99" x14ac:dyDescent="0.25">
      <c r="W223" s="1">
        <v>38110</v>
      </c>
      <c r="X223">
        <v>3.82</v>
      </c>
      <c r="Y223">
        <v>4.0999999999999996</v>
      </c>
      <c r="Z223">
        <v>3.44</v>
      </c>
      <c r="AA223">
        <v>3.69</v>
      </c>
      <c r="AE223" s="1">
        <v>38110</v>
      </c>
      <c r="AF223">
        <v>1.63</v>
      </c>
      <c r="AG223">
        <v>1.87</v>
      </c>
      <c r="AH223">
        <v>1.56</v>
      </c>
      <c r="AI223">
        <v>1.84</v>
      </c>
      <c r="AM223" s="1">
        <v>38110</v>
      </c>
      <c r="AN223">
        <v>3.48</v>
      </c>
      <c r="AO223">
        <v>3.92</v>
      </c>
      <c r="AP223">
        <v>3.12</v>
      </c>
      <c r="AQ223">
        <v>3.65</v>
      </c>
      <c r="AU223" s="1">
        <v>38110</v>
      </c>
      <c r="AV223">
        <v>0.71</v>
      </c>
      <c r="AW223">
        <v>0.78</v>
      </c>
      <c r="AX223">
        <v>0.65</v>
      </c>
      <c r="AY223">
        <v>0.76</v>
      </c>
      <c r="BC223" s="1">
        <v>38110</v>
      </c>
      <c r="BD223">
        <v>4.01</v>
      </c>
      <c r="BE223">
        <v>4.38</v>
      </c>
      <c r="BF223">
        <v>3.25</v>
      </c>
      <c r="BG223">
        <v>4.22</v>
      </c>
      <c r="CI223" s="1">
        <v>38110</v>
      </c>
      <c r="CJ223">
        <v>7.46</v>
      </c>
      <c r="CK223">
        <v>7.65</v>
      </c>
      <c r="CL223">
        <v>5.1100000000000003</v>
      </c>
      <c r="CM223">
        <v>6.01</v>
      </c>
      <c r="CQ223" s="1">
        <v>38110</v>
      </c>
      <c r="CR223">
        <v>19621</v>
      </c>
      <c r="CS223">
        <v>20342</v>
      </c>
      <c r="CT223">
        <v>17601</v>
      </c>
      <c r="CU223">
        <v>19544</v>
      </c>
    </row>
    <row r="224" spans="23:99" x14ac:dyDescent="0.25">
      <c r="W224" s="1">
        <v>38078</v>
      </c>
      <c r="X224">
        <v>4.42</v>
      </c>
      <c r="Y224">
        <v>4.5999999999999996</v>
      </c>
      <c r="Z224">
        <v>3.75</v>
      </c>
      <c r="AA224">
        <v>3.84</v>
      </c>
      <c r="AE224" s="1">
        <v>38078</v>
      </c>
      <c r="AF224">
        <v>1.88</v>
      </c>
      <c r="AG224">
        <v>2.0099999999999998</v>
      </c>
      <c r="AH224">
        <v>1.58</v>
      </c>
      <c r="AI224">
        <v>1.63</v>
      </c>
      <c r="AM224" s="1">
        <v>38078</v>
      </c>
      <c r="AN224">
        <v>4.05</v>
      </c>
      <c r="AO224">
        <v>4.12</v>
      </c>
      <c r="AP224">
        <v>3.41</v>
      </c>
      <c r="AQ224">
        <v>3.48</v>
      </c>
      <c r="AU224" s="1">
        <v>38078</v>
      </c>
      <c r="AV224">
        <v>0.7</v>
      </c>
      <c r="AW224">
        <v>0.76</v>
      </c>
      <c r="AX224">
        <v>0.66</v>
      </c>
      <c r="AY224">
        <v>0.72</v>
      </c>
      <c r="BC224" s="1">
        <v>38078</v>
      </c>
      <c r="BD224">
        <v>4.33</v>
      </c>
      <c r="BE224">
        <v>4.54</v>
      </c>
      <c r="BF224">
        <v>3.83</v>
      </c>
      <c r="BG224">
        <v>3.99</v>
      </c>
      <c r="CI224" s="1">
        <v>38078</v>
      </c>
      <c r="CJ224">
        <v>9.7200000000000006</v>
      </c>
      <c r="CK224">
        <v>9.89</v>
      </c>
      <c r="CL224">
        <v>7.45</v>
      </c>
      <c r="CM224">
        <v>7.52</v>
      </c>
      <c r="CQ224" s="1">
        <v>38078</v>
      </c>
      <c r="CR224">
        <v>22142</v>
      </c>
      <c r="CS224">
        <v>23260</v>
      </c>
      <c r="CT224">
        <v>19508</v>
      </c>
      <c r="CU224">
        <v>19607</v>
      </c>
    </row>
    <row r="225" spans="23:99" x14ac:dyDescent="0.25">
      <c r="W225" s="1">
        <v>38047</v>
      </c>
      <c r="X225">
        <v>4.1900000000000004</v>
      </c>
      <c r="Y225">
        <v>4.45</v>
      </c>
      <c r="Z225">
        <v>4.0599999999999996</v>
      </c>
      <c r="AA225">
        <v>4.3899999999999997</v>
      </c>
      <c r="AE225" s="1">
        <v>38047</v>
      </c>
      <c r="AF225">
        <v>1.96</v>
      </c>
      <c r="AG225">
        <v>2.0299999999999998</v>
      </c>
      <c r="AH225">
        <v>1.77</v>
      </c>
      <c r="AI225">
        <v>1.89</v>
      </c>
      <c r="AM225" s="1">
        <v>38047</v>
      </c>
      <c r="AN225">
        <v>3.96</v>
      </c>
      <c r="AO225">
        <v>4.3499999999999996</v>
      </c>
      <c r="AP225">
        <v>3.82</v>
      </c>
      <c r="AQ225">
        <v>4.0599999999999996</v>
      </c>
      <c r="AU225" s="1">
        <v>38047</v>
      </c>
      <c r="AV225">
        <v>0.69</v>
      </c>
      <c r="AW225">
        <v>0.73</v>
      </c>
      <c r="AX225">
        <v>0.67</v>
      </c>
      <c r="AY225">
        <v>0.7</v>
      </c>
      <c r="BC225" s="1">
        <v>38047</v>
      </c>
      <c r="BD225">
        <v>3.99</v>
      </c>
      <c r="BE225">
        <v>4.34</v>
      </c>
      <c r="BF225">
        <v>3.76</v>
      </c>
      <c r="BG225">
        <v>4.33</v>
      </c>
      <c r="CI225" s="1">
        <v>38047</v>
      </c>
      <c r="CJ225">
        <v>10.11</v>
      </c>
      <c r="CK225">
        <v>10.210000000000001</v>
      </c>
      <c r="CL225">
        <v>8.6199999999999992</v>
      </c>
      <c r="CM225">
        <v>9.7200000000000006</v>
      </c>
      <c r="CQ225" s="1">
        <v>38047</v>
      </c>
      <c r="CR225">
        <v>21760</v>
      </c>
      <c r="CS225">
        <v>23372</v>
      </c>
      <c r="CT225">
        <v>20755</v>
      </c>
      <c r="CU225">
        <v>22142</v>
      </c>
    </row>
    <row r="226" spans="23:99" x14ac:dyDescent="0.25">
      <c r="W226" s="1">
        <v>38019</v>
      </c>
      <c r="X226">
        <v>3.98</v>
      </c>
      <c r="Y226">
        <v>4.49</v>
      </c>
      <c r="Z226">
        <v>3.86</v>
      </c>
      <c r="AA226">
        <v>4.16</v>
      </c>
      <c r="AE226" s="1">
        <v>38019</v>
      </c>
      <c r="AF226">
        <v>1.95</v>
      </c>
      <c r="AG226">
        <v>2.09</v>
      </c>
      <c r="AH226">
        <v>1.86</v>
      </c>
      <c r="AI226">
        <v>1.96</v>
      </c>
      <c r="AM226" s="1">
        <v>38019</v>
      </c>
      <c r="AN226">
        <v>3.89</v>
      </c>
      <c r="AO226">
        <v>4.2300000000000004</v>
      </c>
      <c r="AP226">
        <v>3.73</v>
      </c>
      <c r="AQ226">
        <v>3.98</v>
      </c>
      <c r="AU226" s="1">
        <v>38019</v>
      </c>
      <c r="AV226">
        <v>0.66</v>
      </c>
      <c r="AW226">
        <v>0.73</v>
      </c>
      <c r="AX226">
        <v>0.63</v>
      </c>
      <c r="AY226">
        <v>0.69</v>
      </c>
      <c r="BC226" s="1">
        <v>38019</v>
      </c>
      <c r="BD226">
        <v>3.91</v>
      </c>
      <c r="BE226">
        <v>3.99</v>
      </c>
      <c r="BF226">
        <v>3.38</v>
      </c>
      <c r="BG226">
        <v>3.97</v>
      </c>
      <c r="CI226" s="1">
        <v>38019</v>
      </c>
      <c r="CJ226">
        <v>8.81</v>
      </c>
      <c r="CK226">
        <v>9.98</v>
      </c>
      <c r="CL226">
        <v>7.65</v>
      </c>
      <c r="CM226">
        <v>9.98</v>
      </c>
      <c r="CQ226" s="1">
        <v>38019</v>
      </c>
      <c r="CR226">
        <v>21841</v>
      </c>
      <c r="CS226">
        <v>23374</v>
      </c>
      <c r="CT226">
        <v>20091</v>
      </c>
      <c r="CU226">
        <v>21755</v>
      </c>
    </row>
    <row r="227" spans="23:99" x14ac:dyDescent="0.25">
      <c r="W227" s="1">
        <v>37988</v>
      </c>
      <c r="X227">
        <v>3.87</v>
      </c>
      <c r="Y227">
        <v>4.6900000000000004</v>
      </c>
      <c r="Z227">
        <v>3.87</v>
      </c>
      <c r="AA227">
        <v>3.97</v>
      </c>
      <c r="AE227" s="1">
        <v>37988</v>
      </c>
      <c r="AF227">
        <v>1.97</v>
      </c>
      <c r="AG227">
        <v>2.14</v>
      </c>
      <c r="AH227">
        <v>1.88</v>
      </c>
      <c r="AI227">
        <v>1.94</v>
      </c>
      <c r="AM227" s="1">
        <v>37988</v>
      </c>
      <c r="AN227">
        <v>3.33</v>
      </c>
      <c r="AO227">
        <v>4.3499999999999996</v>
      </c>
      <c r="AP227">
        <v>3.33</v>
      </c>
      <c r="AQ227">
        <v>3.89</v>
      </c>
      <c r="AU227" s="1">
        <v>37988</v>
      </c>
      <c r="AV227">
        <v>0.73</v>
      </c>
      <c r="AW227">
        <v>0.78</v>
      </c>
      <c r="AX227">
        <v>0.65</v>
      </c>
      <c r="AY227">
        <v>0.67</v>
      </c>
      <c r="BC227" s="1">
        <v>37988</v>
      </c>
      <c r="BD227">
        <v>3.87</v>
      </c>
      <c r="BE227">
        <v>4.4000000000000004</v>
      </c>
      <c r="BF227">
        <v>3.7</v>
      </c>
      <c r="BG227">
        <v>3.91</v>
      </c>
      <c r="CI227" s="1">
        <v>37988</v>
      </c>
      <c r="CJ227">
        <v>8.75</v>
      </c>
      <c r="CK227">
        <v>10.76</v>
      </c>
      <c r="CL227">
        <v>8.35</v>
      </c>
      <c r="CM227">
        <v>8.6999999999999993</v>
      </c>
      <c r="CQ227" s="1">
        <v>37988</v>
      </c>
      <c r="CR227">
        <v>22232</v>
      </c>
      <c r="CS227">
        <v>24518</v>
      </c>
      <c r="CT227">
        <v>21649</v>
      </c>
      <c r="CU227">
        <v>21851</v>
      </c>
    </row>
    <row r="228" spans="23:99" x14ac:dyDescent="0.25">
      <c r="W228" s="1">
        <v>37956</v>
      </c>
      <c r="X228">
        <v>3.4</v>
      </c>
      <c r="Y228">
        <v>4</v>
      </c>
      <c r="Z228">
        <v>3.39</v>
      </c>
      <c r="AA228">
        <v>3.87</v>
      </c>
      <c r="AE228" s="1">
        <v>37956</v>
      </c>
      <c r="AF228">
        <v>1.69</v>
      </c>
      <c r="AG228">
        <v>1.99</v>
      </c>
      <c r="AH228">
        <v>1.65</v>
      </c>
      <c r="AI228">
        <v>1.96</v>
      </c>
      <c r="AM228" s="1">
        <v>37956</v>
      </c>
      <c r="AN228">
        <v>2.5099999999999998</v>
      </c>
      <c r="AO228">
        <v>3.31</v>
      </c>
      <c r="AP228">
        <v>2.4700000000000002</v>
      </c>
      <c r="AQ228">
        <v>3.27</v>
      </c>
      <c r="AU228" s="1">
        <v>37956</v>
      </c>
      <c r="AV228">
        <v>0.62</v>
      </c>
      <c r="AW228">
        <v>0.76</v>
      </c>
      <c r="AX228">
        <v>0.59</v>
      </c>
      <c r="AY228">
        <v>0.72</v>
      </c>
      <c r="BC228" s="1">
        <v>37956</v>
      </c>
      <c r="BD228">
        <v>3.07</v>
      </c>
      <c r="BE228">
        <v>3.89</v>
      </c>
      <c r="BF228">
        <v>3.05</v>
      </c>
      <c r="BG228">
        <v>3.83</v>
      </c>
      <c r="CI228" s="1">
        <v>37956</v>
      </c>
      <c r="CJ228">
        <v>6.2</v>
      </c>
      <c r="CK228">
        <v>8.8699999999999992</v>
      </c>
      <c r="CL228">
        <v>6.2</v>
      </c>
      <c r="CM228">
        <v>8.67</v>
      </c>
      <c r="CQ228" s="1">
        <v>37956</v>
      </c>
      <c r="CR228">
        <v>20183</v>
      </c>
      <c r="CS228">
        <v>22310</v>
      </c>
      <c r="CT228">
        <v>20183</v>
      </c>
      <c r="CU228">
        <v>22236</v>
      </c>
    </row>
    <row r="229" spans="23:99" x14ac:dyDescent="0.25">
      <c r="W229" s="1">
        <v>37928</v>
      </c>
      <c r="X229">
        <v>3.08</v>
      </c>
      <c r="Y229">
        <v>3.41</v>
      </c>
      <c r="Z229">
        <v>3.06</v>
      </c>
      <c r="AA229">
        <v>3.39</v>
      </c>
      <c r="AE229" s="1">
        <v>37928</v>
      </c>
      <c r="AF229">
        <v>1.6</v>
      </c>
      <c r="AG229">
        <v>1.69</v>
      </c>
      <c r="AH229">
        <v>1.55</v>
      </c>
      <c r="AI229">
        <v>1.69</v>
      </c>
      <c r="AM229" s="1">
        <v>37928</v>
      </c>
      <c r="AN229">
        <v>2.2799999999999998</v>
      </c>
      <c r="AO229">
        <v>2.5499999999999998</v>
      </c>
      <c r="AP229">
        <v>2.2799999999999998</v>
      </c>
      <c r="AQ229">
        <v>2.4900000000000002</v>
      </c>
      <c r="AU229" s="1">
        <v>37928</v>
      </c>
      <c r="AV229">
        <v>0.47</v>
      </c>
      <c r="AW229">
        <v>0.62</v>
      </c>
      <c r="AX229">
        <v>0.47</v>
      </c>
      <c r="AY229">
        <v>0.62</v>
      </c>
      <c r="BC229" s="1">
        <v>37928</v>
      </c>
      <c r="BD229">
        <v>2.63</v>
      </c>
      <c r="BE229">
        <v>3.07</v>
      </c>
      <c r="BF229">
        <v>2.58</v>
      </c>
      <c r="BG229">
        <v>3.07</v>
      </c>
      <c r="CI229" s="1">
        <v>37928</v>
      </c>
      <c r="CJ229">
        <v>5.24</v>
      </c>
      <c r="CK229">
        <v>6.42</v>
      </c>
      <c r="CL229">
        <v>5.19</v>
      </c>
      <c r="CM229">
        <v>6.1</v>
      </c>
      <c r="CQ229" s="1">
        <v>37928</v>
      </c>
      <c r="CR229">
        <v>17982</v>
      </c>
      <c r="CS229">
        <v>20187</v>
      </c>
      <c r="CT229">
        <v>17982</v>
      </c>
      <c r="CU229">
        <v>20183</v>
      </c>
    </row>
    <row r="230" spans="23:99" x14ac:dyDescent="0.25">
      <c r="W230" s="1">
        <v>37895</v>
      </c>
      <c r="X230">
        <v>2.96</v>
      </c>
      <c r="Y230">
        <v>3.32</v>
      </c>
      <c r="Z230">
        <v>2.96</v>
      </c>
      <c r="AA230">
        <v>3.05</v>
      </c>
      <c r="AE230" s="1">
        <v>37895</v>
      </c>
      <c r="AF230">
        <v>1.43</v>
      </c>
      <c r="AG230">
        <v>1.62</v>
      </c>
      <c r="AH230">
        <v>1.43</v>
      </c>
      <c r="AI230">
        <v>1.6</v>
      </c>
      <c r="AM230" s="1">
        <v>37895</v>
      </c>
      <c r="AN230">
        <v>2.2000000000000002</v>
      </c>
      <c r="AO230">
        <v>2.62</v>
      </c>
      <c r="AP230">
        <v>2.2000000000000002</v>
      </c>
      <c r="AQ230">
        <v>2.2400000000000002</v>
      </c>
      <c r="AU230" s="1">
        <v>37895</v>
      </c>
      <c r="AV230">
        <v>0.42</v>
      </c>
      <c r="AW230">
        <v>0.49</v>
      </c>
      <c r="AX230">
        <v>0.4</v>
      </c>
      <c r="AY230">
        <v>0.48</v>
      </c>
      <c r="BC230" s="1">
        <v>37895</v>
      </c>
      <c r="BD230">
        <v>2.59</v>
      </c>
      <c r="BE230">
        <v>2.91</v>
      </c>
      <c r="BF230">
        <v>2.59</v>
      </c>
      <c r="BG230">
        <v>2.62</v>
      </c>
      <c r="CI230" s="1">
        <v>37895</v>
      </c>
      <c r="CJ230">
        <v>4.66</v>
      </c>
      <c r="CK230">
        <v>5.56</v>
      </c>
      <c r="CL230">
        <v>4.6399999999999997</v>
      </c>
      <c r="CM230">
        <v>5.19</v>
      </c>
      <c r="CQ230" s="1">
        <v>37895</v>
      </c>
      <c r="CR230">
        <v>16009</v>
      </c>
      <c r="CS230">
        <v>18659</v>
      </c>
      <c r="CT230">
        <v>16009</v>
      </c>
      <c r="CU230">
        <v>17982</v>
      </c>
    </row>
    <row r="231" spans="23:99" x14ac:dyDescent="0.25">
      <c r="W231" s="1">
        <v>37865</v>
      </c>
      <c r="X231">
        <v>2.93</v>
      </c>
      <c r="Y231">
        <v>3.2</v>
      </c>
      <c r="Z231">
        <v>2.89</v>
      </c>
      <c r="AA231">
        <v>2.94</v>
      </c>
      <c r="AE231" s="1">
        <v>37865</v>
      </c>
      <c r="AF231">
        <v>1.53</v>
      </c>
      <c r="AG231">
        <v>1.66</v>
      </c>
      <c r="AH231">
        <v>1.41</v>
      </c>
      <c r="AI231">
        <v>1.42</v>
      </c>
      <c r="AM231" s="1">
        <v>37865</v>
      </c>
      <c r="AN231">
        <v>2.15</v>
      </c>
      <c r="AO231">
        <v>2.48</v>
      </c>
      <c r="AP231">
        <v>2.06</v>
      </c>
      <c r="AQ231">
        <v>2.1800000000000002</v>
      </c>
      <c r="AU231" s="1">
        <v>37865</v>
      </c>
      <c r="AV231">
        <v>0.38</v>
      </c>
      <c r="AW231">
        <v>0.46</v>
      </c>
      <c r="AX231">
        <v>0.37</v>
      </c>
      <c r="AY231">
        <v>0.42</v>
      </c>
      <c r="BC231" s="1">
        <v>37865</v>
      </c>
      <c r="BD231">
        <v>2.73</v>
      </c>
      <c r="BE231">
        <v>2.91</v>
      </c>
      <c r="BF231">
        <v>2.41</v>
      </c>
      <c r="BG231">
        <v>2.5299999999999998</v>
      </c>
      <c r="CI231" s="1">
        <v>37865</v>
      </c>
      <c r="CJ231">
        <v>3.93</v>
      </c>
      <c r="CK231">
        <v>4.82</v>
      </c>
      <c r="CL231">
        <v>3.93</v>
      </c>
      <c r="CM231">
        <v>4.5999999999999996</v>
      </c>
      <c r="CQ231" s="1">
        <v>37865</v>
      </c>
      <c r="CR231">
        <v>15174</v>
      </c>
      <c r="CS231">
        <v>17104</v>
      </c>
      <c r="CT231">
        <v>15074</v>
      </c>
      <c r="CU231">
        <v>16010</v>
      </c>
    </row>
    <row r="232" spans="23:99" x14ac:dyDescent="0.25">
      <c r="W232" s="1">
        <v>37834</v>
      </c>
      <c r="X232">
        <v>2.74</v>
      </c>
      <c r="Y232">
        <v>2.95</v>
      </c>
      <c r="Z232">
        <v>2.58</v>
      </c>
      <c r="AA232">
        <v>2.95</v>
      </c>
      <c r="AE232" s="1">
        <v>37834</v>
      </c>
      <c r="AF232">
        <v>1.42</v>
      </c>
      <c r="AG232">
        <v>1.57</v>
      </c>
      <c r="AH232">
        <v>1.37</v>
      </c>
      <c r="AI232">
        <v>1.53</v>
      </c>
      <c r="AM232" s="1">
        <v>37834</v>
      </c>
      <c r="AN232">
        <v>1.75</v>
      </c>
      <c r="AO232">
        <v>2.16</v>
      </c>
      <c r="AP232">
        <v>1.66</v>
      </c>
      <c r="AQ232">
        <v>2.15</v>
      </c>
      <c r="AU232" s="1">
        <v>37834</v>
      </c>
      <c r="AV232">
        <v>0.27</v>
      </c>
      <c r="AW232">
        <v>0.37</v>
      </c>
      <c r="AX232">
        <v>0.26</v>
      </c>
      <c r="AY232">
        <v>0.37</v>
      </c>
      <c r="BC232" s="1">
        <v>37834</v>
      </c>
      <c r="BD232">
        <v>2.1</v>
      </c>
      <c r="BE232">
        <v>2.85</v>
      </c>
      <c r="BF232">
        <v>2.0299999999999998</v>
      </c>
      <c r="BG232">
        <v>2.75</v>
      </c>
      <c r="CI232" s="1">
        <v>37834</v>
      </c>
      <c r="CJ232">
        <v>2.77</v>
      </c>
      <c r="CK232">
        <v>4.0999999999999996</v>
      </c>
      <c r="CL232">
        <v>2.58</v>
      </c>
      <c r="CM232">
        <v>3.92</v>
      </c>
      <c r="CQ232" s="1">
        <v>37834</v>
      </c>
      <c r="CR232">
        <v>13578</v>
      </c>
      <c r="CS232">
        <v>15252</v>
      </c>
      <c r="CT232">
        <v>12756</v>
      </c>
      <c r="CU232">
        <v>15174</v>
      </c>
    </row>
    <row r="233" spans="23:99" x14ac:dyDescent="0.25">
      <c r="W233" s="1">
        <v>37803</v>
      </c>
      <c r="X233">
        <v>2.48</v>
      </c>
      <c r="Y233">
        <v>2.82</v>
      </c>
      <c r="Z233">
        <v>2.46</v>
      </c>
      <c r="AA233">
        <v>2.74</v>
      </c>
      <c r="AE233" s="1">
        <v>37803</v>
      </c>
      <c r="AF233">
        <v>1.28</v>
      </c>
      <c r="AG233">
        <v>1.45</v>
      </c>
      <c r="AH233">
        <v>1.26</v>
      </c>
      <c r="AI233">
        <v>1.44</v>
      </c>
      <c r="AM233" s="1">
        <v>37803</v>
      </c>
      <c r="AN233">
        <v>1.53</v>
      </c>
      <c r="AO233">
        <v>1.8</v>
      </c>
      <c r="AP233">
        <v>1.47</v>
      </c>
      <c r="AQ233">
        <v>1.77</v>
      </c>
      <c r="AU233" s="1">
        <v>37803</v>
      </c>
      <c r="AV233">
        <v>0.25</v>
      </c>
      <c r="AW233">
        <v>0.28000000000000003</v>
      </c>
      <c r="AX233">
        <v>0.25</v>
      </c>
      <c r="AY233">
        <v>0.28000000000000003</v>
      </c>
      <c r="BC233" s="1">
        <v>37803</v>
      </c>
      <c r="BD233">
        <v>2.0299999999999998</v>
      </c>
      <c r="BE233">
        <v>2.19</v>
      </c>
      <c r="BF233">
        <v>1.95</v>
      </c>
      <c r="BG233">
        <v>2.1</v>
      </c>
      <c r="CI233" s="1">
        <v>37803</v>
      </c>
      <c r="CJ233">
        <v>2.4300000000000002</v>
      </c>
      <c r="CK233">
        <v>2.91</v>
      </c>
      <c r="CL233">
        <v>2.38</v>
      </c>
      <c r="CM233">
        <v>2.77</v>
      </c>
      <c r="CQ233" s="1">
        <v>37803</v>
      </c>
      <c r="CR233">
        <v>12967</v>
      </c>
      <c r="CS233">
        <v>13946</v>
      </c>
      <c r="CT233">
        <v>12893</v>
      </c>
      <c r="CU233">
        <v>13571</v>
      </c>
    </row>
    <row r="234" spans="23:99" x14ac:dyDescent="0.25">
      <c r="W234" s="1">
        <v>37774</v>
      </c>
      <c r="X234">
        <v>2.5499999999999998</v>
      </c>
      <c r="Y234">
        <v>2.67</v>
      </c>
      <c r="Z234">
        <v>2.41</v>
      </c>
      <c r="AA234">
        <v>2.4700000000000002</v>
      </c>
      <c r="AE234" s="1">
        <v>37774</v>
      </c>
      <c r="AF234">
        <v>1.36</v>
      </c>
      <c r="AG234">
        <v>1.37</v>
      </c>
      <c r="AH234">
        <v>1.28</v>
      </c>
      <c r="AI234">
        <v>1.29</v>
      </c>
      <c r="AM234" s="1">
        <v>37774</v>
      </c>
      <c r="AN234">
        <v>1.7</v>
      </c>
      <c r="AO234">
        <v>1.73</v>
      </c>
      <c r="AP234">
        <v>1.53</v>
      </c>
      <c r="AQ234">
        <v>1.53</v>
      </c>
      <c r="AU234" s="1">
        <v>37774</v>
      </c>
      <c r="AV234">
        <v>0.28999999999999998</v>
      </c>
      <c r="AW234">
        <v>0.28999999999999998</v>
      </c>
      <c r="AX234">
        <v>0.24</v>
      </c>
      <c r="AY234">
        <v>0.26</v>
      </c>
      <c r="BC234" s="1">
        <v>37774</v>
      </c>
      <c r="BD234">
        <v>1.86</v>
      </c>
      <c r="BE234">
        <v>2.11</v>
      </c>
      <c r="BF234">
        <v>1.78</v>
      </c>
      <c r="BG234">
        <v>2.02</v>
      </c>
      <c r="CI234" s="1">
        <v>37774</v>
      </c>
      <c r="CJ234">
        <v>2.34</v>
      </c>
      <c r="CK234">
        <v>2.62</v>
      </c>
      <c r="CL234">
        <v>2.2400000000000002</v>
      </c>
      <c r="CM234">
        <v>2.42</v>
      </c>
      <c r="CQ234" s="1">
        <v>37774</v>
      </c>
      <c r="CR234">
        <v>13256</v>
      </c>
      <c r="CS234">
        <v>14072</v>
      </c>
      <c r="CT234">
        <v>12894</v>
      </c>
      <c r="CU234">
        <v>12972</v>
      </c>
    </row>
    <row r="235" spans="23:99" x14ac:dyDescent="0.25">
      <c r="W235" s="1">
        <v>37743</v>
      </c>
      <c r="X235">
        <v>2.42</v>
      </c>
      <c r="Y235">
        <v>2.73</v>
      </c>
      <c r="Z235">
        <v>2.4</v>
      </c>
      <c r="AA235">
        <v>2.56</v>
      </c>
      <c r="AE235" s="1">
        <v>37743</v>
      </c>
      <c r="AF235">
        <v>1.3</v>
      </c>
      <c r="AG235">
        <v>1.41</v>
      </c>
      <c r="AH235">
        <v>1.28</v>
      </c>
      <c r="AI235">
        <v>1.35</v>
      </c>
      <c r="AM235" s="1">
        <v>37743</v>
      </c>
      <c r="AN235">
        <v>1.48</v>
      </c>
      <c r="AO235">
        <v>1.79</v>
      </c>
      <c r="AP235">
        <v>1.46</v>
      </c>
      <c r="AQ235">
        <v>1.69</v>
      </c>
      <c r="AU235" s="1">
        <v>37746</v>
      </c>
      <c r="AV235">
        <v>0.26</v>
      </c>
      <c r="AW235">
        <v>0.31</v>
      </c>
      <c r="AX235">
        <v>0.26</v>
      </c>
      <c r="AY235">
        <v>0.28999999999999998</v>
      </c>
      <c r="BC235" s="1">
        <v>37743</v>
      </c>
      <c r="BD235">
        <v>1.73</v>
      </c>
      <c r="BE235">
        <v>1.96</v>
      </c>
      <c r="BF235">
        <v>1.66</v>
      </c>
      <c r="BG235">
        <v>1.86</v>
      </c>
      <c r="CI235" s="1">
        <v>37743</v>
      </c>
      <c r="CJ235">
        <v>2.19</v>
      </c>
      <c r="CK235">
        <v>2.76</v>
      </c>
      <c r="CL235">
        <v>2.15</v>
      </c>
      <c r="CM235">
        <v>2.33</v>
      </c>
      <c r="CQ235" s="1">
        <v>37743</v>
      </c>
      <c r="CR235">
        <v>12564</v>
      </c>
      <c r="CS235">
        <v>13564</v>
      </c>
      <c r="CT235">
        <v>12541</v>
      </c>
      <c r="CU235">
        <v>13421</v>
      </c>
    </row>
    <row r="236" spans="23:99" x14ac:dyDescent="0.25">
      <c r="W236" s="1">
        <v>37712</v>
      </c>
      <c r="X236">
        <v>2.2599999999999998</v>
      </c>
      <c r="Y236">
        <v>2.4500000000000002</v>
      </c>
      <c r="Z236">
        <v>2.21</v>
      </c>
      <c r="AA236">
        <v>2.42</v>
      </c>
      <c r="AE236" s="1">
        <v>37712</v>
      </c>
      <c r="AF236">
        <v>1.25</v>
      </c>
      <c r="AG236">
        <v>1.36</v>
      </c>
      <c r="AH236">
        <v>1.19</v>
      </c>
      <c r="AI236">
        <v>1.3</v>
      </c>
      <c r="AM236" s="1">
        <v>37712</v>
      </c>
      <c r="AN236">
        <v>1.39</v>
      </c>
      <c r="AO236">
        <v>1.52</v>
      </c>
      <c r="AP236">
        <v>1.35</v>
      </c>
      <c r="AQ236">
        <v>1.48</v>
      </c>
      <c r="AU236" s="1">
        <v>37712</v>
      </c>
      <c r="AV236">
        <v>0.21</v>
      </c>
      <c r="AW236">
        <v>0.26</v>
      </c>
      <c r="AX236">
        <v>0.21</v>
      </c>
      <c r="AY236">
        <v>0.25</v>
      </c>
      <c r="BC236" s="1">
        <v>37712</v>
      </c>
      <c r="BD236">
        <v>1.45</v>
      </c>
      <c r="BE236">
        <v>1.71</v>
      </c>
      <c r="BF236">
        <v>1.38</v>
      </c>
      <c r="BG236">
        <v>1.68</v>
      </c>
      <c r="CI236" s="1">
        <v>37712</v>
      </c>
      <c r="CJ236">
        <v>1.39</v>
      </c>
      <c r="CK236">
        <v>2.19</v>
      </c>
      <c r="CL236">
        <v>1.39</v>
      </c>
      <c r="CM236">
        <v>2.1800000000000002</v>
      </c>
      <c r="CQ236" s="1">
        <v>37712</v>
      </c>
      <c r="CR236">
        <v>11282</v>
      </c>
      <c r="CS236">
        <v>12819</v>
      </c>
      <c r="CT236">
        <v>11282</v>
      </c>
      <c r="CU236">
        <v>12556</v>
      </c>
    </row>
    <row r="237" spans="23:99" x14ac:dyDescent="0.25">
      <c r="W237" s="1">
        <v>37685</v>
      </c>
      <c r="X237">
        <v>1.97</v>
      </c>
      <c r="Y237">
        <v>2.33</v>
      </c>
      <c r="Z237">
        <v>1.95</v>
      </c>
      <c r="AA237">
        <v>2.25</v>
      </c>
      <c r="AE237" s="1">
        <v>37685</v>
      </c>
      <c r="AF237">
        <v>1.03</v>
      </c>
      <c r="AG237">
        <v>1.25</v>
      </c>
      <c r="AH237">
        <v>1.02</v>
      </c>
      <c r="AI237">
        <v>1.24</v>
      </c>
      <c r="AM237" s="1">
        <v>37685</v>
      </c>
      <c r="AN237">
        <v>1.25</v>
      </c>
      <c r="AO237">
        <v>1.4</v>
      </c>
      <c r="AP237">
        <v>1.19</v>
      </c>
      <c r="AQ237">
        <v>1.37</v>
      </c>
      <c r="AU237" s="1">
        <v>37686</v>
      </c>
      <c r="AV237">
        <v>0.19</v>
      </c>
      <c r="AW237">
        <v>0.21</v>
      </c>
      <c r="AX237">
        <v>0.19</v>
      </c>
      <c r="AY237">
        <v>0.21</v>
      </c>
      <c r="BC237" s="1">
        <v>37685</v>
      </c>
      <c r="BD237">
        <v>1.54</v>
      </c>
      <c r="BE237">
        <v>1.56</v>
      </c>
      <c r="BF237">
        <v>1.38</v>
      </c>
      <c r="BG237">
        <v>1.43</v>
      </c>
      <c r="CI237" s="1">
        <v>37685</v>
      </c>
      <c r="CJ237">
        <v>1.06</v>
      </c>
      <c r="CK237">
        <v>1.42</v>
      </c>
      <c r="CL237">
        <v>1.06</v>
      </c>
      <c r="CM237">
        <v>1.38</v>
      </c>
      <c r="CQ237" s="1">
        <v>37685</v>
      </c>
      <c r="CR237">
        <v>10262</v>
      </c>
      <c r="CS237">
        <v>11420</v>
      </c>
      <c r="CT237">
        <v>10104</v>
      </c>
      <c r="CU237">
        <v>11273</v>
      </c>
    </row>
    <row r="238" spans="23:99" x14ac:dyDescent="0.25">
      <c r="W238" s="1">
        <v>37655</v>
      </c>
      <c r="X238">
        <v>2.25</v>
      </c>
      <c r="Y238">
        <v>2.2599999999999998</v>
      </c>
      <c r="Z238">
        <v>1.91</v>
      </c>
      <c r="AA238">
        <v>2</v>
      </c>
      <c r="AE238" s="1">
        <v>37655</v>
      </c>
      <c r="AF238">
        <v>1.02</v>
      </c>
      <c r="AG238">
        <v>1.06</v>
      </c>
      <c r="AH238">
        <v>0.97</v>
      </c>
      <c r="AI238">
        <v>1.03</v>
      </c>
      <c r="AM238" s="1">
        <v>37655</v>
      </c>
      <c r="AN238">
        <v>1.35</v>
      </c>
      <c r="AO238">
        <v>1.39</v>
      </c>
      <c r="AP238">
        <v>1.1599999999999999</v>
      </c>
      <c r="AQ238">
        <v>1.25</v>
      </c>
      <c r="AU238" s="1">
        <v>37656</v>
      </c>
      <c r="AV238">
        <v>0.2</v>
      </c>
      <c r="AW238">
        <v>0.2</v>
      </c>
      <c r="AX238">
        <v>0.17</v>
      </c>
      <c r="AY238">
        <v>0.19</v>
      </c>
      <c r="BC238" s="1">
        <v>37655</v>
      </c>
      <c r="BD238">
        <v>1.47</v>
      </c>
      <c r="BE238">
        <v>1.55</v>
      </c>
      <c r="BF238">
        <v>1.38</v>
      </c>
      <c r="BG238">
        <v>1.54</v>
      </c>
      <c r="CI238" s="1">
        <v>37655</v>
      </c>
      <c r="CJ238">
        <v>1.2</v>
      </c>
      <c r="CK238">
        <v>1.21</v>
      </c>
      <c r="CL238">
        <v>1.01</v>
      </c>
      <c r="CM238">
        <v>1.07</v>
      </c>
      <c r="CQ238" s="1">
        <v>37655</v>
      </c>
      <c r="CR238">
        <v>10943</v>
      </c>
      <c r="CS238">
        <v>11067</v>
      </c>
      <c r="CT238">
        <v>9968</v>
      </c>
      <c r="CU238">
        <v>10280</v>
      </c>
    </row>
    <row r="239" spans="23:99" x14ac:dyDescent="0.25">
      <c r="W239" s="1">
        <v>37623</v>
      </c>
      <c r="X239">
        <v>2.1800000000000002</v>
      </c>
      <c r="Y239">
        <v>2.4900000000000002</v>
      </c>
      <c r="Z239">
        <v>2.06</v>
      </c>
      <c r="AA239">
        <v>2.2200000000000002</v>
      </c>
      <c r="AE239" s="1">
        <v>37623</v>
      </c>
      <c r="AF239">
        <v>1.1100000000000001</v>
      </c>
      <c r="AG239">
        <v>1.1599999999999999</v>
      </c>
      <c r="AH239">
        <v>0.98</v>
      </c>
      <c r="AI239">
        <v>1.01</v>
      </c>
      <c r="AM239" s="1">
        <v>37623</v>
      </c>
      <c r="AN239">
        <v>1.57</v>
      </c>
      <c r="AO239">
        <v>1.66</v>
      </c>
      <c r="AP239">
        <v>1.33</v>
      </c>
      <c r="AQ239">
        <v>1.37</v>
      </c>
      <c r="AU239" s="1">
        <v>37623</v>
      </c>
      <c r="AV239">
        <v>0.19</v>
      </c>
      <c r="AW239">
        <v>0.21</v>
      </c>
      <c r="AX239">
        <v>0.19</v>
      </c>
      <c r="AY239">
        <v>0.2</v>
      </c>
      <c r="BC239" s="1">
        <v>37623</v>
      </c>
      <c r="BD239">
        <v>1.56</v>
      </c>
      <c r="BE239">
        <v>1.56</v>
      </c>
      <c r="BF239">
        <v>1.35</v>
      </c>
      <c r="BG239">
        <v>1.47</v>
      </c>
      <c r="CI239" s="1">
        <v>37623</v>
      </c>
      <c r="CJ239">
        <v>1.48</v>
      </c>
      <c r="CK239">
        <v>1.78</v>
      </c>
      <c r="CL239">
        <v>1.1499999999999999</v>
      </c>
      <c r="CM239">
        <v>1.19</v>
      </c>
      <c r="CQ239" s="1">
        <v>37623</v>
      </c>
      <c r="CR239">
        <v>11290</v>
      </c>
      <c r="CS239">
        <v>12349</v>
      </c>
      <c r="CT239">
        <v>10456</v>
      </c>
      <c r="CU239">
        <v>10941</v>
      </c>
    </row>
    <row r="240" spans="23:99" x14ac:dyDescent="0.25">
      <c r="W240" s="1">
        <v>37592</v>
      </c>
      <c r="X240">
        <v>2.08</v>
      </c>
      <c r="Y240">
        <v>2.34</v>
      </c>
      <c r="Z240">
        <v>2.02</v>
      </c>
      <c r="AA240">
        <v>2.17</v>
      </c>
      <c r="AE240" s="1">
        <v>37592</v>
      </c>
      <c r="AF240">
        <v>0.98</v>
      </c>
      <c r="AG240">
        <v>1.1299999999999999</v>
      </c>
      <c r="AH240">
        <v>0.95</v>
      </c>
      <c r="AI240">
        <v>1.1000000000000001</v>
      </c>
      <c r="AM240" s="1">
        <v>37592</v>
      </c>
      <c r="AN240">
        <v>1.5</v>
      </c>
      <c r="AO240">
        <v>1.66</v>
      </c>
      <c r="AP240">
        <v>1.41</v>
      </c>
      <c r="AQ240">
        <v>1.56</v>
      </c>
      <c r="AU240" s="1">
        <v>37593</v>
      </c>
      <c r="AV240">
        <v>0.18</v>
      </c>
      <c r="AW240">
        <v>0.2</v>
      </c>
      <c r="AX240">
        <v>0.16</v>
      </c>
      <c r="AY240">
        <v>0.2</v>
      </c>
      <c r="BC240" s="1">
        <v>37592</v>
      </c>
      <c r="BD240">
        <v>1.45</v>
      </c>
      <c r="BE240">
        <v>1.52</v>
      </c>
      <c r="BF240">
        <v>1.37</v>
      </c>
      <c r="BG240">
        <v>1.52</v>
      </c>
      <c r="CI240" s="1">
        <v>37592</v>
      </c>
      <c r="CJ240">
        <v>1.3</v>
      </c>
      <c r="CK240">
        <v>1.59</v>
      </c>
      <c r="CL240">
        <v>1.28</v>
      </c>
      <c r="CM240">
        <v>1.43</v>
      </c>
      <c r="CQ240" s="1">
        <v>37592</v>
      </c>
      <c r="CR240">
        <v>10516</v>
      </c>
      <c r="CS240">
        <v>11648</v>
      </c>
      <c r="CT240">
        <v>10307</v>
      </c>
      <c r="CU240">
        <v>11268</v>
      </c>
    </row>
    <row r="241" spans="23:99" x14ac:dyDescent="0.25">
      <c r="W241" s="1">
        <v>37561</v>
      </c>
      <c r="X241">
        <v>2.0299999999999998</v>
      </c>
      <c r="Y241">
        <v>2.16</v>
      </c>
      <c r="Z241">
        <v>1.86</v>
      </c>
      <c r="AA241">
        <v>2.08</v>
      </c>
      <c r="AE241" s="1">
        <v>37561</v>
      </c>
      <c r="AF241">
        <v>1.03</v>
      </c>
      <c r="AG241">
        <v>1.03</v>
      </c>
      <c r="AH241">
        <v>0.91</v>
      </c>
      <c r="AI241">
        <v>0.98</v>
      </c>
      <c r="AM241" s="1">
        <v>37561</v>
      </c>
      <c r="AN241">
        <v>1.51</v>
      </c>
      <c r="AO241">
        <v>1.51</v>
      </c>
      <c r="AP241">
        <v>1.32</v>
      </c>
      <c r="AQ241">
        <v>1.51</v>
      </c>
      <c r="AU241" s="1">
        <v>37561</v>
      </c>
      <c r="AV241">
        <v>0.16</v>
      </c>
      <c r="AW241">
        <v>0.2</v>
      </c>
      <c r="AX241">
        <v>0.15</v>
      </c>
      <c r="AY241">
        <v>0.18</v>
      </c>
      <c r="BC241" s="1">
        <v>37561</v>
      </c>
      <c r="BD241">
        <v>1.44</v>
      </c>
      <c r="BE241">
        <v>1.61</v>
      </c>
      <c r="BF241">
        <v>1.37</v>
      </c>
      <c r="BG241">
        <v>1.45</v>
      </c>
      <c r="CI241" s="1">
        <v>37561</v>
      </c>
      <c r="CJ241">
        <v>1.49</v>
      </c>
      <c r="CK241">
        <v>1.61</v>
      </c>
      <c r="CL241">
        <v>1.24</v>
      </c>
      <c r="CM241">
        <v>1.27</v>
      </c>
      <c r="CQ241" s="1">
        <v>37561</v>
      </c>
      <c r="CR241">
        <v>10172</v>
      </c>
      <c r="CS241">
        <v>10518</v>
      </c>
      <c r="CT241">
        <v>9569</v>
      </c>
      <c r="CU241">
        <v>10508</v>
      </c>
    </row>
    <row r="242" spans="23:99" x14ac:dyDescent="0.25">
      <c r="W242" s="1">
        <v>37530</v>
      </c>
      <c r="X242">
        <v>1.72</v>
      </c>
      <c r="Y242">
        <v>2.0499999999999998</v>
      </c>
      <c r="Z242">
        <v>1.59</v>
      </c>
      <c r="AA242">
        <v>2.02</v>
      </c>
      <c r="AE242" s="1">
        <v>37530</v>
      </c>
      <c r="AF242">
        <v>0.77</v>
      </c>
      <c r="AG242">
        <v>1.04</v>
      </c>
      <c r="AH242">
        <v>0.74</v>
      </c>
      <c r="AI242">
        <v>1.04</v>
      </c>
      <c r="AM242" s="1">
        <v>37530</v>
      </c>
      <c r="AN242">
        <v>1.43</v>
      </c>
      <c r="AO242">
        <v>1.51</v>
      </c>
      <c r="AP242">
        <v>1.27</v>
      </c>
      <c r="AQ242">
        <v>1.51</v>
      </c>
      <c r="AU242" s="1">
        <v>37530</v>
      </c>
      <c r="AV242">
        <v>0.18</v>
      </c>
      <c r="AW242">
        <v>0.18</v>
      </c>
      <c r="AX242">
        <v>0.14000000000000001</v>
      </c>
      <c r="AY242">
        <v>0.15</v>
      </c>
      <c r="BC242" s="1">
        <v>37530</v>
      </c>
      <c r="BD242">
        <v>1.17</v>
      </c>
      <c r="BE242">
        <v>1.5</v>
      </c>
      <c r="BF242">
        <v>1.1299999999999999</v>
      </c>
      <c r="BG242">
        <v>1.5</v>
      </c>
      <c r="CI242" s="1">
        <v>37530</v>
      </c>
      <c r="CJ242">
        <v>1.54</v>
      </c>
      <c r="CK242">
        <v>1.62</v>
      </c>
      <c r="CL242">
        <v>1.32</v>
      </c>
      <c r="CM242">
        <v>1.44</v>
      </c>
      <c r="CQ242" s="1">
        <v>37530</v>
      </c>
      <c r="CR242">
        <v>8642</v>
      </c>
      <c r="CS242">
        <v>10241</v>
      </c>
      <c r="CT242">
        <v>8224</v>
      </c>
      <c r="CU242">
        <v>10167</v>
      </c>
    </row>
    <row r="243" spans="23:99" x14ac:dyDescent="0.25">
      <c r="W243" s="1">
        <v>37501</v>
      </c>
      <c r="X243">
        <v>2.0099999999999998</v>
      </c>
      <c r="Y243">
        <v>2.21</v>
      </c>
      <c r="Z243">
        <v>1.57</v>
      </c>
      <c r="AA243">
        <v>1.69</v>
      </c>
      <c r="AE243" s="1">
        <v>37501</v>
      </c>
      <c r="AF243">
        <v>0.95</v>
      </c>
      <c r="AG243">
        <v>0.95</v>
      </c>
      <c r="AH243">
        <v>0.73</v>
      </c>
      <c r="AI243">
        <v>0.76</v>
      </c>
      <c r="AM243" s="1">
        <v>37501</v>
      </c>
      <c r="AN243">
        <v>1.55</v>
      </c>
      <c r="AO243">
        <v>1.6</v>
      </c>
      <c r="AP243">
        <v>1.41</v>
      </c>
      <c r="AQ243">
        <v>1.41</v>
      </c>
      <c r="AU243" s="1">
        <v>37503</v>
      </c>
      <c r="AV243">
        <v>0.26</v>
      </c>
      <c r="AW243">
        <v>0.26</v>
      </c>
      <c r="AX243">
        <v>0.18</v>
      </c>
      <c r="AY243">
        <v>0.18</v>
      </c>
      <c r="BC243" s="1">
        <v>37501</v>
      </c>
      <c r="BD243">
        <v>1.44</v>
      </c>
      <c r="BE243">
        <v>1.45</v>
      </c>
      <c r="BF243">
        <v>1.1299999999999999</v>
      </c>
      <c r="BG243">
        <v>1.1299999999999999</v>
      </c>
      <c r="CI243" s="1">
        <v>37501</v>
      </c>
      <c r="CJ243">
        <v>2.0699999999999998</v>
      </c>
      <c r="CK243">
        <v>2.0699999999999998</v>
      </c>
      <c r="CL243">
        <v>1.47</v>
      </c>
      <c r="CM243">
        <v>1.52</v>
      </c>
      <c r="CQ243" s="1">
        <v>37501</v>
      </c>
      <c r="CR243">
        <v>10382</v>
      </c>
      <c r="CS243">
        <v>10477</v>
      </c>
      <c r="CT243">
        <v>8352</v>
      </c>
      <c r="CU243">
        <v>8622</v>
      </c>
    </row>
    <row r="244" spans="23:99" x14ac:dyDescent="0.25">
      <c r="W244" s="1">
        <v>37469</v>
      </c>
      <c r="X244">
        <v>1.89</v>
      </c>
      <c r="Y244">
        <v>2.11</v>
      </c>
      <c r="Z244">
        <v>1.79</v>
      </c>
      <c r="AA244">
        <v>2.0099999999999998</v>
      </c>
      <c r="AE244" s="1">
        <v>37469</v>
      </c>
      <c r="AF244">
        <v>0.79</v>
      </c>
      <c r="AG244">
        <v>1.01</v>
      </c>
      <c r="AH244">
        <v>0.74</v>
      </c>
      <c r="AI244">
        <v>0.94</v>
      </c>
      <c r="AM244" s="1">
        <v>37469</v>
      </c>
      <c r="AN244">
        <v>1.6</v>
      </c>
      <c r="AO244">
        <v>1.66</v>
      </c>
      <c r="AP244">
        <v>1.47</v>
      </c>
      <c r="AQ244">
        <v>1.55</v>
      </c>
      <c r="AU244" s="1">
        <v>37470</v>
      </c>
      <c r="AV244">
        <v>0.32</v>
      </c>
      <c r="AW244">
        <v>0.32</v>
      </c>
      <c r="AX244">
        <v>0.2</v>
      </c>
      <c r="AY244">
        <v>0.26</v>
      </c>
      <c r="BC244" s="1">
        <v>37469</v>
      </c>
      <c r="BD244">
        <v>1.3</v>
      </c>
      <c r="BE244">
        <v>1.49</v>
      </c>
      <c r="BF244">
        <v>1.21</v>
      </c>
      <c r="BG244">
        <v>1.45</v>
      </c>
      <c r="CI244" s="1">
        <v>37469</v>
      </c>
      <c r="CJ244">
        <v>2.4</v>
      </c>
      <c r="CK244">
        <v>2.46</v>
      </c>
      <c r="CL244">
        <v>1.75</v>
      </c>
      <c r="CM244">
        <v>1.95</v>
      </c>
      <c r="CQ244" s="1">
        <v>37469</v>
      </c>
      <c r="CR244">
        <v>9781</v>
      </c>
      <c r="CS244">
        <v>10604</v>
      </c>
      <c r="CT244">
        <v>9016</v>
      </c>
      <c r="CU244">
        <v>10382</v>
      </c>
    </row>
    <row r="245" spans="23:99" x14ac:dyDescent="0.25">
      <c r="W245" s="1">
        <v>37438</v>
      </c>
      <c r="X245">
        <v>2.2599999999999998</v>
      </c>
      <c r="Y245">
        <v>2.2599999999999998</v>
      </c>
      <c r="Z245">
        <v>1.74</v>
      </c>
      <c r="AA245">
        <v>1.87</v>
      </c>
      <c r="AE245" s="1">
        <v>37438</v>
      </c>
      <c r="AF245">
        <v>1.02</v>
      </c>
      <c r="AG245">
        <v>1.08</v>
      </c>
      <c r="AH245">
        <v>0.7</v>
      </c>
      <c r="AI245">
        <v>0.78</v>
      </c>
      <c r="AM245" s="1">
        <v>37438</v>
      </c>
      <c r="AN245">
        <v>1.85</v>
      </c>
      <c r="AO245">
        <v>1.85</v>
      </c>
      <c r="AP245">
        <v>1.53</v>
      </c>
      <c r="AQ245">
        <v>1.59</v>
      </c>
      <c r="AU245" s="1">
        <v>37441</v>
      </c>
      <c r="AV245">
        <v>0.42</v>
      </c>
      <c r="AW245">
        <v>0.42</v>
      </c>
      <c r="AX245">
        <v>0.32</v>
      </c>
      <c r="AY245">
        <v>0.32</v>
      </c>
      <c r="BC245" s="1">
        <v>37438</v>
      </c>
      <c r="BD245">
        <v>1.28</v>
      </c>
      <c r="BE245">
        <v>1.38</v>
      </c>
      <c r="BF245">
        <v>1.17</v>
      </c>
      <c r="BG245">
        <v>1.28</v>
      </c>
      <c r="CI245" s="1">
        <v>37438</v>
      </c>
      <c r="CJ245">
        <v>2.59</v>
      </c>
      <c r="CK245">
        <v>2.67</v>
      </c>
      <c r="CL245">
        <v>2.27</v>
      </c>
      <c r="CM245">
        <v>2.33</v>
      </c>
      <c r="CQ245" s="1">
        <v>37438</v>
      </c>
      <c r="CR245">
        <v>11137</v>
      </c>
      <c r="CS245">
        <v>11173</v>
      </c>
      <c r="CT245">
        <v>9155</v>
      </c>
      <c r="CU245">
        <v>9762</v>
      </c>
    </row>
    <row r="246" spans="23:99" x14ac:dyDescent="0.25">
      <c r="W246" s="1">
        <v>37410</v>
      </c>
      <c r="X246">
        <v>2.5099999999999998</v>
      </c>
      <c r="Y246">
        <v>2.5499999999999998</v>
      </c>
      <c r="Z246">
        <v>1.86</v>
      </c>
      <c r="AA246">
        <v>2.2400000000000002</v>
      </c>
      <c r="AE246" s="1">
        <v>37410</v>
      </c>
      <c r="AF246">
        <v>1.1000000000000001</v>
      </c>
      <c r="AG246">
        <v>1.1299999999999999</v>
      </c>
      <c r="AH246">
        <v>0.91</v>
      </c>
      <c r="AI246">
        <v>1.02</v>
      </c>
      <c r="AM246" s="1">
        <v>37410</v>
      </c>
      <c r="AN246">
        <v>1.94</v>
      </c>
      <c r="AO246">
        <v>1.98</v>
      </c>
      <c r="AP246">
        <v>1.64</v>
      </c>
      <c r="AQ246">
        <v>1.84</v>
      </c>
      <c r="AU246" s="1">
        <v>37410</v>
      </c>
      <c r="AV246">
        <v>0.43</v>
      </c>
      <c r="AW246">
        <v>0.46</v>
      </c>
      <c r="AX246">
        <v>0.4</v>
      </c>
      <c r="AY246">
        <v>0.44</v>
      </c>
      <c r="BC246" s="1">
        <v>37410</v>
      </c>
      <c r="BD246">
        <v>1.33</v>
      </c>
      <c r="BE246">
        <v>1.38</v>
      </c>
      <c r="BF246">
        <v>1.1599999999999999</v>
      </c>
      <c r="BG246">
        <v>1.26</v>
      </c>
      <c r="CI246" s="1">
        <v>37410</v>
      </c>
      <c r="CJ246">
        <v>2.82</v>
      </c>
      <c r="CK246">
        <v>2.88</v>
      </c>
      <c r="CL246">
        <v>2.37</v>
      </c>
      <c r="CM246">
        <v>2.5299999999999998</v>
      </c>
      <c r="CQ246" s="1">
        <v>37410</v>
      </c>
      <c r="CR246">
        <v>12858</v>
      </c>
      <c r="CS246">
        <v>12913</v>
      </c>
      <c r="CT246">
        <v>10246</v>
      </c>
      <c r="CU246">
        <v>11139</v>
      </c>
    </row>
    <row r="247" spans="23:99" x14ac:dyDescent="0.25">
      <c r="W247" s="1">
        <v>37378</v>
      </c>
      <c r="X247">
        <v>2.5</v>
      </c>
      <c r="Y247">
        <v>2.59</v>
      </c>
      <c r="Z247">
        <v>2.34</v>
      </c>
      <c r="AA247">
        <v>2.4900000000000002</v>
      </c>
      <c r="AE247" s="1">
        <v>37378</v>
      </c>
      <c r="AF247">
        <v>1.17</v>
      </c>
      <c r="AG247">
        <v>1.17</v>
      </c>
      <c r="AH247">
        <v>1.05</v>
      </c>
      <c r="AI247">
        <v>1.08</v>
      </c>
      <c r="AM247" s="1">
        <v>37378</v>
      </c>
      <c r="AN247">
        <v>2.1</v>
      </c>
      <c r="AO247">
        <v>2.11</v>
      </c>
      <c r="AP247">
        <v>1.89</v>
      </c>
      <c r="AQ247">
        <v>1.94</v>
      </c>
      <c r="AU247" s="1">
        <v>37378</v>
      </c>
      <c r="AV247">
        <v>0.47</v>
      </c>
      <c r="AW247">
        <v>0.47</v>
      </c>
      <c r="AX247">
        <v>0.42</v>
      </c>
      <c r="AY247">
        <v>0.43</v>
      </c>
      <c r="BC247" s="1">
        <v>37378</v>
      </c>
      <c r="BD247">
        <v>1.34</v>
      </c>
      <c r="BE247">
        <v>1.46</v>
      </c>
      <c r="BF247">
        <v>1.17</v>
      </c>
      <c r="BG247">
        <v>1.33</v>
      </c>
      <c r="CI247" s="1">
        <v>37378</v>
      </c>
      <c r="CJ247">
        <v>3.27</v>
      </c>
      <c r="CK247">
        <v>3.29</v>
      </c>
      <c r="CL247">
        <v>2.79</v>
      </c>
      <c r="CM247">
        <v>2.8</v>
      </c>
      <c r="CQ247" s="1">
        <v>37378</v>
      </c>
      <c r="CR247">
        <v>13088</v>
      </c>
      <c r="CS247">
        <v>13090</v>
      </c>
      <c r="CT247">
        <v>11943</v>
      </c>
      <c r="CU247">
        <v>12861</v>
      </c>
    </row>
    <row r="248" spans="23:99" x14ac:dyDescent="0.25">
      <c r="W248" s="1">
        <v>37347</v>
      </c>
      <c r="X248">
        <v>2.66</v>
      </c>
      <c r="Y248">
        <v>2.72</v>
      </c>
      <c r="Z248">
        <v>2.4500000000000002</v>
      </c>
      <c r="AA248">
        <v>2.5099999999999998</v>
      </c>
      <c r="AE248" s="1">
        <v>37347</v>
      </c>
      <c r="AF248">
        <v>1.1499999999999999</v>
      </c>
      <c r="AG248">
        <v>1.24</v>
      </c>
      <c r="AH248">
        <v>1.1200000000000001</v>
      </c>
      <c r="AI248">
        <v>1.17</v>
      </c>
      <c r="AM248" s="1">
        <v>37347</v>
      </c>
      <c r="AN248">
        <v>2.0499999999999998</v>
      </c>
      <c r="AO248">
        <v>2.17</v>
      </c>
      <c r="AP248">
        <v>2.0099999999999998</v>
      </c>
      <c r="AQ248">
        <v>2.08</v>
      </c>
      <c r="AU248" s="1">
        <v>37349</v>
      </c>
      <c r="AV248">
        <v>0.43</v>
      </c>
      <c r="AW248">
        <v>0.48</v>
      </c>
      <c r="AX248">
        <v>0.43</v>
      </c>
      <c r="AY248">
        <v>0.47</v>
      </c>
      <c r="BC248" s="1">
        <v>37347</v>
      </c>
      <c r="BD248">
        <v>1.2</v>
      </c>
      <c r="BE248">
        <v>1.41</v>
      </c>
      <c r="BF248">
        <v>1.1499999999999999</v>
      </c>
      <c r="BG248">
        <v>1.35</v>
      </c>
      <c r="CI248" s="1">
        <v>37347</v>
      </c>
      <c r="CJ248">
        <v>3.3</v>
      </c>
      <c r="CK248">
        <v>3.55</v>
      </c>
      <c r="CL248">
        <v>3.2</v>
      </c>
      <c r="CM248">
        <v>3.32</v>
      </c>
      <c r="CQ248" s="1">
        <v>37347</v>
      </c>
      <c r="CR248">
        <v>13253</v>
      </c>
      <c r="CS248">
        <v>13872</v>
      </c>
      <c r="CT248">
        <v>13031</v>
      </c>
      <c r="CU248">
        <v>13085</v>
      </c>
    </row>
    <row r="249" spans="23:99" x14ac:dyDescent="0.25">
      <c r="W249" s="1">
        <v>37316</v>
      </c>
      <c r="X249">
        <v>2.48</v>
      </c>
      <c r="Y249">
        <v>2.69</v>
      </c>
      <c r="Z249">
        <v>2.42</v>
      </c>
      <c r="AA249">
        <v>2.64</v>
      </c>
      <c r="AE249" s="1">
        <v>37316</v>
      </c>
      <c r="AF249">
        <v>1.24</v>
      </c>
      <c r="AG249">
        <v>1.24</v>
      </c>
      <c r="AH249">
        <v>1.1299999999999999</v>
      </c>
      <c r="AI249">
        <v>1.1499999999999999</v>
      </c>
      <c r="AM249" s="1">
        <v>37316</v>
      </c>
      <c r="AN249">
        <v>1.99</v>
      </c>
      <c r="AO249">
        <v>2.16</v>
      </c>
      <c r="AP249">
        <v>1.91</v>
      </c>
      <c r="AQ249">
        <v>2.0299999999999998</v>
      </c>
      <c r="AU249" s="1">
        <v>37316</v>
      </c>
      <c r="AV249">
        <v>0.47</v>
      </c>
      <c r="AW249">
        <v>0.47</v>
      </c>
      <c r="AX249">
        <v>0.43</v>
      </c>
      <c r="AY249">
        <v>0.43</v>
      </c>
      <c r="BC249" s="1">
        <v>37316</v>
      </c>
      <c r="BD249">
        <v>1.1399999999999999</v>
      </c>
      <c r="BE249">
        <v>1.27</v>
      </c>
      <c r="BF249">
        <v>1.1000000000000001</v>
      </c>
      <c r="BG249">
        <v>1.21</v>
      </c>
      <c r="CI249" s="1">
        <v>37316</v>
      </c>
      <c r="CJ249">
        <v>3.34</v>
      </c>
      <c r="CK249">
        <v>3.79</v>
      </c>
      <c r="CL249">
        <v>3.29</v>
      </c>
      <c r="CM249">
        <v>3.31</v>
      </c>
      <c r="CQ249" s="1">
        <v>37316</v>
      </c>
      <c r="CR249">
        <v>14047</v>
      </c>
      <c r="CS249">
        <v>14492</v>
      </c>
      <c r="CT249">
        <v>13189</v>
      </c>
      <c r="CU249">
        <v>13254</v>
      </c>
    </row>
    <row r="250" spans="23:99" x14ac:dyDescent="0.25">
      <c r="W250" s="1">
        <v>37288</v>
      </c>
      <c r="X250">
        <v>2.11</v>
      </c>
      <c r="Y250">
        <v>2.5</v>
      </c>
      <c r="Z250">
        <v>2.08</v>
      </c>
      <c r="AA250">
        <v>2.46</v>
      </c>
      <c r="AE250" s="1">
        <v>37288</v>
      </c>
      <c r="AF250">
        <v>1.04</v>
      </c>
      <c r="AG250">
        <v>1.29</v>
      </c>
      <c r="AH250">
        <v>1.02</v>
      </c>
      <c r="AI250">
        <v>1.23</v>
      </c>
      <c r="AM250" s="1">
        <v>37288</v>
      </c>
      <c r="AN250">
        <v>2</v>
      </c>
      <c r="AO250">
        <v>2.04</v>
      </c>
      <c r="AP250">
        <v>1.9</v>
      </c>
      <c r="AQ250">
        <v>1.98</v>
      </c>
      <c r="AU250" s="1">
        <v>37288</v>
      </c>
      <c r="AV250">
        <v>0.51</v>
      </c>
      <c r="AW250">
        <v>0.51</v>
      </c>
      <c r="AX250">
        <v>0.43</v>
      </c>
      <c r="AY250">
        <v>0.46</v>
      </c>
      <c r="BC250" s="1">
        <v>37288</v>
      </c>
      <c r="BD250">
        <v>1</v>
      </c>
      <c r="BE250">
        <v>1.22</v>
      </c>
      <c r="BF250">
        <v>0.99</v>
      </c>
      <c r="BG250">
        <v>1.1299999999999999</v>
      </c>
      <c r="CI250" s="1">
        <v>37288</v>
      </c>
      <c r="CJ250">
        <v>3.44</v>
      </c>
      <c r="CK250">
        <v>3.5</v>
      </c>
      <c r="CL250">
        <v>3.05</v>
      </c>
      <c r="CM250">
        <v>3.34</v>
      </c>
      <c r="CQ250" s="1">
        <v>37288</v>
      </c>
      <c r="CR250">
        <v>12722</v>
      </c>
      <c r="CS250">
        <v>14247</v>
      </c>
      <c r="CT250">
        <v>12414</v>
      </c>
      <c r="CU250">
        <v>14033</v>
      </c>
    </row>
    <row r="251" spans="23:99" x14ac:dyDescent="0.25">
      <c r="W251" s="1">
        <v>37258</v>
      </c>
      <c r="X251">
        <v>2.25</v>
      </c>
      <c r="Y251">
        <v>2.3199999999999998</v>
      </c>
      <c r="Z251">
        <v>2.0299999999999998</v>
      </c>
      <c r="AA251">
        <v>2.11</v>
      </c>
      <c r="AE251" s="1">
        <v>37258</v>
      </c>
      <c r="AF251">
        <v>1.07</v>
      </c>
      <c r="AG251">
        <v>1.1299999999999999</v>
      </c>
      <c r="AH251">
        <v>1.03</v>
      </c>
      <c r="AI251">
        <v>1.04</v>
      </c>
      <c r="AM251" s="1">
        <v>37258</v>
      </c>
      <c r="AN251">
        <v>1.92</v>
      </c>
      <c r="AO251">
        <v>2.02</v>
      </c>
      <c r="AP251">
        <v>1.9</v>
      </c>
      <c r="AQ251">
        <v>1.97</v>
      </c>
      <c r="BC251" s="1">
        <v>37258</v>
      </c>
      <c r="BD251">
        <v>0.92</v>
      </c>
      <c r="BE251">
        <v>1.18</v>
      </c>
      <c r="BF251">
        <v>0.92</v>
      </c>
      <c r="BG251">
        <v>1</v>
      </c>
      <c r="CI251" s="1">
        <v>37258</v>
      </c>
      <c r="CJ251">
        <v>2.88</v>
      </c>
      <c r="CK251">
        <v>3.85</v>
      </c>
      <c r="CL251">
        <v>2.88</v>
      </c>
      <c r="CM251">
        <v>3.48</v>
      </c>
      <c r="CQ251" s="1">
        <v>37258</v>
      </c>
      <c r="CR251">
        <v>13585</v>
      </c>
      <c r="CS251">
        <v>14412</v>
      </c>
      <c r="CT251">
        <v>12300</v>
      </c>
      <c r="CU251">
        <v>12721</v>
      </c>
    </row>
    <row r="252" spans="23:99" x14ac:dyDescent="0.25">
      <c r="W252" s="1">
        <v>37228</v>
      </c>
      <c r="X252">
        <v>2.14</v>
      </c>
      <c r="Y252">
        <v>2.29</v>
      </c>
      <c r="Z252">
        <v>2.06</v>
      </c>
      <c r="AA252">
        <v>2.2400000000000002</v>
      </c>
      <c r="AE252" s="1">
        <v>37228</v>
      </c>
      <c r="AF252">
        <v>1.04</v>
      </c>
      <c r="AG252">
        <v>1.1000000000000001</v>
      </c>
      <c r="AH252">
        <v>0.99</v>
      </c>
      <c r="AI252">
        <v>1.08</v>
      </c>
      <c r="AM252" s="1">
        <v>37228</v>
      </c>
      <c r="AN252">
        <v>1.84</v>
      </c>
      <c r="AO252">
        <v>1.9</v>
      </c>
      <c r="AP252">
        <v>1.76</v>
      </c>
      <c r="AQ252">
        <v>1.9</v>
      </c>
      <c r="BC252" s="1">
        <v>37228</v>
      </c>
      <c r="BD252">
        <v>0.9</v>
      </c>
      <c r="BE252">
        <v>0.96</v>
      </c>
      <c r="BF252">
        <v>0.84</v>
      </c>
      <c r="BG252">
        <v>0.87</v>
      </c>
      <c r="CI252" s="1">
        <v>37228</v>
      </c>
      <c r="CJ252">
        <v>2.5299999999999998</v>
      </c>
      <c r="CK252">
        <v>2.94</v>
      </c>
      <c r="CL252">
        <v>2.5299999999999998</v>
      </c>
      <c r="CM252">
        <v>2.9</v>
      </c>
      <c r="CQ252" s="1">
        <v>37228</v>
      </c>
      <c r="CR252">
        <v>12913</v>
      </c>
      <c r="CS252">
        <v>13969</v>
      </c>
      <c r="CT252">
        <v>12809</v>
      </c>
      <c r="CU252">
        <v>13577</v>
      </c>
    </row>
    <row r="253" spans="23:99" x14ac:dyDescent="0.25">
      <c r="W253" s="1">
        <v>37196</v>
      </c>
      <c r="X253">
        <v>2.2799999999999998</v>
      </c>
      <c r="Y253">
        <v>2.39</v>
      </c>
      <c r="Z253">
        <v>2</v>
      </c>
      <c r="AA253">
        <v>2.16</v>
      </c>
      <c r="AE253" s="1">
        <v>37196</v>
      </c>
      <c r="AF253">
        <v>1.02</v>
      </c>
      <c r="AG253">
        <v>1.1299999999999999</v>
      </c>
      <c r="AH253">
        <v>1.01</v>
      </c>
      <c r="AI253">
        <v>1.03</v>
      </c>
      <c r="AM253" s="1">
        <v>37196</v>
      </c>
      <c r="AN253">
        <v>1.81</v>
      </c>
      <c r="AO253">
        <v>1.96</v>
      </c>
      <c r="AP253">
        <v>1.78</v>
      </c>
      <c r="AQ253">
        <v>1.84</v>
      </c>
      <c r="BC253" s="1">
        <v>37196</v>
      </c>
      <c r="BD253">
        <v>0.76</v>
      </c>
      <c r="BE253">
        <v>0.98</v>
      </c>
      <c r="BF253">
        <v>0.74</v>
      </c>
      <c r="BG253">
        <v>0.9</v>
      </c>
      <c r="CI253" s="1">
        <v>37196</v>
      </c>
      <c r="CJ253">
        <v>2.34</v>
      </c>
      <c r="CK253">
        <v>2.85</v>
      </c>
      <c r="CL253">
        <v>2.3199999999999998</v>
      </c>
      <c r="CM253">
        <v>2.6</v>
      </c>
      <c r="CQ253" s="1">
        <v>37196</v>
      </c>
      <c r="CR253">
        <v>11362</v>
      </c>
      <c r="CS253">
        <v>13786</v>
      </c>
      <c r="CT253">
        <v>11188</v>
      </c>
      <c r="CU253">
        <v>12931</v>
      </c>
    </row>
    <row r="254" spans="23:99" x14ac:dyDescent="0.25">
      <c r="W254" s="1">
        <v>37165</v>
      </c>
      <c r="X254">
        <v>2.25</v>
      </c>
      <c r="Y254">
        <v>2.4300000000000002</v>
      </c>
      <c r="Z254">
        <v>2.11</v>
      </c>
      <c r="AA254">
        <v>2.2799999999999998</v>
      </c>
      <c r="AE254" s="1">
        <v>37165</v>
      </c>
      <c r="AF254">
        <v>1.01</v>
      </c>
      <c r="AG254">
        <v>1.0900000000000001</v>
      </c>
      <c r="AH254">
        <v>0.91</v>
      </c>
      <c r="AI254">
        <v>1.02</v>
      </c>
      <c r="AM254" s="1">
        <v>37165</v>
      </c>
      <c r="AN254">
        <v>1.47</v>
      </c>
      <c r="AO254">
        <v>1.75</v>
      </c>
      <c r="AP254">
        <v>1.41</v>
      </c>
      <c r="AQ254">
        <v>1.72</v>
      </c>
      <c r="BC254" s="1">
        <v>37165</v>
      </c>
      <c r="BD254">
        <v>0.56000000000000005</v>
      </c>
      <c r="BE254">
        <v>0.78</v>
      </c>
      <c r="BF254">
        <v>0.53</v>
      </c>
      <c r="BG254">
        <v>0.77</v>
      </c>
      <c r="CI254" s="1">
        <v>37165</v>
      </c>
      <c r="CJ254">
        <v>2.0099999999999998</v>
      </c>
      <c r="CK254">
        <v>2.71</v>
      </c>
      <c r="CL254">
        <v>1.98</v>
      </c>
      <c r="CM254">
        <v>2.31</v>
      </c>
      <c r="CQ254" s="1">
        <v>37165</v>
      </c>
      <c r="CR254">
        <v>10633</v>
      </c>
      <c r="CS254">
        <v>11924</v>
      </c>
      <c r="CT254">
        <v>9985</v>
      </c>
      <c r="CU254">
        <v>11364</v>
      </c>
    </row>
    <row r="255" spans="23:99" x14ac:dyDescent="0.25">
      <c r="W255" s="1">
        <v>37137</v>
      </c>
      <c r="X255">
        <v>2.41</v>
      </c>
      <c r="Y255">
        <v>2.59</v>
      </c>
      <c r="Z255">
        <v>2.11</v>
      </c>
      <c r="AA255">
        <v>2.25</v>
      </c>
      <c r="AE255" s="1">
        <v>37137</v>
      </c>
      <c r="AF255">
        <v>1.04</v>
      </c>
      <c r="AG255">
        <v>1.05</v>
      </c>
      <c r="AH255">
        <v>0.83</v>
      </c>
      <c r="AI255">
        <v>1.01</v>
      </c>
      <c r="AM255" s="1">
        <v>37137</v>
      </c>
      <c r="AN255">
        <v>1.51</v>
      </c>
      <c r="AO255">
        <v>1.65</v>
      </c>
      <c r="AP255">
        <v>1.29</v>
      </c>
      <c r="AQ255">
        <v>1.47</v>
      </c>
      <c r="BC255" s="1">
        <v>37137</v>
      </c>
      <c r="BD255">
        <v>0.67</v>
      </c>
      <c r="BE255">
        <v>0.67</v>
      </c>
      <c r="BF255">
        <v>0.52</v>
      </c>
      <c r="BG255">
        <v>0.56000000000000005</v>
      </c>
      <c r="CI255" s="1">
        <v>37137</v>
      </c>
      <c r="CJ255">
        <v>2.54</v>
      </c>
      <c r="CK255">
        <v>2.76</v>
      </c>
      <c r="CL255">
        <v>1.86</v>
      </c>
      <c r="CM255">
        <v>2.1</v>
      </c>
      <c r="CQ255" s="1">
        <v>37137</v>
      </c>
      <c r="CR255">
        <v>12848</v>
      </c>
      <c r="CS255">
        <v>12947</v>
      </c>
      <c r="CT255">
        <v>9532</v>
      </c>
      <c r="CU255">
        <v>10635</v>
      </c>
    </row>
    <row r="256" spans="23:99" x14ac:dyDescent="0.25">
      <c r="W256" s="1">
        <v>37104</v>
      </c>
      <c r="X256">
        <v>2.38</v>
      </c>
      <c r="Y256">
        <v>2.5</v>
      </c>
      <c r="Z256">
        <v>2.25</v>
      </c>
      <c r="AA256">
        <v>2.41</v>
      </c>
      <c r="AE256" s="1">
        <v>37104</v>
      </c>
      <c r="AF256">
        <v>1.1499999999999999</v>
      </c>
      <c r="AG256">
        <v>1.18</v>
      </c>
      <c r="AH256">
        <v>1.04</v>
      </c>
      <c r="AI256">
        <v>1.04</v>
      </c>
      <c r="AM256" s="1">
        <v>37104</v>
      </c>
      <c r="AN256">
        <v>1.48</v>
      </c>
      <c r="AO256">
        <v>1.7</v>
      </c>
      <c r="AP256">
        <v>1.48</v>
      </c>
      <c r="AQ256">
        <v>1.61</v>
      </c>
      <c r="BC256" s="1">
        <v>37104</v>
      </c>
      <c r="BD256">
        <v>0.7</v>
      </c>
      <c r="BE256">
        <v>0.72</v>
      </c>
      <c r="BF256">
        <v>0.66</v>
      </c>
      <c r="BG256">
        <v>0.67</v>
      </c>
      <c r="CI256" s="1">
        <v>37104</v>
      </c>
      <c r="CJ256">
        <v>3.18</v>
      </c>
      <c r="CK256">
        <v>3.22</v>
      </c>
      <c r="CL256">
        <v>2.44</v>
      </c>
      <c r="CM256">
        <v>2.66</v>
      </c>
      <c r="CQ256" s="1">
        <v>37104</v>
      </c>
      <c r="CR256">
        <v>13757</v>
      </c>
      <c r="CS256">
        <v>14142</v>
      </c>
      <c r="CT256">
        <v>12680</v>
      </c>
      <c r="CU256">
        <v>12837</v>
      </c>
    </row>
    <row r="257" spans="23:99" x14ac:dyDescent="0.25">
      <c r="W257" s="1">
        <v>37074</v>
      </c>
      <c r="X257">
        <v>2.37</v>
      </c>
      <c r="Y257">
        <v>2.4</v>
      </c>
      <c r="Z257">
        <v>2.19</v>
      </c>
      <c r="AA257">
        <v>2.38</v>
      </c>
      <c r="AE257" s="1">
        <v>37074</v>
      </c>
      <c r="AF257">
        <v>1.19</v>
      </c>
      <c r="AG257">
        <v>1.2</v>
      </c>
      <c r="AH257">
        <v>1.02</v>
      </c>
      <c r="AI257">
        <v>1.1499999999999999</v>
      </c>
      <c r="AM257" s="1">
        <v>37074</v>
      </c>
      <c r="AN257">
        <v>1.55</v>
      </c>
      <c r="AO257">
        <v>1.57</v>
      </c>
      <c r="AP257">
        <v>1.37</v>
      </c>
      <c r="AQ257">
        <v>1.49</v>
      </c>
      <c r="BC257" s="1">
        <v>37074</v>
      </c>
      <c r="BD257">
        <v>0.7</v>
      </c>
      <c r="BE257">
        <v>0.72</v>
      </c>
      <c r="BF257">
        <v>0.56999999999999995</v>
      </c>
      <c r="BG257">
        <v>0.69</v>
      </c>
      <c r="CI257" s="1">
        <v>37074</v>
      </c>
      <c r="CJ257">
        <v>3.36</v>
      </c>
      <c r="CK257">
        <v>3.75</v>
      </c>
      <c r="CL257">
        <v>3.1</v>
      </c>
      <c r="CM257">
        <v>3.16</v>
      </c>
      <c r="CQ257" s="1">
        <v>37074</v>
      </c>
      <c r="CR257">
        <v>14579</v>
      </c>
      <c r="CS257">
        <v>14771</v>
      </c>
      <c r="CT257">
        <v>13360</v>
      </c>
      <c r="CU257">
        <v>13754</v>
      </c>
    </row>
    <row r="258" spans="23:99" x14ac:dyDescent="0.25">
      <c r="W258" s="1">
        <v>37043</v>
      </c>
      <c r="X258">
        <v>2.57</v>
      </c>
      <c r="Y258">
        <v>2.71</v>
      </c>
      <c r="Z258">
        <v>2.23</v>
      </c>
      <c r="AA258">
        <v>2.3199999999999998</v>
      </c>
      <c r="AE258" s="1">
        <v>37043</v>
      </c>
      <c r="AF258">
        <v>1.1299999999999999</v>
      </c>
      <c r="AG258">
        <v>1.2</v>
      </c>
      <c r="AH258">
        <v>1.05</v>
      </c>
      <c r="AI258">
        <v>1.19</v>
      </c>
      <c r="AM258" s="1">
        <v>37043</v>
      </c>
      <c r="AN258">
        <v>1.58</v>
      </c>
      <c r="AO258">
        <v>1.67</v>
      </c>
      <c r="AP258">
        <v>1.52</v>
      </c>
      <c r="AQ258">
        <v>1.55</v>
      </c>
      <c r="BC258" s="1">
        <v>37043</v>
      </c>
      <c r="BD258">
        <v>0.63</v>
      </c>
      <c r="BE258">
        <v>0.74</v>
      </c>
      <c r="BF258">
        <v>0.63</v>
      </c>
      <c r="BG258">
        <v>0.71</v>
      </c>
      <c r="CI258" s="1">
        <v>37043</v>
      </c>
      <c r="CJ258">
        <v>3.09</v>
      </c>
      <c r="CK258">
        <v>3.36</v>
      </c>
      <c r="CL258">
        <v>2.94</v>
      </c>
      <c r="CM258">
        <v>3.36</v>
      </c>
      <c r="CQ258" s="1">
        <v>37043</v>
      </c>
      <c r="CR258">
        <v>14654</v>
      </c>
      <c r="CS258">
        <v>15644</v>
      </c>
      <c r="CT258">
        <v>14164</v>
      </c>
      <c r="CU258">
        <v>14559</v>
      </c>
    </row>
    <row r="259" spans="23:99" x14ac:dyDescent="0.25">
      <c r="W259" s="1">
        <v>37013</v>
      </c>
      <c r="X259">
        <v>2.2999999999999998</v>
      </c>
      <c r="Y259">
        <v>2.6</v>
      </c>
      <c r="Z259">
        <v>2.2599999999999998</v>
      </c>
      <c r="AA259">
        <v>2.57</v>
      </c>
      <c r="AE259" s="1">
        <v>37013</v>
      </c>
      <c r="AF259">
        <v>1.05</v>
      </c>
      <c r="AG259">
        <v>1.17</v>
      </c>
      <c r="AH259">
        <v>1</v>
      </c>
      <c r="AI259">
        <v>1.1299999999999999</v>
      </c>
      <c r="AM259" s="1">
        <v>37013</v>
      </c>
      <c r="AN259">
        <v>1.84</v>
      </c>
      <c r="AO259">
        <v>1.84</v>
      </c>
      <c r="AP259">
        <v>1.54</v>
      </c>
      <c r="AQ259">
        <v>1.58</v>
      </c>
      <c r="BC259" s="1">
        <v>37013</v>
      </c>
      <c r="BD259">
        <v>0.8</v>
      </c>
      <c r="BE259">
        <v>0.82</v>
      </c>
      <c r="BF259">
        <v>0.6</v>
      </c>
      <c r="BG259">
        <v>0.63</v>
      </c>
      <c r="CI259" s="1">
        <v>37013</v>
      </c>
      <c r="CJ259">
        <v>3.43</v>
      </c>
      <c r="CK259">
        <v>3.43</v>
      </c>
      <c r="CL259">
        <v>2.97</v>
      </c>
      <c r="CM259">
        <v>3.08</v>
      </c>
      <c r="CQ259" s="1">
        <v>37013</v>
      </c>
      <c r="CR259">
        <v>14877</v>
      </c>
      <c r="CS259">
        <v>15304</v>
      </c>
      <c r="CT259">
        <v>14056</v>
      </c>
      <c r="CU259">
        <v>14649</v>
      </c>
    </row>
    <row r="260" spans="23:99" x14ac:dyDescent="0.25">
      <c r="W260" s="1">
        <v>36983</v>
      </c>
      <c r="X260">
        <v>2.0299999999999998</v>
      </c>
      <c r="Y260">
        <v>2.35</v>
      </c>
      <c r="Z260">
        <v>1.92</v>
      </c>
      <c r="AA260">
        <v>2.2999999999999998</v>
      </c>
      <c r="AE260" s="1">
        <v>36983</v>
      </c>
      <c r="AF260">
        <v>0.99</v>
      </c>
      <c r="AG260">
        <v>1.05</v>
      </c>
      <c r="AH260">
        <v>0.9</v>
      </c>
      <c r="AI260">
        <v>1.04</v>
      </c>
      <c r="AM260" s="1">
        <v>36983</v>
      </c>
      <c r="AN260">
        <v>1.75</v>
      </c>
      <c r="AO260">
        <v>1.87</v>
      </c>
      <c r="AP260">
        <v>1.69</v>
      </c>
      <c r="AQ260">
        <v>1.87</v>
      </c>
      <c r="BC260" s="1">
        <v>36983</v>
      </c>
      <c r="BD260">
        <v>0.74</v>
      </c>
      <c r="BE260">
        <v>0.82</v>
      </c>
      <c r="BF260">
        <v>0.69</v>
      </c>
      <c r="BG260">
        <v>0.8</v>
      </c>
      <c r="CI260" s="1">
        <v>36983</v>
      </c>
      <c r="CJ260">
        <v>3.5</v>
      </c>
      <c r="CK260">
        <v>3.61</v>
      </c>
      <c r="CL260">
        <v>3.09</v>
      </c>
      <c r="CM260">
        <v>3.38</v>
      </c>
      <c r="CQ260" s="1">
        <v>36983</v>
      </c>
      <c r="CR260">
        <v>14441</v>
      </c>
      <c r="CS260">
        <v>15267</v>
      </c>
      <c r="CT260">
        <v>13325</v>
      </c>
      <c r="CU260">
        <v>14917</v>
      </c>
    </row>
    <row r="261" spans="23:99" x14ac:dyDescent="0.25">
      <c r="W261" s="1">
        <v>36951</v>
      </c>
      <c r="X261">
        <v>2.25</v>
      </c>
      <c r="Y261">
        <v>2.37</v>
      </c>
      <c r="Z261">
        <v>1.88</v>
      </c>
      <c r="AA261">
        <v>2.02</v>
      </c>
      <c r="AE261" s="1">
        <v>36951</v>
      </c>
      <c r="AF261">
        <v>1.01</v>
      </c>
      <c r="AG261">
        <v>1.1000000000000001</v>
      </c>
      <c r="AH261">
        <v>0.91</v>
      </c>
      <c r="AI261">
        <v>0.99</v>
      </c>
      <c r="AM261" s="1">
        <v>36951</v>
      </c>
      <c r="AN261">
        <v>1.89</v>
      </c>
      <c r="AO261">
        <v>1.89</v>
      </c>
      <c r="AP261">
        <v>1.65</v>
      </c>
      <c r="AQ261">
        <v>1.75</v>
      </c>
      <c r="BC261" s="1">
        <v>36951</v>
      </c>
      <c r="BD261">
        <v>0.76</v>
      </c>
      <c r="BE261">
        <v>0.81</v>
      </c>
      <c r="BF261">
        <v>0.68</v>
      </c>
      <c r="BG261">
        <v>0.76</v>
      </c>
      <c r="CI261" s="1">
        <v>36951</v>
      </c>
      <c r="CJ261">
        <v>3.64</v>
      </c>
      <c r="CK261">
        <v>4.08</v>
      </c>
      <c r="CL261">
        <v>3.41</v>
      </c>
      <c r="CM261">
        <v>3.49</v>
      </c>
      <c r="CQ261" s="1">
        <v>36951</v>
      </c>
      <c r="CR261">
        <v>15890</v>
      </c>
      <c r="CS261">
        <v>16813</v>
      </c>
      <c r="CT261">
        <v>13761</v>
      </c>
      <c r="CU261">
        <v>14438</v>
      </c>
    </row>
    <row r="262" spans="23:99" x14ac:dyDescent="0.25">
      <c r="W262" s="1">
        <v>36923</v>
      </c>
      <c r="X262">
        <v>2.23</v>
      </c>
      <c r="Y262">
        <v>2.41</v>
      </c>
      <c r="Z262">
        <v>2.17</v>
      </c>
      <c r="AA262">
        <v>2.25</v>
      </c>
      <c r="AE262" s="1">
        <v>36923</v>
      </c>
      <c r="AF262">
        <v>1.1100000000000001</v>
      </c>
      <c r="AG262">
        <v>1.1100000000000001</v>
      </c>
      <c r="AH262">
        <v>0.98</v>
      </c>
      <c r="AI262">
        <v>1.01</v>
      </c>
      <c r="AM262" s="1">
        <v>36923</v>
      </c>
      <c r="AN262">
        <v>1.84</v>
      </c>
      <c r="AO262">
        <v>1.94</v>
      </c>
      <c r="AP262">
        <v>1.81</v>
      </c>
      <c r="AQ262">
        <v>1.89</v>
      </c>
      <c r="BC262" s="1">
        <v>36923</v>
      </c>
      <c r="BD262">
        <v>0.85</v>
      </c>
      <c r="BE262">
        <v>0.87</v>
      </c>
      <c r="BF262">
        <v>0.7</v>
      </c>
      <c r="BG262">
        <v>0.76</v>
      </c>
      <c r="CI262" s="1">
        <v>36923</v>
      </c>
      <c r="CJ262">
        <v>3.81</v>
      </c>
      <c r="CK262">
        <v>3.94</v>
      </c>
      <c r="CL262">
        <v>3.51</v>
      </c>
      <c r="CM262">
        <v>3.64</v>
      </c>
      <c r="CQ262" s="1">
        <v>36923</v>
      </c>
      <c r="CR262">
        <v>17670</v>
      </c>
      <c r="CS262">
        <v>17673</v>
      </c>
      <c r="CT262">
        <v>15558</v>
      </c>
      <c r="CU262">
        <v>15891</v>
      </c>
    </row>
    <row r="263" spans="23:99" x14ac:dyDescent="0.25">
      <c r="W263" s="1">
        <v>36893</v>
      </c>
      <c r="X263">
        <v>1.88</v>
      </c>
      <c r="Y263">
        <v>2.31</v>
      </c>
      <c r="Z263">
        <v>1.88</v>
      </c>
      <c r="AA263">
        <v>2.23</v>
      </c>
      <c r="AE263" s="1">
        <v>36893</v>
      </c>
      <c r="AF263">
        <v>1.03</v>
      </c>
      <c r="AG263">
        <v>1.2</v>
      </c>
      <c r="AH263">
        <v>1.03</v>
      </c>
      <c r="AI263">
        <v>1.1000000000000001</v>
      </c>
      <c r="AM263" s="1">
        <v>36893</v>
      </c>
      <c r="AN263">
        <v>1.74</v>
      </c>
      <c r="AO263">
        <v>1.87</v>
      </c>
      <c r="AP263">
        <v>1.72</v>
      </c>
      <c r="AQ263">
        <v>1.86</v>
      </c>
      <c r="BC263" s="1">
        <v>36893</v>
      </c>
      <c r="BD263">
        <v>0.7</v>
      </c>
      <c r="BE263">
        <v>0.93</v>
      </c>
      <c r="BF263">
        <v>0.66</v>
      </c>
      <c r="BG263">
        <v>0.85</v>
      </c>
      <c r="CI263" s="1">
        <v>36893</v>
      </c>
      <c r="CJ263">
        <v>3.35</v>
      </c>
      <c r="CK263">
        <v>4.1399999999999997</v>
      </c>
      <c r="CL263">
        <v>3.35</v>
      </c>
      <c r="CM263">
        <v>3.83</v>
      </c>
      <c r="CQ263" s="1">
        <v>36893</v>
      </c>
      <c r="CR263">
        <v>15242</v>
      </c>
      <c r="CS263">
        <v>18023</v>
      </c>
      <c r="CT263">
        <v>15173</v>
      </c>
      <c r="CU263">
        <v>17672</v>
      </c>
    </row>
    <row r="264" spans="23:99" x14ac:dyDescent="0.25">
      <c r="W264" s="1">
        <v>36861</v>
      </c>
      <c r="X264">
        <v>1.97</v>
      </c>
      <c r="Y264">
        <v>1.99</v>
      </c>
      <c r="Z264">
        <v>1.8</v>
      </c>
      <c r="AA264">
        <v>1.87</v>
      </c>
      <c r="AE264" s="1">
        <v>36861</v>
      </c>
      <c r="AF264">
        <v>0.87</v>
      </c>
      <c r="AG264">
        <v>1.1100000000000001</v>
      </c>
      <c r="AH264">
        <v>0.86</v>
      </c>
      <c r="AI264">
        <v>1.0900000000000001</v>
      </c>
      <c r="AM264" s="1">
        <v>36861</v>
      </c>
      <c r="AN264">
        <v>1.4</v>
      </c>
      <c r="AO264">
        <v>1.75</v>
      </c>
      <c r="AP264">
        <v>1.4</v>
      </c>
      <c r="AQ264">
        <v>1.74</v>
      </c>
      <c r="BC264" s="1">
        <v>36861</v>
      </c>
      <c r="BD264">
        <v>0.56999999999999995</v>
      </c>
      <c r="BE264">
        <v>0.73</v>
      </c>
      <c r="BF264">
        <v>0.54</v>
      </c>
      <c r="BG264">
        <v>0.68</v>
      </c>
      <c r="CI264" s="1">
        <v>36861</v>
      </c>
      <c r="CJ264">
        <v>3.46</v>
      </c>
      <c r="CK264">
        <v>3.89</v>
      </c>
      <c r="CL264">
        <v>3.12</v>
      </c>
      <c r="CM264">
        <v>3.41</v>
      </c>
      <c r="CQ264" s="1">
        <v>36861</v>
      </c>
      <c r="CR264">
        <v>13303</v>
      </c>
      <c r="CS264">
        <v>15414</v>
      </c>
      <c r="CT264">
        <v>13247</v>
      </c>
      <c r="CU264">
        <v>15259</v>
      </c>
    </row>
    <row r="265" spans="23:99" x14ac:dyDescent="0.25">
      <c r="W265" s="1">
        <v>36831</v>
      </c>
      <c r="X265">
        <v>2.06</v>
      </c>
      <c r="Y265">
        <v>2.17</v>
      </c>
      <c r="Z265">
        <v>1.93</v>
      </c>
      <c r="AA265">
        <v>1.95</v>
      </c>
      <c r="AE265" s="1">
        <v>36831</v>
      </c>
      <c r="AF265">
        <v>0.86</v>
      </c>
      <c r="AG265">
        <v>0.93</v>
      </c>
      <c r="AH265">
        <v>0.82</v>
      </c>
      <c r="AI265">
        <v>0.87</v>
      </c>
      <c r="AM265" s="1">
        <v>36831</v>
      </c>
      <c r="AN265">
        <v>1.52</v>
      </c>
      <c r="AO265">
        <v>1.53</v>
      </c>
      <c r="AP265">
        <v>1.4</v>
      </c>
      <c r="AQ265">
        <v>1.4</v>
      </c>
      <c r="BC265" s="1">
        <v>36831</v>
      </c>
      <c r="BD265">
        <v>0.78</v>
      </c>
      <c r="BE265">
        <v>0.79</v>
      </c>
      <c r="BF265">
        <v>0.56999999999999995</v>
      </c>
      <c r="BG265">
        <v>0.56999999999999995</v>
      </c>
      <c r="CI265" s="1">
        <v>36831</v>
      </c>
      <c r="CJ265">
        <v>4.0599999999999996</v>
      </c>
      <c r="CK265">
        <v>4.09</v>
      </c>
      <c r="CL265">
        <v>3.52</v>
      </c>
      <c r="CM265">
        <v>3.52</v>
      </c>
      <c r="CQ265" s="1">
        <v>36831</v>
      </c>
      <c r="CR265">
        <v>14857</v>
      </c>
      <c r="CS265">
        <v>15191</v>
      </c>
      <c r="CT265">
        <v>13287</v>
      </c>
      <c r="CU265">
        <v>13287</v>
      </c>
    </row>
    <row r="266" spans="23:99" x14ac:dyDescent="0.25">
      <c r="W266" s="1">
        <v>36801</v>
      </c>
      <c r="X266">
        <v>2.17</v>
      </c>
      <c r="Y266">
        <v>2.23</v>
      </c>
      <c r="Z266">
        <v>1.83</v>
      </c>
      <c r="AA266">
        <v>2.0699999999999998</v>
      </c>
      <c r="AE266" s="1">
        <v>36801</v>
      </c>
      <c r="AF266">
        <v>0.94</v>
      </c>
      <c r="AG266">
        <v>0.98</v>
      </c>
      <c r="AH266">
        <v>0.77</v>
      </c>
      <c r="AI266">
        <v>0.86</v>
      </c>
      <c r="AM266" s="1">
        <v>36801</v>
      </c>
      <c r="AN266">
        <v>1.67</v>
      </c>
      <c r="AO266">
        <v>1.72</v>
      </c>
      <c r="AP266">
        <v>1.41</v>
      </c>
      <c r="AQ266">
        <v>1.52</v>
      </c>
      <c r="BC266" s="1">
        <v>36801</v>
      </c>
      <c r="BD266">
        <v>0.93</v>
      </c>
      <c r="BE266">
        <v>0.93</v>
      </c>
      <c r="BF266">
        <v>0.69</v>
      </c>
      <c r="BG266">
        <v>0.76</v>
      </c>
      <c r="CI266" s="1">
        <v>36801</v>
      </c>
      <c r="CJ266">
        <v>4.1100000000000003</v>
      </c>
      <c r="CK266">
        <v>4.2699999999999996</v>
      </c>
      <c r="CL266">
        <v>3.6</v>
      </c>
      <c r="CM266">
        <v>4.09</v>
      </c>
      <c r="CQ266" s="1">
        <v>36801</v>
      </c>
      <c r="CR266">
        <v>15949</v>
      </c>
      <c r="CS266">
        <v>16403</v>
      </c>
      <c r="CT266">
        <v>13570</v>
      </c>
      <c r="CU266">
        <v>14867</v>
      </c>
    </row>
    <row r="267" spans="23:99" x14ac:dyDescent="0.25">
      <c r="W267" s="1">
        <v>36770</v>
      </c>
      <c r="X267">
        <v>2.29</v>
      </c>
      <c r="Y267">
        <v>2.39</v>
      </c>
      <c r="Z267">
        <v>2.08</v>
      </c>
      <c r="AA267">
        <v>2.16</v>
      </c>
      <c r="AE267" s="1">
        <v>36770</v>
      </c>
      <c r="AF267">
        <v>1.01</v>
      </c>
      <c r="AG267">
        <v>1.05</v>
      </c>
      <c r="AH267">
        <v>0.88</v>
      </c>
      <c r="AI267">
        <v>0.94</v>
      </c>
      <c r="AM267" s="1">
        <v>36770</v>
      </c>
      <c r="AN267">
        <v>1.44</v>
      </c>
      <c r="AO267">
        <v>1.72</v>
      </c>
      <c r="AP267">
        <v>1.44</v>
      </c>
      <c r="AQ267">
        <v>1.72</v>
      </c>
      <c r="BC267" s="1">
        <v>36770</v>
      </c>
      <c r="BD267">
        <v>0.99</v>
      </c>
      <c r="BE267">
        <v>1.03</v>
      </c>
      <c r="BF267">
        <v>0.86</v>
      </c>
      <c r="BG267">
        <v>0.9</v>
      </c>
      <c r="CI267" s="1">
        <v>36770</v>
      </c>
      <c r="CJ267">
        <v>4.21</v>
      </c>
      <c r="CK267">
        <v>4.54</v>
      </c>
      <c r="CL267">
        <v>4.0999999999999996</v>
      </c>
      <c r="CM267">
        <v>4.16</v>
      </c>
      <c r="CQ267" s="1">
        <v>36770</v>
      </c>
      <c r="CR267">
        <v>17359</v>
      </c>
      <c r="CS267">
        <v>17714</v>
      </c>
      <c r="CT267">
        <v>15656</v>
      </c>
      <c r="CU267">
        <v>15928</v>
      </c>
    </row>
    <row r="268" spans="23:99" x14ac:dyDescent="0.25">
      <c r="W268" s="1">
        <v>36739</v>
      </c>
      <c r="X268">
        <v>1.92</v>
      </c>
      <c r="Y268">
        <v>2.34</v>
      </c>
      <c r="Z268">
        <v>1.82</v>
      </c>
      <c r="AA268">
        <v>2.2599999999999998</v>
      </c>
      <c r="AE268" s="1">
        <v>36739</v>
      </c>
      <c r="AF268">
        <v>0.94</v>
      </c>
      <c r="AG268">
        <v>1.05</v>
      </c>
      <c r="AH268">
        <v>0.89</v>
      </c>
      <c r="AI268">
        <v>1</v>
      </c>
      <c r="AM268" s="1">
        <v>36739</v>
      </c>
      <c r="AN268">
        <v>1.45</v>
      </c>
      <c r="AO268">
        <v>1.55</v>
      </c>
      <c r="AP268">
        <v>1.41</v>
      </c>
      <c r="AQ268">
        <v>1.44</v>
      </c>
      <c r="BC268" s="1">
        <v>36739</v>
      </c>
      <c r="BD268">
        <v>0.9</v>
      </c>
      <c r="BE268">
        <v>1.03</v>
      </c>
      <c r="BF268">
        <v>0.86</v>
      </c>
      <c r="BG268">
        <v>1</v>
      </c>
      <c r="CI268" s="1">
        <v>36739</v>
      </c>
      <c r="CJ268">
        <v>4.3099999999999996</v>
      </c>
      <c r="CK268">
        <v>4.43</v>
      </c>
      <c r="CL268">
        <v>3.99</v>
      </c>
      <c r="CM268">
        <v>4.21</v>
      </c>
      <c r="CQ268" s="1">
        <v>36739</v>
      </c>
      <c r="CR268">
        <v>16474</v>
      </c>
      <c r="CS268">
        <v>17925</v>
      </c>
      <c r="CT268">
        <v>16072</v>
      </c>
      <c r="CU268">
        <v>17346</v>
      </c>
    </row>
    <row r="269" spans="23:99" x14ac:dyDescent="0.25">
      <c r="W269" s="1">
        <v>36710</v>
      </c>
      <c r="X269">
        <v>2.29</v>
      </c>
      <c r="Y269">
        <v>2.37</v>
      </c>
      <c r="Z269">
        <v>1.9</v>
      </c>
      <c r="AA269">
        <v>1.92</v>
      </c>
      <c r="AE269" s="1">
        <v>36710</v>
      </c>
      <c r="AF269">
        <v>0.91</v>
      </c>
      <c r="AG269">
        <v>1</v>
      </c>
      <c r="AH269">
        <v>0.87</v>
      </c>
      <c r="AI269">
        <v>0.95</v>
      </c>
      <c r="AM269" s="1">
        <v>36710</v>
      </c>
      <c r="AN269">
        <v>1.29</v>
      </c>
      <c r="AO269">
        <v>1.5</v>
      </c>
      <c r="AP269">
        <v>1.29</v>
      </c>
      <c r="AQ269">
        <v>1.45</v>
      </c>
      <c r="BC269" s="1">
        <v>36710</v>
      </c>
      <c r="BD269">
        <v>0.84</v>
      </c>
      <c r="BE269">
        <v>0.95</v>
      </c>
      <c r="BF269">
        <v>0.83</v>
      </c>
      <c r="BG269">
        <v>0.9</v>
      </c>
      <c r="CI269" s="1">
        <v>36710</v>
      </c>
      <c r="CJ269">
        <v>3.74</v>
      </c>
      <c r="CK269">
        <v>4.34</v>
      </c>
      <c r="CL269">
        <v>3.74</v>
      </c>
      <c r="CM269">
        <v>4.33</v>
      </c>
      <c r="CQ269" s="1">
        <v>36710</v>
      </c>
      <c r="CR269">
        <v>16746</v>
      </c>
      <c r="CS269">
        <v>17794</v>
      </c>
      <c r="CT269">
        <v>16415</v>
      </c>
      <c r="CU269">
        <v>16454</v>
      </c>
    </row>
    <row r="270" spans="23:99" x14ac:dyDescent="0.25">
      <c r="W270" s="1">
        <v>36678</v>
      </c>
      <c r="X270">
        <v>1.74</v>
      </c>
      <c r="Y270">
        <v>2.2599999999999998</v>
      </c>
      <c r="Z270">
        <v>1.73</v>
      </c>
      <c r="AA270">
        <v>2.23</v>
      </c>
      <c r="AE270" s="1">
        <v>36678</v>
      </c>
      <c r="AF270">
        <v>0.79</v>
      </c>
      <c r="AG270">
        <v>0.92</v>
      </c>
      <c r="AH270">
        <v>0.78</v>
      </c>
      <c r="AI270">
        <v>0.91</v>
      </c>
      <c r="AM270" s="1">
        <v>36678</v>
      </c>
      <c r="AN270">
        <v>1.06</v>
      </c>
      <c r="AO270">
        <v>1.35</v>
      </c>
      <c r="AP270">
        <v>1.06</v>
      </c>
      <c r="AQ270">
        <v>1.28</v>
      </c>
      <c r="BC270" s="1">
        <v>36678</v>
      </c>
      <c r="BD270">
        <v>0.77</v>
      </c>
      <c r="BE270">
        <v>0.86</v>
      </c>
      <c r="BF270">
        <v>0.7</v>
      </c>
      <c r="BG270">
        <v>0.84</v>
      </c>
      <c r="CI270" s="1">
        <v>36678</v>
      </c>
      <c r="CJ270">
        <v>3.28</v>
      </c>
      <c r="CK270">
        <v>3.91</v>
      </c>
      <c r="CL270">
        <v>3.25</v>
      </c>
      <c r="CM270">
        <v>3.65</v>
      </c>
      <c r="CQ270" s="1">
        <v>36678</v>
      </c>
      <c r="CR270">
        <v>14967</v>
      </c>
      <c r="CS270">
        <v>17371</v>
      </c>
      <c r="CT270">
        <v>14967</v>
      </c>
      <c r="CU270">
        <v>16727</v>
      </c>
    </row>
    <row r="271" spans="23:99" x14ac:dyDescent="0.25">
      <c r="W271" s="1">
        <v>36648</v>
      </c>
      <c r="X271">
        <v>1.78</v>
      </c>
      <c r="Y271">
        <v>1.84</v>
      </c>
      <c r="Z271">
        <v>1.7</v>
      </c>
      <c r="AA271">
        <v>1.72</v>
      </c>
      <c r="AE271" s="1">
        <v>36648</v>
      </c>
      <c r="AF271">
        <v>0.78</v>
      </c>
      <c r="AG271">
        <v>0.82</v>
      </c>
      <c r="AH271">
        <v>0.73</v>
      </c>
      <c r="AI271">
        <v>0.79</v>
      </c>
      <c r="AM271" s="1">
        <v>36648</v>
      </c>
      <c r="AN271">
        <v>1.1499999999999999</v>
      </c>
      <c r="AO271">
        <v>1.17</v>
      </c>
      <c r="AP271">
        <v>0.97</v>
      </c>
      <c r="AQ271">
        <v>1.07</v>
      </c>
      <c r="BC271" s="1">
        <v>36648</v>
      </c>
      <c r="BD271">
        <v>0.83</v>
      </c>
      <c r="BE271">
        <v>0.86</v>
      </c>
      <c r="BF271">
        <v>0.62</v>
      </c>
      <c r="BG271">
        <v>0.78</v>
      </c>
      <c r="CI271" s="1">
        <v>36648</v>
      </c>
      <c r="CJ271">
        <v>3.21</v>
      </c>
      <c r="CK271">
        <v>3.39</v>
      </c>
      <c r="CL271">
        <v>2.9</v>
      </c>
      <c r="CM271">
        <v>3.26</v>
      </c>
      <c r="CQ271" s="1">
        <v>36648</v>
      </c>
      <c r="CR271">
        <v>15596</v>
      </c>
      <c r="CS271">
        <v>15944</v>
      </c>
      <c r="CT271">
        <v>13555</v>
      </c>
      <c r="CU271">
        <v>14956</v>
      </c>
    </row>
    <row r="272" spans="23:99" x14ac:dyDescent="0.25">
      <c r="W272" s="1">
        <v>36619</v>
      </c>
      <c r="X272">
        <v>1.92</v>
      </c>
      <c r="Y272">
        <v>2.0499999999999998</v>
      </c>
      <c r="Z272">
        <v>1.64</v>
      </c>
      <c r="AA272">
        <v>1.76</v>
      </c>
      <c r="AE272" s="1">
        <v>36619</v>
      </c>
      <c r="AF272">
        <v>0.89</v>
      </c>
      <c r="AG272">
        <v>0.93</v>
      </c>
      <c r="AH272">
        <v>0.68</v>
      </c>
      <c r="AI272">
        <v>0.77</v>
      </c>
      <c r="AM272" s="1">
        <v>36619</v>
      </c>
      <c r="AN272">
        <v>1.38</v>
      </c>
      <c r="AO272">
        <v>1.51</v>
      </c>
      <c r="AP272">
        <v>1.0900000000000001</v>
      </c>
      <c r="AQ272">
        <v>1.1399999999999999</v>
      </c>
      <c r="BC272" s="1">
        <v>36619</v>
      </c>
      <c r="BD272">
        <v>0.85</v>
      </c>
      <c r="BE272">
        <v>0.86</v>
      </c>
      <c r="BF272">
        <v>0.69</v>
      </c>
      <c r="BG272">
        <v>0.82</v>
      </c>
      <c r="CI272" s="1">
        <v>36619</v>
      </c>
      <c r="CJ272">
        <v>3.11</v>
      </c>
      <c r="CK272">
        <v>3.27</v>
      </c>
      <c r="CL272">
        <v>2.64</v>
      </c>
      <c r="CM272">
        <v>3.21</v>
      </c>
      <c r="CQ272" s="1">
        <v>36619</v>
      </c>
      <c r="CR272">
        <v>17825</v>
      </c>
      <c r="CS272">
        <v>17825</v>
      </c>
      <c r="CT272">
        <v>14029</v>
      </c>
      <c r="CU272">
        <v>15537</v>
      </c>
    </row>
    <row r="273" spans="23:99" x14ac:dyDescent="0.25">
      <c r="W273" s="1">
        <v>36586</v>
      </c>
      <c r="X273">
        <v>1.85</v>
      </c>
      <c r="Y273">
        <v>2.0699999999999998</v>
      </c>
      <c r="Z273">
        <v>1.83</v>
      </c>
      <c r="AA273">
        <v>1.93</v>
      </c>
      <c r="AE273" s="1">
        <v>36586</v>
      </c>
      <c r="AF273">
        <v>0.8</v>
      </c>
      <c r="AG273">
        <v>0.89</v>
      </c>
      <c r="AH273">
        <v>0.74</v>
      </c>
      <c r="AI273">
        <v>0.89</v>
      </c>
      <c r="AM273" s="1">
        <v>36586</v>
      </c>
      <c r="AN273">
        <v>1.49</v>
      </c>
      <c r="AO273">
        <v>1.53</v>
      </c>
      <c r="AP273">
        <v>1.25</v>
      </c>
      <c r="AQ273">
        <v>1.43</v>
      </c>
      <c r="BC273" s="1">
        <v>36586</v>
      </c>
      <c r="BD273">
        <v>0.92</v>
      </c>
      <c r="BE273">
        <v>0.92</v>
      </c>
      <c r="BF273">
        <v>0.82</v>
      </c>
      <c r="BG273">
        <v>0.85</v>
      </c>
      <c r="CI273" s="1">
        <v>36586</v>
      </c>
      <c r="CJ273">
        <v>3.21</v>
      </c>
      <c r="CK273">
        <v>3.43</v>
      </c>
      <c r="CL273">
        <v>2.58</v>
      </c>
      <c r="CM273">
        <v>3.17</v>
      </c>
      <c r="CQ273" s="1">
        <v>36586</v>
      </c>
      <c r="CR273">
        <v>17668</v>
      </c>
      <c r="CS273">
        <v>19046</v>
      </c>
      <c r="CT273">
        <v>16922</v>
      </c>
      <c r="CU273">
        <v>17820</v>
      </c>
    </row>
    <row r="274" spans="23:99" x14ac:dyDescent="0.25">
      <c r="W274" s="1">
        <v>36557</v>
      </c>
      <c r="X274">
        <v>1.64</v>
      </c>
      <c r="Y274">
        <v>1.9</v>
      </c>
      <c r="Z274">
        <v>1.64</v>
      </c>
      <c r="AA274">
        <v>1.85</v>
      </c>
      <c r="AE274" s="1">
        <v>36557</v>
      </c>
      <c r="AF274">
        <v>0.73</v>
      </c>
      <c r="AG274">
        <v>0.83</v>
      </c>
      <c r="AH274">
        <v>0.73</v>
      </c>
      <c r="AI274">
        <v>0.8</v>
      </c>
      <c r="AM274" s="1">
        <v>36557</v>
      </c>
      <c r="AN274">
        <v>1.66</v>
      </c>
      <c r="AO274">
        <v>1.77</v>
      </c>
      <c r="AP274">
        <v>1.43</v>
      </c>
      <c r="AQ274">
        <v>1.46</v>
      </c>
      <c r="BC274" s="1">
        <v>36557</v>
      </c>
      <c r="BD274">
        <v>0.95</v>
      </c>
      <c r="BE274">
        <v>1.03</v>
      </c>
      <c r="BF274">
        <v>0.91</v>
      </c>
      <c r="BG274">
        <v>0.92</v>
      </c>
      <c r="CI274" s="1">
        <v>36557</v>
      </c>
      <c r="CJ274">
        <v>3.16</v>
      </c>
      <c r="CK274">
        <v>3.77</v>
      </c>
      <c r="CL274">
        <v>3.11</v>
      </c>
      <c r="CM274">
        <v>3.21</v>
      </c>
      <c r="CQ274" s="1">
        <v>36557</v>
      </c>
      <c r="CR274">
        <v>16389</v>
      </c>
      <c r="CS274">
        <v>18885</v>
      </c>
      <c r="CT274">
        <v>16389</v>
      </c>
      <c r="CU274">
        <v>17660</v>
      </c>
    </row>
    <row r="275" spans="23:99" x14ac:dyDescent="0.25">
      <c r="W275" s="1">
        <v>36528</v>
      </c>
      <c r="X275">
        <v>1.85</v>
      </c>
      <c r="Y275">
        <v>1.9</v>
      </c>
      <c r="Z275">
        <v>1.63</v>
      </c>
      <c r="AA275">
        <v>1.64</v>
      </c>
      <c r="AE275" s="1">
        <v>36528</v>
      </c>
      <c r="AF275">
        <v>0.89</v>
      </c>
      <c r="AG275">
        <v>0.93</v>
      </c>
      <c r="AH275">
        <v>0.71</v>
      </c>
      <c r="AI275">
        <v>0.72</v>
      </c>
      <c r="AM275" s="1">
        <v>36528</v>
      </c>
      <c r="AN275">
        <v>1.88</v>
      </c>
      <c r="AO275">
        <v>2</v>
      </c>
      <c r="AP275">
        <v>1.59</v>
      </c>
      <c r="AQ275">
        <v>1.66</v>
      </c>
      <c r="BC275" s="1">
        <v>36528</v>
      </c>
      <c r="BD275">
        <v>0.9</v>
      </c>
      <c r="BE275">
        <v>1.0900000000000001</v>
      </c>
      <c r="BF275">
        <v>0.86</v>
      </c>
      <c r="BG275">
        <v>0.94</v>
      </c>
      <c r="CI275" s="1">
        <v>36528</v>
      </c>
      <c r="CJ275">
        <v>2.99</v>
      </c>
      <c r="CK275">
        <v>3.39</v>
      </c>
      <c r="CL275">
        <v>2.67</v>
      </c>
      <c r="CM275">
        <v>3.14</v>
      </c>
      <c r="CQ275" s="1">
        <v>36528</v>
      </c>
      <c r="CR275">
        <v>17098</v>
      </c>
      <c r="CS275">
        <v>18099</v>
      </c>
      <c r="CT275">
        <v>15349</v>
      </c>
      <c r="CU275">
        <v>16388</v>
      </c>
    </row>
    <row r="276" spans="23:99" x14ac:dyDescent="0.25">
      <c r="W276" s="1">
        <v>36495</v>
      </c>
      <c r="X276">
        <v>1.57</v>
      </c>
      <c r="Y276">
        <v>1.87</v>
      </c>
      <c r="Z276">
        <v>1.55</v>
      </c>
      <c r="AA276">
        <v>1.85</v>
      </c>
      <c r="AE276" s="1">
        <v>36495</v>
      </c>
      <c r="AF276">
        <v>0.66</v>
      </c>
      <c r="AG276">
        <v>0.91</v>
      </c>
      <c r="AH276">
        <v>0.65</v>
      </c>
      <c r="AI276">
        <v>0.88</v>
      </c>
      <c r="AM276" s="1">
        <v>36495</v>
      </c>
      <c r="AN276">
        <v>1.93</v>
      </c>
      <c r="AO276">
        <v>1.98</v>
      </c>
      <c r="AP276">
        <v>1.68</v>
      </c>
      <c r="AQ276">
        <v>1.88</v>
      </c>
      <c r="BC276" s="1">
        <v>36495</v>
      </c>
      <c r="BD276">
        <v>0.7</v>
      </c>
      <c r="BE276">
        <v>0.92</v>
      </c>
      <c r="BF276">
        <v>0.69</v>
      </c>
      <c r="BG276">
        <v>0.9</v>
      </c>
      <c r="CI276" s="1">
        <v>36495</v>
      </c>
      <c r="CJ276">
        <v>2.39</v>
      </c>
      <c r="CK276">
        <v>3.08</v>
      </c>
      <c r="CL276">
        <v>2.3199999999999998</v>
      </c>
      <c r="CM276">
        <v>3.07</v>
      </c>
      <c r="CQ276" s="1">
        <v>36495</v>
      </c>
      <c r="CR276">
        <v>13783</v>
      </c>
      <c r="CS276">
        <v>17104</v>
      </c>
      <c r="CT276">
        <v>13557</v>
      </c>
      <c r="CU276">
        <v>17091</v>
      </c>
    </row>
    <row r="277" spans="23:99" x14ac:dyDescent="0.25">
      <c r="W277" s="1">
        <v>36465</v>
      </c>
      <c r="X277">
        <v>1.25</v>
      </c>
      <c r="Y277">
        <v>1.64</v>
      </c>
      <c r="Z277">
        <v>1.24</v>
      </c>
      <c r="AA277">
        <v>1.56</v>
      </c>
      <c r="AE277" s="1">
        <v>36465</v>
      </c>
      <c r="AF277">
        <v>0.62</v>
      </c>
      <c r="AG277">
        <v>0.72</v>
      </c>
      <c r="AH277">
        <v>0.62</v>
      </c>
      <c r="AI277">
        <v>0.67</v>
      </c>
      <c r="AM277" s="1">
        <v>36465</v>
      </c>
      <c r="AN277">
        <v>1.53</v>
      </c>
      <c r="AO277">
        <v>1.93</v>
      </c>
      <c r="AP277">
        <v>1.53</v>
      </c>
      <c r="AQ277">
        <v>1.93</v>
      </c>
      <c r="BC277" s="1">
        <v>36465</v>
      </c>
      <c r="BD277">
        <v>0.64</v>
      </c>
      <c r="BE277">
        <v>0.72</v>
      </c>
      <c r="BF277">
        <v>0.62</v>
      </c>
      <c r="BG277">
        <v>0.7</v>
      </c>
      <c r="CI277" s="1">
        <v>36465</v>
      </c>
      <c r="CJ277">
        <v>1.85</v>
      </c>
      <c r="CK277">
        <v>2.7</v>
      </c>
      <c r="CL277">
        <v>1.85</v>
      </c>
      <c r="CM277">
        <v>2.38</v>
      </c>
      <c r="CQ277" s="1">
        <v>36465</v>
      </c>
      <c r="CR277">
        <v>11701</v>
      </c>
      <c r="CS277">
        <v>14053</v>
      </c>
      <c r="CT277">
        <v>11684</v>
      </c>
      <c r="CU277">
        <v>13778</v>
      </c>
    </row>
    <row r="278" spans="23:99" x14ac:dyDescent="0.25">
      <c r="W278" s="1">
        <v>36434</v>
      </c>
      <c r="X278">
        <v>1.1499999999999999</v>
      </c>
      <c r="Y278">
        <v>1.28</v>
      </c>
      <c r="Z278">
        <v>1.1100000000000001</v>
      </c>
      <c r="AA278">
        <v>1.25</v>
      </c>
      <c r="AE278" s="1">
        <v>36434</v>
      </c>
      <c r="AF278">
        <v>0.54</v>
      </c>
      <c r="AG278">
        <v>0.62</v>
      </c>
      <c r="AH278">
        <v>0.51</v>
      </c>
      <c r="AI278">
        <v>0.62</v>
      </c>
      <c r="AM278" s="1">
        <v>36434</v>
      </c>
      <c r="AN278">
        <v>1.52</v>
      </c>
      <c r="AO278">
        <v>1.64</v>
      </c>
      <c r="AP278">
        <v>1.47</v>
      </c>
      <c r="AQ278">
        <v>1.53</v>
      </c>
      <c r="BC278" s="1">
        <v>36434</v>
      </c>
      <c r="BD278">
        <v>0.57999999999999996</v>
      </c>
      <c r="BE278">
        <v>0.65</v>
      </c>
      <c r="BF278">
        <v>0.54</v>
      </c>
      <c r="BG278">
        <v>0.65</v>
      </c>
      <c r="CI278" s="1">
        <v>36434</v>
      </c>
      <c r="CJ278">
        <v>1.65</v>
      </c>
      <c r="CK278">
        <v>1.88</v>
      </c>
      <c r="CL278">
        <v>1.5</v>
      </c>
      <c r="CM278">
        <v>1.83</v>
      </c>
      <c r="CQ278" s="1">
        <v>36434</v>
      </c>
      <c r="CR278">
        <v>11104</v>
      </c>
      <c r="CS278">
        <v>11826</v>
      </c>
      <c r="CT278">
        <v>10796</v>
      </c>
      <c r="CU278">
        <v>11700</v>
      </c>
    </row>
    <row r="279" spans="23:99" x14ac:dyDescent="0.25">
      <c r="W279" s="1">
        <v>36404</v>
      </c>
      <c r="X279">
        <v>1.03</v>
      </c>
      <c r="Y279">
        <v>1.26</v>
      </c>
      <c r="Z279">
        <v>1.03</v>
      </c>
      <c r="AA279">
        <v>1.1499999999999999</v>
      </c>
      <c r="AE279" s="1">
        <v>36404</v>
      </c>
      <c r="AF279">
        <v>0.49</v>
      </c>
      <c r="AG279">
        <v>0.57999999999999996</v>
      </c>
      <c r="AH279">
        <v>0.48</v>
      </c>
      <c r="AI279">
        <v>0.55000000000000004</v>
      </c>
      <c r="AM279" s="1">
        <v>36404</v>
      </c>
      <c r="AN279">
        <v>1.33</v>
      </c>
      <c r="AO279">
        <v>1.56</v>
      </c>
      <c r="AP279">
        <v>1.33</v>
      </c>
      <c r="AQ279">
        <v>1.51</v>
      </c>
      <c r="BC279" s="1">
        <v>36404</v>
      </c>
      <c r="BD279">
        <v>0.55000000000000004</v>
      </c>
      <c r="BE279">
        <v>0.63</v>
      </c>
      <c r="BF279">
        <v>0.55000000000000004</v>
      </c>
      <c r="BG279">
        <v>0.55000000000000004</v>
      </c>
      <c r="CI279" s="1">
        <v>36404</v>
      </c>
      <c r="CJ279">
        <v>1.45</v>
      </c>
      <c r="CK279">
        <v>1.76</v>
      </c>
      <c r="CL279">
        <v>1.44</v>
      </c>
      <c r="CM279">
        <v>1.72</v>
      </c>
      <c r="CQ279" s="1">
        <v>36405</v>
      </c>
      <c r="CR279">
        <v>10844</v>
      </c>
      <c r="CS279">
        <v>11735</v>
      </c>
      <c r="CT279">
        <v>10753</v>
      </c>
      <c r="CU279">
        <v>11106</v>
      </c>
    </row>
    <row r="280" spans="23:99" x14ac:dyDescent="0.25">
      <c r="W280" s="1">
        <v>36374</v>
      </c>
      <c r="X280">
        <v>1.03</v>
      </c>
      <c r="Y280">
        <v>1.07</v>
      </c>
      <c r="Z280">
        <v>0.92</v>
      </c>
      <c r="AA280">
        <v>1.03</v>
      </c>
      <c r="AE280" s="1">
        <v>36374</v>
      </c>
      <c r="AF280">
        <v>0.48</v>
      </c>
      <c r="AG280">
        <v>0.5</v>
      </c>
      <c r="AH280">
        <v>0.43</v>
      </c>
      <c r="AI280">
        <v>0.49</v>
      </c>
      <c r="AM280" s="1">
        <v>36374</v>
      </c>
      <c r="AN280">
        <v>1.3</v>
      </c>
      <c r="AO280">
        <v>1.47</v>
      </c>
      <c r="AP280">
        <v>1.25</v>
      </c>
      <c r="AQ280">
        <v>1.33</v>
      </c>
      <c r="BC280" s="1">
        <v>36374</v>
      </c>
      <c r="BD280">
        <v>0.55000000000000004</v>
      </c>
      <c r="BE280">
        <v>0.56999999999999995</v>
      </c>
      <c r="BF280">
        <v>0.45</v>
      </c>
      <c r="BG280">
        <v>0.53</v>
      </c>
      <c r="CI280" s="1">
        <v>36374</v>
      </c>
      <c r="CJ280">
        <v>1.47</v>
      </c>
      <c r="CK280">
        <v>1.5</v>
      </c>
      <c r="CL280">
        <v>1.35</v>
      </c>
      <c r="CM280">
        <v>1.49</v>
      </c>
      <c r="CQ280" s="1">
        <v>36374</v>
      </c>
      <c r="CR280">
        <v>10441</v>
      </c>
      <c r="CS280">
        <v>10725</v>
      </c>
      <c r="CT280">
        <v>9579</v>
      </c>
      <c r="CU280">
        <v>10564</v>
      </c>
    </row>
    <row r="281" spans="23:99" x14ac:dyDescent="0.25">
      <c r="W281" s="1">
        <v>36342</v>
      </c>
      <c r="X281">
        <v>1.1100000000000001</v>
      </c>
      <c r="Y281">
        <v>1.1599999999999999</v>
      </c>
      <c r="Z281">
        <v>1.02</v>
      </c>
      <c r="AA281">
        <v>1.03</v>
      </c>
      <c r="AE281" s="1">
        <v>36342</v>
      </c>
      <c r="AF281">
        <v>0.5</v>
      </c>
      <c r="AG281">
        <v>0.53</v>
      </c>
      <c r="AH281">
        <v>0.46</v>
      </c>
      <c r="AI281">
        <v>0.48</v>
      </c>
      <c r="AM281" s="1">
        <v>36342</v>
      </c>
      <c r="AN281">
        <v>1.42</v>
      </c>
      <c r="AO281">
        <v>1.46</v>
      </c>
      <c r="AP281">
        <v>1.28</v>
      </c>
      <c r="AQ281">
        <v>1.3</v>
      </c>
      <c r="BC281" s="1">
        <v>36342</v>
      </c>
      <c r="BD281">
        <v>0.52</v>
      </c>
      <c r="BE281">
        <v>0.62</v>
      </c>
      <c r="BF281">
        <v>0.51</v>
      </c>
      <c r="BG281">
        <v>0.53</v>
      </c>
      <c r="CI281" s="1">
        <v>36342</v>
      </c>
      <c r="CJ281">
        <v>1.33</v>
      </c>
      <c r="CK281">
        <v>1.54</v>
      </c>
      <c r="CL281">
        <v>1.26</v>
      </c>
      <c r="CM281">
        <v>1.48</v>
      </c>
      <c r="CQ281" s="1">
        <v>36342</v>
      </c>
      <c r="CR281">
        <v>11633</v>
      </c>
      <c r="CS281">
        <v>11996</v>
      </c>
      <c r="CT281">
        <v>10345</v>
      </c>
      <c r="CU281">
        <v>10441</v>
      </c>
    </row>
    <row r="282" spans="23:99" x14ac:dyDescent="0.25">
      <c r="W282" s="1">
        <v>36312</v>
      </c>
      <c r="X282">
        <v>1.01</v>
      </c>
      <c r="Y282">
        <v>1.1200000000000001</v>
      </c>
      <c r="Z282">
        <v>0.94</v>
      </c>
      <c r="AA282">
        <v>1.1100000000000001</v>
      </c>
      <c r="AE282" s="1">
        <v>36312</v>
      </c>
      <c r="AF282">
        <v>0.47</v>
      </c>
      <c r="AG282">
        <v>0.51</v>
      </c>
      <c r="AH282">
        <v>0.46</v>
      </c>
      <c r="AI282">
        <v>0.49</v>
      </c>
      <c r="AM282" s="1">
        <v>36312</v>
      </c>
      <c r="AN282">
        <v>1.44</v>
      </c>
      <c r="AO282">
        <v>1.46</v>
      </c>
      <c r="AP282">
        <v>1.23</v>
      </c>
      <c r="AQ282">
        <v>1.42</v>
      </c>
      <c r="BC282" s="1">
        <v>36312</v>
      </c>
      <c r="BD282">
        <v>0.47</v>
      </c>
      <c r="BE282">
        <v>0.53</v>
      </c>
      <c r="BF282">
        <v>0.46</v>
      </c>
      <c r="BG282">
        <v>0.53</v>
      </c>
      <c r="CI282" s="1">
        <v>36312</v>
      </c>
      <c r="CJ282">
        <v>1.5</v>
      </c>
      <c r="CK282">
        <v>1.5</v>
      </c>
      <c r="CL282">
        <v>1.3</v>
      </c>
      <c r="CM282">
        <v>1.33</v>
      </c>
      <c r="CQ282" s="1">
        <v>36312</v>
      </c>
      <c r="CR282">
        <v>11089</v>
      </c>
      <c r="CS282">
        <v>12117</v>
      </c>
      <c r="CT282">
        <v>10741</v>
      </c>
      <c r="CU282">
        <v>11626</v>
      </c>
    </row>
    <row r="283" spans="23:99" x14ac:dyDescent="0.25">
      <c r="W283" s="1">
        <v>36283</v>
      </c>
      <c r="X283">
        <v>1.0900000000000001</v>
      </c>
      <c r="Y283">
        <v>1.1200000000000001</v>
      </c>
      <c r="Z283">
        <v>0.9</v>
      </c>
      <c r="AA283">
        <v>1.01</v>
      </c>
      <c r="AE283" s="1">
        <v>36283</v>
      </c>
      <c r="AF283">
        <v>0.48</v>
      </c>
      <c r="AG283">
        <v>0.57999999999999996</v>
      </c>
      <c r="AH283">
        <v>0.47</v>
      </c>
      <c r="AI283">
        <v>0.48</v>
      </c>
      <c r="AM283" s="1">
        <v>36283</v>
      </c>
      <c r="AN283">
        <v>1.1399999999999999</v>
      </c>
      <c r="AO283">
        <v>1.56</v>
      </c>
      <c r="AP283">
        <v>1.1200000000000001</v>
      </c>
      <c r="AQ283">
        <v>1.45</v>
      </c>
      <c r="BC283" s="1">
        <v>36283</v>
      </c>
      <c r="BD283">
        <v>0.46</v>
      </c>
      <c r="BE283">
        <v>0.54</v>
      </c>
      <c r="BF283">
        <v>0.42</v>
      </c>
      <c r="BG283">
        <v>0.48</v>
      </c>
      <c r="CI283" s="1">
        <v>36283</v>
      </c>
      <c r="CJ283">
        <v>1.36</v>
      </c>
      <c r="CK283">
        <v>1.76</v>
      </c>
      <c r="CL283">
        <v>1.36</v>
      </c>
      <c r="CM283">
        <v>1.47</v>
      </c>
      <c r="CQ283" s="1">
        <v>36283</v>
      </c>
      <c r="CR283">
        <v>11350</v>
      </c>
      <c r="CS283">
        <v>12589</v>
      </c>
      <c r="CT283">
        <v>10562</v>
      </c>
      <c r="CU283">
        <v>11089</v>
      </c>
    </row>
    <row r="284" spans="23:99" x14ac:dyDescent="0.25">
      <c r="W284" s="1">
        <v>36255</v>
      </c>
      <c r="X284">
        <v>0.96</v>
      </c>
      <c r="Y284">
        <v>1.1499999999999999</v>
      </c>
      <c r="Z284">
        <v>0.94</v>
      </c>
      <c r="AA284">
        <v>1.07</v>
      </c>
      <c r="AE284" s="1">
        <v>36255</v>
      </c>
      <c r="AF284">
        <v>0.47</v>
      </c>
      <c r="AG284">
        <v>0.5</v>
      </c>
      <c r="AH284">
        <v>0.43</v>
      </c>
      <c r="AI284">
        <v>0.48</v>
      </c>
      <c r="AM284" s="1">
        <v>36255</v>
      </c>
      <c r="AN284">
        <v>1.05</v>
      </c>
      <c r="AO284">
        <v>1.17</v>
      </c>
      <c r="AP284">
        <v>1.02</v>
      </c>
      <c r="AQ284">
        <v>1.1499999999999999</v>
      </c>
      <c r="BC284" s="1">
        <v>36255</v>
      </c>
      <c r="BD284">
        <v>0.32</v>
      </c>
      <c r="BE284">
        <v>0.5</v>
      </c>
      <c r="BF284">
        <v>0.32</v>
      </c>
      <c r="BG284">
        <v>0.46</v>
      </c>
      <c r="CI284" s="1">
        <v>36255</v>
      </c>
      <c r="CJ284">
        <v>0.99</v>
      </c>
      <c r="CK284">
        <v>1.5</v>
      </c>
      <c r="CL284">
        <v>0.99</v>
      </c>
      <c r="CM284">
        <v>1.35</v>
      </c>
      <c r="CQ284" s="1">
        <v>36255</v>
      </c>
      <c r="CR284">
        <v>10696</v>
      </c>
      <c r="CS284">
        <v>11826</v>
      </c>
      <c r="CT284">
        <v>10676</v>
      </c>
      <c r="CU284">
        <v>11350</v>
      </c>
    </row>
    <row r="285" spans="23:99" x14ac:dyDescent="0.25">
      <c r="W285" s="1">
        <v>36220</v>
      </c>
      <c r="X285">
        <v>0.63</v>
      </c>
      <c r="Y285">
        <v>0.98</v>
      </c>
      <c r="Z285">
        <v>0.63</v>
      </c>
      <c r="AA285">
        <v>0.96</v>
      </c>
      <c r="AE285" s="1">
        <v>36220</v>
      </c>
      <c r="AF285">
        <v>0.39</v>
      </c>
      <c r="AG285">
        <v>0.48</v>
      </c>
      <c r="AH285">
        <v>0.39</v>
      </c>
      <c r="AI285">
        <v>0.47</v>
      </c>
      <c r="AM285" s="1">
        <v>36220</v>
      </c>
      <c r="AN285">
        <v>0.95</v>
      </c>
      <c r="AO285">
        <v>1.0900000000000001</v>
      </c>
      <c r="AP285">
        <v>0.94</v>
      </c>
      <c r="AQ285">
        <v>1.05</v>
      </c>
      <c r="BC285" s="1">
        <v>36220</v>
      </c>
      <c r="BD285">
        <v>0.25</v>
      </c>
      <c r="BE285">
        <v>0.32</v>
      </c>
      <c r="BF285">
        <v>0.25</v>
      </c>
      <c r="BG285">
        <v>0.32</v>
      </c>
      <c r="CI285" s="1">
        <v>36220</v>
      </c>
      <c r="CJ285">
        <v>0.76</v>
      </c>
      <c r="CK285">
        <v>0.95</v>
      </c>
      <c r="CL285">
        <v>0.74</v>
      </c>
      <c r="CM285">
        <v>0.95</v>
      </c>
      <c r="CQ285" s="1">
        <v>36220</v>
      </c>
      <c r="CR285">
        <v>8912</v>
      </c>
      <c r="CS285">
        <v>11100</v>
      </c>
      <c r="CT285">
        <v>8912</v>
      </c>
      <c r="CU285">
        <v>10696</v>
      </c>
    </row>
    <row r="286" spans="23:99" x14ac:dyDescent="0.25">
      <c r="W286" s="1">
        <v>36192</v>
      </c>
      <c r="X286">
        <v>0.54</v>
      </c>
      <c r="Y286">
        <v>0.69</v>
      </c>
      <c r="Z286">
        <v>0.53</v>
      </c>
      <c r="AA286">
        <v>0.63</v>
      </c>
      <c r="AE286" s="1">
        <v>36192</v>
      </c>
      <c r="AF286">
        <v>0.34</v>
      </c>
      <c r="AG286">
        <v>0.41</v>
      </c>
      <c r="AH286">
        <v>0.34</v>
      </c>
      <c r="AI286">
        <v>0.39</v>
      </c>
      <c r="AM286" s="1">
        <v>36192</v>
      </c>
      <c r="AN286">
        <v>0.86</v>
      </c>
      <c r="AO286">
        <v>1.02</v>
      </c>
      <c r="AP286">
        <v>0.86</v>
      </c>
      <c r="AQ286">
        <v>0.95</v>
      </c>
      <c r="BC286" s="1">
        <v>36192</v>
      </c>
      <c r="BD286">
        <v>0.26</v>
      </c>
      <c r="BE286">
        <v>0.31</v>
      </c>
      <c r="BF286">
        <v>0.23</v>
      </c>
      <c r="BG286">
        <v>0.25</v>
      </c>
      <c r="CI286" s="1">
        <v>36192</v>
      </c>
      <c r="CJ286">
        <v>0.67</v>
      </c>
      <c r="CK286">
        <v>0.8</v>
      </c>
      <c r="CL286">
        <v>0.66</v>
      </c>
      <c r="CM286">
        <v>0.77</v>
      </c>
      <c r="CQ286" s="1">
        <v>36192</v>
      </c>
      <c r="CR286">
        <v>8187</v>
      </c>
      <c r="CS286">
        <v>9267</v>
      </c>
      <c r="CT286">
        <v>8160</v>
      </c>
      <c r="CU286">
        <v>8910</v>
      </c>
    </row>
    <row r="287" spans="23:99" x14ac:dyDescent="0.25">
      <c r="W287" s="1">
        <v>36164</v>
      </c>
      <c r="X287">
        <v>0.55000000000000004</v>
      </c>
      <c r="Y287">
        <v>0.56000000000000005</v>
      </c>
      <c r="Z287">
        <v>0.31</v>
      </c>
      <c r="AA287">
        <v>0.53</v>
      </c>
      <c r="AE287" s="1">
        <v>36164</v>
      </c>
      <c r="AF287">
        <v>0.32</v>
      </c>
      <c r="AG287">
        <v>0.34</v>
      </c>
      <c r="AH287">
        <v>0.24</v>
      </c>
      <c r="AI287">
        <v>0.34</v>
      </c>
      <c r="AM287" s="1">
        <v>36164</v>
      </c>
      <c r="AN287">
        <v>0.83</v>
      </c>
      <c r="AO287">
        <v>0.9</v>
      </c>
      <c r="AP287">
        <v>0.67</v>
      </c>
      <c r="AQ287">
        <v>0.85</v>
      </c>
      <c r="BC287" s="1">
        <v>36164</v>
      </c>
      <c r="BD287">
        <v>0.16</v>
      </c>
      <c r="BE287">
        <v>0.26</v>
      </c>
      <c r="BF287">
        <v>0.13</v>
      </c>
      <c r="BG287">
        <v>0.26</v>
      </c>
      <c r="CI287" s="1">
        <v>36164</v>
      </c>
      <c r="CJ287">
        <v>0.6</v>
      </c>
      <c r="CK287">
        <v>0.67</v>
      </c>
      <c r="CL287">
        <v>0.48</v>
      </c>
      <c r="CM287">
        <v>0.67</v>
      </c>
      <c r="CQ287" s="1">
        <v>36164</v>
      </c>
      <c r="CR287">
        <v>6786</v>
      </c>
      <c r="CS287">
        <v>8540</v>
      </c>
      <c r="CT287">
        <v>4797</v>
      </c>
      <c r="CU287">
        <v>8171</v>
      </c>
    </row>
    <row r="288" spans="23:99" x14ac:dyDescent="0.25">
      <c r="W288" s="1">
        <v>36130</v>
      </c>
      <c r="X288">
        <v>0.66</v>
      </c>
      <c r="Y288">
        <v>0.7</v>
      </c>
      <c r="Z288">
        <v>0.49</v>
      </c>
      <c r="AA288">
        <v>0.53</v>
      </c>
      <c r="AE288" s="1">
        <v>36130</v>
      </c>
      <c r="AF288">
        <v>0.36</v>
      </c>
      <c r="AG288">
        <v>0.36</v>
      </c>
      <c r="AH288">
        <v>0.28999999999999998</v>
      </c>
      <c r="AI288">
        <v>0.32</v>
      </c>
      <c r="AM288" s="1">
        <v>36130</v>
      </c>
      <c r="AN288">
        <v>0.66</v>
      </c>
      <c r="AO288">
        <v>0.84</v>
      </c>
      <c r="AP288">
        <v>0.57999999999999996</v>
      </c>
      <c r="AQ288">
        <v>0.83</v>
      </c>
      <c r="BC288" s="1">
        <v>36130</v>
      </c>
      <c r="BD288">
        <v>0.2</v>
      </c>
      <c r="BE288">
        <v>0.2</v>
      </c>
      <c r="BF288">
        <v>0.13</v>
      </c>
      <c r="BG288">
        <v>0.16</v>
      </c>
      <c r="CI288" s="1">
        <v>36130</v>
      </c>
      <c r="CJ288">
        <v>0.73</v>
      </c>
      <c r="CK288">
        <v>0.78</v>
      </c>
      <c r="CL288">
        <v>0.5</v>
      </c>
      <c r="CM288">
        <v>0.6</v>
      </c>
      <c r="CQ288" s="1">
        <v>36130</v>
      </c>
      <c r="CR288">
        <v>8631</v>
      </c>
      <c r="CS288">
        <v>8737</v>
      </c>
      <c r="CT288">
        <v>6377</v>
      </c>
      <c r="CU288">
        <v>6784</v>
      </c>
    </row>
    <row r="289" spans="23:99" x14ac:dyDescent="0.25">
      <c r="W289" s="1">
        <v>36102</v>
      </c>
      <c r="X289">
        <v>0.59</v>
      </c>
      <c r="Y289">
        <v>0.75</v>
      </c>
      <c r="Z289">
        <v>0.59</v>
      </c>
      <c r="AA289">
        <v>0.66</v>
      </c>
      <c r="AE289" s="1">
        <v>36102</v>
      </c>
      <c r="AF289">
        <v>0.31</v>
      </c>
      <c r="AG289">
        <v>0.39</v>
      </c>
      <c r="AH289">
        <v>0.31</v>
      </c>
      <c r="AI289">
        <v>0.36</v>
      </c>
      <c r="AM289" s="1">
        <v>36102</v>
      </c>
      <c r="AN289">
        <v>0.81</v>
      </c>
      <c r="AO289">
        <v>0.89</v>
      </c>
      <c r="AP289">
        <v>0.65</v>
      </c>
      <c r="AQ289">
        <v>0.67</v>
      </c>
      <c r="BC289" s="1">
        <v>36102</v>
      </c>
      <c r="BD289">
        <v>0.17</v>
      </c>
      <c r="BE289">
        <v>0.2</v>
      </c>
      <c r="BF289">
        <v>0.17</v>
      </c>
      <c r="BG289">
        <v>0.2</v>
      </c>
      <c r="CI289" s="1">
        <v>36102</v>
      </c>
      <c r="CJ289">
        <v>0.62</v>
      </c>
      <c r="CK289">
        <v>0.82</v>
      </c>
      <c r="CL289">
        <v>0.61</v>
      </c>
      <c r="CM289">
        <v>0.74</v>
      </c>
      <c r="CQ289" s="1">
        <v>36102</v>
      </c>
      <c r="CR289">
        <v>7047</v>
      </c>
      <c r="CS289">
        <v>9128</v>
      </c>
      <c r="CT289">
        <v>7047</v>
      </c>
      <c r="CU289">
        <v>8631</v>
      </c>
    </row>
    <row r="290" spans="23:99" x14ac:dyDescent="0.25">
      <c r="W290" s="1">
        <v>36069</v>
      </c>
      <c r="X290">
        <v>0.45</v>
      </c>
      <c r="Y290">
        <v>0.67</v>
      </c>
      <c r="Z290">
        <v>0.43</v>
      </c>
      <c r="AA290">
        <v>0.57999999999999996</v>
      </c>
      <c r="AE290" s="1">
        <v>36069</v>
      </c>
      <c r="AF290">
        <v>0.28000000000000003</v>
      </c>
      <c r="AG290">
        <v>0.35</v>
      </c>
      <c r="AH290">
        <v>0.26</v>
      </c>
      <c r="AI290">
        <v>0.31</v>
      </c>
      <c r="AM290" s="1">
        <v>36069</v>
      </c>
      <c r="AN290">
        <v>0.59</v>
      </c>
      <c r="AO290">
        <v>0.78</v>
      </c>
      <c r="AP290">
        <v>0.57999999999999996</v>
      </c>
      <c r="AQ290">
        <v>0.78</v>
      </c>
      <c r="BC290" s="1">
        <v>36069</v>
      </c>
      <c r="BD290">
        <v>0.17</v>
      </c>
      <c r="BE290">
        <v>0.22</v>
      </c>
      <c r="BF290">
        <v>0.14000000000000001</v>
      </c>
      <c r="BG290">
        <v>0.18</v>
      </c>
      <c r="CI290" s="1">
        <v>36069</v>
      </c>
      <c r="CJ290">
        <v>0.65</v>
      </c>
      <c r="CK290">
        <v>0.65</v>
      </c>
      <c r="CL290">
        <v>0.56000000000000005</v>
      </c>
      <c r="CM290">
        <v>0.6</v>
      </c>
      <c r="CQ290" s="1">
        <v>36069</v>
      </c>
      <c r="CR290">
        <v>6593</v>
      </c>
      <c r="CS290">
        <v>7629</v>
      </c>
      <c r="CT290">
        <v>5878</v>
      </c>
      <c r="CU290">
        <v>7047</v>
      </c>
    </row>
    <row r="291" spans="23:99" x14ac:dyDescent="0.25">
      <c r="W291" s="1">
        <v>36039</v>
      </c>
      <c r="X291">
        <v>0.48</v>
      </c>
      <c r="Y291">
        <v>0.61</v>
      </c>
      <c r="Z291">
        <v>0.35</v>
      </c>
      <c r="AA291">
        <v>0.47</v>
      </c>
      <c r="AE291" s="1">
        <v>36039</v>
      </c>
      <c r="AF291">
        <v>0.26</v>
      </c>
      <c r="AG291">
        <v>0.32</v>
      </c>
      <c r="AH291">
        <v>0.19</v>
      </c>
      <c r="AI291">
        <v>0.28999999999999998</v>
      </c>
      <c r="AM291" s="1">
        <v>36039</v>
      </c>
      <c r="AN291">
        <v>0.68</v>
      </c>
      <c r="AO291">
        <v>0.68</v>
      </c>
      <c r="AP291">
        <v>0.52</v>
      </c>
      <c r="AQ291">
        <v>0.62</v>
      </c>
      <c r="BC291" s="1">
        <v>36039</v>
      </c>
      <c r="BD291">
        <v>0.19</v>
      </c>
      <c r="BE291">
        <v>0.21</v>
      </c>
      <c r="BF291">
        <v>0.14000000000000001</v>
      </c>
      <c r="BG291">
        <v>0.17</v>
      </c>
      <c r="CI291" s="1">
        <v>36039</v>
      </c>
      <c r="CJ291">
        <v>0.81</v>
      </c>
      <c r="CK291">
        <v>0.89</v>
      </c>
      <c r="CL291">
        <v>0.6</v>
      </c>
      <c r="CM291">
        <v>0.65</v>
      </c>
      <c r="CQ291" s="1">
        <v>36039</v>
      </c>
      <c r="CR291">
        <v>6472</v>
      </c>
      <c r="CS291">
        <v>7452</v>
      </c>
      <c r="CT291">
        <v>4575</v>
      </c>
      <c r="CU291">
        <v>6593</v>
      </c>
    </row>
    <row r="292" spans="23:99" x14ac:dyDescent="0.25">
      <c r="W292" s="1">
        <v>36010</v>
      </c>
      <c r="X292">
        <v>0.99</v>
      </c>
      <c r="Y292">
        <v>0.99</v>
      </c>
      <c r="Z292">
        <v>0.46</v>
      </c>
      <c r="AA292">
        <v>0.47</v>
      </c>
      <c r="AE292" s="1">
        <v>36010</v>
      </c>
      <c r="AF292">
        <v>0.4</v>
      </c>
      <c r="AG292">
        <v>0.4</v>
      </c>
      <c r="AH292">
        <v>0.26</v>
      </c>
      <c r="AI292">
        <v>0.26</v>
      </c>
      <c r="AM292" s="1">
        <v>36010</v>
      </c>
      <c r="AN292">
        <v>0.97</v>
      </c>
      <c r="AO292">
        <v>0.97</v>
      </c>
      <c r="AP292">
        <v>0.68</v>
      </c>
      <c r="AQ292">
        <v>0.68</v>
      </c>
      <c r="BC292" s="1">
        <v>36010</v>
      </c>
      <c r="BD292">
        <v>0.33</v>
      </c>
      <c r="BE292">
        <v>0.33</v>
      </c>
      <c r="BF292">
        <v>0.19</v>
      </c>
      <c r="BG292">
        <v>0.19</v>
      </c>
      <c r="CI292" s="1">
        <v>36010</v>
      </c>
      <c r="CJ292">
        <v>1.05</v>
      </c>
      <c r="CK292">
        <v>1.05</v>
      </c>
      <c r="CL292">
        <v>0.79</v>
      </c>
      <c r="CM292">
        <v>0.8</v>
      </c>
      <c r="CQ292" s="1">
        <v>36010</v>
      </c>
      <c r="CR292">
        <v>10705</v>
      </c>
      <c r="CS292">
        <v>10705</v>
      </c>
      <c r="CT292">
        <v>6454</v>
      </c>
      <c r="CU292">
        <v>6472</v>
      </c>
    </row>
    <row r="293" spans="23:99" x14ac:dyDescent="0.25">
      <c r="W293" s="1">
        <v>35977</v>
      </c>
      <c r="X293">
        <v>0.83</v>
      </c>
      <c r="Y293">
        <v>1.0900000000000001</v>
      </c>
      <c r="Z293">
        <v>0.83</v>
      </c>
      <c r="AA293">
        <v>0.99</v>
      </c>
      <c r="AE293" s="1">
        <v>35977</v>
      </c>
      <c r="AF293">
        <v>0.34</v>
      </c>
      <c r="AG293">
        <v>0.4</v>
      </c>
      <c r="AH293">
        <v>0.34</v>
      </c>
      <c r="AI293">
        <v>0.4</v>
      </c>
      <c r="AM293" s="1">
        <v>35977</v>
      </c>
      <c r="AN293">
        <v>0.77</v>
      </c>
      <c r="AO293">
        <v>1.01</v>
      </c>
      <c r="AP293">
        <v>0.74</v>
      </c>
      <c r="AQ293">
        <v>0.92</v>
      </c>
      <c r="BC293" s="1">
        <v>35977</v>
      </c>
      <c r="BD293">
        <v>0.27</v>
      </c>
      <c r="BE293">
        <v>0.37</v>
      </c>
      <c r="BF293">
        <v>0.26</v>
      </c>
      <c r="BG293">
        <v>0.33</v>
      </c>
      <c r="CI293" s="1">
        <v>35977</v>
      </c>
      <c r="CJ293">
        <v>1</v>
      </c>
      <c r="CK293">
        <v>1.1000000000000001</v>
      </c>
      <c r="CL293">
        <v>1</v>
      </c>
      <c r="CM293">
        <v>1.04</v>
      </c>
      <c r="CQ293" s="1">
        <v>35977</v>
      </c>
      <c r="CR293">
        <v>9680</v>
      </c>
      <c r="CS293">
        <v>11156</v>
      </c>
      <c r="CT293">
        <v>9680</v>
      </c>
      <c r="CU293">
        <v>10707</v>
      </c>
    </row>
    <row r="294" spans="23:99" x14ac:dyDescent="0.25">
      <c r="W294" s="1">
        <v>35947</v>
      </c>
      <c r="X294">
        <v>0.83</v>
      </c>
      <c r="Y294">
        <v>0.96</v>
      </c>
      <c r="Z294">
        <v>0.8</v>
      </c>
      <c r="AA294">
        <v>0.83</v>
      </c>
      <c r="AE294" s="1">
        <v>35947</v>
      </c>
      <c r="AF294">
        <v>0.35</v>
      </c>
      <c r="AG294">
        <v>0.35</v>
      </c>
      <c r="AH294">
        <v>0.31</v>
      </c>
      <c r="AI294">
        <v>0.34</v>
      </c>
      <c r="AM294" s="1">
        <v>35947</v>
      </c>
      <c r="AN294">
        <v>0.72</v>
      </c>
      <c r="AO294">
        <v>1.02</v>
      </c>
      <c r="AP294">
        <v>0.72</v>
      </c>
      <c r="AQ294">
        <v>0.77</v>
      </c>
      <c r="BC294" s="1">
        <v>35947</v>
      </c>
      <c r="BD294">
        <v>0.28000000000000003</v>
      </c>
      <c r="BE294">
        <v>0.31</v>
      </c>
      <c r="BF294">
        <v>0.25</v>
      </c>
      <c r="BG294">
        <v>0.27</v>
      </c>
      <c r="CI294" s="1">
        <v>35947</v>
      </c>
      <c r="CJ294">
        <v>1.08</v>
      </c>
      <c r="CK294">
        <v>1.08</v>
      </c>
      <c r="CL294">
        <v>0.98</v>
      </c>
      <c r="CM294">
        <v>0.99</v>
      </c>
      <c r="CQ294" s="1">
        <v>35947</v>
      </c>
      <c r="CR294">
        <v>9749</v>
      </c>
      <c r="CS294">
        <v>10563</v>
      </c>
      <c r="CT294">
        <v>9061</v>
      </c>
      <c r="CU294">
        <v>9678</v>
      </c>
    </row>
    <row r="295" spans="23:99" x14ac:dyDescent="0.25">
      <c r="W295" s="1">
        <v>35919</v>
      </c>
      <c r="X295">
        <v>1.1299999999999999</v>
      </c>
      <c r="Y295">
        <v>1.1299999999999999</v>
      </c>
      <c r="Z295">
        <v>0.76</v>
      </c>
      <c r="AA295">
        <v>0.86</v>
      </c>
      <c r="AE295" s="1">
        <v>35919</v>
      </c>
      <c r="AF295">
        <v>0.4</v>
      </c>
      <c r="AG295">
        <v>0.4</v>
      </c>
      <c r="AH295">
        <v>0.33</v>
      </c>
      <c r="AI295">
        <v>0.35</v>
      </c>
      <c r="AM295" s="1">
        <v>35919</v>
      </c>
      <c r="AN295">
        <v>1.01</v>
      </c>
      <c r="AO295">
        <v>1.01</v>
      </c>
      <c r="AP295">
        <v>0.72</v>
      </c>
      <c r="AQ295">
        <v>0.77</v>
      </c>
      <c r="BC295" s="1">
        <v>35919</v>
      </c>
      <c r="BD295">
        <v>0.36</v>
      </c>
      <c r="BE295">
        <v>0.37</v>
      </c>
      <c r="BF295">
        <v>0.26</v>
      </c>
      <c r="BG295">
        <v>0.28000000000000003</v>
      </c>
      <c r="CI295" s="1">
        <v>35919</v>
      </c>
      <c r="CJ295">
        <v>1.3</v>
      </c>
      <c r="CK295">
        <v>1.31</v>
      </c>
      <c r="CL295">
        <v>1.04</v>
      </c>
      <c r="CM295">
        <v>1.08</v>
      </c>
      <c r="CQ295" s="1">
        <v>35919</v>
      </c>
      <c r="CR295">
        <v>11677</v>
      </c>
      <c r="CS295">
        <v>11789</v>
      </c>
      <c r="CT295">
        <v>8970</v>
      </c>
      <c r="CU295">
        <v>9846</v>
      </c>
    </row>
    <row r="296" spans="23:99" x14ac:dyDescent="0.25">
      <c r="W296" s="1">
        <v>35886</v>
      </c>
      <c r="X296">
        <v>1.05</v>
      </c>
      <c r="Y296">
        <v>1.1499999999999999</v>
      </c>
      <c r="Z296">
        <v>1.03</v>
      </c>
      <c r="AA296">
        <v>1.1299999999999999</v>
      </c>
      <c r="AE296" s="1">
        <v>35886</v>
      </c>
      <c r="AF296">
        <v>0.38</v>
      </c>
      <c r="AG296">
        <v>0.43</v>
      </c>
      <c r="AH296">
        <v>0.38</v>
      </c>
      <c r="AI296">
        <v>0.4</v>
      </c>
      <c r="AM296" s="1">
        <v>35886</v>
      </c>
      <c r="AN296">
        <v>0.98</v>
      </c>
      <c r="AO296">
        <v>1.03</v>
      </c>
      <c r="AP296">
        <v>0.97</v>
      </c>
      <c r="AQ296">
        <v>1.01</v>
      </c>
      <c r="BC296" s="1">
        <v>35886</v>
      </c>
      <c r="BD296">
        <v>0.35</v>
      </c>
      <c r="BE296">
        <v>0.41</v>
      </c>
      <c r="BF296">
        <v>0.31</v>
      </c>
      <c r="BG296">
        <v>0.36</v>
      </c>
      <c r="CI296" s="1">
        <v>35886</v>
      </c>
      <c r="CJ296">
        <v>1.28</v>
      </c>
      <c r="CK296">
        <v>1.35</v>
      </c>
      <c r="CL296">
        <v>1.24</v>
      </c>
      <c r="CM296">
        <v>1.31</v>
      </c>
      <c r="CQ296" s="1">
        <v>35886</v>
      </c>
      <c r="CR296">
        <v>11946</v>
      </c>
      <c r="CS296">
        <v>12339</v>
      </c>
      <c r="CT296">
        <v>11051</v>
      </c>
      <c r="CU296">
        <v>11677</v>
      </c>
    </row>
    <row r="297" spans="23:99" x14ac:dyDescent="0.25">
      <c r="W297" s="1">
        <v>35856</v>
      </c>
      <c r="X297">
        <v>0.98</v>
      </c>
      <c r="Y297">
        <v>1.07</v>
      </c>
      <c r="Z297">
        <v>0.96</v>
      </c>
      <c r="AA297">
        <v>1.05</v>
      </c>
      <c r="AE297" s="1">
        <v>35856</v>
      </c>
      <c r="AF297">
        <v>0.35</v>
      </c>
      <c r="AG297">
        <v>0.4</v>
      </c>
      <c r="AH297">
        <v>0.34</v>
      </c>
      <c r="AI297">
        <v>0.38</v>
      </c>
      <c r="AM297" s="1">
        <v>35856</v>
      </c>
      <c r="AN297">
        <v>0.96</v>
      </c>
      <c r="AO297">
        <v>1.01</v>
      </c>
      <c r="AP297">
        <v>0.94</v>
      </c>
      <c r="AQ297">
        <v>0.98</v>
      </c>
      <c r="BC297" s="1">
        <v>35856</v>
      </c>
      <c r="BD297">
        <v>0.28999999999999998</v>
      </c>
      <c r="BE297">
        <v>0.37</v>
      </c>
      <c r="BF297">
        <v>0.28999999999999998</v>
      </c>
      <c r="BG297">
        <v>0.35</v>
      </c>
      <c r="CI297" s="1">
        <v>35856</v>
      </c>
      <c r="CJ297">
        <v>1.1599999999999999</v>
      </c>
      <c r="CK297">
        <v>1.43</v>
      </c>
      <c r="CL297">
        <v>1.1499999999999999</v>
      </c>
      <c r="CM297">
        <v>1.28</v>
      </c>
      <c r="CQ297" s="1">
        <v>35856</v>
      </c>
      <c r="CR297">
        <v>10571</v>
      </c>
      <c r="CS297">
        <v>12111</v>
      </c>
      <c r="CT297">
        <v>10571</v>
      </c>
      <c r="CU297">
        <v>11946</v>
      </c>
    </row>
    <row r="298" spans="23:99" x14ac:dyDescent="0.25">
      <c r="W298" s="1">
        <v>35828</v>
      </c>
      <c r="X298">
        <v>0.93</v>
      </c>
      <c r="Y298">
        <v>0.99</v>
      </c>
      <c r="Z298">
        <v>0.87</v>
      </c>
      <c r="AA298">
        <v>0.97</v>
      </c>
      <c r="AE298" s="1">
        <v>35828</v>
      </c>
      <c r="AF298">
        <v>0.32</v>
      </c>
      <c r="AG298">
        <v>0.35</v>
      </c>
      <c r="AH298">
        <v>0.31</v>
      </c>
      <c r="AI298">
        <v>0.34</v>
      </c>
      <c r="AM298" s="1">
        <v>35828</v>
      </c>
      <c r="AN298">
        <v>0.73</v>
      </c>
      <c r="AO298">
        <v>0.97</v>
      </c>
      <c r="AP298">
        <v>0.72</v>
      </c>
      <c r="AQ298">
        <v>0.93</v>
      </c>
      <c r="BC298" s="1">
        <v>35828</v>
      </c>
      <c r="BD298">
        <v>0.21</v>
      </c>
      <c r="BE298">
        <v>0.28999999999999998</v>
      </c>
      <c r="BF298">
        <v>0.21</v>
      </c>
      <c r="BG298">
        <v>0.28999999999999998</v>
      </c>
      <c r="CI298" s="1">
        <v>35828</v>
      </c>
      <c r="CJ298">
        <v>1.1599999999999999</v>
      </c>
      <c r="CK298">
        <v>1.17</v>
      </c>
      <c r="CL298">
        <v>1.1200000000000001</v>
      </c>
      <c r="CM298">
        <v>1.1499999999999999</v>
      </c>
      <c r="CQ298" s="1">
        <v>35828</v>
      </c>
      <c r="CR298">
        <v>9716</v>
      </c>
      <c r="CS298">
        <v>10625</v>
      </c>
      <c r="CT298">
        <v>9716</v>
      </c>
      <c r="CU298">
        <v>10570</v>
      </c>
    </row>
    <row r="299" spans="23:99" x14ac:dyDescent="0.25">
      <c r="W299" s="1">
        <v>35797</v>
      </c>
      <c r="X299">
        <v>1</v>
      </c>
      <c r="Y299">
        <v>1.04</v>
      </c>
      <c r="Z299">
        <v>0.8</v>
      </c>
      <c r="AA299">
        <v>0.91</v>
      </c>
      <c r="AE299" s="1">
        <v>35797</v>
      </c>
      <c r="AF299">
        <v>0.31</v>
      </c>
      <c r="AG299">
        <v>0.35</v>
      </c>
      <c r="AH299">
        <v>0.26</v>
      </c>
      <c r="AI299">
        <v>0.32</v>
      </c>
      <c r="AM299" s="1">
        <v>35797</v>
      </c>
      <c r="AN299">
        <v>0.76</v>
      </c>
      <c r="AO299">
        <v>0.76</v>
      </c>
      <c r="AP299">
        <v>0.69</v>
      </c>
      <c r="AQ299">
        <v>0.73</v>
      </c>
      <c r="BC299" s="1">
        <v>35797</v>
      </c>
      <c r="BD299">
        <v>0.23</v>
      </c>
      <c r="BE299">
        <v>0.26</v>
      </c>
      <c r="BF299">
        <v>0.19</v>
      </c>
      <c r="BG299">
        <v>0.21</v>
      </c>
      <c r="CI299" s="1">
        <v>35797</v>
      </c>
      <c r="CJ299">
        <v>1.24</v>
      </c>
      <c r="CK299">
        <v>1.26</v>
      </c>
      <c r="CL299">
        <v>1.1200000000000001</v>
      </c>
      <c r="CM299">
        <v>1.1399999999999999</v>
      </c>
      <c r="CQ299" s="1">
        <v>35797</v>
      </c>
      <c r="CR299">
        <v>10196</v>
      </c>
      <c r="CS299">
        <v>10654</v>
      </c>
      <c r="CT299">
        <v>8441</v>
      </c>
      <c r="CU299">
        <v>9720</v>
      </c>
    </row>
    <row r="300" spans="23:99" x14ac:dyDescent="0.25">
      <c r="W300" s="1">
        <v>35765</v>
      </c>
      <c r="X300">
        <v>0.92</v>
      </c>
      <c r="Y300">
        <v>1.02</v>
      </c>
      <c r="Z300">
        <v>0.83</v>
      </c>
      <c r="AA300">
        <v>0.99</v>
      </c>
      <c r="AE300" s="1">
        <v>35765</v>
      </c>
      <c r="AF300">
        <v>0.24</v>
      </c>
      <c r="AG300">
        <v>0.31</v>
      </c>
      <c r="AH300">
        <v>0.24</v>
      </c>
      <c r="AI300">
        <v>0.31</v>
      </c>
      <c r="AM300" s="1">
        <v>35765</v>
      </c>
      <c r="AN300">
        <v>0.93</v>
      </c>
      <c r="AO300">
        <v>1.01</v>
      </c>
      <c r="AP300">
        <v>0.73</v>
      </c>
      <c r="AQ300">
        <v>0.76</v>
      </c>
      <c r="BC300" s="1">
        <v>35765</v>
      </c>
      <c r="BD300">
        <v>0.24</v>
      </c>
      <c r="BE300">
        <v>0.26</v>
      </c>
      <c r="BF300">
        <v>0.21</v>
      </c>
      <c r="BG300">
        <v>0.22</v>
      </c>
      <c r="CI300" s="1">
        <v>35765</v>
      </c>
      <c r="CJ300">
        <v>0.85</v>
      </c>
      <c r="CK300">
        <v>1.22</v>
      </c>
      <c r="CL300">
        <v>0.85</v>
      </c>
      <c r="CM300">
        <v>1.22</v>
      </c>
      <c r="CQ300" s="1">
        <v>35765</v>
      </c>
      <c r="CR300">
        <v>9395</v>
      </c>
      <c r="CS300">
        <v>10212</v>
      </c>
      <c r="CT300">
        <v>8852</v>
      </c>
      <c r="CU300">
        <v>10196</v>
      </c>
    </row>
    <row r="301" spans="23:99" x14ac:dyDescent="0.25">
      <c r="W301" s="1">
        <v>35737</v>
      </c>
      <c r="X301">
        <v>0.85</v>
      </c>
      <c r="Y301">
        <v>0.96</v>
      </c>
      <c r="Z301">
        <v>0.73</v>
      </c>
      <c r="AA301">
        <v>0.92</v>
      </c>
      <c r="AE301" s="1">
        <v>35737</v>
      </c>
      <c r="AF301">
        <v>0.23</v>
      </c>
      <c r="AG301">
        <v>0.26</v>
      </c>
      <c r="AH301">
        <v>0.2</v>
      </c>
      <c r="AI301">
        <v>0.24</v>
      </c>
      <c r="AM301" s="1">
        <v>35737</v>
      </c>
      <c r="AN301">
        <v>1.06</v>
      </c>
      <c r="AO301">
        <v>1.06</v>
      </c>
      <c r="AP301">
        <v>0.68</v>
      </c>
      <c r="AQ301">
        <v>0.93</v>
      </c>
      <c r="BC301" s="1">
        <v>35737</v>
      </c>
      <c r="BD301">
        <v>0.27</v>
      </c>
      <c r="BE301">
        <v>0.35</v>
      </c>
      <c r="BF301">
        <v>0.19</v>
      </c>
      <c r="BG301">
        <v>0.24</v>
      </c>
      <c r="CI301" s="1">
        <v>35737</v>
      </c>
      <c r="CJ301">
        <v>1.21</v>
      </c>
      <c r="CK301">
        <v>1.22</v>
      </c>
      <c r="CL301">
        <v>0.76</v>
      </c>
      <c r="CM301">
        <v>0.85</v>
      </c>
      <c r="CQ301" s="1">
        <v>35737</v>
      </c>
      <c r="CR301">
        <v>8986</v>
      </c>
      <c r="CS301">
        <v>10333</v>
      </c>
      <c r="CT301">
        <v>7521</v>
      </c>
      <c r="CU301">
        <v>9394</v>
      </c>
    </row>
    <row r="302" spans="23:99" x14ac:dyDescent="0.25">
      <c r="W302" s="1">
        <v>35704</v>
      </c>
      <c r="X302">
        <v>1.19</v>
      </c>
      <c r="Y302">
        <v>1.28</v>
      </c>
      <c r="Z302">
        <v>0.68</v>
      </c>
      <c r="AA302">
        <v>0.78</v>
      </c>
      <c r="AE302" s="1">
        <v>35704</v>
      </c>
      <c r="AF302">
        <v>0.35</v>
      </c>
      <c r="AG302">
        <v>0.37</v>
      </c>
      <c r="AH302">
        <v>0.21</v>
      </c>
      <c r="AI302">
        <v>0.22</v>
      </c>
      <c r="AM302" s="1">
        <v>35704</v>
      </c>
      <c r="AN302">
        <v>1.19</v>
      </c>
      <c r="AO302">
        <v>1.19</v>
      </c>
      <c r="AP302">
        <v>1.01</v>
      </c>
      <c r="AQ302">
        <v>1.01</v>
      </c>
      <c r="BC302" s="1">
        <v>35704</v>
      </c>
      <c r="BD302">
        <v>0.4</v>
      </c>
      <c r="BE302">
        <v>0.43</v>
      </c>
      <c r="BF302">
        <v>0.26</v>
      </c>
      <c r="BG302">
        <v>0.27</v>
      </c>
      <c r="CI302" s="1">
        <v>35704</v>
      </c>
      <c r="CJ302">
        <v>1.4</v>
      </c>
      <c r="CK302">
        <v>1.44</v>
      </c>
      <c r="CL302">
        <v>1.1499999999999999</v>
      </c>
      <c r="CM302">
        <v>1.19</v>
      </c>
      <c r="CQ302" s="1">
        <v>35704</v>
      </c>
      <c r="CR302">
        <v>11799</v>
      </c>
      <c r="CS302">
        <v>13037</v>
      </c>
      <c r="CT302">
        <v>8456</v>
      </c>
      <c r="CU302">
        <v>8986</v>
      </c>
    </row>
    <row r="303" spans="23:99" x14ac:dyDescent="0.25">
      <c r="W303" s="1">
        <v>35674</v>
      </c>
      <c r="X303">
        <v>1.01</v>
      </c>
      <c r="Y303">
        <v>1.19</v>
      </c>
      <c r="Z303">
        <v>0.94</v>
      </c>
      <c r="AA303">
        <v>1.18</v>
      </c>
      <c r="AE303" s="1">
        <v>35674</v>
      </c>
      <c r="AF303">
        <v>0.3</v>
      </c>
      <c r="AG303">
        <v>0.35</v>
      </c>
      <c r="AH303">
        <v>0.27</v>
      </c>
      <c r="AI303">
        <v>0.35</v>
      </c>
      <c r="AM303" s="1">
        <v>35674</v>
      </c>
      <c r="AN303">
        <v>1.1399999999999999</v>
      </c>
      <c r="AO303">
        <v>1.25</v>
      </c>
      <c r="AP303">
        <v>1.06</v>
      </c>
      <c r="AQ303">
        <v>1.17</v>
      </c>
      <c r="BC303" s="1">
        <v>35674</v>
      </c>
      <c r="BD303">
        <v>0.32</v>
      </c>
      <c r="BE303">
        <v>0.4</v>
      </c>
      <c r="BF303">
        <v>0.32</v>
      </c>
      <c r="BG303">
        <v>0.39</v>
      </c>
      <c r="CI303" s="1">
        <v>35674</v>
      </c>
      <c r="CJ303">
        <v>1.49</v>
      </c>
      <c r="CK303">
        <v>1.57</v>
      </c>
      <c r="CL303">
        <v>1.35</v>
      </c>
      <c r="CM303">
        <v>1.36</v>
      </c>
      <c r="CQ303" s="1">
        <v>35674</v>
      </c>
      <c r="CR303">
        <v>10609</v>
      </c>
      <c r="CS303">
        <v>12019</v>
      </c>
      <c r="CT303">
        <v>9920</v>
      </c>
      <c r="CU303">
        <v>11797</v>
      </c>
    </row>
    <row r="304" spans="23:99" x14ac:dyDescent="0.25">
      <c r="W304" s="1">
        <v>35643</v>
      </c>
      <c r="X304">
        <v>1.23</v>
      </c>
      <c r="Y304">
        <v>1.24</v>
      </c>
      <c r="Z304">
        <v>0.99</v>
      </c>
      <c r="AA304">
        <v>1.01</v>
      </c>
      <c r="AE304" s="1">
        <v>35643</v>
      </c>
      <c r="AF304">
        <v>0.31</v>
      </c>
      <c r="AG304">
        <v>0.33</v>
      </c>
      <c r="AH304">
        <v>0.3</v>
      </c>
      <c r="AI304">
        <v>0.31</v>
      </c>
      <c r="AM304" s="1">
        <v>35643</v>
      </c>
      <c r="AN304">
        <v>1.26</v>
      </c>
      <c r="AO304">
        <v>1.4</v>
      </c>
      <c r="AP304">
        <v>1.1599999999999999</v>
      </c>
      <c r="AQ304">
        <v>1.1599999999999999</v>
      </c>
      <c r="BC304" s="1">
        <v>35643</v>
      </c>
      <c r="BD304">
        <v>0.33</v>
      </c>
      <c r="BE304">
        <v>0.37</v>
      </c>
      <c r="BF304">
        <v>0.32</v>
      </c>
      <c r="BG304">
        <v>0.34</v>
      </c>
      <c r="CI304" s="1">
        <v>35643</v>
      </c>
      <c r="CJ304">
        <v>1.65</v>
      </c>
      <c r="CK304">
        <v>1.66</v>
      </c>
      <c r="CL304">
        <v>1.48</v>
      </c>
      <c r="CM304">
        <v>1.49</v>
      </c>
      <c r="CQ304" s="1">
        <v>35643</v>
      </c>
      <c r="CR304">
        <v>12845</v>
      </c>
      <c r="CS304">
        <v>12845</v>
      </c>
      <c r="CT304">
        <v>10518</v>
      </c>
      <c r="CU304">
        <v>10609</v>
      </c>
    </row>
    <row r="305" spans="23:99" x14ac:dyDescent="0.25">
      <c r="W305" s="1">
        <v>35612</v>
      </c>
      <c r="X305">
        <v>1.1399999999999999</v>
      </c>
      <c r="Y305">
        <v>1.29</v>
      </c>
      <c r="Z305">
        <v>1.01</v>
      </c>
      <c r="AA305">
        <v>1.25</v>
      </c>
      <c r="AE305" s="1">
        <v>35612</v>
      </c>
      <c r="AF305">
        <v>0.28999999999999998</v>
      </c>
      <c r="AG305">
        <v>0.33</v>
      </c>
      <c r="AH305">
        <v>0.25</v>
      </c>
      <c r="AI305">
        <v>0.31</v>
      </c>
      <c r="AM305" s="1">
        <v>35612</v>
      </c>
      <c r="AN305">
        <v>1.34</v>
      </c>
      <c r="AO305">
        <v>1.34</v>
      </c>
      <c r="AP305">
        <v>1.1599999999999999</v>
      </c>
      <c r="AQ305">
        <v>1.27</v>
      </c>
      <c r="BC305" s="1">
        <v>35612</v>
      </c>
      <c r="BD305">
        <v>0.3</v>
      </c>
      <c r="BE305">
        <v>0.37</v>
      </c>
      <c r="BF305">
        <v>0.3</v>
      </c>
      <c r="BG305">
        <v>0.35</v>
      </c>
      <c r="CI305" s="1">
        <v>35612</v>
      </c>
      <c r="CJ305">
        <v>1.35</v>
      </c>
      <c r="CK305">
        <v>1.73</v>
      </c>
      <c r="CL305">
        <v>1.35</v>
      </c>
      <c r="CM305">
        <v>1.66</v>
      </c>
      <c r="CQ305" s="1">
        <v>35612</v>
      </c>
      <c r="CR305">
        <v>12567</v>
      </c>
      <c r="CS305">
        <v>14005</v>
      </c>
      <c r="CT305">
        <v>10764</v>
      </c>
      <c r="CU305">
        <v>12872</v>
      </c>
    </row>
    <row r="306" spans="23:99" x14ac:dyDescent="0.25">
      <c r="W306" s="1">
        <v>35583</v>
      </c>
      <c r="X306">
        <v>0.98</v>
      </c>
      <c r="Y306">
        <v>1.23</v>
      </c>
      <c r="Z306">
        <v>0.93</v>
      </c>
      <c r="AA306">
        <v>1.1299999999999999</v>
      </c>
      <c r="AE306" s="1">
        <v>35583</v>
      </c>
      <c r="AF306">
        <v>0.27</v>
      </c>
      <c r="AG306">
        <v>0.3</v>
      </c>
      <c r="AH306">
        <v>0.24</v>
      </c>
      <c r="AI306">
        <v>0.28999999999999998</v>
      </c>
      <c r="BC306" s="1">
        <v>35583</v>
      </c>
      <c r="BD306">
        <v>0.27</v>
      </c>
      <c r="BE306">
        <v>0.31</v>
      </c>
      <c r="BF306">
        <v>0.25</v>
      </c>
      <c r="BG306">
        <v>0.3</v>
      </c>
      <c r="CI306" s="1">
        <v>35583</v>
      </c>
      <c r="CJ306">
        <v>1.2</v>
      </c>
      <c r="CK306">
        <v>1.46</v>
      </c>
      <c r="CL306">
        <v>1.1499999999999999</v>
      </c>
      <c r="CM306">
        <v>1.35</v>
      </c>
      <c r="CQ306" s="1">
        <v>35583</v>
      </c>
      <c r="CR306">
        <v>11341</v>
      </c>
      <c r="CS306">
        <v>13222</v>
      </c>
      <c r="CT306">
        <v>10987</v>
      </c>
      <c r="CU306">
        <v>12567</v>
      </c>
    </row>
    <row r="307" spans="23:99" x14ac:dyDescent="0.25">
      <c r="W307" s="1">
        <v>35552</v>
      </c>
      <c r="X307">
        <v>0.85</v>
      </c>
      <c r="Y307">
        <v>0.99</v>
      </c>
      <c r="Z307">
        <v>0.83</v>
      </c>
      <c r="AA307">
        <v>0.97</v>
      </c>
      <c r="AE307" s="1">
        <v>35552</v>
      </c>
      <c r="AF307">
        <v>0.28000000000000003</v>
      </c>
      <c r="AG307">
        <v>0.28999999999999998</v>
      </c>
      <c r="AH307">
        <v>0.25</v>
      </c>
      <c r="AI307">
        <v>0.27</v>
      </c>
      <c r="BC307" s="1">
        <v>35552</v>
      </c>
      <c r="BD307">
        <v>0.23</v>
      </c>
      <c r="BE307">
        <v>0.27</v>
      </c>
      <c r="BF307">
        <v>0.23</v>
      </c>
      <c r="BG307">
        <v>0.27</v>
      </c>
      <c r="CI307" s="1">
        <v>35552</v>
      </c>
      <c r="CJ307">
        <v>1.27</v>
      </c>
      <c r="CK307">
        <v>1.27</v>
      </c>
      <c r="CL307">
        <v>1.1299999999999999</v>
      </c>
      <c r="CM307">
        <v>1.18</v>
      </c>
      <c r="CQ307" s="1">
        <v>35552</v>
      </c>
      <c r="CR307">
        <v>9982</v>
      </c>
      <c r="CS307">
        <v>11457</v>
      </c>
      <c r="CT307">
        <v>9982</v>
      </c>
      <c r="CU307">
        <v>11344</v>
      </c>
    </row>
    <row r="308" spans="23:99" x14ac:dyDescent="0.25">
      <c r="W308" s="1">
        <v>35521</v>
      </c>
      <c r="X308">
        <v>0.8</v>
      </c>
      <c r="Y308">
        <v>0.86</v>
      </c>
      <c r="Z308">
        <v>0.77</v>
      </c>
      <c r="AA308">
        <v>0.85</v>
      </c>
      <c r="AE308" s="1">
        <v>35521</v>
      </c>
      <c r="AF308">
        <v>0.26</v>
      </c>
      <c r="AG308">
        <v>0.28999999999999998</v>
      </c>
      <c r="AH308">
        <v>0.26</v>
      </c>
      <c r="AI308">
        <v>0.28000000000000003</v>
      </c>
      <c r="BC308" s="1">
        <v>35521</v>
      </c>
      <c r="BD308">
        <v>0.23</v>
      </c>
      <c r="BE308">
        <v>0.24</v>
      </c>
      <c r="BF308">
        <v>0.22</v>
      </c>
      <c r="BG308">
        <v>0.23</v>
      </c>
      <c r="CI308" s="1">
        <v>35521</v>
      </c>
      <c r="CJ308">
        <v>1.26</v>
      </c>
      <c r="CK308">
        <v>1.3</v>
      </c>
      <c r="CL308">
        <v>1.24</v>
      </c>
      <c r="CM308">
        <v>1.27</v>
      </c>
      <c r="CQ308" s="1">
        <v>35521</v>
      </c>
      <c r="CR308">
        <v>9032</v>
      </c>
      <c r="CS308">
        <v>10000</v>
      </c>
      <c r="CT308">
        <v>8982</v>
      </c>
      <c r="CU308">
        <v>9982</v>
      </c>
    </row>
    <row r="309" spans="23:99" x14ac:dyDescent="0.25">
      <c r="W309" s="1">
        <v>35492</v>
      </c>
      <c r="X309">
        <v>0.77</v>
      </c>
      <c r="Y309">
        <v>0.85</v>
      </c>
      <c r="Z309">
        <v>0.76</v>
      </c>
      <c r="AA309">
        <v>0.8</v>
      </c>
      <c r="AE309" s="1">
        <v>35492</v>
      </c>
      <c r="AF309">
        <v>0.25</v>
      </c>
      <c r="AG309">
        <v>0.28000000000000003</v>
      </c>
      <c r="AH309">
        <v>0.25</v>
      </c>
      <c r="AI309">
        <v>0.26</v>
      </c>
      <c r="BC309" s="1">
        <v>35492</v>
      </c>
      <c r="BD309">
        <v>0.18</v>
      </c>
      <c r="BE309">
        <v>0.23</v>
      </c>
      <c r="BF309">
        <v>0.17</v>
      </c>
      <c r="BG309">
        <v>0.23</v>
      </c>
      <c r="CI309" s="1">
        <v>35492</v>
      </c>
      <c r="CJ309">
        <v>1.29</v>
      </c>
      <c r="CK309">
        <v>1.35</v>
      </c>
      <c r="CL309">
        <v>1.26</v>
      </c>
      <c r="CM309">
        <v>1.26</v>
      </c>
      <c r="CQ309" s="1">
        <v>35492</v>
      </c>
      <c r="CR309">
        <v>8828</v>
      </c>
      <c r="CS309">
        <v>9567</v>
      </c>
      <c r="CT309">
        <v>8707</v>
      </c>
      <c r="CU309">
        <v>9044</v>
      </c>
    </row>
    <row r="310" spans="23:99" x14ac:dyDescent="0.25">
      <c r="W310" s="1">
        <v>35464</v>
      </c>
      <c r="X310">
        <v>0.74</v>
      </c>
      <c r="Y310">
        <v>0.85</v>
      </c>
      <c r="Z310">
        <v>0.74</v>
      </c>
      <c r="AA310">
        <v>0.79</v>
      </c>
      <c r="AE310" s="1">
        <v>35464</v>
      </c>
      <c r="AF310">
        <v>0.23</v>
      </c>
      <c r="AG310">
        <v>0.28000000000000003</v>
      </c>
      <c r="AH310">
        <v>0.23</v>
      </c>
      <c r="AI310">
        <v>0.25</v>
      </c>
      <c r="BC310" s="1">
        <v>35464</v>
      </c>
      <c r="BD310">
        <v>0.14000000000000001</v>
      </c>
      <c r="BE310">
        <v>0.18</v>
      </c>
      <c r="BF310">
        <v>0.14000000000000001</v>
      </c>
      <c r="BG310">
        <v>0.18</v>
      </c>
      <c r="CI310" s="1">
        <v>35464</v>
      </c>
      <c r="CJ310">
        <v>1.07</v>
      </c>
      <c r="CK310">
        <v>1.36</v>
      </c>
      <c r="CL310">
        <v>1.07</v>
      </c>
      <c r="CM310">
        <v>1.29</v>
      </c>
      <c r="CQ310" s="1">
        <v>35464</v>
      </c>
      <c r="CR310">
        <v>7965.5</v>
      </c>
      <c r="CS310">
        <v>9181.1</v>
      </c>
      <c r="CT310">
        <v>7963.2</v>
      </c>
      <c r="CU310">
        <v>8828.7000000000007</v>
      </c>
    </row>
    <row r="311" spans="23:99" x14ac:dyDescent="0.25">
      <c r="W311" s="1">
        <v>35432</v>
      </c>
      <c r="X311">
        <v>0.61</v>
      </c>
      <c r="Y311">
        <v>0.75</v>
      </c>
      <c r="Z311">
        <v>0.6</v>
      </c>
      <c r="AA311">
        <v>0.74</v>
      </c>
      <c r="AE311" s="1">
        <v>35432</v>
      </c>
      <c r="AF311">
        <v>0.21</v>
      </c>
      <c r="AG311">
        <v>0.23</v>
      </c>
      <c r="AH311">
        <v>0.2</v>
      </c>
      <c r="AI311">
        <v>0.23</v>
      </c>
      <c r="BC311" s="1">
        <v>35432</v>
      </c>
      <c r="BD311">
        <v>0.13</v>
      </c>
      <c r="BE311">
        <v>0.15</v>
      </c>
      <c r="BF311">
        <v>0.13</v>
      </c>
      <c r="BG311">
        <v>0.14000000000000001</v>
      </c>
      <c r="CI311" s="1">
        <v>35432</v>
      </c>
      <c r="CJ311">
        <v>1.28</v>
      </c>
      <c r="CK311">
        <v>1.32</v>
      </c>
      <c r="CL311">
        <v>1.07</v>
      </c>
      <c r="CM311">
        <v>1.07</v>
      </c>
      <c r="CQ311" s="1">
        <v>35432</v>
      </c>
      <c r="CR311">
        <v>7040</v>
      </c>
      <c r="CS311">
        <v>7991.8</v>
      </c>
      <c r="CT311">
        <v>6952.5</v>
      </c>
      <c r="CU311">
        <v>7963.9</v>
      </c>
    </row>
    <row r="312" spans="23:99" x14ac:dyDescent="0.25">
      <c r="W312" s="1">
        <v>35401</v>
      </c>
      <c r="X312">
        <v>0.53</v>
      </c>
      <c r="Y312">
        <v>0.62</v>
      </c>
      <c r="Z312">
        <v>0.52</v>
      </c>
      <c r="AA312">
        <v>0.61</v>
      </c>
      <c r="AE312" s="1">
        <v>35401</v>
      </c>
      <c r="AF312">
        <v>0.19</v>
      </c>
      <c r="AG312">
        <v>0.21</v>
      </c>
      <c r="AH312">
        <v>0.18</v>
      </c>
      <c r="AI312">
        <v>0.21</v>
      </c>
      <c r="BC312" s="1">
        <v>35401</v>
      </c>
      <c r="BD312">
        <v>0.13</v>
      </c>
      <c r="BE312">
        <v>0.13</v>
      </c>
      <c r="BF312">
        <v>0.11</v>
      </c>
      <c r="BG312">
        <v>0.13</v>
      </c>
      <c r="CI312" s="1">
        <v>35401</v>
      </c>
      <c r="CJ312">
        <v>1.24</v>
      </c>
      <c r="CK312">
        <v>1.39</v>
      </c>
      <c r="CL312">
        <v>1.2</v>
      </c>
      <c r="CM312">
        <v>1.3</v>
      </c>
      <c r="CQ312" s="1">
        <v>35401</v>
      </c>
      <c r="CR312">
        <v>6676.9</v>
      </c>
      <c r="CS312">
        <v>7052.5</v>
      </c>
      <c r="CT312">
        <v>6599</v>
      </c>
      <c r="CU312">
        <v>7039.9</v>
      </c>
    </row>
    <row r="313" spans="23:99" x14ac:dyDescent="0.25">
      <c r="W313" s="1">
        <v>35370</v>
      </c>
      <c r="X313">
        <v>0.49</v>
      </c>
      <c r="Y313">
        <v>0.53</v>
      </c>
      <c r="Z313">
        <v>0.46</v>
      </c>
      <c r="AA313">
        <v>0.52</v>
      </c>
      <c r="AE313" s="1">
        <v>35370</v>
      </c>
      <c r="AF313">
        <v>0.21</v>
      </c>
      <c r="AG313">
        <v>0.21</v>
      </c>
      <c r="AH313">
        <v>0.19</v>
      </c>
      <c r="AI313">
        <v>0.19</v>
      </c>
      <c r="BC313" s="1">
        <v>35370</v>
      </c>
      <c r="BD313">
        <v>0.12</v>
      </c>
      <c r="BE313">
        <v>0.14000000000000001</v>
      </c>
      <c r="BF313">
        <v>0.11</v>
      </c>
      <c r="BG313">
        <v>0.12</v>
      </c>
      <c r="CI313" s="1">
        <v>35370</v>
      </c>
      <c r="CJ313">
        <v>1.28</v>
      </c>
      <c r="CK313">
        <v>1.32</v>
      </c>
      <c r="CL313">
        <v>1.22</v>
      </c>
      <c r="CM313">
        <v>1.23</v>
      </c>
      <c r="CQ313" s="1">
        <v>35370</v>
      </c>
      <c r="CR313">
        <v>6532.7</v>
      </c>
      <c r="CS313">
        <v>6757.7</v>
      </c>
      <c r="CT313">
        <v>6478.9</v>
      </c>
      <c r="CU313">
        <v>6666</v>
      </c>
    </row>
    <row r="314" spans="23:99" x14ac:dyDescent="0.25">
      <c r="W314" s="1">
        <v>35339</v>
      </c>
      <c r="X314">
        <v>0.44</v>
      </c>
      <c r="Y314">
        <v>0.5</v>
      </c>
      <c r="Z314">
        <v>0.44</v>
      </c>
      <c r="AA314">
        <v>0.49</v>
      </c>
      <c r="AE314" s="1">
        <v>35339</v>
      </c>
      <c r="AF314">
        <v>0.2</v>
      </c>
      <c r="AG314">
        <v>0.21</v>
      </c>
      <c r="AH314">
        <v>0.2</v>
      </c>
      <c r="AI314">
        <v>0.21</v>
      </c>
      <c r="BC314" s="1">
        <v>35339</v>
      </c>
      <c r="BD314">
        <v>0.1</v>
      </c>
      <c r="BE314">
        <v>0.12</v>
      </c>
      <c r="BF314">
        <v>0.1</v>
      </c>
      <c r="BG314">
        <v>0.12</v>
      </c>
      <c r="CI314" s="1">
        <v>35339</v>
      </c>
      <c r="CJ314">
        <v>1.29</v>
      </c>
      <c r="CK314">
        <v>1.34</v>
      </c>
      <c r="CL314">
        <v>1.26</v>
      </c>
      <c r="CM314">
        <v>1.28</v>
      </c>
      <c r="CQ314" s="1">
        <v>35339</v>
      </c>
      <c r="CR314">
        <v>6446.8</v>
      </c>
      <c r="CS314">
        <v>6851.5</v>
      </c>
      <c r="CT314">
        <v>6316.9</v>
      </c>
      <c r="CU314">
        <v>6533.1</v>
      </c>
    </row>
    <row r="315" spans="23:99" x14ac:dyDescent="0.25">
      <c r="W315" s="1">
        <v>35310</v>
      </c>
      <c r="X315">
        <v>0.45</v>
      </c>
      <c r="Y315">
        <v>0.46</v>
      </c>
      <c r="Z315">
        <v>0.43</v>
      </c>
      <c r="AA315">
        <v>0.44</v>
      </c>
      <c r="AE315" s="1">
        <v>35310</v>
      </c>
      <c r="AF315">
        <v>0.19</v>
      </c>
      <c r="AG315">
        <v>0.2</v>
      </c>
      <c r="AH315">
        <v>0.19</v>
      </c>
      <c r="AI315">
        <v>0.2</v>
      </c>
      <c r="BC315" s="1">
        <v>35310</v>
      </c>
      <c r="BD315">
        <v>0.1</v>
      </c>
      <c r="BE315">
        <v>0.11</v>
      </c>
      <c r="BF315">
        <v>0.1</v>
      </c>
      <c r="BG315">
        <v>0.1</v>
      </c>
      <c r="CI315" s="1">
        <v>35310</v>
      </c>
      <c r="CJ315">
        <v>1.36</v>
      </c>
      <c r="CK315">
        <v>1.37</v>
      </c>
      <c r="CL315">
        <v>1.29</v>
      </c>
      <c r="CM315">
        <v>1.29</v>
      </c>
      <c r="CQ315" s="1">
        <v>35310</v>
      </c>
      <c r="CR315">
        <v>6256.8</v>
      </c>
      <c r="CS315">
        <v>6631.4</v>
      </c>
      <c r="CT315">
        <v>6132.3</v>
      </c>
      <c r="CU315">
        <v>6446.8</v>
      </c>
    </row>
    <row r="316" spans="23:99" x14ac:dyDescent="0.25">
      <c r="W316" s="1">
        <v>35278</v>
      </c>
      <c r="X316">
        <v>0.43</v>
      </c>
      <c r="Y316">
        <v>0.47</v>
      </c>
      <c r="Z316">
        <v>0.42</v>
      </c>
      <c r="AA316">
        <v>0.45</v>
      </c>
      <c r="AE316" s="1">
        <v>35278</v>
      </c>
      <c r="AF316">
        <v>0.18</v>
      </c>
      <c r="AG316">
        <v>0.21</v>
      </c>
      <c r="AH316">
        <v>0.18</v>
      </c>
      <c r="AI316">
        <v>0.19</v>
      </c>
      <c r="BC316" s="1">
        <v>35278</v>
      </c>
      <c r="BD316">
        <v>0.09</v>
      </c>
      <c r="BE316">
        <v>0.11</v>
      </c>
      <c r="BF316">
        <v>0.08</v>
      </c>
      <c r="BG316">
        <v>0.1</v>
      </c>
      <c r="CI316" s="1">
        <v>35278</v>
      </c>
      <c r="CJ316">
        <v>1.42</v>
      </c>
      <c r="CK316">
        <v>1.42</v>
      </c>
      <c r="CL316">
        <v>1.3</v>
      </c>
      <c r="CM316">
        <v>1.37</v>
      </c>
      <c r="CQ316" s="1">
        <v>35278</v>
      </c>
      <c r="CR316">
        <v>6158.2</v>
      </c>
      <c r="CS316">
        <v>6400.7</v>
      </c>
      <c r="CT316">
        <v>6015.9</v>
      </c>
      <c r="CU316">
        <v>6259.4</v>
      </c>
    </row>
    <row r="317" spans="23:99" x14ac:dyDescent="0.25">
      <c r="W317" s="1">
        <v>35247</v>
      </c>
      <c r="X317">
        <v>0.45</v>
      </c>
      <c r="Y317">
        <v>0.5</v>
      </c>
      <c r="Z317">
        <v>0.41</v>
      </c>
      <c r="AA317">
        <v>0.42</v>
      </c>
      <c r="AE317" s="1">
        <v>35247</v>
      </c>
      <c r="AF317">
        <v>0.19</v>
      </c>
      <c r="AG317">
        <v>0.2</v>
      </c>
      <c r="AH317">
        <v>0.18</v>
      </c>
      <c r="AI317">
        <v>0.18</v>
      </c>
      <c r="BC317" s="1">
        <v>35247</v>
      </c>
      <c r="BD317">
        <v>0.09</v>
      </c>
      <c r="BE317">
        <v>0.09</v>
      </c>
      <c r="BF317">
        <v>0.08</v>
      </c>
      <c r="BG317">
        <v>0.09</v>
      </c>
      <c r="CI317" s="1">
        <v>35247</v>
      </c>
      <c r="CJ317">
        <v>1.51</v>
      </c>
      <c r="CK317">
        <v>1.67</v>
      </c>
      <c r="CL317">
        <v>1.39</v>
      </c>
      <c r="CM317">
        <v>1.41</v>
      </c>
      <c r="CQ317" s="1">
        <v>35247</v>
      </c>
      <c r="CR317">
        <v>6046</v>
      </c>
      <c r="CS317">
        <v>6713.2</v>
      </c>
      <c r="CT317">
        <v>5879.4</v>
      </c>
      <c r="CU317">
        <v>6123.2</v>
      </c>
    </row>
    <row r="318" spans="23:99" x14ac:dyDescent="0.25">
      <c r="W318" s="1">
        <v>35219</v>
      </c>
      <c r="X318">
        <v>0.44</v>
      </c>
      <c r="Y318">
        <v>0.48</v>
      </c>
      <c r="Z318">
        <v>0.43</v>
      </c>
      <c r="AA318">
        <v>0.46</v>
      </c>
      <c r="AE318" s="1">
        <v>35219</v>
      </c>
      <c r="AF318">
        <v>0.18</v>
      </c>
      <c r="AG318">
        <v>0.19</v>
      </c>
      <c r="AH318">
        <v>0.17</v>
      </c>
      <c r="AI318">
        <v>0.19</v>
      </c>
      <c r="BC318" s="1">
        <v>35219</v>
      </c>
      <c r="BD318">
        <v>0.08</v>
      </c>
      <c r="BE318">
        <v>0.09</v>
      </c>
      <c r="BF318">
        <v>0.08</v>
      </c>
      <c r="BG318">
        <v>0.09</v>
      </c>
      <c r="CI318" s="1">
        <v>35219</v>
      </c>
      <c r="CJ318">
        <v>1.54</v>
      </c>
      <c r="CK318">
        <v>1.61</v>
      </c>
      <c r="CL318">
        <v>1.49</v>
      </c>
      <c r="CM318">
        <v>1.51</v>
      </c>
      <c r="CQ318" s="1">
        <v>35219</v>
      </c>
      <c r="CR318">
        <v>5725.7</v>
      </c>
      <c r="CS318">
        <v>6303.4</v>
      </c>
      <c r="CT318">
        <v>5397.7</v>
      </c>
      <c r="CU318">
        <v>6043.8</v>
      </c>
    </row>
    <row r="319" spans="23:99" x14ac:dyDescent="0.25">
      <c r="W319" s="1">
        <v>35187</v>
      </c>
      <c r="X319">
        <v>0.43</v>
      </c>
      <c r="Y319">
        <v>0.48</v>
      </c>
      <c r="Z319">
        <v>0.42</v>
      </c>
      <c r="AA319">
        <v>0.44</v>
      </c>
      <c r="AE319" s="1">
        <v>35187</v>
      </c>
      <c r="AF319">
        <v>0.18</v>
      </c>
      <c r="AG319">
        <v>0.19</v>
      </c>
      <c r="AH319">
        <v>0.17</v>
      </c>
      <c r="AI319">
        <v>0.18</v>
      </c>
      <c r="BC319" s="1">
        <v>35187</v>
      </c>
      <c r="BD319">
        <v>0.09</v>
      </c>
      <c r="BE319">
        <v>0.09</v>
      </c>
      <c r="BF319">
        <v>0.08</v>
      </c>
      <c r="BG319">
        <v>0.08</v>
      </c>
      <c r="CI319" s="1">
        <v>35187</v>
      </c>
      <c r="CJ319">
        <v>1.56</v>
      </c>
      <c r="CK319">
        <v>1.7</v>
      </c>
      <c r="CL319">
        <v>1.53</v>
      </c>
      <c r="CM319">
        <v>1.54</v>
      </c>
      <c r="CQ319" s="1">
        <v>35187</v>
      </c>
      <c r="CR319">
        <v>5164.1000000000004</v>
      </c>
      <c r="CS319">
        <v>5764.2</v>
      </c>
      <c r="CT319">
        <v>5097.3</v>
      </c>
      <c r="CU319">
        <v>5727.9</v>
      </c>
    </row>
    <row r="320" spans="23:99" x14ac:dyDescent="0.25">
      <c r="W320" s="1">
        <v>35156</v>
      </c>
      <c r="X320">
        <v>0.44</v>
      </c>
      <c r="Y320">
        <v>0.44</v>
      </c>
      <c r="Z320">
        <v>0.41</v>
      </c>
      <c r="AA320">
        <v>0.43</v>
      </c>
      <c r="AE320" s="1">
        <v>35156</v>
      </c>
      <c r="AF320">
        <v>0.16</v>
      </c>
      <c r="AG320">
        <v>0.18</v>
      </c>
      <c r="AH320">
        <v>0.14000000000000001</v>
      </c>
      <c r="AI320">
        <v>0.18</v>
      </c>
      <c r="BC320" s="1">
        <v>35156</v>
      </c>
      <c r="BD320">
        <v>0.08</v>
      </c>
      <c r="BE320">
        <v>0.1</v>
      </c>
      <c r="BF320">
        <v>0.08</v>
      </c>
      <c r="BG320">
        <v>0.09</v>
      </c>
      <c r="CI320" s="1">
        <v>35156</v>
      </c>
      <c r="CJ320">
        <v>1.53</v>
      </c>
      <c r="CK320">
        <v>1.56</v>
      </c>
      <c r="CL320">
        <v>1.45</v>
      </c>
      <c r="CM320">
        <v>1.56</v>
      </c>
      <c r="CQ320" s="1">
        <v>35156</v>
      </c>
      <c r="CR320">
        <v>4954.8999999999996</v>
      </c>
      <c r="CS320">
        <v>5175.1000000000004</v>
      </c>
      <c r="CT320">
        <v>4831.2</v>
      </c>
      <c r="CU320">
        <v>5164.1000000000004</v>
      </c>
    </row>
    <row r="321" spans="23:99" x14ac:dyDescent="0.25">
      <c r="W321" s="1">
        <v>35125</v>
      </c>
      <c r="X321">
        <v>0.39</v>
      </c>
      <c r="Y321">
        <v>0.45</v>
      </c>
      <c r="Z321">
        <v>0.36</v>
      </c>
      <c r="AA321">
        <v>0.44</v>
      </c>
      <c r="AE321" s="1">
        <v>35125</v>
      </c>
      <c r="AF321">
        <v>0.17</v>
      </c>
      <c r="AG321">
        <v>0.17</v>
      </c>
      <c r="AH321">
        <v>0.15</v>
      </c>
      <c r="AI321">
        <v>0.16</v>
      </c>
      <c r="BC321" s="1">
        <v>35125</v>
      </c>
      <c r="BD321">
        <v>0.09</v>
      </c>
      <c r="BE321">
        <v>0.09</v>
      </c>
      <c r="BF321">
        <v>0.08</v>
      </c>
      <c r="BG321">
        <v>0.09</v>
      </c>
      <c r="CI321" s="1">
        <v>35125</v>
      </c>
      <c r="CJ321">
        <v>1.62</v>
      </c>
      <c r="CK321">
        <v>1.68</v>
      </c>
      <c r="CL321">
        <v>1.5</v>
      </c>
      <c r="CM321">
        <v>1.53</v>
      </c>
      <c r="CQ321" s="1">
        <v>35125</v>
      </c>
      <c r="CR321">
        <v>4960.6000000000004</v>
      </c>
      <c r="CS321">
        <v>5224.3999999999996</v>
      </c>
      <c r="CT321">
        <v>4595.6000000000004</v>
      </c>
      <c r="CU321">
        <v>4954.8999999999996</v>
      </c>
    </row>
    <row r="322" spans="23:99" x14ac:dyDescent="0.25">
      <c r="W322" s="1">
        <v>35096</v>
      </c>
      <c r="X322">
        <v>0.36</v>
      </c>
      <c r="Y322">
        <v>0.41</v>
      </c>
      <c r="Z322">
        <v>0.35</v>
      </c>
      <c r="AA322">
        <v>0.39</v>
      </c>
      <c r="AE322" s="1">
        <v>35096</v>
      </c>
      <c r="AF322">
        <v>0.15</v>
      </c>
      <c r="AG322">
        <v>0.18</v>
      </c>
      <c r="AH322">
        <v>0.15</v>
      </c>
      <c r="AI322">
        <v>0.17</v>
      </c>
      <c r="BC322" s="1">
        <v>35096</v>
      </c>
      <c r="BD322">
        <v>0.09</v>
      </c>
      <c r="BE322">
        <v>0.11</v>
      </c>
      <c r="BF322">
        <v>0.08</v>
      </c>
      <c r="BG322">
        <v>0.09</v>
      </c>
      <c r="CI322" s="1">
        <v>35096</v>
      </c>
      <c r="CJ322">
        <v>1.68</v>
      </c>
      <c r="CK322">
        <v>1.82</v>
      </c>
      <c r="CL322">
        <v>1.59</v>
      </c>
      <c r="CM322">
        <v>1.61</v>
      </c>
      <c r="CQ322" s="1">
        <v>35096</v>
      </c>
      <c r="CR322">
        <v>5153.2</v>
      </c>
      <c r="CS322">
        <v>5410.9</v>
      </c>
      <c r="CT322">
        <v>4939.6000000000004</v>
      </c>
      <c r="CU322">
        <v>4957.7</v>
      </c>
    </row>
    <row r="323" spans="23:99" x14ac:dyDescent="0.25">
      <c r="W323" s="1">
        <v>35066</v>
      </c>
      <c r="X323">
        <v>0.28999999999999998</v>
      </c>
      <c r="Y323">
        <v>0.37</v>
      </c>
      <c r="Z323">
        <v>0.28999999999999998</v>
      </c>
      <c r="AA323">
        <v>0.36</v>
      </c>
      <c r="AE323" s="1">
        <v>35066</v>
      </c>
      <c r="AF323">
        <v>0.12</v>
      </c>
      <c r="AG323">
        <v>0.15</v>
      </c>
      <c r="AH323">
        <v>0.12</v>
      </c>
      <c r="AI323">
        <v>0.15</v>
      </c>
      <c r="BC323" s="1">
        <v>35066</v>
      </c>
      <c r="BD323">
        <v>0.08</v>
      </c>
      <c r="BE323">
        <v>0.1</v>
      </c>
      <c r="BF323">
        <v>7.0000000000000007E-2</v>
      </c>
      <c r="BG323">
        <v>0.09</v>
      </c>
      <c r="CI323" s="1">
        <v>35066</v>
      </c>
      <c r="CJ323">
        <v>1.28</v>
      </c>
      <c r="CK323">
        <v>1.68</v>
      </c>
      <c r="CL323">
        <v>1.27</v>
      </c>
      <c r="CM323">
        <v>1.67</v>
      </c>
      <c r="CQ323" s="1">
        <v>35066</v>
      </c>
      <c r="CR323">
        <v>4299</v>
      </c>
      <c r="CS323">
        <v>5171.5</v>
      </c>
      <c r="CT323">
        <v>4298.8999999999996</v>
      </c>
      <c r="CU323">
        <v>5151.5</v>
      </c>
    </row>
    <row r="324" spans="23:99" x14ac:dyDescent="0.25">
      <c r="W324" s="1">
        <v>35034</v>
      </c>
      <c r="X324">
        <v>0.28000000000000003</v>
      </c>
      <c r="Y324">
        <v>0.3</v>
      </c>
      <c r="Z324">
        <v>0.27</v>
      </c>
      <c r="AA324">
        <v>0.28999999999999998</v>
      </c>
      <c r="AE324" s="1">
        <v>35034</v>
      </c>
      <c r="AF324">
        <v>0.12</v>
      </c>
      <c r="AG324">
        <v>0.13</v>
      </c>
      <c r="AH324">
        <v>0.12</v>
      </c>
      <c r="AI324">
        <v>0.12</v>
      </c>
      <c r="BC324" s="1">
        <v>35034</v>
      </c>
      <c r="BD324">
        <v>0.09</v>
      </c>
      <c r="BE324">
        <v>0.09</v>
      </c>
      <c r="BF324">
        <v>7.0000000000000007E-2</v>
      </c>
      <c r="BG324">
        <v>0.08</v>
      </c>
      <c r="CI324" s="1">
        <v>35034</v>
      </c>
      <c r="CJ324">
        <v>1.06</v>
      </c>
      <c r="CK324">
        <v>1.33</v>
      </c>
      <c r="CL324">
        <v>1.03</v>
      </c>
      <c r="CM324">
        <v>1.28</v>
      </c>
      <c r="CQ324" s="1">
        <v>35034</v>
      </c>
      <c r="CR324">
        <v>4378.5</v>
      </c>
      <c r="CS324">
        <v>4397.3</v>
      </c>
      <c r="CT324">
        <v>3957.5</v>
      </c>
      <c r="CU324">
        <v>4299</v>
      </c>
    </row>
    <row r="325" spans="23:99" x14ac:dyDescent="0.25">
      <c r="W325" s="1">
        <v>35004</v>
      </c>
      <c r="X325">
        <v>0.28999999999999998</v>
      </c>
      <c r="Y325">
        <v>0.3</v>
      </c>
      <c r="Z325">
        <v>0.26</v>
      </c>
      <c r="AA325">
        <v>0.28999999999999998</v>
      </c>
      <c r="AE325" s="1">
        <v>35004</v>
      </c>
      <c r="AF325">
        <v>0.13</v>
      </c>
      <c r="AG325">
        <v>0.13</v>
      </c>
      <c r="AH325">
        <v>0.11</v>
      </c>
      <c r="AI325">
        <v>0.12</v>
      </c>
      <c r="BC325" s="1">
        <v>35004</v>
      </c>
      <c r="BD325">
        <v>0.1</v>
      </c>
      <c r="BE325">
        <v>0.1</v>
      </c>
      <c r="BF325">
        <v>0.08</v>
      </c>
      <c r="BG325">
        <v>0.09</v>
      </c>
      <c r="CI325" s="1">
        <v>35004</v>
      </c>
      <c r="CJ325">
        <v>1.49</v>
      </c>
      <c r="CK325">
        <v>1.52</v>
      </c>
      <c r="CL325">
        <v>1.06</v>
      </c>
      <c r="CM325">
        <v>1.06</v>
      </c>
      <c r="CQ325" s="1">
        <v>35004</v>
      </c>
      <c r="CR325">
        <v>4128.3</v>
      </c>
      <c r="CS325">
        <v>4390.6000000000004</v>
      </c>
      <c r="CT325">
        <v>3713.7</v>
      </c>
      <c r="CU325">
        <v>4378.5</v>
      </c>
    </row>
    <row r="326" spans="23:99" x14ac:dyDescent="0.25">
      <c r="W326" s="1">
        <v>34974</v>
      </c>
      <c r="X326">
        <v>0.35</v>
      </c>
      <c r="Y326">
        <v>0.36</v>
      </c>
      <c r="Z326">
        <v>0.28000000000000003</v>
      </c>
      <c r="AA326">
        <v>0.28999999999999998</v>
      </c>
      <c r="AE326" s="1">
        <v>34974</v>
      </c>
      <c r="AF326">
        <v>0.13</v>
      </c>
      <c r="AG326">
        <v>0.13</v>
      </c>
      <c r="AH326">
        <v>0.12</v>
      </c>
      <c r="AI326">
        <v>0.13</v>
      </c>
      <c r="BC326" s="1">
        <v>34974</v>
      </c>
      <c r="BD326">
        <v>0.12</v>
      </c>
      <c r="BE326">
        <v>0.12</v>
      </c>
      <c r="BF326">
        <v>0.09</v>
      </c>
      <c r="BG326">
        <v>0.1</v>
      </c>
      <c r="CI326" s="1">
        <v>34974</v>
      </c>
      <c r="CJ326">
        <v>1.81</v>
      </c>
      <c r="CK326">
        <v>1.81</v>
      </c>
      <c r="CL326">
        <v>1.42</v>
      </c>
      <c r="CM326">
        <v>1.5</v>
      </c>
      <c r="CQ326" s="1">
        <v>34974</v>
      </c>
      <c r="CR326">
        <v>4667.7</v>
      </c>
      <c r="CS326">
        <v>4688.3999999999996</v>
      </c>
      <c r="CT326">
        <v>3922.5</v>
      </c>
      <c r="CU326">
        <v>4128.3</v>
      </c>
    </row>
    <row r="327" spans="23:99" x14ac:dyDescent="0.25">
      <c r="W327" s="1">
        <v>34943</v>
      </c>
      <c r="X327">
        <v>0.33</v>
      </c>
      <c r="Y327">
        <v>0.4</v>
      </c>
      <c r="Z327">
        <v>0.33</v>
      </c>
      <c r="AA327">
        <v>0.36</v>
      </c>
      <c r="AE327" s="1">
        <v>34943</v>
      </c>
      <c r="AF327">
        <v>0.13</v>
      </c>
      <c r="AG327">
        <v>0.14000000000000001</v>
      </c>
      <c r="AH327">
        <v>0.13</v>
      </c>
      <c r="AI327">
        <v>0.13</v>
      </c>
      <c r="BC327" s="1">
        <v>34943</v>
      </c>
      <c r="BD327">
        <v>0.11</v>
      </c>
      <c r="BE327">
        <v>0.13</v>
      </c>
      <c r="BF327">
        <v>0.1</v>
      </c>
      <c r="BG327">
        <v>0.12</v>
      </c>
      <c r="CI327" s="1">
        <v>34943</v>
      </c>
      <c r="CJ327">
        <v>1.89</v>
      </c>
      <c r="CK327">
        <v>1.98</v>
      </c>
      <c r="CL327">
        <v>1.8</v>
      </c>
      <c r="CM327">
        <v>1.81</v>
      </c>
      <c r="CQ327" s="1">
        <v>34943</v>
      </c>
      <c r="CR327">
        <v>4312.8</v>
      </c>
      <c r="CS327">
        <v>4888.2</v>
      </c>
      <c r="CT327">
        <v>4312.8</v>
      </c>
      <c r="CU327">
        <v>4670.1000000000004</v>
      </c>
    </row>
    <row r="328" spans="23:99" x14ac:dyDescent="0.25">
      <c r="W328" s="1">
        <v>34912</v>
      </c>
      <c r="X328">
        <v>0.31</v>
      </c>
      <c r="Y328">
        <v>0.34</v>
      </c>
      <c r="Z328">
        <v>0.3</v>
      </c>
      <c r="AA328">
        <v>0.32</v>
      </c>
      <c r="AE328" s="1">
        <v>34912</v>
      </c>
      <c r="AF328">
        <v>0.13</v>
      </c>
      <c r="AG328">
        <v>0.15</v>
      </c>
      <c r="AH328">
        <v>0.12</v>
      </c>
      <c r="AI328">
        <v>0.13</v>
      </c>
      <c r="BC328" s="1">
        <v>34912</v>
      </c>
      <c r="BD328">
        <v>0.13</v>
      </c>
      <c r="BE328">
        <v>0.13</v>
      </c>
      <c r="BF328">
        <v>0.11</v>
      </c>
      <c r="BG328">
        <v>0.11</v>
      </c>
      <c r="CI328" s="1">
        <v>34912</v>
      </c>
      <c r="CJ328">
        <v>1.84</v>
      </c>
      <c r="CK328">
        <v>2.02</v>
      </c>
      <c r="CL328">
        <v>1.8</v>
      </c>
      <c r="CM328">
        <v>1.84</v>
      </c>
      <c r="CQ328" s="1">
        <v>34912</v>
      </c>
      <c r="CR328">
        <v>3877.4</v>
      </c>
      <c r="CS328">
        <v>4554.8</v>
      </c>
      <c r="CT328">
        <v>3817.3</v>
      </c>
      <c r="CU328">
        <v>4310.5</v>
      </c>
    </row>
    <row r="329" spans="23:99" x14ac:dyDescent="0.25">
      <c r="W329" s="1">
        <v>34883</v>
      </c>
      <c r="X329">
        <v>0.28000000000000003</v>
      </c>
      <c r="Y329">
        <v>0.33</v>
      </c>
      <c r="Z329">
        <v>0.27</v>
      </c>
      <c r="AA329">
        <v>0.31</v>
      </c>
      <c r="AE329" s="1">
        <v>34883</v>
      </c>
      <c r="AF329">
        <v>0.12</v>
      </c>
      <c r="AG329">
        <v>0.13</v>
      </c>
      <c r="AH329">
        <v>0.12</v>
      </c>
      <c r="AI329">
        <v>0.13</v>
      </c>
      <c r="BC329" s="1">
        <v>34883</v>
      </c>
      <c r="BD329">
        <v>0.13</v>
      </c>
      <c r="BE329">
        <v>0.15</v>
      </c>
      <c r="BF329">
        <v>0.12</v>
      </c>
      <c r="BG329">
        <v>0.13</v>
      </c>
      <c r="CI329" s="1">
        <v>34883</v>
      </c>
      <c r="CJ329">
        <v>2.13</v>
      </c>
      <c r="CK329">
        <v>2.2400000000000002</v>
      </c>
      <c r="CL329">
        <v>1.74</v>
      </c>
      <c r="CM329">
        <v>1.84</v>
      </c>
      <c r="CQ329" s="1">
        <v>34883</v>
      </c>
      <c r="CR329">
        <v>3603.3</v>
      </c>
      <c r="CS329">
        <v>4082.2</v>
      </c>
      <c r="CT329">
        <v>3574.3</v>
      </c>
      <c r="CU329">
        <v>3877.4</v>
      </c>
    </row>
    <row r="330" spans="23:99" x14ac:dyDescent="0.25">
      <c r="W330" s="1">
        <v>34851</v>
      </c>
      <c r="X330">
        <v>0.3</v>
      </c>
      <c r="Y330">
        <v>0.35</v>
      </c>
      <c r="Z330">
        <v>0.27</v>
      </c>
      <c r="AA330">
        <v>0.27</v>
      </c>
      <c r="AE330" s="1">
        <v>34851</v>
      </c>
      <c r="AF330">
        <v>0.11</v>
      </c>
      <c r="AG330">
        <v>0.13</v>
      </c>
      <c r="AH330">
        <v>0.11</v>
      </c>
      <c r="AI330">
        <v>0.13</v>
      </c>
      <c r="BC330" s="1">
        <v>34851</v>
      </c>
      <c r="BD330">
        <v>0.15</v>
      </c>
      <c r="BE330">
        <v>0.16</v>
      </c>
      <c r="BF330">
        <v>0.13</v>
      </c>
      <c r="BG330">
        <v>0.13</v>
      </c>
      <c r="CI330" s="1">
        <v>34851</v>
      </c>
      <c r="CJ330">
        <v>2.2200000000000002</v>
      </c>
      <c r="CK330">
        <v>2.27</v>
      </c>
      <c r="CL330">
        <v>2.09</v>
      </c>
      <c r="CM330">
        <v>2.15</v>
      </c>
      <c r="CQ330" s="1">
        <v>34851</v>
      </c>
      <c r="CR330">
        <v>3720.5</v>
      </c>
      <c r="CS330">
        <v>4071.7</v>
      </c>
      <c r="CT330">
        <v>3515.4</v>
      </c>
      <c r="CU330">
        <v>3603.3</v>
      </c>
    </row>
    <row r="331" spans="23:99" x14ac:dyDescent="0.25">
      <c r="W331" s="1">
        <v>34821</v>
      </c>
      <c r="X331">
        <v>0.3</v>
      </c>
      <c r="Y331">
        <v>0.34</v>
      </c>
      <c r="Z331">
        <v>0.28999999999999998</v>
      </c>
      <c r="AA331">
        <v>0.3</v>
      </c>
      <c r="AE331" s="1">
        <v>34821</v>
      </c>
      <c r="AF331">
        <v>0.11</v>
      </c>
      <c r="AG331">
        <v>0.12</v>
      </c>
      <c r="AH331">
        <v>0.11</v>
      </c>
      <c r="AI331">
        <v>0.11</v>
      </c>
      <c r="BC331" s="1">
        <v>34821</v>
      </c>
      <c r="BD331">
        <v>0.18</v>
      </c>
      <c r="BE331">
        <v>0.19</v>
      </c>
      <c r="BF331">
        <v>0.15</v>
      </c>
      <c r="BG331">
        <v>0.15</v>
      </c>
      <c r="CI331" s="1">
        <v>34821</v>
      </c>
      <c r="CJ331">
        <v>1.92</v>
      </c>
      <c r="CK331">
        <v>2.33</v>
      </c>
      <c r="CL331">
        <v>1.92</v>
      </c>
      <c r="CM331">
        <v>2.23</v>
      </c>
      <c r="CQ331" s="1">
        <v>34821</v>
      </c>
      <c r="CR331">
        <v>3813.7</v>
      </c>
      <c r="CS331">
        <v>4185.3</v>
      </c>
      <c r="CT331">
        <v>3684.6</v>
      </c>
      <c r="CU331">
        <v>3720.5</v>
      </c>
    </row>
    <row r="332" spans="23:99" x14ac:dyDescent="0.25">
      <c r="W332" s="1">
        <v>34792</v>
      </c>
      <c r="X332">
        <v>0.21</v>
      </c>
      <c r="Y332">
        <v>0.31</v>
      </c>
      <c r="Z332">
        <v>0.2</v>
      </c>
      <c r="AA332">
        <v>0.3</v>
      </c>
      <c r="AE332" s="1">
        <v>34792</v>
      </c>
      <c r="AF332">
        <v>0.1</v>
      </c>
      <c r="AG332">
        <v>0.11</v>
      </c>
      <c r="AH332">
        <v>0.1</v>
      </c>
      <c r="AI332">
        <v>0.11</v>
      </c>
      <c r="BC332" s="1">
        <v>34792</v>
      </c>
      <c r="BD332">
        <v>0.18</v>
      </c>
      <c r="BE332">
        <v>0.23</v>
      </c>
      <c r="BF332">
        <v>0.18</v>
      </c>
      <c r="BG332">
        <v>0.18</v>
      </c>
      <c r="CI332" s="1">
        <v>34792</v>
      </c>
      <c r="CJ332">
        <v>1.78</v>
      </c>
      <c r="CK332">
        <v>1.97</v>
      </c>
      <c r="CL332">
        <v>1.59</v>
      </c>
      <c r="CM332">
        <v>1.93</v>
      </c>
      <c r="CQ332" s="1">
        <v>34792</v>
      </c>
      <c r="CR332">
        <v>2978.9</v>
      </c>
      <c r="CS332">
        <v>3929.4</v>
      </c>
      <c r="CT332">
        <v>2867.1</v>
      </c>
      <c r="CU332">
        <v>3813.7</v>
      </c>
    </row>
    <row r="333" spans="23:99" x14ac:dyDescent="0.25">
      <c r="W333" s="1">
        <v>34760</v>
      </c>
      <c r="X333">
        <v>0.28999999999999998</v>
      </c>
      <c r="Y333">
        <v>0.28999999999999998</v>
      </c>
      <c r="Z333">
        <v>0.17</v>
      </c>
      <c r="AA333">
        <v>0.22</v>
      </c>
      <c r="AE333" s="1">
        <v>34760</v>
      </c>
      <c r="AF333">
        <v>0.1</v>
      </c>
      <c r="AG333">
        <v>0.12</v>
      </c>
      <c r="AH333">
        <v>0.09</v>
      </c>
      <c r="AI333">
        <v>0.1</v>
      </c>
      <c r="BC333" s="1">
        <v>34760</v>
      </c>
      <c r="BD333">
        <v>0.22</v>
      </c>
      <c r="BE333">
        <v>0.22</v>
      </c>
      <c r="BF333">
        <v>0.18</v>
      </c>
      <c r="BG333">
        <v>0.19</v>
      </c>
      <c r="CI333" s="1">
        <v>34760</v>
      </c>
      <c r="CJ333">
        <v>2.04</v>
      </c>
      <c r="CK333">
        <v>2.04</v>
      </c>
      <c r="CL333">
        <v>1.44</v>
      </c>
      <c r="CM333">
        <v>1.87</v>
      </c>
      <c r="CQ333" s="1">
        <v>34760</v>
      </c>
      <c r="CR333">
        <v>3267.2</v>
      </c>
      <c r="CS333">
        <v>3494.9</v>
      </c>
      <c r="CT333">
        <v>2110</v>
      </c>
      <c r="CU333">
        <v>2978.9</v>
      </c>
    </row>
    <row r="334" spans="23:99" x14ac:dyDescent="0.25">
      <c r="W334" s="1">
        <v>34731</v>
      </c>
      <c r="X334">
        <v>0.33</v>
      </c>
      <c r="Y334">
        <v>0.35</v>
      </c>
      <c r="Z334">
        <v>0.25</v>
      </c>
      <c r="AA334">
        <v>0.3</v>
      </c>
      <c r="AE334" s="1">
        <v>34731</v>
      </c>
      <c r="AF334">
        <v>0.1</v>
      </c>
      <c r="AG334">
        <v>0.1</v>
      </c>
      <c r="AH334">
        <v>0.09</v>
      </c>
      <c r="AI334">
        <v>0.1</v>
      </c>
      <c r="BC334" s="1">
        <v>34731</v>
      </c>
      <c r="BD334">
        <v>0.31</v>
      </c>
      <c r="BE334">
        <v>0.32</v>
      </c>
      <c r="BF334">
        <v>0.28000000000000003</v>
      </c>
      <c r="BG334">
        <v>0.28000000000000003</v>
      </c>
      <c r="CI334" s="1">
        <v>34731</v>
      </c>
      <c r="CJ334">
        <v>2.0099999999999998</v>
      </c>
      <c r="CK334">
        <v>2.12</v>
      </c>
      <c r="CL334">
        <v>1.81</v>
      </c>
      <c r="CM334">
        <v>2.12</v>
      </c>
      <c r="CQ334" s="1">
        <v>34731</v>
      </c>
      <c r="CR334">
        <v>3886.4</v>
      </c>
      <c r="CS334">
        <v>4068.8</v>
      </c>
      <c r="CT334">
        <v>2758.1</v>
      </c>
      <c r="CU334">
        <v>3270.8</v>
      </c>
    </row>
    <row r="335" spans="23:99" x14ac:dyDescent="0.25">
      <c r="W335" s="1">
        <v>34701</v>
      </c>
      <c r="X335">
        <v>0.38</v>
      </c>
      <c r="Y335">
        <v>0.39</v>
      </c>
      <c r="Z335">
        <v>0.25</v>
      </c>
      <c r="AA335">
        <v>0.32</v>
      </c>
      <c r="AE335" s="1">
        <v>34701</v>
      </c>
      <c r="AF335">
        <v>0.11</v>
      </c>
      <c r="AG335">
        <v>0.11</v>
      </c>
      <c r="AH335">
        <v>0.08</v>
      </c>
      <c r="AI335">
        <v>0.1</v>
      </c>
      <c r="BC335" s="1">
        <v>34701</v>
      </c>
      <c r="BD335">
        <v>0.32</v>
      </c>
      <c r="BE335">
        <v>0.35</v>
      </c>
      <c r="BF335">
        <v>0.28000000000000003</v>
      </c>
      <c r="BG335">
        <v>0.31</v>
      </c>
      <c r="CI335" s="1">
        <v>34701</v>
      </c>
      <c r="CJ335">
        <v>2.1800000000000002</v>
      </c>
      <c r="CK335">
        <v>2.3199999999999998</v>
      </c>
      <c r="CL335">
        <v>1.59</v>
      </c>
      <c r="CM335">
        <v>2.0099999999999998</v>
      </c>
      <c r="CQ335" s="1">
        <v>34701</v>
      </c>
      <c r="CR335">
        <v>4353.8999999999996</v>
      </c>
      <c r="CS335">
        <v>4399.1000000000004</v>
      </c>
      <c r="CT335">
        <v>3102</v>
      </c>
      <c r="CU335">
        <v>3885</v>
      </c>
    </row>
    <row r="336" spans="23:99" x14ac:dyDescent="0.25">
      <c r="W336" s="1">
        <v>34669</v>
      </c>
      <c r="X336">
        <v>0.44</v>
      </c>
      <c r="Y336">
        <v>0.47</v>
      </c>
      <c r="Z336">
        <v>0.33</v>
      </c>
      <c r="AA336">
        <v>0.38</v>
      </c>
      <c r="AE336" s="1">
        <v>34669</v>
      </c>
      <c r="AF336">
        <v>0.11</v>
      </c>
      <c r="AG336">
        <v>0.12</v>
      </c>
      <c r="AH336">
        <v>0.1</v>
      </c>
      <c r="AI336">
        <v>0.11</v>
      </c>
      <c r="BC336" s="1">
        <v>34669</v>
      </c>
      <c r="BD336">
        <v>0.33</v>
      </c>
      <c r="BE336">
        <v>0.33</v>
      </c>
      <c r="BF336">
        <v>0.27</v>
      </c>
      <c r="BG336">
        <v>0.3</v>
      </c>
      <c r="CI336" s="1">
        <v>34669</v>
      </c>
      <c r="CJ336">
        <v>2.52</v>
      </c>
      <c r="CK336">
        <v>2.54</v>
      </c>
      <c r="CL336">
        <v>2.04</v>
      </c>
      <c r="CM336">
        <v>2.1800000000000002</v>
      </c>
      <c r="CQ336" s="1">
        <v>34669</v>
      </c>
      <c r="CR336">
        <v>4656</v>
      </c>
      <c r="CS336">
        <v>5024.8999999999996</v>
      </c>
      <c r="CT336">
        <v>3984.1</v>
      </c>
      <c r="CU336">
        <v>4353.8999999999996</v>
      </c>
    </row>
    <row r="337" spans="23:99" x14ac:dyDescent="0.25">
      <c r="W337" s="1">
        <v>34639</v>
      </c>
      <c r="X337">
        <v>0.45</v>
      </c>
      <c r="Y337">
        <v>0.49</v>
      </c>
      <c r="Z337">
        <v>0.37</v>
      </c>
      <c r="AA337">
        <v>0.43</v>
      </c>
      <c r="AE337" s="1">
        <v>34639</v>
      </c>
      <c r="AF337">
        <v>0.12</v>
      </c>
      <c r="AG337">
        <v>0.13</v>
      </c>
      <c r="AH337">
        <v>0.11</v>
      </c>
      <c r="AI337">
        <v>0.11</v>
      </c>
      <c r="BC337" s="1">
        <v>34639</v>
      </c>
      <c r="BD337">
        <v>0.26</v>
      </c>
      <c r="BE337">
        <v>0.35</v>
      </c>
      <c r="BF337">
        <v>0.26</v>
      </c>
      <c r="BG337">
        <v>0.32</v>
      </c>
      <c r="CI337" s="1">
        <v>34639</v>
      </c>
      <c r="CJ337">
        <v>2.33</v>
      </c>
      <c r="CK337">
        <v>2.66</v>
      </c>
      <c r="CL337">
        <v>2.29</v>
      </c>
      <c r="CM337">
        <v>2.5099999999999998</v>
      </c>
      <c r="CQ337" s="1">
        <v>34639</v>
      </c>
      <c r="CR337">
        <v>4797.8999999999996</v>
      </c>
      <c r="CS337">
        <v>5086.2</v>
      </c>
      <c r="CT337">
        <v>4217.6000000000004</v>
      </c>
      <c r="CU337">
        <v>4656</v>
      </c>
    </row>
    <row r="338" spans="23:99" x14ac:dyDescent="0.25">
      <c r="W338" s="1">
        <v>34611</v>
      </c>
      <c r="X338">
        <v>0.6</v>
      </c>
      <c r="Y338">
        <v>0.6</v>
      </c>
      <c r="Z338">
        <v>0.4</v>
      </c>
      <c r="AA338">
        <v>0.46</v>
      </c>
      <c r="AE338" s="1">
        <v>34611</v>
      </c>
      <c r="AF338">
        <v>0.13</v>
      </c>
      <c r="AG338">
        <v>0.14000000000000001</v>
      </c>
      <c r="AH338">
        <v>0.11</v>
      </c>
      <c r="AI338">
        <v>0.12</v>
      </c>
      <c r="BC338" s="1">
        <v>34611</v>
      </c>
      <c r="BD338">
        <v>0.25</v>
      </c>
      <c r="BE338">
        <v>0.27</v>
      </c>
      <c r="BF338">
        <v>0.23</v>
      </c>
      <c r="BG338">
        <v>0.26</v>
      </c>
      <c r="CI338" s="1">
        <v>34611</v>
      </c>
      <c r="CJ338">
        <v>2.4500000000000002</v>
      </c>
      <c r="CK338">
        <v>2.5099999999999998</v>
      </c>
      <c r="CL338">
        <v>2.12</v>
      </c>
      <c r="CM338">
        <v>2.33</v>
      </c>
      <c r="CQ338" s="1">
        <v>34611</v>
      </c>
      <c r="CR338">
        <v>5484</v>
      </c>
      <c r="CS338">
        <v>5531.9</v>
      </c>
      <c r="CT338">
        <v>4283.6000000000004</v>
      </c>
      <c r="CU338">
        <v>4797.8999999999996</v>
      </c>
    </row>
    <row r="339" spans="23:99" x14ac:dyDescent="0.25">
      <c r="W339" s="1">
        <v>34578</v>
      </c>
      <c r="X339">
        <v>0.56000000000000005</v>
      </c>
      <c r="Y339">
        <v>0.64</v>
      </c>
      <c r="Z339">
        <v>0.51</v>
      </c>
      <c r="AA339">
        <v>0.6</v>
      </c>
      <c r="AE339" s="1">
        <v>34578</v>
      </c>
      <c r="AF339">
        <v>0.12</v>
      </c>
      <c r="AG339">
        <v>0.13</v>
      </c>
      <c r="AH339">
        <v>0.1</v>
      </c>
      <c r="AI339">
        <v>0.13</v>
      </c>
      <c r="BC339" s="1">
        <v>34578</v>
      </c>
      <c r="BD339">
        <v>0.23</v>
      </c>
      <c r="BE339">
        <v>0.26</v>
      </c>
      <c r="BF339">
        <v>0.23</v>
      </c>
      <c r="BG339">
        <v>0.24</v>
      </c>
      <c r="CI339" s="1">
        <v>34578</v>
      </c>
      <c r="CJ339">
        <v>1.83</v>
      </c>
      <c r="CK339">
        <v>2.4300000000000002</v>
      </c>
      <c r="CL339">
        <v>1.71</v>
      </c>
      <c r="CM339">
        <v>2.42</v>
      </c>
      <c r="CQ339" s="1">
        <v>34578</v>
      </c>
      <c r="CR339">
        <v>5329.4</v>
      </c>
      <c r="CS339">
        <v>5640.8</v>
      </c>
      <c r="CT339">
        <v>4792.5</v>
      </c>
      <c r="CU339">
        <v>5484</v>
      </c>
    </row>
    <row r="340" spans="23:99" x14ac:dyDescent="0.25">
      <c r="W340" s="1">
        <v>34547</v>
      </c>
      <c r="X340">
        <v>0.42</v>
      </c>
      <c r="Y340">
        <v>0.56000000000000005</v>
      </c>
      <c r="Z340">
        <v>0.41</v>
      </c>
      <c r="AA340">
        <v>0.55000000000000004</v>
      </c>
      <c r="AE340" s="1">
        <v>34547</v>
      </c>
      <c r="AF340">
        <v>0.09</v>
      </c>
      <c r="AG340">
        <v>0.14000000000000001</v>
      </c>
      <c r="AH340">
        <v>0.09</v>
      </c>
      <c r="AI340">
        <v>0.12</v>
      </c>
      <c r="BC340" s="1">
        <v>34547</v>
      </c>
      <c r="BD340">
        <v>0.2</v>
      </c>
      <c r="BE340">
        <v>0.25</v>
      </c>
      <c r="BF340">
        <v>0.19</v>
      </c>
      <c r="BG340">
        <v>0.23</v>
      </c>
      <c r="CI340" s="1">
        <v>34547</v>
      </c>
      <c r="CJ340">
        <v>1.24</v>
      </c>
      <c r="CK340">
        <v>2.02</v>
      </c>
      <c r="CL340">
        <v>1.24</v>
      </c>
      <c r="CM340">
        <v>1.83</v>
      </c>
      <c r="CQ340" s="1">
        <v>34547</v>
      </c>
      <c r="CR340">
        <v>4201.3</v>
      </c>
      <c r="CS340">
        <v>5450.2</v>
      </c>
      <c r="CT340">
        <v>4091.1</v>
      </c>
      <c r="CU340">
        <v>5329.4</v>
      </c>
    </row>
    <row r="341" spans="23:99" x14ac:dyDescent="0.25">
      <c r="W341" s="1">
        <v>34519</v>
      </c>
      <c r="X341">
        <v>0.33</v>
      </c>
      <c r="Y341">
        <v>0.45</v>
      </c>
      <c r="Z341">
        <v>0.33</v>
      </c>
      <c r="AA341">
        <v>0.44</v>
      </c>
      <c r="AE341" s="1">
        <v>34519</v>
      </c>
      <c r="AF341">
        <v>0.08</v>
      </c>
      <c r="AG341">
        <v>0.1</v>
      </c>
      <c r="AH341">
        <v>7.0000000000000007E-2</v>
      </c>
      <c r="AI341">
        <v>0.09</v>
      </c>
      <c r="BC341" s="1">
        <v>34521</v>
      </c>
      <c r="BD341">
        <v>0.19</v>
      </c>
      <c r="BE341">
        <v>0.22</v>
      </c>
      <c r="BF341">
        <v>0.19</v>
      </c>
      <c r="BG341">
        <v>0.2</v>
      </c>
      <c r="CI341" s="1">
        <v>34519</v>
      </c>
      <c r="CJ341">
        <v>1.2</v>
      </c>
      <c r="CK341">
        <v>1.3</v>
      </c>
      <c r="CL341">
        <v>1.17</v>
      </c>
      <c r="CM341">
        <v>1.24</v>
      </c>
      <c r="CQ341" s="1">
        <v>34519</v>
      </c>
      <c r="CR341">
        <v>3623.1</v>
      </c>
      <c r="CS341">
        <v>4274.3</v>
      </c>
      <c r="CT341">
        <v>3483.8</v>
      </c>
      <c r="CU341">
        <v>4201.3</v>
      </c>
    </row>
    <row r="342" spans="23:99" x14ac:dyDescent="0.25">
      <c r="CQ342" s="1">
        <v>34486</v>
      </c>
      <c r="CR342">
        <v>3617.1</v>
      </c>
      <c r="CS342">
        <v>4067.2</v>
      </c>
      <c r="CT342">
        <v>3283.8</v>
      </c>
      <c r="CU342">
        <v>3623.1</v>
      </c>
    </row>
    <row r="343" spans="23:99" x14ac:dyDescent="0.25">
      <c r="CQ343" s="1">
        <v>34456</v>
      </c>
      <c r="CR343">
        <v>3606.6</v>
      </c>
      <c r="CS343">
        <v>3694.6</v>
      </c>
      <c r="CT343">
        <v>2576.5</v>
      </c>
      <c r="CU343">
        <v>3617.1</v>
      </c>
    </row>
    <row r="344" spans="23:99" x14ac:dyDescent="0.25">
      <c r="CQ344" s="1">
        <v>34428</v>
      </c>
      <c r="CR344">
        <v>4467.3999999999996</v>
      </c>
      <c r="CS344">
        <v>4467.3999999999996</v>
      </c>
      <c r="CT344">
        <v>3004.9</v>
      </c>
      <c r="CU344">
        <v>3606.6</v>
      </c>
    </row>
    <row r="345" spans="23:99" x14ac:dyDescent="0.25">
      <c r="CQ345" s="1">
        <v>34394</v>
      </c>
      <c r="CR345">
        <v>4544.8999999999996</v>
      </c>
      <c r="CS345">
        <v>5088.8999999999996</v>
      </c>
      <c r="CT345">
        <v>4212.3999999999996</v>
      </c>
      <c r="CU345">
        <v>4562.2</v>
      </c>
    </row>
    <row r="346" spans="23:99" x14ac:dyDescent="0.25">
      <c r="CQ346" s="1">
        <v>34366</v>
      </c>
      <c r="CR346">
        <v>4445.3999999999996</v>
      </c>
      <c r="CS346">
        <v>5334.4</v>
      </c>
      <c r="CT346">
        <v>4309.5</v>
      </c>
      <c r="CU346">
        <v>4544.8999999999996</v>
      </c>
    </row>
    <row r="347" spans="23:99" x14ac:dyDescent="0.25">
      <c r="CQ347" s="1">
        <v>34337</v>
      </c>
      <c r="CR347">
        <v>3139.1</v>
      </c>
      <c r="CS347">
        <v>4731.8999999999996</v>
      </c>
      <c r="CT347">
        <v>3081.9</v>
      </c>
      <c r="CU347">
        <v>4445.3999999999996</v>
      </c>
    </row>
    <row r="348" spans="23:99" x14ac:dyDescent="0.25">
      <c r="CQ348" s="1">
        <v>34304</v>
      </c>
      <c r="CR348">
        <v>3161.7</v>
      </c>
      <c r="CS348">
        <v>3234.6</v>
      </c>
      <c r="CT348">
        <v>2922.2</v>
      </c>
      <c r="CU348">
        <v>3192.5</v>
      </c>
    </row>
    <row r="349" spans="23:99" x14ac:dyDescent="0.25">
      <c r="CQ349" s="1">
        <v>34274</v>
      </c>
      <c r="CR349">
        <v>2876.5</v>
      </c>
      <c r="CS349">
        <v>3415.5</v>
      </c>
      <c r="CT349">
        <v>2852.3</v>
      </c>
      <c r="CU349">
        <v>3161.7</v>
      </c>
    </row>
    <row r="350" spans="23:99" x14ac:dyDescent="0.25">
      <c r="CQ350" s="1">
        <v>34243</v>
      </c>
      <c r="CR350">
        <v>3085</v>
      </c>
      <c r="CS350">
        <v>3504</v>
      </c>
      <c r="CT350">
        <v>2554.5</v>
      </c>
      <c r="CU350">
        <v>2876.5</v>
      </c>
    </row>
    <row r="351" spans="23:99" x14ac:dyDescent="0.25">
      <c r="CQ351" s="1">
        <v>34213</v>
      </c>
      <c r="CR351">
        <v>2729.6</v>
      </c>
      <c r="CS351">
        <v>3338.8</v>
      </c>
      <c r="CT351">
        <v>2691.2</v>
      </c>
      <c r="CU351">
        <v>3085</v>
      </c>
    </row>
    <row r="352" spans="23:99" x14ac:dyDescent="0.25">
      <c r="CQ352" s="1">
        <v>34183</v>
      </c>
      <c r="CR352">
        <v>2431.8000000000002</v>
      </c>
      <c r="CS352">
        <v>2898.8</v>
      </c>
      <c r="CT352">
        <v>2158.8000000000002</v>
      </c>
      <c r="CU352">
        <v>2729.6</v>
      </c>
    </row>
    <row r="353" spans="95:99" x14ac:dyDescent="0.25">
      <c r="CQ353" s="1">
        <v>34151</v>
      </c>
      <c r="CR353">
        <v>2631.5</v>
      </c>
      <c r="CS353">
        <v>2698</v>
      </c>
      <c r="CT353">
        <v>2375.4</v>
      </c>
      <c r="CU353">
        <v>2459</v>
      </c>
    </row>
    <row r="354" spans="95:99" x14ac:dyDescent="0.25">
      <c r="CQ354" s="1">
        <v>34121</v>
      </c>
      <c r="CR354">
        <v>2334.5</v>
      </c>
      <c r="CS354">
        <v>2873.5</v>
      </c>
      <c r="CT354">
        <v>2304.8000000000002</v>
      </c>
      <c r="CU354">
        <v>2631.5</v>
      </c>
    </row>
    <row r="355" spans="95:99" x14ac:dyDescent="0.25">
      <c r="CQ355" s="1">
        <v>34092</v>
      </c>
      <c r="CR355">
        <v>2053.6999999999998</v>
      </c>
      <c r="CS355">
        <v>2444.5</v>
      </c>
      <c r="CT355">
        <v>1963.8</v>
      </c>
      <c r="CU355">
        <v>2334.5</v>
      </c>
    </row>
    <row r="356" spans="95:99" x14ac:dyDescent="0.25">
      <c r="CQ356" s="1">
        <v>34060</v>
      </c>
      <c r="CR356">
        <v>2101.8000000000002</v>
      </c>
      <c r="CS356">
        <v>2254.1999999999998</v>
      </c>
      <c r="CT356">
        <v>1840.3</v>
      </c>
      <c r="CU356">
        <v>2053.6999999999998</v>
      </c>
    </row>
    <row r="357" spans="95:99" x14ac:dyDescent="0.25">
      <c r="CQ357" s="1">
        <v>34029</v>
      </c>
      <c r="CR357">
        <v>1891.7</v>
      </c>
      <c r="CS357">
        <v>2264.1</v>
      </c>
      <c r="CT357">
        <v>1709.4</v>
      </c>
      <c r="CU357">
        <v>2101.8000000000002</v>
      </c>
    </row>
    <row r="358" spans="95:99" x14ac:dyDescent="0.25">
      <c r="CQ358" s="1">
        <v>34001</v>
      </c>
      <c r="CR358">
        <v>1605.4</v>
      </c>
      <c r="CS358">
        <v>2047.4</v>
      </c>
      <c r="CT358">
        <v>1498.5</v>
      </c>
      <c r="CU358">
        <v>1938.5</v>
      </c>
    </row>
    <row r="359" spans="95:99" x14ac:dyDescent="0.25">
      <c r="CQ359" s="1">
        <v>33973</v>
      </c>
      <c r="CR359">
        <v>1527.9</v>
      </c>
      <c r="CS359">
        <v>1843</v>
      </c>
      <c r="CT359">
        <v>1479.5</v>
      </c>
      <c r="CU359">
        <v>1626.9</v>
      </c>
    </row>
    <row r="360" spans="95:99" x14ac:dyDescent="0.25">
      <c r="CQ360" s="1">
        <v>33939</v>
      </c>
      <c r="CR360">
        <v>1271.3</v>
      </c>
      <c r="CS360">
        <v>1612.3</v>
      </c>
      <c r="CT360">
        <v>1170.0999999999999</v>
      </c>
      <c r="CU360">
        <v>1527.9</v>
      </c>
    </row>
    <row r="361" spans="95:99" x14ac:dyDescent="0.25">
      <c r="CQ361" s="1">
        <v>33911</v>
      </c>
      <c r="CR361">
        <v>1575.5</v>
      </c>
      <c r="CS361">
        <v>1591.7</v>
      </c>
      <c r="CT361">
        <v>1115.0999999999999</v>
      </c>
      <c r="CU361">
        <v>1271.3</v>
      </c>
    </row>
    <row r="362" spans="95:99" x14ac:dyDescent="0.25">
      <c r="CQ362" s="1">
        <v>33878</v>
      </c>
      <c r="CR362">
        <v>1933.5</v>
      </c>
      <c r="CS362">
        <v>1997.6</v>
      </c>
      <c r="CT362">
        <v>1332.4</v>
      </c>
      <c r="CU362">
        <v>1575.5</v>
      </c>
    </row>
    <row r="363" spans="95:99" x14ac:dyDescent="0.25">
      <c r="CQ363" s="1">
        <v>33848</v>
      </c>
      <c r="CR363">
        <v>1769.1</v>
      </c>
      <c r="CS363">
        <v>1998.4</v>
      </c>
      <c r="CT363">
        <v>1575.8</v>
      </c>
      <c r="CU363">
        <v>1933.5</v>
      </c>
    </row>
    <row r="364" spans="95:99" x14ac:dyDescent="0.25">
      <c r="CQ364" s="1">
        <v>33819</v>
      </c>
      <c r="CR364">
        <v>1751.2</v>
      </c>
      <c r="CS364">
        <v>1894.8</v>
      </c>
      <c r="CT364">
        <v>1518.3</v>
      </c>
      <c r="CU364">
        <v>1769.1</v>
      </c>
    </row>
    <row r="365" spans="95:99" x14ac:dyDescent="0.25">
      <c r="CQ365" s="1">
        <v>33786</v>
      </c>
      <c r="CR365">
        <v>1594.2</v>
      </c>
      <c r="CS365">
        <v>2231.6</v>
      </c>
      <c r="CT365">
        <v>1540.6</v>
      </c>
      <c r="CU365">
        <v>1763.6</v>
      </c>
    </row>
    <row r="366" spans="95:99" x14ac:dyDescent="0.25">
      <c r="CQ366" s="1">
        <v>33756</v>
      </c>
      <c r="CR366">
        <v>2508.8000000000002</v>
      </c>
      <c r="CS366">
        <v>2673.6</v>
      </c>
      <c r="CT366">
        <v>1514.4</v>
      </c>
      <c r="CU366">
        <v>1594.2</v>
      </c>
    </row>
    <row r="367" spans="95:99" x14ac:dyDescent="0.25">
      <c r="CQ367" s="1">
        <v>33728</v>
      </c>
      <c r="CR367">
        <v>2613.6</v>
      </c>
      <c r="CS367">
        <v>2950.2</v>
      </c>
      <c r="CT367">
        <v>2176.4</v>
      </c>
      <c r="CU367">
        <v>2508.8000000000002</v>
      </c>
    </row>
    <row r="368" spans="95:99" x14ac:dyDescent="0.25">
      <c r="CQ368" s="1">
        <v>33695</v>
      </c>
      <c r="CR368">
        <v>2462.6</v>
      </c>
      <c r="CS368">
        <v>3042</v>
      </c>
      <c r="CT368">
        <v>2414.5</v>
      </c>
      <c r="CU368">
        <v>2635.3</v>
      </c>
    </row>
    <row r="369" spans="95:99" x14ac:dyDescent="0.25">
      <c r="CQ369" s="1">
        <v>33668</v>
      </c>
      <c r="CR369">
        <v>2484.9</v>
      </c>
      <c r="CS369">
        <v>2619.1</v>
      </c>
      <c r="CT369">
        <v>2137.3000000000002</v>
      </c>
      <c r="CU369">
        <v>2487.4</v>
      </c>
    </row>
    <row r="370" spans="95:99" x14ac:dyDescent="0.25">
      <c r="CQ370" s="1">
        <v>33637</v>
      </c>
      <c r="CR370">
        <v>2291.6</v>
      </c>
      <c r="CS370">
        <v>2644.1</v>
      </c>
      <c r="CT370">
        <v>1870.8</v>
      </c>
      <c r="CU370">
        <v>2530.6</v>
      </c>
    </row>
    <row r="371" spans="95:99" x14ac:dyDescent="0.25">
      <c r="CQ371" s="1">
        <v>33605</v>
      </c>
      <c r="CR371">
        <v>1556.5</v>
      </c>
      <c r="CS371">
        <v>2750</v>
      </c>
      <c r="CT371">
        <v>1527.9</v>
      </c>
      <c r="CU371">
        <v>2291.6</v>
      </c>
    </row>
    <row r="372" spans="95:99" x14ac:dyDescent="0.25">
      <c r="CQ372" s="1">
        <v>33591</v>
      </c>
      <c r="CR372">
        <v>1389</v>
      </c>
      <c r="CS372">
        <v>1633.8</v>
      </c>
      <c r="CT372">
        <v>1309.5999999999999</v>
      </c>
      <c r="CU372">
        <v>1556.5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23"/>
  <sheetViews>
    <sheetView topLeftCell="M4" workbookViewId="0">
      <selection activeCell="U23" sqref="U23"/>
    </sheetView>
  </sheetViews>
  <sheetFormatPr defaultRowHeight="15" x14ac:dyDescent="0.25"/>
  <cols>
    <col min="3" max="3" width="13.85546875" bestFit="1" customWidth="1"/>
    <col min="21" max="21" width="11" bestFit="1" customWidth="1"/>
    <col min="22" max="22" width="14.140625" bestFit="1" customWidth="1"/>
    <col min="23" max="23" width="13.85546875" bestFit="1" customWidth="1"/>
    <col min="27" max="27" width="17.42578125" bestFit="1" customWidth="1"/>
  </cols>
  <sheetData>
    <row r="1" spans="1:31" x14ac:dyDescent="0.25">
      <c r="A1" t="str">
        <f>AÇÕES!B4</f>
        <v>Código</v>
      </c>
      <c r="B1" t="s">
        <v>341</v>
      </c>
      <c r="C1" t="s">
        <v>344</v>
      </c>
      <c r="D1" t="s">
        <v>339</v>
      </c>
      <c r="E1" t="s">
        <v>343</v>
      </c>
      <c r="K1" t="str">
        <f>A1</f>
        <v>Código</v>
      </c>
      <c r="L1" t="s">
        <v>341</v>
      </c>
      <c r="M1" t="s">
        <v>344</v>
      </c>
      <c r="N1" t="s">
        <v>339</v>
      </c>
      <c r="O1" t="s">
        <v>343</v>
      </c>
      <c r="T1" t="str">
        <f>K1</f>
        <v>Código</v>
      </c>
      <c r="U1" t="s">
        <v>341</v>
      </c>
      <c r="V1" t="s">
        <v>344</v>
      </c>
      <c r="W1" t="s">
        <v>339</v>
      </c>
      <c r="X1" t="s">
        <v>343</v>
      </c>
      <c r="AA1" t="str">
        <f>T1</f>
        <v>Código</v>
      </c>
      <c r="AB1" t="str">
        <f t="shared" ref="AB1:AE1" si="0">U1</f>
        <v>Peso</v>
      </c>
      <c r="AC1" t="str">
        <f t="shared" si="0"/>
        <v>Retorno (mês)</v>
      </c>
      <c r="AD1" t="str">
        <f t="shared" si="0"/>
        <v>DP</v>
      </c>
      <c r="AE1" t="str">
        <f t="shared" si="0"/>
        <v>Sharpe</v>
      </c>
    </row>
    <row r="2" spans="1:31" x14ac:dyDescent="0.25">
      <c r="A2" t="str">
        <f>AÇÕES!B5</f>
        <v>PETR4</v>
      </c>
      <c r="B2" s="3">
        <f>1/9</f>
        <v>0.1111111111111111</v>
      </c>
      <c r="C2" s="3" cm="1">
        <f t="array" ref="C2:C10">TRANSPOSE(AÇÕES!M2:U2)</f>
        <v>2.6490876720388971E-2</v>
      </c>
      <c r="D2" s="3" cm="1">
        <f t="array" ref="D2:D10">TRANSPOSE(AÇÕES!M3:U3)</f>
        <v>0.11852620463277339</v>
      </c>
      <c r="E2" s="8">
        <f>C2/D2</f>
        <v>0.22350227785041255</v>
      </c>
      <c r="K2" t="str">
        <f t="shared" ref="K2:K10" si="1">A2</f>
        <v>PETR4</v>
      </c>
      <c r="L2" s="22">
        <v>0.45536816471972558</v>
      </c>
      <c r="M2" s="3">
        <f>C2</f>
        <v>2.6490876720388971E-2</v>
      </c>
      <c r="N2" s="3">
        <f>D2</f>
        <v>0.11852620463277339</v>
      </c>
      <c r="O2" s="8">
        <f>(M2-$L$12)/N2</f>
        <v>0.22350227785041255</v>
      </c>
      <c r="T2" t="s">
        <v>222</v>
      </c>
      <c r="U2" s="23">
        <v>0.5</v>
      </c>
      <c r="V2" s="3">
        <f>BOVA11!J2</f>
        <v>1.055184528387304E-2</v>
      </c>
      <c r="W2" s="3">
        <f>BOVA11!J3</f>
        <v>6.9479096078463573E-2</v>
      </c>
      <c r="X2" s="8">
        <f>V2/W2</f>
        <v>0.15187079106436152</v>
      </c>
      <c r="Y2" s="8"/>
      <c r="AA2" t="str">
        <f t="shared" ref="AA2:AA9" si="2">T2</f>
        <v>BOVA11</v>
      </c>
      <c r="AB2" s="23">
        <v>0.30095206786696704</v>
      </c>
      <c r="AC2" s="3">
        <f t="shared" ref="AC2:AC7" si="3">V2</f>
        <v>1.055184528387304E-2</v>
      </c>
      <c r="AD2" s="3">
        <f t="shared" ref="AD2:AD3" si="4">W2</f>
        <v>6.9479096078463573E-2</v>
      </c>
      <c r="AE2" s="8">
        <f t="shared" ref="AE2:AE3" si="5">X2</f>
        <v>0.15187079106436152</v>
      </c>
    </row>
    <row r="3" spans="1:31" x14ac:dyDescent="0.25">
      <c r="A3" t="str">
        <f>AÇÕES!B6</f>
        <v>ITUB4</v>
      </c>
      <c r="B3" s="3">
        <f t="shared" ref="B3:B10" si="6">1/9</f>
        <v>0.1111111111111111</v>
      </c>
      <c r="C3" s="3">
        <v>9.6794586710550919E-3</v>
      </c>
      <c r="D3" s="3">
        <v>8.7350432124350952E-2</v>
      </c>
      <c r="E3" s="8">
        <f t="shared" ref="E3:E10" si="7">C3/D3</f>
        <v>0.11081180064771218</v>
      </c>
      <c r="K3" t="str">
        <f t="shared" si="1"/>
        <v>ITUB4</v>
      </c>
      <c r="L3" s="22">
        <v>0.05</v>
      </c>
      <c r="M3" s="3">
        <f>C3</f>
        <v>9.6794586710550919E-3</v>
      </c>
      <c r="N3" s="3">
        <f t="shared" ref="M3:N10" si="8">D3</f>
        <v>8.7350432124350952E-2</v>
      </c>
      <c r="O3" s="8">
        <f>(M3-$L$12)/N3</f>
        <v>0.11081180064771218</v>
      </c>
      <c r="T3" t="s">
        <v>223</v>
      </c>
      <c r="U3" s="23">
        <v>0.5</v>
      </c>
      <c r="V3" s="3">
        <f>IVVB11!J2</f>
        <v>1.8449099777579258E-2</v>
      </c>
      <c r="W3" s="3">
        <f>IVVB11!J3</f>
        <v>5.5797606586218691E-2</v>
      </c>
      <c r="X3" s="8">
        <f>V3/W3</f>
        <v>0.33064321045870726</v>
      </c>
      <c r="Y3" s="8"/>
      <c r="AA3" t="str">
        <f t="shared" si="2"/>
        <v>IVVB11</v>
      </c>
      <c r="AB3" s="23">
        <v>0.69904793190261072</v>
      </c>
      <c r="AC3" s="3">
        <f t="shared" si="3"/>
        <v>1.8449099777579258E-2</v>
      </c>
      <c r="AD3" s="3">
        <f t="shared" si="4"/>
        <v>5.5797606586218691E-2</v>
      </c>
      <c r="AE3" s="8">
        <f t="shared" si="5"/>
        <v>0.33064321045870726</v>
      </c>
    </row>
    <row r="4" spans="1:31" x14ac:dyDescent="0.25">
      <c r="A4" t="str">
        <f>AÇÕES!B7</f>
        <v>BRFS3</v>
      </c>
      <c r="B4" s="3">
        <f t="shared" si="6"/>
        <v>0.1111111111111111</v>
      </c>
      <c r="C4" s="3">
        <v>-3.8050184604452027E-3</v>
      </c>
      <c r="D4" s="3">
        <v>0.14730506488570377</v>
      </c>
      <c r="E4" s="8">
        <f t="shared" si="7"/>
        <v>-2.583087325203362E-2</v>
      </c>
      <c r="K4" t="str">
        <f t="shared" si="1"/>
        <v>BRFS3</v>
      </c>
      <c r="L4" s="22">
        <v>0.05</v>
      </c>
      <c r="M4" s="3">
        <f>C4</f>
        <v>-3.8050184604452027E-3</v>
      </c>
      <c r="N4" s="3">
        <f t="shared" si="8"/>
        <v>0.14730506488570377</v>
      </c>
      <c r="O4" s="8">
        <f t="shared" ref="O4:O10" si="9">(M4-$L$12)/N4</f>
        <v>-2.583087325203362E-2</v>
      </c>
      <c r="U4" s="12">
        <f>U3+U2</f>
        <v>1</v>
      </c>
      <c r="AB4" s="12">
        <f>AB3+AB2</f>
        <v>0.99999999976957776</v>
      </c>
    </row>
    <row r="5" spans="1:31" x14ac:dyDescent="0.25">
      <c r="A5" t="str">
        <f>AÇÕES!B8</f>
        <v>CCRO3</v>
      </c>
      <c r="B5" s="3">
        <f t="shared" si="6"/>
        <v>0.1111111111111111</v>
      </c>
      <c r="C5" s="3">
        <v>6.7643105013128809E-3</v>
      </c>
      <c r="D5" s="3">
        <v>0.11324824864721356</v>
      </c>
      <c r="E5" s="8">
        <f t="shared" si="7"/>
        <v>5.9729934741726491E-2</v>
      </c>
      <c r="K5" t="str">
        <f t="shared" si="1"/>
        <v>CCRO3</v>
      </c>
      <c r="L5" s="22">
        <v>0.05</v>
      </c>
      <c r="M5" s="3">
        <f>C5</f>
        <v>6.7643105013128809E-3</v>
      </c>
      <c r="N5" s="3">
        <f t="shared" si="8"/>
        <v>0.11324824864721356</v>
      </c>
      <c r="O5" s="8">
        <f t="shared" si="9"/>
        <v>5.9729934741726491E-2</v>
      </c>
    </row>
    <row r="6" spans="1:31" x14ac:dyDescent="0.25">
      <c r="A6" t="str">
        <f>AÇÕES!B9</f>
        <v>GGBR4</v>
      </c>
      <c r="B6" s="3">
        <f t="shared" si="6"/>
        <v>0.1111111111111111</v>
      </c>
      <c r="C6" s="3">
        <v>1.9633172336075363E-2</v>
      </c>
      <c r="D6" s="3">
        <v>0.11241316902877571</v>
      </c>
      <c r="E6" s="8">
        <f t="shared" si="7"/>
        <v>0.17465188914876717</v>
      </c>
      <c r="K6" t="str">
        <f t="shared" si="1"/>
        <v>GGBR4</v>
      </c>
      <c r="L6" s="22">
        <v>0.19463183528027464</v>
      </c>
      <c r="M6" s="3">
        <f>C6</f>
        <v>1.9633172336075363E-2</v>
      </c>
      <c r="N6" s="3">
        <f t="shared" si="8"/>
        <v>0.11241316902877571</v>
      </c>
      <c r="O6" s="8">
        <f t="shared" si="9"/>
        <v>0.17465188914876717</v>
      </c>
      <c r="T6" t="s">
        <v>346</v>
      </c>
      <c r="AA6" t="str">
        <f t="shared" si="2"/>
        <v>Matriz Covariância</v>
      </c>
    </row>
    <row r="7" spans="1:31" x14ac:dyDescent="0.25">
      <c r="A7" t="str">
        <f>AÇÕES!B10</f>
        <v>B3SA3</v>
      </c>
      <c r="B7" s="3">
        <f t="shared" si="6"/>
        <v>0.1111111111111111</v>
      </c>
      <c r="C7" s="3">
        <v>1.5734304101258909E-2</v>
      </c>
      <c r="D7" s="3">
        <v>9.6539848321388025E-2</v>
      </c>
      <c r="E7" s="8">
        <f t="shared" si="7"/>
        <v>0.1629824821029166</v>
      </c>
      <c r="K7" t="str">
        <f t="shared" si="1"/>
        <v>B3SA3</v>
      </c>
      <c r="L7" s="22">
        <v>0.05</v>
      </c>
      <c r="M7" s="3">
        <f>C7</f>
        <v>1.5734304101258909E-2</v>
      </c>
      <c r="N7" s="3">
        <f t="shared" si="8"/>
        <v>9.6539848321388025E-2</v>
      </c>
      <c r="O7" s="8">
        <f t="shared" si="9"/>
        <v>0.1629824821029166</v>
      </c>
      <c r="U7" t="s">
        <v>222</v>
      </c>
      <c r="V7" t="s">
        <v>223</v>
      </c>
      <c r="X7" s="12"/>
      <c r="AA7">
        <f t="shared" si="2"/>
        <v>0</v>
      </c>
      <c r="AB7" t="str">
        <f t="shared" ref="AB7" si="10">U7</f>
        <v>BOVA11</v>
      </c>
      <c r="AC7" t="str">
        <f t="shared" si="3"/>
        <v>IVVB11</v>
      </c>
    </row>
    <row r="8" spans="1:31" x14ac:dyDescent="0.25">
      <c r="A8" t="str">
        <f>AÇÕES!B11</f>
        <v>BBAS3</v>
      </c>
      <c r="B8" s="3">
        <f t="shared" si="6"/>
        <v>0.1111111111111111</v>
      </c>
      <c r="C8" s="3">
        <v>9.2550494537152993E-3</v>
      </c>
      <c r="D8" s="3">
        <v>6.8934613129920025E-2</v>
      </c>
      <c r="E8" s="8">
        <f t="shared" si="7"/>
        <v>0.13425837954979811</v>
      </c>
      <c r="K8" t="str">
        <f t="shared" si="1"/>
        <v>BBAS3</v>
      </c>
      <c r="L8" s="22">
        <v>0.05</v>
      </c>
      <c r="M8" s="3">
        <f t="shared" si="8"/>
        <v>9.2550494537152993E-3</v>
      </c>
      <c r="N8" s="3">
        <f t="shared" si="8"/>
        <v>6.8934613129920025E-2</v>
      </c>
      <c r="O8" s="8">
        <f t="shared" si="9"/>
        <v>0.13425837954979811</v>
      </c>
      <c r="T8" t="s">
        <v>222</v>
      </c>
      <c r="U8" s="25">
        <f>_xlfn.VAR.S(BOVA11!F2:F68)</f>
        <v>4.8273447918803728E-3</v>
      </c>
      <c r="V8" s="25">
        <f>U9</f>
        <v>-4.4719785409683219E-4</v>
      </c>
      <c r="X8" s="12"/>
      <c r="AA8" t="str">
        <f t="shared" si="2"/>
        <v>BOVA11</v>
      </c>
      <c r="AB8">
        <f>_xlfn.VAR.S(BOVA11!F2:F68)</f>
        <v>4.8273447918803728E-3</v>
      </c>
      <c r="AC8">
        <f>AB9</f>
        <v>-4.4719785409683219E-4</v>
      </c>
    </row>
    <row r="9" spans="1:31" x14ac:dyDescent="0.25">
      <c r="A9" t="str">
        <f>AÇÕES!B12</f>
        <v>BRML3</v>
      </c>
      <c r="B9" s="3">
        <f t="shared" si="6"/>
        <v>0.1111111111111111</v>
      </c>
      <c r="C9" s="3">
        <v>-4.0230888616821225E-4</v>
      </c>
      <c r="D9" s="3">
        <v>0.10035818402898677</v>
      </c>
      <c r="E9" s="8">
        <f t="shared" si="7"/>
        <v>-4.0087302302322658E-3</v>
      </c>
      <c r="K9" t="str">
        <f t="shared" si="1"/>
        <v>BRML3</v>
      </c>
      <c r="L9" s="22">
        <v>0.05</v>
      </c>
      <c r="M9" s="3">
        <f t="shared" si="8"/>
        <v>-4.0230888616821225E-4</v>
      </c>
      <c r="N9" s="3">
        <f t="shared" si="8"/>
        <v>0.10035818402898677</v>
      </c>
      <c r="O9" s="8">
        <f t="shared" si="9"/>
        <v>-4.0087302302322658E-3</v>
      </c>
      <c r="T9" t="s">
        <v>223</v>
      </c>
      <c r="U9" s="25">
        <f>_xlfn.COVARIANCE.S(BOVA11!F2:F68,IVVB11!F2:F68)</f>
        <v>-4.4719785409683219E-4</v>
      </c>
      <c r="V9" s="25">
        <f>_xlfn.VAR.S(IVVB11!F2:F68)</f>
        <v>3.0443046508109939E-3</v>
      </c>
      <c r="AA9" t="str">
        <f t="shared" si="2"/>
        <v>IVVB11</v>
      </c>
      <c r="AB9">
        <f>_xlfn.COVARIANCE.S(BOVA11!F2:F68,IVVB11!F2:F68)</f>
        <v>-4.4719785409683219E-4</v>
      </c>
      <c r="AC9">
        <f>_xlfn.VAR.S(IVVB11!F2:F68)</f>
        <v>3.0443046508109939E-3</v>
      </c>
    </row>
    <row r="10" spans="1:31" x14ac:dyDescent="0.25">
      <c r="A10" t="str">
        <f>AÇÕES!B13</f>
        <v>BRKM5</v>
      </c>
      <c r="B10" s="3">
        <f t="shared" si="6"/>
        <v>0.1111111111111111</v>
      </c>
      <c r="C10" s="3">
        <v>1.3630736483482271E-2</v>
      </c>
      <c r="D10" s="3">
        <v>0.13307079200410979</v>
      </c>
      <c r="E10" s="8">
        <f t="shared" si="7"/>
        <v>0.10243221880772525</v>
      </c>
      <c r="K10" t="str">
        <f t="shared" si="1"/>
        <v>BRKM5</v>
      </c>
      <c r="L10" s="22">
        <v>0.05</v>
      </c>
      <c r="M10" s="3">
        <f t="shared" si="8"/>
        <v>1.3630736483482271E-2</v>
      </c>
      <c r="N10" s="3">
        <f t="shared" si="8"/>
        <v>0.13307079200410979</v>
      </c>
      <c r="O10" s="8">
        <f t="shared" si="9"/>
        <v>0.10243221880772525</v>
      </c>
    </row>
    <row r="11" spans="1:31" x14ac:dyDescent="0.25">
      <c r="A11" t="s">
        <v>342</v>
      </c>
      <c r="B11" s="11">
        <f>SUM(B2:B10)</f>
        <v>1.0000000000000002</v>
      </c>
      <c r="K11" t="s">
        <v>342</v>
      </c>
      <c r="L11" s="11">
        <f>SUM(L2:L10)</f>
        <v>1.0000000000000004</v>
      </c>
    </row>
    <row r="12" spans="1:31" x14ac:dyDescent="0.25">
      <c r="B12" s="7"/>
      <c r="K12" t="s">
        <v>345</v>
      </c>
      <c r="L12" s="7">
        <v>0</v>
      </c>
      <c r="Q12" s="27"/>
      <c r="R12" s="27"/>
    </row>
    <row r="13" spans="1:31" x14ac:dyDescent="0.25">
      <c r="Q13" s="27"/>
      <c r="R13" s="27"/>
    </row>
    <row r="14" spans="1:31" x14ac:dyDescent="0.25">
      <c r="A14" t="s">
        <v>365</v>
      </c>
      <c r="K14" t="s">
        <v>347</v>
      </c>
      <c r="Q14" s="27"/>
      <c r="R14" s="27"/>
    </row>
    <row r="15" spans="1:31" x14ac:dyDescent="0.25">
      <c r="H15" s="21"/>
      <c r="Q15" s="27"/>
      <c r="R15" s="28"/>
      <c r="U15" t="s">
        <v>236</v>
      </c>
      <c r="V15" s="4">
        <f>SUMPRODUCT(V2:V3,U2:U3)</f>
        <v>1.4500472530726149E-2</v>
      </c>
      <c r="AB15" t="s">
        <v>236</v>
      </c>
      <c r="AC15" s="4">
        <f>SUMPRODUCT(AC2:AC3,AB2:AB3)</f>
        <v>1.6072404702975593E-2</v>
      </c>
    </row>
    <row r="16" spans="1:31" x14ac:dyDescent="0.25">
      <c r="A16" t="s">
        <v>236</v>
      </c>
      <c r="B16" s="4">
        <f>SUMPRODUCT(B2:B10,_xlfn.ANCHORARRAY(C2))</f>
        <v>1.0775620102297264E-2</v>
      </c>
      <c r="H16" s="21"/>
      <c r="K16" t="s">
        <v>236</v>
      </c>
      <c r="L16" s="4">
        <f>SUMPRODUCT(L2:L10,M2:M10)</f>
        <v>1.8427168871334849E-2</v>
      </c>
      <c r="Q16" s="27"/>
      <c r="R16" s="28"/>
      <c r="U16" t="s">
        <v>339</v>
      </c>
      <c r="V16" s="3" cm="1">
        <f t="array" ref="V16">SQRT(MMULT(MMULT(TRANSPOSE(U2:U3),U8:V9),Portfolio!U2:U3))</f>
        <v>4.1764978554099913E-2</v>
      </c>
      <c r="AB16" t="s">
        <v>339</v>
      </c>
      <c r="AC16" s="3" cm="1">
        <f t="array" ref="AC16">SQRT(MMULT(MMULT(TRANSPOSE(AB2:AB3),AB8:AC9),Portfolio!AB2:AB3))</f>
        <v>4.1673905308024756E-2</v>
      </c>
    </row>
    <row r="17" spans="1:29" x14ac:dyDescent="0.25">
      <c r="A17" t="s">
        <v>339</v>
      </c>
      <c r="B17" s="3" cm="1">
        <f t="array" ref="B17">SQRT(MMULT(MMULT(TRANSPOSE(B2:B10),AÇÕES!B18:J26),Portfolio!B2:B10))</f>
        <v>7.5655398680109315E-2</v>
      </c>
      <c r="C17" s="21"/>
      <c r="H17" s="21"/>
      <c r="K17" t="s">
        <v>339</v>
      </c>
      <c r="L17" s="3" cm="1">
        <f t="array" ref="L17">SQRT(MMULT(MMULT(TRANSPOSE(L2:L10),AÇÕES!B18:J26),Portfolio!L2:L10))</f>
        <v>8.8856301360467016E-2</v>
      </c>
      <c r="Q17" s="27"/>
      <c r="R17" s="27"/>
      <c r="U17" t="s">
        <v>343</v>
      </c>
      <c r="V17" s="24">
        <f>V15/V16</f>
        <v>0.34719214597328441</v>
      </c>
      <c r="AB17" t="s">
        <v>343</v>
      </c>
      <c r="AC17" s="24">
        <f>AC15/AC16</f>
        <v>0.38567071130433939</v>
      </c>
    </row>
    <row r="18" spans="1:29" x14ac:dyDescent="0.25">
      <c r="A18" t="s">
        <v>343</v>
      </c>
      <c r="B18" s="24">
        <f>B16/B17</f>
        <v>0.14243028640770747</v>
      </c>
      <c r="K18" t="s">
        <v>343</v>
      </c>
      <c r="L18" s="8">
        <f>L16/L17</f>
        <v>0.20738167793616116</v>
      </c>
    </row>
    <row r="20" spans="1:29" x14ac:dyDescent="0.25">
      <c r="E20" s="9" t="s">
        <v>349</v>
      </c>
      <c r="F20" s="9"/>
      <c r="G20" s="9"/>
      <c r="K20" s="9" t="s">
        <v>348</v>
      </c>
      <c r="L20" s="9"/>
      <c r="M20" s="9"/>
      <c r="T20" s="9" t="s">
        <v>350</v>
      </c>
      <c r="U20" s="9"/>
      <c r="V20" s="9"/>
      <c r="Z20" s="27"/>
      <c r="AA20" s="9" t="s">
        <v>351</v>
      </c>
      <c r="AB20" s="9"/>
    </row>
    <row r="21" spans="1:29" x14ac:dyDescent="0.25">
      <c r="E21" s="9"/>
      <c r="F21" s="9"/>
      <c r="G21" s="9"/>
      <c r="K21" s="9"/>
      <c r="L21" s="9"/>
      <c r="M21" s="9"/>
      <c r="T21" s="9"/>
      <c r="U21" s="9"/>
      <c r="V21" s="9"/>
      <c r="Z21" s="27"/>
      <c r="AA21" s="9"/>
      <c r="AB21" s="9"/>
    </row>
    <row r="22" spans="1:29" x14ac:dyDescent="0.25">
      <c r="E22" s="9"/>
      <c r="F22" s="9"/>
      <c r="G22" s="9"/>
      <c r="K22" s="9"/>
      <c r="L22" s="9"/>
      <c r="M22" s="9"/>
      <c r="T22" s="9"/>
      <c r="U22" s="9"/>
      <c r="V22" s="9"/>
      <c r="Z22" s="27"/>
      <c r="AA22" s="9"/>
      <c r="AB22" s="9"/>
    </row>
    <row r="23" spans="1:29" x14ac:dyDescent="0.25">
      <c r="E23" s="9" t="s">
        <v>343</v>
      </c>
      <c r="F23" s="26">
        <f>B18</f>
        <v>0.14243028640770747</v>
      </c>
      <c r="G23" s="9"/>
      <c r="K23" s="9" t="s">
        <v>343</v>
      </c>
      <c r="L23" s="26">
        <f>L18</f>
        <v>0.20738167793616116</v>
      </c>
      <c r="M23" s="9"/>
      <c r="T23" s="9" t="s">
        <v>343</v>
      </c>
      <c r="U23" s="26">
        <f>V17</f>
        <v>0.34719214597328441</v>
      </c>
      <c r="V23" s="9"/>
      <c r="Z23" s="27"/>
      <c r="AA23" s="26" t="str">
        <f>AB17</f>
        <v>Sharpe</v>
      </c>
      <c r="AB23" s="26">
        <f>AC17</f>
        <v>0.38567071130433939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5"/>
  <sheetViews>
    <sheetView workbookViewId="0">
      <selection activeCell="G11" sqref="G11"/>
    </sheetView>
  </sheetViews>
  <sheetFormatPr defaultRowHeight="15" x14ac:dyDescent="0.25"/>
  <cols>
    <col min="1" max="1" width="20.28515625" bestFit="1" customWidth="1"/>
    <col min="2" max="2" width="10.85546875" bestFit="1" customWidth="1"/>
    <col min="3" max="3" width="9.85546875" bestFit="1" customWidth="1"/>
    <col min="6" max="6" width="10.85546875" bestFit="1" customWidth="1"/>
  </cols>
  <sheetData>
    <row r="1" spans="1:9" x14ac:dyDescent="0.25">
      <c r="A1" t="s">
        <v>355</v>
      </c>
      <c r="E1" t="s">
        <v>356</v>
      </c>
      <c r="I1" t="s">
        <v>364</v>
      </c>
    </row>
    <row r="3" spans="1:9" x14ac:dyDescent="0.25">
      <c r="A3" t="s">
        <v>352</v>
      </c>
      <c r="B3" t="s">
        <v>353</v>
      </c>
      <c r="C3" t="s">
        <v>354</v>
      </c>
      <c r="E3" t="s">
        <v>352</v>
      </c>
      <c r="F3" t="s">
        <v>353</v>
      </c>
      <c r="G3" t="s">
        <v>354</v>
      </c>
      <c r="I3" t="s">
        <v>357</v>
      </c>
    </row>
    <row r="4" spans="1:9" x14ac:dyDescent="0.25">
      <c r="I4" t="s">
        <v>358</v>
      </c>
    </row>
    <row r="5" spans="1:9" x14ac:dyDescent="0.25">
      <c r="A5" t="str">
        <f>Portfolio!A2</f>
        <v>PETR4</v>
      </c>
      <c r="B5" s="3">
        <f>Portfolio!B2</f>
        <v>0.1111111111111111</v>
      </c>
      <c r="C5" s="3">
        <f>Portfolio!L2</f>
        <v>0.45536816471972558</v>
      </c>
      <c r="E5" t="s">
        <v>222</v>
      </c>
      <c r="F5" s="3">
        <v>0.5</v>
      </c>
      <c r="G5" s="3">
        <f>Portfolio!AB2</f>
        <v>0.30095206786696704</v>
      </c>
      <c r="I5" t="s">
        <v>359</v>
      </c>
    </row>
    <row r="6" spans="1:9" x14ac:dyDescent="0.25">
      <c r="A6" t="str">
        <f>Portfolio!A3</f>
        <v>ITUB4</v>
      </c>
      <c r="B6" s="3">
        <f>Portfolio!B3</f>
        <v>0.1111111111111111</v>
      </c>
      <c r="C6" s="3">
        <f>Portfolio!L3</f>
        <v>0.05</v>
      </c>
      <c r="E6" t="s">
        <v>223</v>
      </c>
      <c r="F6" s="3">
        <v>0.5</v>
      </c>
      <c r="G6" s="3">
        <f>Portfolio!AB3</f>
        <v>0.69904793190261072</v>
      </c>
    </row>
    <row r="7" spans="1:9" x14ac:dyDescent="0.25">
      <c r="A7" t="str">
        <f>Portfolio!A4</f>
        <v>BRFS3</v>
      </c>
      <c r="B7" s="3">
        <f>Portfolio!B4</f>
        <v>0.1111111111111111</v>
      </c>
      <c r="C7" s="3">
        <f>Portfolio!L4</f>
        <v>0.05</v>
      </c>
      <c r="F7" s="3"/>
      <c r="G7" s="3"/>
      <c r="I7" t="s">
        <v>360</v>
      </c>
    </row>
    <row r="8" spans="1:9" x14ac:dyDescent="0.25">
      <c r="A8" t="str">
        <f>Portfolio!A5</f>
        <v>CCRO3</v>
      </c>
      <c r="B8" s="3">
        <f>Portfolio!B5</f>
        <v>0.1111111111111111</v>
      </c>
      <c r="C8" s="3">
        <f>Portfolio!L5</f>
        <v>0.05</v>
      </c>
      <c r="E8" t="s">
        <v>343</v>
      </c>
      <c r="F8" s="29">
        <f>Portfolio!U23</f>
        <v>0.34719214597328441</v>
      </c>
      <c r="G8" s="29">
        <f>Portfolio!AB23</f>
        <v>0.38567071130433939</v>
      </c>
      <c r="I8" t="s">
        <v>370</v>
      </c>
    </row>
    <row r="9" spans="1:9" x14ac:dyDescent="0.25">
      <c r="A9" t="str">
        <f>Portfolio!A6</f>
        <v>GGBR4</v>
      </c>
      <c r="B9" s="3">
        <f>Portfolio!B6</f>
        <v>0.1111111111111111</v>
      </c>
      <c r="C9" s="3">
        <f>Portfolio!L6</f>
        <v>0.19463183528027464</v>
      </c>
      <c r="F9" s="3"/>
      <c r="G9" s="3"/>
      <c r="I9" t="s">
        <v>361</v>
      </c>
    </row>
    <row r="10" spans="1:9" x14ac:dyDescent="0.25">
      <c r="A10" t="str">
        <f>Portfolio!A7</f>
        <v>B3SA3</v>
      </c>
      <c r="B10" s="3">
        <f>Portfolio!B7</f>
        <v>0.1111111111111111</v>
      </c>
      <c r="C10" s="3">
        <f>Portfolio!L7</f>
        <v>0.05</v>
      </c>
      <c r="F10" s="3"/>
      <c r="G10" s="3"/>
      <c r="I10" t="s">
        <v>362</v>
      </c>
    </row>
    <row r="11" spans="1:9" x14ac:dyDescent="0.25">
      <c r="A11" t="str">
        <f>Portfolio!A8</f>
        <v>BBAS3</v>
      </c>
      <c r="B11" s="3">
        <f>Portfolio!B8</f>
        <v>0.1111111111111111</v>
      </c>
      <c r="C11" s="3">
        <f>Portfolio!L8</f>
        <v>0.05</v>
      </c>
      <c r="F11" s="3"/>
      <c r="G11" s="3"/>
      <c r="I11" t="s">
        <v>369</v>
      </c>
    </row>
    <row r="12" spans="1:9" x14ac:dyDescent="0.25">
      <c r="A12" t="str">
        <f>Portfolio!A9</f>
        <v>BRML3</v>
      </c>
      <c r="B12" s="3">
        <f>Portfolio!B9</f>
        <v>0.1111111111111111</v>
      </c>
      <c r="C12" s="3">
        <f>Portfolio!L9</f>
        <v>0.05</v>
      </c>
      <c r="F12" s="3"/>
      <c r="G12" s="3"/>
    </row>
    <row r="13" spans="1:9" x14ac:dyDescent="0.25">
      <c r="A13" t="str">
        <f>Portfolio!A10</f>
        <v>BRKM5</v>
      </c>
      <c r="B13" s="3">
        <f>Portfolio!B10</f>
        <v>0.1111111111111111</v>
      </c>
      <c r="C13" s="3">
        <f>Portfolio!L10</f>
        <v>0.05</v>
      </c>
      <c r="F13" s="3"/>
      <c r="G13" s="3"/>
      <c r="I13" t="s">
        <v>363</v>
      </c>
    </row>
    <row r="15" spans="1:9" x14ac:dyDescent="0.25">
      <c r="A15" t="s">
        <v>343</v>
      </c>
      <c r="B15" s="29">
        <f>Portfolio!F23</f>
        <v>0.14243028640770747</v>
      </c>
      <c r="C15" s="29">
        <f>Portfolio!L23</f>
        <v>0.20738167793616116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9F95-A9DC-4862-BFEF-B288F097E901}">
  <dimension ref="A3"/>
  <sheetViews>
    <sheetView workbookViewId="0">
      <selection activeCell="N15" sqref="N15"/>
    </sheetView>
  </sheetViews>
  <sheetFormatPr defaultRowHeight="15" x14ac:dyDescent="0.25"/>
  <sheetData>
    <row r="3" spans="1:1" x14ac:dyDescent="0.25">
      <c r="A3" t="s">
        <v>366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ETFs Listados</vt:lpstr>
      <vt:lpstr>Ações Recomendadas</vt:lpstr>
      <vt:lpstr>BOVA11</vt:lpstr>
      <vt:lpstr>Selic</vt:lpstr>
      <vt:lpstr>IVVB11</vt:lpstr>
      <vt:lpstr>AÇÕES</vt:lpstr>
      <vt:lpstr>Portfolio</vt:lpstr>
      <vt:lpstr>Resumo</vt:lpstr>
      <vt:lpstr>Conceito ìndice Sharpe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Gondim</cp:lastModifiedBy>
  <dcterms:created xsi:type="dcterms:W3CDTF">2022-08-03T14:15:45Z</dcterms:created>
  <dcterms:modified xsi:type="dcterms:W3CDTF">2022-08-03T18:34:38Z</dcterms:modified>
</cp:coreProperties>
</file>