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ea\Documents\NOAA_FOCI\Sablefish\NPRB Project\2022_rearing\Sablefish_starvation_experiments\data_raw\"/>
    </mc:Choice>
  </mc:AlternateContent>
  <xr:revisionPtr revIDLastSave="0" documentId="13_ncr:1_{A9B8A365-8546-46B5-BC37-E2418AB471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61" i="1" l="1"/>
  <c r="K1461" i="1"/>
  <c r="K1459" i="1"/>
  <c r="K1450" i="1"/>
  <c r="J1477" i="1"/>
  <c r="K1477" i="1"/>
  <c r="K1473" i="1"/>
  <c r="K1470" i="1"/>
  <c r="K1467" i="1"/>
  <c r="K1464" i="1"/>
  <c r="K1456" i="1"/>
  <c r="K1453" i="1"/>
  <c r="K1447" i="1"/>
  <c r="K1387" i="1" l="1"/>
  <c r="K1419" i="1"/>
  <c r="J1447" i="1"/>
  <c r="K1443" i="1"/>
  <c r="K1440" i="1"/>
  <c r="K1437" i="1"/>
  <c r="K1434" i="1"/>
  <c r="J1431" i="1"/>
  <c r="K1428" i="1"/>
  <c r="K1425" i="1"/>
  <c r="K1422" i="1"/>
  <c r="K1416" i="1"/>
  <c r="J1416" i="1"/>
  <c r="K1412" i="1"/>
  <c r="K1409" i="1"/>
  <c r="K1406" i="1"/>
  <c r="K1403" i="1"/>
  <c r="K1400" i="1"/>
  <c r="J1400" i="1"/>
  <c r="K1396" i="1"/>
  <c r="K1393" i="1"/>
  <c r="K1390" i="1"/>
  <c r="J1384" i="1" l="1"/>
  <c r="J1368" i="1"/>
  <c r="J1352" i="1"/>
  <c r="K1336" i="1"/>
  <c r="J1336" i="1"/>
  <c r="K1352" i="1"/>
  <c r="K1368" i="1"/>
  <c r="K1384" i="1"/>
  <c r="K1380" i="1"/>
  <c r="K1377" i="1"/>
  <c r="K1374" i="1"/>
  <c r="K1371" i="1"/>
  <c r="K1364" i="1"/>
  <c r="K1361" i="1"/>
  <c r="K1358" i="1"/>
  <c r="K1355" i="1"/>
  <c r="K1348" i="1"/>
  <c r="K1345" i="1"/>
  <c r="K1342" i="1"/>
  <c r="K1339" i="1"/>
  <c r="K1332" i="1"/>
  <c r="K1329" i="1"/>
  <c r="K1326" i="1"/>
  <c r="K1323" i="1"/>
  <c r="K1050" i="1"/>
  <c r="J1320" i="1" l="1"/>
  <c r="J1304" i="1"/>
  <c r="J1288" i="1"/>
  <c r="J1272" i="1"/>
  <c r="J1258" i="1" l="1"/>
  <c r="J1242" i="1"/>
  <c r="J1227" i="1"/>
  <c r="J1211" i="1"/>
  <c r="J1196" i="1" l="1"/>
  <c r="K1196" i="1"/>
  <c r="J1149" i="1"/>
  <c r="I274" i="1"/>
  <c r="I280" i="1"/>
  <c r="I277" i="1"/>
  <c r="J44" i="1"/>
  <c r="J28" i="1"/>
  <c r="J1165" i="1"/>
  <c r="J1181" i="1"/>
  <c r="J1086" i="1"/>
  <c r="K1193" i="1"/>
  <c r="K1190" i="1"/>
  <c r="K1187" i="1"/>
  <c r="K1184" i="1"/>
  <c r="K1181" i="1"/>
  <c r="K1177" i="1"/>
  <c r="K1174" i="1"/>
  <c r="K1171" i="1"/>
  <c r="K1168" i="1"/>
  <c r="K1165" i="1"/>
  <c r="K1161" i="1"/>
  <c r="K1158" i="1"/>
  <c r="K1155" i="1"/>
  <c r="K1152" i="1"/>
  <c r="K1149" i="1"/>
  <c r="K1145" i="1"/>
  <c r="K1142" i="1"/>
  <c r="K1139" i="1"/>
  <c r="K1136" i="1"/>
  <c r="K674" i="1"/>
  <c r="J1133" i="1"/>
  <c r="J1118" i="1"/>
  <c r="J1102" i="1" l="1"/>
  <c r="K1054" i="1" l="1"/>
  <c r="J1054" i="1"/>
  <c r="K1038" i="1"/>
  <c r="J1038" i="1"/>
  <c r="K1070" i="1"/>
  <c r="K1013" i="1"/>
  <c r="K1010" i="1"/>
  <c r="K1016" i="1"/>
  <c r="J1070" i="1"/>
  <c r="K1066" i="1"/>
  <c r="K1063" i="1"/>
  <c r="K1060" i="1"/>
  <c r="K1057" i="1"/>
  <c r="K1047" i="1"/>
  <c r="K1044" i="1"/>
  <c r="K1041" i="1"/>
  <c r="K1026" i="1"/>
  <c r="K1029" i="1"/>
  <c r="K1032" i="1"/>
  <c r="K1035" i="1"/>
  <c r="K1019" i="1"/>
  <c r="K1023" i="1"/>
  <c r="J1023" i="1"/>
  <c r="J1007" i="1"/>
  <c r="J991" i="1" l="1"/>
  <c r="J975" i="1"/>
  <c r="J959" i="1"/>
  <c r="J943" i="1"/>
  <c r="J927" i="1" l="1"/>
  <c r="J911" i="1"/>
  <c r="J895" i="1"/>
  <c r="J879" i="1"/>
  <c r="J863" i="1" l="1"/>
  <c r="K879" i="1"/>
  <c r="K875" i="1"/>
  <c r="K872" i="1"/>
  <c r="K869" i="1"/>
  <c r="K866" i="1"/>
  <c r="K811" i="1"/>
  <c r="K815" i="1"/>
  <c r="K818" i="1"/>
  <c r="K821" i="1"/>
  <c r="K824" i="1"/>
  <c r="K827" i="1"/>
  <c r="K831" i="1"/>
  <c r="K834" i="1"/>
  <c r="K837" i="1"/>
  <c r="K840" i="1"/>
  <c r="K843" i="1"/>
  <c r="K863" i="1"/>
  <c r="K859" i="1"/>
  <c r="K856" i="1"/>
  <c r="K853" i="1"/>
  <c r="K850" i="1"/>
  <c r="K847" i="1"/>
  <c r="J831" i="1"/>
  <c r="J847" i="1"/>
  <c r="J815" i="1" l="1"/>
  <c r="K808" i="1"/>
  <c r="K805" i="1"/>
  <c r="K802" i="1"/>
  <c r="J799" i="1"/>
  <c r="K799" i="1"/>
  <c r="K796" i="1"/>
  <c r="K793" i="1"/>
  <c r="K790" i="1"/>
  <c r="K787" i="1"/>
  <c r="J768" i="1"/>
  <c r="J784" i="1"/>
  <c r="K774" i="1"/>
  <c r="K771" i="1"/>
  <c r="K784" i="1"/>
  <c r="K780" i="1"/>
  <c r="K777" i="1"/>
  <c r="K764" i="1"/>
  <c r="K768" i="1"/>
  <c r="K761" i="1"/>
  <c r="K758" i="1"/>
  <c r="K755" i="1"/>
  <c r="J735" i="1"/>
  <c r="J752" i="1" l="1"/>
  <c r="K752" i="1"/>
  <c r="K735" i="1"/>
  <c r="K747" i="1"/>
  <c r="K744" i="1"/>
  <c r="K741" i="1"/>
  <c r="K738" i="1"/>
  <c r="K731" i="1"/>
  <c r="K728" i="1"/>
  <c r="K725" i="1"/>
  <c r="K722" i="1"/>
  <c r="K719" i="1"/>
  <c r="J719" i="1"/>
  <c r="K715" i="1"/>
  <c r="K712" i="1"/>
  <c r="K709" i="1"/>
  <c r="K706" i="1"/>
  <c r="K703" i="1"/>
  <c r="J703" i="1"/>
  <c r="K699" i="1"/>
  <c r="K696" i="1"/>
  <c r="K693" i="1"/>
  <c r="K690" i="1"/>
  <c r="K687" i="1"/>
  <c r="J687" i="1"/>
  <c r="K683" i="1"/>
  <c r="K680" i="1"/>
  <c r="K677" i="1"/>
  <c r="K671" i="1"/>
  <c r="J671" i="1"/>
  <c r="K667" i="1"/>
  <c r="K664" i="1"/>
  <c r="K661" i="1"/>
  <c r="K658" i="1"/>
  <c r="J655" i="1"/>
  <c r="K655" i="1"/>
  <c r="K651" i="1"/>
  <c r="K648" i="1"/>
  <c r="K645" i="1"/>
  <c r="K642" i="1"/>
  <c r="K639" i="1"/>
  <c r="J639" i="1"/>
  <c r="K635" i="1"/>
  <c r="K632" i="1"/>
  <c r="K629" i="1"/>
  <c r="K626" i="1"/>
  <c r="K623" i="1"/>
  <c r="J623" i="1"/>
  <c r="K619" i="1"/>
  <c r="K616" i="1"/>
  <c r="K613" i="1"/>
  <c r="K610" i="1"/>
  <c r="K607" i="1"/>
  <c r="J607" i="1"/>
  <c r="K603" i="1"/>
  <c r="K600" i="1"/>
  <c r="K597" i="1"/>
  <c r="K594" i="1"/>
  <c r="K591" i="1"/>
  <c r="J591" i="1"/>
  <c r="K587" i="1"/>
  <c r="K584" i="1"/>
  <c r="K581" i="1"/>
  <c r="K578" i="1"/>
  <c r="K575" i="1"/>
  <c r="J575" i="1"/>
  <c r="K571" i="1"/>
  <c r="K568" i="1"/>
  <c r="K565" i="1"/>
  <c r="K562" i="1"/>
  <c r="J559" i="1"/>
  <c r="K559" i="1"/>
  <c r="K556" i="1"/>
  <c r="K553" i="1"/>
  <c r="K550" i="1"/>
  <c r="K547" i="1"/>
  <c r="K544" i="1"/>
  <c r="J544" i="1"/>
  <c r="K540" i="1"/>
  <c r="K537" i="1"/>
  <c r="K534" i="1"/>
  <c r="K531" i="1"/>
  <c r="K528" i="1"/>
  <c r="J528" i="1"/>
  <c r="K524" i="1"/>
  <c r="K521" i="1"/>
  <c r="K518" i="1"/>
  <c r="K515" i="1"/>
  <c r="K512" i="1"/>
  <c r="J512" i="1"/>
  <c r="K508" i="1"/>
  <c r="K505" i="1"/>
  <c r="K502" i="1"/>
  <c r="K499" i="1"/>
  <c r="K496" i="1"/>
  <c r="K483" i="1"/>
  <c r="J496" i="1"/>
  <c r="K492" i="1"/>
  <c r="K489" i="1"/>
  <c r="K486" i="1"/>
  <c r="K480" i="1"/>
  <c r="J480" i="1"/>
  <c r="K476" i="1"/>
  <c r="K473" i="1"/>
  <c r="K470" i="1"/>
  <c r="K467" i="1"/>
  <c r="K464" i="1"/>
  <c r="J464" i="1"/>
  <c r="K460" i="1"/>
  <c r="K457" i="1"/>
  <c r="K454" i="1"/>
  <c r="K451" i="1"/>
  <c r="K448" i="1"/>
  <c r="J448" i="1"/>
  <c r="K444" i="1"/>
  <c r="K441" i="1"/>
  <c r="K438" i="1"/>
  <c r="K435" i="1"/>
  <c r="K432" i="1"/>
  <c r="J432" i="1"/>
  <c r="K428" i="1"/>
  <c r="K425" i="1"/>
  <c r="K422" i="1"/>
  <c r="K419" i="1"/>
  <c r="J416" i="1"/>
  <c r="K416" i="1"/>
  <c r="K412" i="1"/>
  <c r="K409" i="1"/>
  <c r="K406" i="1"/>
  <c r="K403" i="1"/>
  <c r="K400" i="1"/>
  <c r="J400" i="1"/>
  <c r="K396" i="1"/>
  <c r="K393" i="1"/>
  <c r="K390" i="1"/>
  <c r="K387" i="1"/>
  <c r="J384" i="1"/>
  <c r="K371" i="1"/>
  <c r="K384" i="1"/>
  <c r="K380" i="1"/>
  <c r="K377" i="1"/>
  <c r="K374" i="1"/>
  <c r="J368" i="1"/>
  <c r="J352" i="1"/>
  <c r="J336" i="1"/>
  <c r="J320" i="1"/>
  <c r="K368" i="1"/>
  <c r="K364" i="1"/>
  <c r="K361" i="1"/>
  <c r="K358" i="1"/>
  <c r="K355" i="1"/>
  <c r="K339" i="1"/>
  <c r="K352" i="1"/>
  <c r="K348" i="1"/>
  <c r="K345" i="1"/>
  <c r="K342" i="1"/>
  <c r="K336" i="1"/>
  <c r="K332" i="1"/>
  <c r="K329" i="1"/>
  <c r="K326" i="1"/>
  <c r="K320" i="1"/>
  <c r="I320" i="1"/>
  <c r="K323" i="1"/>
  <c r="K316" i="1"/>
  <c r="K313" i="1"/>
  <c r="K310" i="1"/>
  <c r="K307" i="1"/>
  <c r="J304" i="1" l="1"/>
  <c r="J287" i="1"/>
  <c r="J271" i="1"/>
  <c r="J255" i="1"/>
  <c r="K304" i="1"/>
  <c r="K299" i="1"/>
  <c r="I296" i="1"/>
  <c r="K296" i="1"/>
  <c r="K293" i="1"/>
  <c r="K290" i="1"/>
  <c r="K287" i="1"/>
  <c r="K283" i="1"/>
  <c r="K280" i="1"/>
  <c r="K277" i="1"/>
  <c r="K274" i="1"/>
  <c r="I271" i="1"/>
  <c r="K271" i="1"/>
  <c r="K267" i="1"/>
  <c r="I267" i="1"/>
  <c r="K264" i="1"/>
  <c r="K261" i="1"/>
  <c r="K258" i="1"/>
  <c r="K255" i="1"/>
  <c r="K251" i="1"/>
  <c r="K248" i="1"/>
  <c r="K245" i="1"/>
  <c r="K242" i="1"/>
  <c r="J239" i="1"/>
  <c r="J223" i="1" l="1"/>
  <c r="J207" i="1"/>
  <c r="J191" i="1"/>
  <c r="J175" i="1" l="1"/>
  <c r="J159" i="1"/>
  <c r="J143" i="1"/>
  <c r="J127" i="1"/>
  <c r="J111" i="1"/>
  <c r="J96" i="1"/>
  <c r="J76" i="1"/>
  <c r="J60" i="1"/>
</calcChain>
</file>

<file path=xl/sharedStrings.xml><?xml version="1.0" encoding="utf-8"?>
<sst xmlns="http://schemas.openxmlformats.org/spreadsheetml/2006/main" count="6150" uniqueCount="212">
  <si>
    <t>Treatment Tank</t>
  </si>
  <si>
    <t>Date</t>
  </si>
  <si>
    <t>Specimen #</t>
  </si>
  <si>
    <t>Prey Present (Y/N)</t>
  </si>
  <si>
    <t>Wet Weight (g)</t>
  </si>
  <si>
    <t>Prey Count 
(# in stomach + gut)</t>
  </si>
  <si>
    <t>Vial #</t>
  </si>
  <si>
    <t>Specimen Imaged
(Y/N)</t>
  </si>
  <si>
    <t>A1</t>
  </si>
  <si>
    <t>N</t>
  </si>
  <si>
    <t>NA</t>
  </si>
  <si>
    <t>CS</t>
  </si>
  <si>
    <t>Y</t>
  </si>
  <si>
    <t>B1</t>
  </si>
  <si>
    <t>Comments</t>
  </si>
  <si>
    <t>Image name: YY_MM_DD_Treatment_Spec#_mag</t>
  </si>
  <si>
    <t>RNA/DNA</t>
  </si>
  <si>
    <t>Aggregate weight spec 10-12</t>
  </si>
  <si>
    <t>B2</t>
  </si>
  <si>
    <t>y</t>
  </si>
  <si>
    <t>Aggregate weight spec 13-15</t>
  </si>
  <si>
    <t>SI</t>
  </si>
  <si>
    <t>Aggregate weight spec 19-21</t>
  </si>
  <si>
    <t>Aggregate weight spec 16-18; balance would not tare</t>
  </si>
  <si>
    <t>Aggregate weight spec 22-27</t>
  </si>
  <si>
    <t>Aggregate weight spec 28-30</t>
  </si>
  <si>
    <t>Aggregate weight spec 31-33</t>
  </si>
  <si>
    <t>Aggregate weight spec 34-36</t>
  </si>
  <si>
    <t>Aggregate weight spec 37-39</t>
  </si>
  <si>
    <t>Aggregate weight spec 40-43</t>
  </si>
  <si>
    <t>Aggregate weight spec 44-46</t>
  </si>
  <si>
    <t>Aggregate weight spec 47-49</t>
  </si>
  <si>
    <t>Aggregate weight spec 50-52</t>
  </si>
  <si>
    <t>Aggregate weight spec 53-55</t>
  </si>
  <si>
    <t>Aggregate weight spec 56-59, measured after quick preservation dip</t>
  </si>
  <si>
    <t>Aggregate weight spec 60-62</t>
  </si>
  <si>
    <t>Aggregate weight spec 63-65</t>
  </si>
  <si>
    <t>Aggregate weight spec 66-68</t>
  </si>
  <si>
    <t>Aggregate weight spec 69-71</t>
  </si>
  <si>
    <t>obviously dead</t>
  </si>
  <si>
    <t>Aggregate weight spec 72-75;obviously dead</t>
  </si>
  <si>
    <t>Aggregate weight spec 76-79;obviously dead</t>
  </si>
  <si>
    <t>Aggregate weight spec 80-82</t>
  </si>
  <si>
    <t>Aggregate weight spec 83-85</t>
  </si>
  <si>
    <t>Aggregate weight spec 86-88</t>
  </si>
  <si>
    <t>Aggregate weight spec 89-91</t>
  </si>
  <si>
    <t>Aggregate weight spec 92-95</t>
  </si>
  <si>
    <t>Aggregate weight spec 96-98</t>
  </si>
  <si>
    <t>Aggregate weight spec 99-101</t>
  </si>
  <si>
    <t>Aggregate weight spec 102-104</t>
  </si>
  <si>
    <t>Aggregate weight spec 105-107</t>
  </si>
  <si>
    <t>Aggregate weight spec 108-110</t>
  </si>
  <si>
    <t>Aggregate weight spec 111-113</t>
  </si>
  <si>
    <t>Feeding Incidence</t>
  </si>
  <si>
    <t>Looked dead at sampling</t>
  </si>
  <si>
    <t>Aggregate weight spec 114-116</t>
  </si>
  <si>
    <t>Aggregate weight spec 117-119</t>
  </si>
  <si>
    <t>Aggregate weight spec 120-122</t>
  </si>
  <si>
    <t>Aggregate weight spec 123-126</t>
  </si>
  <si>
    <t>Aggregate weight spec 127-129</t>
  </si>
  <si>
    <t>Aggregate weight spec 130-132</t>
  </si>
  <si>
    <t>Aggregate weight spec 133-135</t>
  </si>
  <si>
    <t>Aggregate weight spec 136-138</t>
  </si>
  <si>
    <t>Aggregate weight spec 139-142</t>
  </si>
  <si>
    <t>A2</t>
  </si>
  <si>
    <t>Aggregate weight spec 143-145</t>
  </si>
  <si>
    <t>Aggregate weight spec 146-148</t>
  </si>
  <si>
    <t>Aggregate weight spec 149-151</t>
  </si>
  <si>
    <t>Aggregate weight spec 152-154</t>
  </si>
  <si>
    <t>Aggregate weight spec 159-161</t>
  </si>
  <si>
    <t>Aggregate weight spec 155-158</t>
  </si>
  <si>
    <t>Aggregate weight spec 165-167</t>
  </si>
  <si>
    <t xml:space="preserve">Visible in both images; pick best and measure </t>
  </si>
  <si>
    <t>Aggregate weight spec 162-164</t>
  </si>
  <si>
    <t>Aggregate weight spec 168-170</t>
  </si>
  <si>
    <t>Aggregate weight spec 171-174; 174 is a 2-headed larva</t>
  </si>
  <si>
    <t>Aggregate weight spec 175-177</t>
  </si>
  <si>
    <t>Aggregate weight spec 178-180</t>
  </si>
  <si>
    <t>Aggregate weight spec 181-183</t>
  </si>
  <si>
    <t>Aggregate weight spec 184-186</t>
  </si>
  <si>
    <t>Aggregate weight spec 187-190</t>
  </si>
  <si>
    <t>Aggregate weight spec 191-193</t>
  </si>
  <si>
    <t>Aggregate weight spec 194-196</t>
  </si>
  <si>
    <t>Aggregate weight spec 197-199</t>
  </si>
  <si>
    <t>Aggregate weight spec 200-202; no wet weight, will do before dry weight</t>
  </si>
  <si>
    <t>Aggregate weight spec 203-206; no wet weight, will do before dry weight</t>
  </si>
  <si>
    <t>Aggregate weight spec 207-209</t>
  </si>
  <si>
    <t>Aggregate weight spec 210-212</t>
  </si>
  <si>
    <t>Aggregate weight spec 213-215</t>
  </si>
  <si>
    <t>Aggregate weight spec 216-218</t>
  </si>
  <si>
    <t>Aggregate weight spec 219-222; no wet weight, will weigh in lab</t>
  </si>
  <si>
    <t>Aggregate weight spec 223-225</t>
  </si>
  <si>
    <t>Aggregate weight spec 226-228</t>
  </si>
  <si>
    <t>Aggregate weight spec 229-231</t>
  </si>
  <si>
    <t>Aggregate weight spec 232-234</t>
  </si>
  <si>
    <t>Aggregate weight spec 235-238</t>
  </si>
  <si>
    <t>May have died in treatment</t>
  </si>
  <si>
    <t>Prey in mouth but not yet in esophagus</t>
  </si>
  <si>
    <t>Dead</t>
  </si>
  <si>
    <t>Aggregate weight spec 879-881</t>
  </si>
  <si>
    <t>Aggregate weight spec 882-884</t>
  </si>
  <si>
    <t>Aggregate weight spec 885-887</t>
  </si>
  <si>
    <t>Aggregate weight spec 888-890</t>
  </si>
  <si>
    <t>Aggregate weight spec 891-894</t>
  </si>
  <si>
    <t>Aggregate weight spec 895-897</t>
  </si>
  <si>
    <t>Aggregate weight spec 901-903</t>
  </si>
  <si>
    <t>Aggregate weight spec 898-900</t>
  </si>
  <si>
    <t>Aggregate weight spec 904-906</t>
  </si>
  <si>
    <t>Aggregate weight spec 907-910</t>
  </si>
  <si>
    <t>Aggregate weight spec 911-913</t>
  </si>
  <si>
    <t>Aggregate weight spec 914-916</t>
  </si>
  <si>
    <t>Aggregate weight spec 917-919</t>
  </si>
  <si>
    <t>Aggregate weight spec 920-922</t>
  </si>
  <si>
    <t>Aggregate weight spec 923-926</t>
  </si>
  <si>
    <t>Aggregate weight spec 927-929</t>
  </si>
  <si>
    <t>Aggregate weight spec 930-932</t>
  </si>
  <si>
    <t>Aggregate weight spec 933-935</t>
  </si>
  <si>
    <t>Aggregate weight spec 936-938</t>
  </si>
  <si>
    <t>Aggregate weight spec 939-942</t>
  </si>
  <si>
    <t>Aggregate weight spec 943-945</t>
  </si>
  <si>
    <t>Aggregate weight spec 946-948</t>
  </si>
  <si>
    <t>Aggregate weight spec 949-951</t>
  </si>
  <si>
    <t>Aggregate weight spec 952-954</t>
  </si>
  <si>
    <t>Aggregate weight spec 955-958</t>
  </si>
  <si>
    <t>Aggregate weight spec 959-961</t>
  </si>
  <si>
    <t>Aggregate weight spec 962-964</t>
  </si>
  <si>
    <t>Aggregate weight spec 965-967</t>
  </si>
  <si>
    <t>Aggregate weight spec 968-970</t>
  </si>
  <si>
    <t>Aggregate weight spec 971-974</t>
  </si>
  <si>
    <t>Aggregate weight spec 975-977</t>
  </si>
  <si>
    <t>Aggregate weight spec 978-980</t>
  </si>
  <si>
    <t>Aggregate weight spec 981-983</t>
  </si>
  <si>
    <t>Aggregate weight spec 984-986</t>
  </si>
  <si>
    <t>Aggregate weight spec 987-990</t>
  </si>
  <si>
    <t>Aggregate weight spec 991-993</t>
  </si>
  <si>
    <t>Aggregate weight spec 994-996</t>
  </si>
  <si>
    <t>Aggregate weight spec 997-999</t>
  </si>
  <si>
    <t>Aggregate weight spec 1000-1002</t>
  </si>
  <si>
    <t>Aggregate weight spec 1003-1006</t>
  </si>
  <si>
    <t>1 dead larva</t>
  </si>
  <si>
    <t xml:space="preserve">B2 </t>
  </si>
  <si>
    <t>Aggregate weight spec 1070-1072</t>
  </si>
  <si>
    <t>Aggregate weight spec 1073-1075</t>
  </si>
  <si>
    <t>Aggregate weight spec 1076-1078</t>
  </si>
  <si>
    <t>Aggregate weight spec 1079-1081</t>
  </si>
  <si>
    <t>Aggregate weight spec 1082-1085</t>
  </si>
  <si>
    <t>Aggregate weight spec 1086-1088</t>
  </si>
  <si>
    <t>Aggregate weight spec 1089-1091</t>
  </si>
  <si>
    <t>Aggregate weight spec 1092-1094</t>
  </si>
  <si>
    <t>Aggregate weight spec 1095-1097</t>
  </si>
  <si>
    <t>Aggregate weight spec 1098-1101</t>
  </si>
  <si>
    <t>Aggregate weight spec 1102-1104</t>
  </si>
  <si>
    <t>Aggregate weight spec 1105-1107</t>
  </si>
  <si>
    <t>Aggregate weight spec 1108-1110</t>
  </si>
  <si>
    <t>Aggregate weight spec 1111-1113</t>
  </si>
  <si>
    <t>Aggregate weight spec 1114-1117</t>
  </si>
  <si>
    <t>Aggregate weight spec 1118-1120</t>
  </si>
  <si>
    <t>Aggregate weight spec 1121-1123</t>
  </si>
  <si>
    <t>Aggregate weight spec 1124-1126</t>
  </si>
  <si>
    <t>Aggregate weight spec 1127-1129</t>
  </si>
  <si>
    <t>Aggregate weight spec 1130-1132</t>
  </si>
  <si>
    <t>N=1 specimen died during trial, not included in wet weight/data processing</t>
  </si>
  <si>
    <t>N=1 specimen missing</t>
  </si>
  <si>
    <t>Note: 1 prey item was not a rotifer; likely an undissolved piece of salt</t>
  </si>
  <si>
    <t>1 fish missing</t>
  </si>
  <si>
    <t>Aggregate weight spec 1196-1198</t>
  </si>
  <si>
    <t>Aggregate weight spec 1199-1201</t>
  </si>
  <si>
    <t>Aggregate weight spec 1202-1204</t>
  </si>
  <si>
    <t>Aggregate weight spec 1205-1207</t>
  </si>
  <si>
    <t>Aggregate weight spec 1208-1210</t>
  </si>
  <si>
    <t>Aggregate weight spec 1211-1213</t>
  </si>
  <si>
    <t>Aggregate weight spec 1214-1216</t>
  </si>
  <si>
    <t>Aggregate weight spec 1217-1219</t>
  </si>
  <si>
    <t>Aggregate weight spec 1220-1222</t>
  </si>
  <si>
    <t>Aggregate weight spec 1223-1226</t>
  </si>
  <si>
    <t>JB began counting salt crystals as prey starting today</t>
  </si>
  <si>
    <t>Aggregate weight spec 1227-1229</t>
  </si>
  <si>
    <t>Aggregate weight spec 1230-1232</t>
  </si>
  <si>
    <t>Aggregate weight spec 1233-1235</t>
  </si>
  <si>
    <t>Aggregate weight spec 1236-1238</t>
  </si>
  <si>
    <t>Aggregate weight spec 1239-1241</t>
  </si>
  <si>
    <t>Aggregate weight spec 1242-1244</t>
  </si>
  <si>
    <t>Aggregate weight spec 1245-1247</t>
  </si>
  <si>
    <t>Aggregate weight spec 1248-1250</t>
  </si>
  <si>
    <t>Aggregate weight spec 1251-1253</t>
  </si>
  <si>
    <t>Aggregate weight spec 1254-1257</t>
  </si>
  <si>
    <t>Aggregate weight spec 1258-1260</t>
  </si>
  <si>
    <t>Aggregate weight spec 1261-1263</t>
  </si>
  <si>
    <t>Aggregate weight spec 1264-1266</t>
  </si>
  <si>
    <t>Aggregate weight spec 1267-1269</t>
  </si>
  <si>
    <t>Aggregate weight spec 1270-1271</t>
  </si>
  <si>
    <t>CRYSTAL</t>
  </si>
  <si>
    <t>N=2 Dead during trial</t>
  </si>
  <si>
    <t>Aggregate weight spec 1272-1274</t>
  </si>
  <si>
    <t>Aggregate weight spec 1275-1277</t>
  </si>
  <si>
    <t>Aggregate weight spec 1278-1280</t>
  </si>
  <si>
    <t>Aggregate weight spec 1281-1283</t>
  </si>
  <si>
    <t>Aggregate weight spec 1284-1287</t>
  </si>
  <si>
    <t>Aggregate weight spec 1288-1290</t>
  </si>
  <si>
    <t>Aggregate weight spec 1291-1293</t>
  </si>
  <si>
    <t>Aggregate weight spec 1294-1296</t>
  </si>
  <si>
    <t>Aggregate weight spec 1297-1299</t>
  </si>
  <si>
    <t>Aggregate weight spec 1300-1303</t>
  </si>
  <si>
    <t>Aggregate weight spec 1304-1306</t>
  </si>
  <si>
    <t>Aggregate weight spec 1307-1309</t>
  </si>
  <si>
    <t>Aggregate weight spec 1310-1312</t>
  </si>
  <si>
    <t>Aggregate weight spec 1313-1315</t>
  </si>
  <si>
    <t>Aggregate weight spec 1316-1319</t>
  </si>
  <si>
    <t>Subsample Type (RNA/DNA, stable isotopes, CS)</t>
  </si>
  <si>
    <t>Aggregate weight spec  1428-1430; 1 fish dead during the trial</t>
  </si>
  <si>
    <t>Likely died during trial</t>
  </si>
  <si>
    <t>1 big salt crystal at end of 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</si>
</sst>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14" fontId="0" fillId="0" borderId="0" xfId="0" applyNumberFormat="1"/>
    <xf numFmtId="0" fontId="1" fillId="0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4" fillId="0" borderId="0" xfId="0" applyFont="1" applyFill="1" applyBorder="1" applyAlignment="1">
      <alignment horizontal="left" vertical="center" wrapText="1" readingOrder="1"/>
    </xf>
    <xf numFmtId="0" fontId="3" fillId="0" borderId="0" xfId="0" applyFont="1"/>
    <xf numFmtId="0" fontId="0" fillId="2" borderId="0" xfId="0" applyFill="1"/>
    <xf numFmtId="14" fontId="0" fillId="2" borderId="0" xfId="0" applyNumberFormat="1" applyFill="1"/>
    <xf numFmtId="0" fontId="0" fillId="2" borderId="0" xfId="0" applyFont="1" applyFill="1"/>
    <xf numFmtId="0" fontId="3" fillId="2" borderId="0" xfId="0" applyFont="1" applyFill="1"/>
    <xf numFmtId="0" fontId="0" fillId="3" borderId="0" xfId="0" applyFill="1"/>
    <xf numFmtId="0" fontId="0" fillId="0" borderId="0" xfId="0" applyAlignment="1">
      <alignment wrapText="1" readingOrder="1"/>
    </xf>
    <xf numFmtId="0" fontId="0" fillId="2" borderId="0" xfId="0" applyFill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7"/>
  <sheetViews>
    <sheetView tabSelected="1" zoomScale="91" workbookViewId="0">
      <pane ySplit="1" topLeftCell="A772" activePane="bottomLeft" state="frozen"/>
      <selection activeCell="D1" sqref="D1"/>
      <selection pane="bottomLeft" activeCell="G786" sqref="G786"/>
    </sheetView>
  </sheetViews>
  <sheetFormatPr defaultRowHeight="15" x14ac:dyDescent="0.25"/>
  <cols>
    <col min="1" max="2" width="15" bestFit="1" customWidth="1"/>
    <col min="3" max="3" width="15.42578125" customWidth="1"/>
    <col min="4" max="4" width="11.85546875" customWidth="1"/>
    <col min="5" max="5" width="20.85546875" customWidth="1"/>
    <col min="6" max="6" width="16.140625" customWidth="1"/>
    <col min="7" max="7" width="20.85546875" customWidth="1"/>
    <col min="8" max="8" width="18.28515625" customWidth="1"/>
    <col min="9" max="9" width="14.7109375" customWidth="1"/>
    <col min="10" max="10" width="8.7109375" style="8"/>
    <col min="11" max="11" width="20.42578125" style="14" customWidth="1"/>
  </cols>
  <sheetData>
    <row r="1" spans="1:12" ht="39" thickBot="1" x14ac:dyDescent="0.3">
      <c r="A1" s="1" t="s">
        <v>1</v>
      </c>
      <c r="B1" s="1" t="s">
        <v>0</v>
      </c>
      <c r="C1" s="1" t="s">
        <v>2</v>
      </c>
      <c r="D1" s="2" t="s">
        <v>3</v>
      </c>
      <c r="E1" s="2" t="s">
        <v>5</v>
      </c>
      <c r="F1" s="3" t="s">
        <v>7</v>
      </c>
      <c r="G1" s="2" t="s">
        <v>6</v>
      </c>
      <c r="H1" s="2" t="s">
        <v>208</v>
      </c>
      <c r="I1" s="2" t="s">
        <v>4</v>
      </c>
      <c r="J1" s="7" t="s">
        <v>53</v>
      </c>
      <c r="K1" s="5" t="s">
        <v>14</v>
      </c>
      <c r="L1" s="5"/>
    </row>
    <row r="2" spans="1:12" x14ac:dyDescent="0.25">
      <c r="A2" s="4">
        <v>44617</v>
      </c>
      <c r="B2" t="s">
        <v>8</v>
      </c>
      <c r="C2">
        <v>1</v>
      </c>
      <c r="D2" t="s">
        <v>9</v>
      </c>
      <c r="E2" t="s">
        <v>10</v>
      </c>
      <c r="F2" t="s">
        <v>12</v>
      </c>
      <c r="H2" t="s">
        <v>11</v>
      </c>
      <c r="I2" t="s">
        <v>10</v>
      </c>
    </row>
    <row r="3" spans="1:12" x14ac:dyDescent="0.25">
      <c r="A3" s="4">
        <v>44617</v>
      </c>
      <c r="B3" t="s">
        <v>8</v>
      </c>
      <c r="C3">
        <v>2</v>
      </c>
      <c r="D3" t="s">
        <v>9</v>
      </c>
      <c r="E3" t="s">
        <v>10</v>
      </c>
      <c r="F3" t="s">
        <v>12</v>
      </c>
      <c r="H3" t="s">
        <v>11</v>
      </c>
      <c r="I3" t="s">
        <v>10</v>
      </c>
    </row>
    <row r="4" spans="1:12" x14ac:dyDescent="0.25">
      <c r="A4" s="4">
        <v>44617</v>
      </c>
      <c r="B4" t="s">
        <v>13</v>
      </c>
      <c r="C4">
        <v>3</v>
      </c>
      <c r="D4" t="s">
        <v>9</v>
      </c>
      <c r="E4" t="s">
        <v>10</v>
      </c>
      <c r="F4" t="s">
        <v>12</v>
      </c>
      <c r="H4" t="s">
        <v>11</v>
      </c>
      <c r="I4" t="s">
        <v>10</v>
      </c>
    </row>
    <row r="5" spans="1:12" x14ac:dyDescent="0.25">
      <c r="A5" s="4">
        <v>44617</v>
      </c>
      <c r="B5" t="s">
        <v>13</v>
      </c>
      <c r="C5">
        <v>4</v>
      </c>
      <c r="D5" t="s">
        <v>9</v>
      </c>
      <c r="E5" t="s">
        <v>10</v>
      </c>
      <c r="F5" t="s">
        <v>12</v>
      </c>
      <c r="H5" t="s">
        <v>11</v>
      </c>
      <c r="I5" t="s">
        <v>10</v>
      </c>
    </row>
    <row r="6" spans="1:12" ht="45" x14ac:dyDescent="0.25">
      <c r="A6" s="4">
        <v>44619</v>
      </c>
      <c r="B6" t="s">
        <v>13</v>
      </c>
      <c r="C6">
        <v>5</v>
      </c>
      <c r="D6" t="s">
        <v>12</v>
      </c>
      <c r="E6">
        <v>3</v>
      </c>
      <c r="F6" t="s">
        <v>12</v>
      </c>
      <c r="H6" t="s">
        <v>11</v>
      </c>
      <c r="I6">
        <v>1.642E-3</v>
      </c>
      <c r="K6" s="14" t="s">
        <v>15</v>
      </c>
    </row>
    <row r="7" spans="1:12" x14ac:dyDescent="0.25">
      <c r="A7" s="4">
        <v>44619</v>
      </c>
      <c r="B7" t="s">
        <v>13</v>
      </c>
      <c r="C7">
        <v>6</v>
      </c>
      <c r="D7" t="s">
        <v>12</v>
      </c>
      <c r="E7">
        <v>1</v>
      </c>
      <c r="F7" t="s">
        <v>12</v>
      </c>
      <c r="H7" t="s">
        <v>11</v>
      </c>
      <c r="I7">
        <v>1.5989999999999999E-3</v>
      </c>
    </row>
    <row r="8" spans="1:12" x14ac:dyDescent="0.25">
      <c r="A8" s="4">
        <v>44619</v>
      </c>
      <c r="B8" t="s">
        <v>13</v>
      </c>
      <c r="C8">
        <v>7</v>
      </c>
      <c r="D8" t="s">
        <v>9</v>
      </c>
      <c r="E8" t="s">
        <v>10</v>
      </c>
      <c r="F8" t="s">
        <v>12</v>
      </c>
      <c r="H8" t="s">
        <v>11</v>
      </c>
      <c r="I8">
        <v>1.335E-3</v>
      </c>
    </row>
    <row r="9" spans="1:12" x14ac:dyDescent="0.25">
      <c r="A9" s="4">
        <v>44619</v>
      </c>
      <c r="B9" t="s">
        <v>8</v>
      </c>
      <c r="C9">
        <v>8</v>
      </c>
      <c r="D9" t="s">
        <v>9</v>
      </c>
      <c r="E9" t="s">
        <v>10</v>
      </c>
      <c r="F9" t="s">
        <v>12</v>
      </c>
      <c r="H9" t="s">
        <v>11</v>
      </c>
      <c r="I9">
        <v>5.7670000000000004E-3</v>
      </c>
    </row>
    <row r="10" spans="1:12" x14ac:dyDescent="0.25">
      <c r="A10" s="4">
        <v>44619</v>
      </c>
      <c r="B10" t="s">
        <v>8</v>
      </c>
      <c r="C10">
        <v>9</v>
      </c>
      <c r="D10" t="s">
        <v>9</v>
      </c>
      <c r="E10" t="s">
        <v>10</v>
      </c>
      <c r="F10" t="s">
        <v>12</v>
      </c>
      <c r="I10">
        <v>5.5279999999999999E-3</v>
      </c>
    </row>
    <row r="11" spans="1:12" x14ac:dyDescent="0.25">
      <c r="A11" s="4">
        <v>44620</v>
      </c>
      <c r="B11" t="s">
        <v>18</v>
      </c>
      <c r="C11">
        <v>10</v>
      </c>
      <c r="D11" t="s">
        <v>12</v>
      </c>
      <c r="E11">
        <v>1</v>
      </c>
      <c r="F11" t="s">
        <v>12</v>
      </c>
      <c r="G11">
        <v>1</v>
      </c>
      <c r="H11" t="s">
        <v>16</v>
      </c>
    </row>
    <row r="12" spans="1:12" x14ac:dyDescent="0.25">
      <c r="A12" s="4">
        <v>44620</v>
      </c>
      <c r="B12" t="s">
        <v>18</v>
      </c>
      <c r="C12">
        <v>11</v>
      </c>
      <c r="D12" t="s">
        <v>9</v>
      </c>
      <c r="E12">
        <v>0</v>
      </c>
      <c r="F12" t="s">
        <v>12</v>
      </c>
      <c r="G12">
        <v>1</v>
      </c>
      <c r="H12" t="s">
        <v>16</v>
      </c>
    </row>
    <row r="13" spans="1:12" ht="30" x14ac:dyDescent="0.25">
      <c r="A13" s="4">
        <v>44620</v>
      </c>
      <c r="B13" t="s">
        <v>18</v>
      </c>
      <c r="C13">
        <v>12</v>
      </c>
      <c r="D13" t="s">
        <v>9</v>
      </c>
      <c r="E13">
        <v>0</v>
      </c>
      <c r="F13" t="s">
        <v>12</v>
      </c>
      <c r="G13">
        <v>1</v>
      </c>
      <c r="H13" t="s">
        <v>16</v>
      </c>
      <c r="I13">
        <v>6.7359999999999998E-3</v>
      </c>
      <c r="K13" s="14" t="s">
        <v>17</v>
      </c>
    </row>
    <row r="14" spans="1:12" x14ac:dyDescent="0.25">
      <c r="A14" s="4">
        <v>44620</v>
      </c>
      <c r="B14" t="s">
        <v>18</v>
      </c>
      <c r="C14">
        <v>13</v>
      </c>
      <c r="D14" t="s">
        <v>9</v>
      </c>
      <c r="E14">
        <v>0</v>
      </c>
      <c r="F14" t="s">
        <v>12</v>
      </c>
      <c r="G14">
        <v>2</v>
      </c>
      <c r="H14" t="s">
        <v>16</v>
      </c>
    </row>
    <row r="15" spans="1:12" x14ac:dyDescent="0.25">
      <c r="A15" s="4">
        <v>44620</v>
      </c>
      <c r="B15" t="s">
        <v>18</v>
      </c>
      <c r="C15">
        <v>14</v>
      </c>
      <c r="D15" t="s">
        <v>9</v>
      </c>
      <c r="E15">
        <v>0</v>
      </c>
      <c r="F15" t="s">
        <v>12</v>
      </c>
      <c r="G15">
        <v>2</v>
      </c>
      <c r="H15" t="s">
        <v>16</v>
      </c>
    </row>
    <row r="16" spans="1:12" ht="30" x14ac:dyDescent="0.25">
      <c r="A16" s="4">
        <v>44620</v>
      </c>
      <c r="B16" t="s">
        <v>18</v>
      </c>
      <c r="C16">
        <v>15</v>
      </c>
      <c r="D16" t="s">
        <v>9</v>
      </c>
      <c r="E16">
        <v>0</v>
      </c>
      <c r="F16" t="s">
        <v>12</v>
      </c>
      <c r="G16">
        <v>2</v>
      </c>
      <c r="H16" t="s">
        <v>16</v>
      </c>
      <c r="I16">
        <v>9.4800000000000006E-3</v>
      </c>
      <c r="K16" s="14" t="s">
        <v>20</v>
      </c>
    </row>
    <row r="17" spans="1:11" x14ac:dyDescent="0.25">
      <c r="A17" s="4">
        <v>44620</v>
      </c>
      <c r="B17" t="s">
        <v>18</v>
      </c>
      <c r="C17">
        <v>16</v>
      </c>
      <c r="D17" t="s">
        <v>9</v>
      </c>
      <c r="E17">
        <v>0</v>
      </c>
      <c r="F17" t="s">
        <v>12</v>
      </c>
      <c r="G17">
        <v>3</v>
      </c>
      <c r="H17" t="s">
        <v>21</v>
      </c>
    </row>
    <row r="18" spans="1:11" x14ac:dyDescent="0.25">
      <c r="A18" s="4">
        <v>44620</v>
      </c>
      <c r="B18" t="s">
        <v>18</v>
      </c>
      <c r="C18">
        <v>17</v>
      </c>
      <c r="D18" t="s">
        <v>9</v>
      </c>
      <c r="E18">
        <v>0</v>
      </c>
      <c r="F18" t="s">
        <v>12</v>
      </c>
      <c r="G18">
        <v>3</v>
      </c>
      <c r="H18" t="s">
        <v>21</v>
      </c>
    </row>
    <row r="19" spans="1:11" ht="45" x14ac:dyDescent="0.25">
      <c r="A19" s="4">
        <v>44620</v>
      </c>
      <c r="B19" t="s">
        <v>18</v>
      </c>
      <c r="C19">
        <v>18</v>
      </c>
      <c r="D19" t="s">
        <v>9</v>
      </c>
      <c r="E19">
        <v>0</v>
      </c>
      <c r="F19" t="s">
        <v>12</v>
      </c>
      <c r="G19">
        <v>3</v>
      </c>
      <c r="H19" t="s">
        <v>21</v>
      </c>
      <c r="K19" s="14" t="s">
        <v>23</v>
      </c>
    </row>
    <row r="20" spans="1:11" x14ac:dyDescent="0.25">
      <c r="A20" s="4">
        <v>44620</v>
      </c>
      <c r="B20" t="s">
        <v>18</v>
      </c>
      <c r="C20">
        <v>19</v>
      </c>
      <c r="D20" t="s">
        <v>9</v>
      </c>
      <c r="E20">
        <v>0</v>
      </c>
      <c r="F20" t="s">
        <v>12</v>
      </c>
      <c r="G20">
        <v>4</v>
      </c>
      <c r="H20" t="s">
        <v>21</v>
      </c>
    </row>
    <row r="21" spans="1:11" x14ac:dyDescent="0.25">
      <c r="A21" s="4">
        <v>44620</v>
      </c>
      <c r="B21" t="s">
        <v>18</v>
      </c>
      <c r="C21">
        <v>20</v>
      </c>
      <c r="D21" t="s">
        <v>9</v>
      </c>
      <c r="E21">
        <v>0</v>
      </c>
      <c r="F21" t="s">
        <v>12</v>
      </c>
      <c r="G21">
        <v>4</v>
      </c>
      <c r="H21" t="s">
        <v>21</v>
      </c>
    </row>
    <row r="22" spans="1:11" ht="30" x14ac:dyDescent="0.25">
      <c r="A22" s="4">
        <v>44620</v>
      </c>
      <c r="B22" t="s">
        <v>18</v>
      </c>
      <c r="C22">
        <v>21</v>
      </c>
      <c r="D22" t="s">
        <v>9</v>
      </c>
      <c r="E22">
        <v>0</v>
      </c>
      <c r="F22" t="s">
        <v>12</v>
      </c>
      <c r="G22">
        <v>4</v>
      </c>
      <c r="H22" t="s">
        <v>21</v>
      </c>
      <c r="I22">
        <v>1.6199999999999999E-2</v>
      </c>
      <c r="K22" s="14" t="s">
        <v>22</v>
      </c>
    </row>
    <row r="23" spans="1:11" x14ac:dyDescent="0.25">
      <c r="A23" s="4">
        <v>44620</v>
      </c>
      <c r="B23" t="s">
        <v>18</v>
      </c>
      <c r="C23">
        <v>22</v>
      </c>
      <c r="D23" t="s">
        <v>9</v>
      </c>
      <c r="E23">
        <v>0</v>
      </c>
      <c r="F23" t="s">
        <v>12</v>
      </c>
      <c r="H23" t="s">
        <v>11</v>
      </c>
    </row>
    <row r="24" spans="1:11" x14ac:dyDescent="0.25">
      <c r="A24" s="4">
        <v>44620</v>
      </c>
      <c r="B24" t="s">
        <v>18</v>
      </c>
      <c r="C24">
        <v>23</v>
      </c>
      <c r="D24" t="s">
        <v>9</v>
      </c>
      <c r="E24">
        <v>0</v>
      </c>
      <c r="F24" t="s">
        <v>12</v>
      </c>
      <c r="H24" t="s">
        <v>11</v>
      </c>
    </row>
    <row r="25" spans="1:11" x14ac:dyDescent="0.25">
      <c r="A25" s="4">
        <v>44620</v>
      </c>
      <c r="B25" t="s">
        <v>18</v>
      </c>
      <c r="C25">
        <v>24</v>
      </c>
      <c r="D25" t="s">
        <v>9</v>
      </c>
      <c r="E25">
        <v>0</v>
      </c>
      <c r="F25" t="s">
        <v>12</v>
      </c>
      <c r="H25" t="s">
        <v>11</v>
      </c>
    </row>
    <row r="26" spans="1:11" x14ac:dyDescent="0.25">
      <c r="A26" s="4">
        <v>44620</v>
      </c>
      <c r="B26" t="s">
        <v>18</v>
      </c>
      <c r="C26">
        <v>25</v>
      </c>
      <c r="D26" t="s">
        <v>9</v>
      </c>
      <c r="E26">
        <v>0</v>
      </c>
      <c r="F26" t="s">
        <v>12</v>
      </c>
      <c r="H26" t="s">
        <v>11</v>
      </c>
    </row>
    <row r="27" spans="1:11" x14ac:dyDescent="0.25">
      <c r="A27" s="4">
        <v>44620</v>
      </c>
      <c r="B27" t="s">
        <v>18</v>
      </c>
      <c r="C27">
        <v>26</v>
      </c>
      <c r="D27" t="s">
        <v>9</v>
      </c>
      <c r="E27">
        <v>0</v>
      </c>
      <c r="F27" t="s">
        <v>12</v>
      </c>
      <c r="H27" t="s">
        <v>11</v>
      </c>
    </row>
    <row r="28" spans="1:11" ht="30" x14ac:dyDescent="0.25">
      <c r="A28" s="4">
        <v>44620</v>
      </c>
      <c r="B28" t="s">
        <v>18</v>
      </c>
      <c r="C28">
        <v>27</v>
      </c>
      <c r="D28" t="s">
        <v>9</v>
      </c>
      <c r="E28">
        <v>0</v>
      </c>
      <c r="F28" t="s">
        <v>12</v>
      </c>
      <c r="H28" t="s">
        <v>11</v>
      </c>
      <c r="I28">
        <v>1.6414000000000002E-2</v>
      </c>
      <c r="J28" s="8">
        <f>COUNTIF(D11:D28,"Y")/COUNTA(D11:D28)</f>
        <v>5.5555555555555552E-2</v>
      </c>
      <c r="K28" s="14" t="s">
        <v>24</v>
      </c>
    </row>
    <row r="29" spans="1:11" x14ac:dyDescent="0.25">
      <c r="A29" s="4">
        <v>44620</v>
      </c>
      <c r="B29" t="s">
        <v>13</v>
      </c>
      <c r="C29">
        <v>28</v>
      </c>
      <c r="D29" t="s">
        <v>9</v>
      </c>
      <c r="E29">
        <v>0</v>
      </c>
      <c r="F29" t="s">
        <v>12</v>
      </c>
      <c r="G29">
        <v>5</v>
      </c>
      <c r="H29" t="s">
        <v>16</v>
      </c>
    </row>
    <row r="30" spans="1:11" x14ac:dyDescent="0.25">
      <c r="A30" s="4">
        <v>44620</v>
      </c>
      <c r="B30" t="s">
        <v>13</v>
      </c>
      <c r="C30">
        <v>29</v>
      </c>
      <c r="D30" t="s">
        <v>9</v>
      </c>
      <c r="E30">
        <v>0</v>
      </c>
      <c r="F30" t="s">
        <v>12</v>
      </c>
      <c r="G30">
        <v>5</v>
      </c>
      <c r="H30" t="s">
        <v>16</v>
      </c>
    </row>
    <row r="31" spans="1:11" ht="30" x14ac:dyDescent="0.25">
      <c r="A31" s="4">
        <v>44620</v>
      </c>
      <c r="B31" t="s">
        <v>13</v>
      </c>
      <c r="C31">
        <v>30</v>
      </c>
      <c r="D31" t="s">
        <v>9</v>
      </c>
      <c r="E31">
        <v>0</v>
      </c>
      <c r="F31" t="s">
        <v>12</v>
      </c>
      <c r="G31">
        <v>5</v>
      </c>
      <c r="H31" t="s">
        <v>16</v>
      </c>
      <c r="I31">
        <v>7.1199999999999996E-3</v>
      </c>
      <c r="K31" s="14" t="s">
        <v>25</v>
      </c>
    </row>
    <row r="32" spans="1:11" x14ac:dyDescent="0.25">
      <c r="A32" s="4">
        <v>44620</v>
      </c>
      <c r="B32" t="s">
        <v>13</v>
      </c>
      <c r="C32">
        <v>31</v>
      </c>
      <c r="D32" t="s">
        <v>9</v>
      </c>
      <c r="E32">
        <v>0</v>
      </c>
      <c r="F32" t="s">
        <v>12</v>
      </c>
      <c r="G32">
        <v>6</v>
      </c>
      <c r="H32" t="s">
        <v>16</v>
      </c>
    </row>
    <row r="33" spans="1:11" x14ac:dyDescent="0.25">
      <c r="A33" s="4">
        <v>44620</v>
      </c>
      <c r="B33" t="s">
        <v>13</v>
      </c>
      <c r="C33">
        <v>32</v>
      </c>
      <c r="D33" t="s">
        <v>9</v>
      </c>
      <c r="E33">
        <v>0</v>
      </c>
      <c r="F33" t="s">
        <v>12</v>
      </c>
      <c r="G33">
        <v>6</v>
      </c>
      <c r="H33" t="s">
        <v>16</v>
      </c>
    </row>
    <row r="34" spans="1:11" ht="30" x14ac:dyDescent="0.25">
      <c r="A34" s="4">
        <v>44620</v>
      </c>
      <c r="B34" t="s">
        <v>13</v>
      </c>
      <c r="C34">
        <v>33</v>
      </c>
      <c r="D34" t="s">
        <v>9</v>
      </c>
      <c r="E34">
        <v>0</v>
      </c>
      <c r="F34" t="s">
        <v>12</v>
      </c>
      <c r="G34">
        <v>6</v>
      </c>
      <c r="H34" t="s">
        <v>16</v>
      </c>
      <c r="I34">
        <v>8.4200000000000004E-3</v>
      </c>
      <c r="K34" s="14" t="s">
        <v>26</v>
      </c>
    </row>
    <row r="35" spans="1:11" x14ac:dyDescent="0.25">
      <c r="A35" s="4">
        <v>44620</v>
      </c>
      <c r="B35" t="s">
        <v>13</v>
      </c>
      <c r="C35">
        <v>34</v>
      </c>
      <c r="D35" t="s">
        <v>9</v>
      </c>
      <c r="E35">
        <v>0</v>
      </c>
      <c r="F35" t="s">
        <v>12</v>
      </c>
      <c r="G35">
        <v>7</v>
      </c>
      <c r="H35" t="s">
        <v>21</v>
      </c>
    </row>
    <row r="36" spans="1:11" x14ac:dyDescent="0.25">
      <c r="A36" s="4">
        <v>44620</v>
      </c>
      <c r="B36" t="s">
        <v>13</v>
      </c>
      <c r="C36">
        <v>35</v>
      </c>
      <c r="D36" t="s">
        <v>9</v>
      </c>
      <c r="E36">
        <v>0</v>
      </c>
      <c r="F36" t="s">
        <v>12</v>
      </c>
      <c r="G36">
        <v>7</v>
      </c>
      <c r="H36" t="s">
        <v>21</v>
      </c>
    </row>
    <row r="37" spans="1:11" ht="30" x14ac:dyDescent="0.25">
      <c r="A37" s="4">
        <v>44620</v>
      </c>
      <c r="B37" t="s">
        <v>13</v>
      </c>
      <c r="C37">
        <v>36</v>
      </c>
      <c r="D37" t="s">
        <v>12</v>
      </c>
      <c r="E37">
        <v>1</v>
      </c>
      <c r="F37" t="s">
        <v>12</v>
      </c>
      <c r="G37">
        <v>7</v>
      </c>
      <c r="H37" t="s">
        <v>21</v>
      </c>
      <c r="I37">
        <v>7.4200000000000004E-3</v>
      </c>
      <c r="K37" s="14" t="s">
        <v>27</v>
      </c>
    </row>
    <row r="38" spans="1:11" x14ac:dyDescent="0.25">
      <c r="A38" s="4">
        <v>44620</v>
      </c>
      <c r="B38" t="s">
        <v>13</v>
      </c>
      <c r="C38">
        <v>37</v>
      </c>
      <c r="D38" t="s">
        <v>9</v>
      </c>
      <c r="E38">
        <v>0</v>
      </c>
      <c r="F38" t="s">
        <v>12</v>
      </c>
      <c r="G38">
        <v>8</v>
      </c>
      <c r="H38" t="s">
        <v>21</v>
      </c>
    </row>
    <row r="39" spans="1:11" x14ac:dyDescent="0.25">
      <c r="A39" s="4">
        <v>44620</v>
      </c>
      <c r="B39" t="s">
        <v>13</v>
      </c>
      <c r="C39">
        <v>38</v>
      </c>
      <c r="D39" t="s">
        <v>9</v>
      </c>
      <c r="E39">
        <v>0</v>
      </c>
      <c r="F39" t="s">
        <v>12</v>
      </c>
      <c r="G39">
        <v>8</v>
      </c>
      <c r="H39" t="s">
        <v>21</v>
      </c>
    </row>
    <row r="40" spans="1:11" ht="30" x14ac:dyDescent="0.25">
      <c r="A40" s="4">
        <v>44620</v>
      </c>
      <c r="B40" t="s">
        <v>13</v>
      </c>
      <c r="C40">
        <v>39</v>
      </c>
      <c r="D40" t="s">
        <v>9</v>
      </c>
      <c r="E40">
        <v>0</v>
      </c>
      <c r="F40" t="s">
        <v>12</v>
      </c>
      <c r="G40">
        <v>8</v>
      </c>
      <c r="H40" t="s">
        <v>21</v>
      </c>
      <c r="I40">
        <v>7.5799999999999999E-3</v>
      </c>
      <c r="K40" s="14" t="s">
        <v>28</v>
      </c>
    </row>
    <row r="41" spans="1:11" x14ac:dyDescent="0.25">
      <c r="A41" s="4">
        <v>44620</v>
      </c>
      <c r="B41" t="s">
        <v>13</v>
      </c>
      <c r="C41">
        <v>40</v>
      </c>
      <c r="D41" t="s">
        <v>9</v>
      </c>
      <c r="E41">
        <v>0</v>
      </c>
      <c r="F41" t="s">
        <v>12</v>
      </c>
      <c r="H41" t="s">
        <v>11</v>
      </c>
    </row>
    <row r="42" spans="1:11" x14ac:dyDescent="0.25">
      <c r="A42" s="4">
        <v>44620</v>
      </c>
      <c r="B42" t="s">
        <v>13</v>
      </c>
      <c r="C42">
        <v>41</v>
      </c>
      <c r="D42" t="s">
        <v>9</v>
      </c>
      <c r="E42">
        <v>0</v>
      </c>
      <c r="F42" t="s">
        <v>12</v>
      </c>
      <c r="H42" t="s">
        <v>11</v>
      </c>
    </row>
    <row r="43" spans="1:11" x14ac:dyDescent="0.25">
      <c r="A43" s="4">
        <v>44620</v>
      </c>
      <c r="B43" t="s">
        <v>13</v>
      </c>
      <c r="C43">
        <v>42</v>
      </c>
      <c r="D43" t="s">
        <v>12</v>
      </c>
      <c r="E43">
        <v>2</v>
      </c>
      <c r="F43" t="s">
        <v>12</v>
      </c>
      <c r="H43" t="s">
        <v>11</v>
      </c>
    </row>
    <row r="44" spans="1:11" ht="30" x14ac:dyDescent="0.25">
      <c r="A44" s="4">
        <v>44620</v>
      </c>
      <c r="B44" t="s">
        <v>13</v>
      </c>
      <c r="C44">
        <v>43</v>
      </c>
      <c r="D44" t="s">
        <v>9</v>
      </c>
      <c r="E44">
        <v>0</v>
      </c>
      <c r="F44" t="s">
        <v>12</v>
      </c>
      <c r="H44" t="s">
        <v>11</v>
      </c>
      <c r="I44">
        <v>9.3299999999999998E-3</v>
      </c>
      <c r="J44" s="8">
        <f>COUNTIF(D29:D44,"Y")/COUNTA(D29:D44)</f>
        <v>0.125</v>
      </c>
      <c r="K44" s="14" t="s">
        <v>29</v>
      </c>
    </row>
    <row r="45" spans="1:11" x14ac:dyDescent="0.25">
      <c r="A45" s="4">
        <v>44621</v>
      </c>
      <c r="B45" t="s">
        <v>18</v>
      </c>
      <c r="C45">
        <v>44</v>
      </c>
      <c r="D45" t="s">
        <v>9</v>
      </c>
      <c r="E45">
        <v>0</v>
      </c>
      <c r="F45" t="s">
        <v>12</v>
      </c>
      <c r="G45">
        <v>9</v>
      </c>
      <c r="H45" t="s">
        <v>16</v>
      </c>
    </row>
    <row r="46" spans="1:11" x14ac:dyDescent="0.25">
      <c r="A46" s="4">
        <v>44621</v>
      </c>
      <c r="B46" t="s">
        <v>18</v>
      </c>
      <c r="C46">
        <v>45</v>
      </c>
      <c r="D46" t="s">
        <v>9</v>
      </c>
      <c r="E46">
        <v>0</v>
      </c>
      <c r="F46" t="s">
        <v>12</v>
      </c>
      <c r="G46">
        <v>9</v>
      </c>
      <c r="H46" t="s">
        <v>16</v>
      </c>
    </row>
    <row r="47" spans="1:11" ht="30" x14ac:dyDescent="0.25">
      <c r="A47" s="4">
        <v>44621</v>
      </c>
      <c r="B47" t="s">
        <v>18</v>
      </c>
      <c r="C47">
        <v>46</v>
      </c>
      <c r="D47" t="s">
        <v>9</v>
      </c>
      <c r="E47">
        <v>0</v>
      </c>
      <c r="F47" t="s">
        <v>12</v>
      </c>
      <c r="G47">
        <v>9</v>
      </c>
      <c r="H47" t="s">
        <v>16</v>
      </c>
      <c r="I47">
        <v>9.8300000000000002E-3</v>
      </c>
      <c r="K47" s="14" t="s">
        <v>30</v>
      </c>
    </row>
    <row r="48" spans="1:11" x14ac:dyDescent="0.25">
      <c r="A48" s="4">
        <v>44621</v>
      </c>
      <c r="B48" t="s">
        <v>18</v>
      </c>
      <c r="C48">
        <v>47</v>
      </c>
      <c r="D48" t="s">
        <v>9</v>
      </c>
      <c r="E48">
        <v>0</v>
      </c>
      <c r="F48" t="s">
        <v>12</v>
      </c>
      <c r="G48">
        <v>10</v>
      </c>
      <c r="H48" t="s">
        <v>16</v>
      </c>
    </row>
    <row r="49" spans="1:11" x14ac:dyDescent="0.25">
      <c r="A49" s="4">
        <v>44621</v>
      </c>
      <c r="B49" t="s">
        <v>18</v>
      </c>
      <c r="C49">
        <v>48</v>
      </c>
      <c r="D49" t="s">
        <v>9</v>
      </c>
      <c r="E49">
        <v>0</v>
      </c>
      <c r="F49" t="s">
        <v>12</v>
      </c>
      <c r="G49">
        <v>10</v>
      </c>
      <c r="H49" t="s">
        <v>16</v>
      </c>
    </row>
    <row r="50" spans="1:11" ht="30" x14ac:dyDescent="0.25">
      <c r="A50" s="4">
        <v>44621</v>
      </c>
      <c r="B50" t="s">
        <v>18</v>
      </c>
      <c r="C50">
        <v>49</v>
      </c>
      <c r="D50" t="s">
        <v>9</v>
      </c>
      <c r="E50">
        <v>0</v>
      </c>
      <c r="F50" t="s">
        <v>12</v>
      </c>
      <c r="G50">
        <v>10</v>
      </c>
      <c r="H50" t="s">
        <v>16</v>
      </c>
      <c r="I50">
        <v>8.4700000000000001E-3</v>
      </c>
      <c r="K50" s="14" t="s">
        <v>31</v>
      </c>
    </row>
    <row r="51" spans="1:11" x14ac:dyDescent="0.25">
      <c r="A51" s="4">
        <v>44621</v>
      </c>
      <c r="B51" t="s">
        <v>18</v>
      </c>
      <c r="C51">
        <v>50</v>
      </c>
      <c r="D51" t="s">
        <v>9</v>
      </c>
      <c r="E51">
        <v>0</v>
      </c>
      <c r="F51" t="s">
        <v>12</v>
      </c>
      <c r="G51">
        <v>11</v>
      </c>
      <c r="H51" t="s">
        <v>21</v>
      </c>
    </row>
    <row r="52" spans="1:11" x14ac:dyDescent="0.25">
      <c r="A52" s="4">
        <v>44621</v>
      </c>
      <c r="B52" t="s">
        <v>18</v>
      </c>
      <c r="C52">
        <v>51</v>
      </c>
      <c r="D52" t="s">
        <v>9</v>
      </c>
      <c r="E52">
        <v>0</v>
      </c>
      <c r="F52" t="s">
        <v>12</v>
      </c>
      <c r="G52">
        <v>11</v>
      </c>
      <c r="H52" t="s">
        <v>21</v>
      </c>
    </row>
    <row r="53" spans="1:11" ht="30" x14ac:dyDescent="0.25">
      <c r="A53" s="4">
        <v>44621</v>
      </c>
      <c r="B53" t="s">
        <v>18</v>
      </c>
      <c r="C53">
        <v>52</v>
      </c>
      <c r="D53" t="s">
        <v>9</v>
      </c>
      <c r="E53">
        <v>0</v>
      </c>
      <c r="F53" t="s">
        <v>12</v>
      </c>
      <c r="G53">
        <v>11</v>
      </c>
      <c r="H53" t="s">
        <v>21</v>
      </c>
      <c r="I53">
        <v>8.3529999999999993E-3</v>
      </c>
      <c r="K53" s="14" t="s">
        <v>32</v>
      </c>
    </row>
    <row r="54" spans="1:11" x14ac:dyDescent="0.25">
      <c r="A54" s="4">
        <v>44621</v>
      </c>
      <c r="B54" t="s">
        <v>18</v>
      </c>
      <c r="C54">
        <v>53</v>
      </c>
      <c r="D54" t="s">
        <v>9</v>
      </c>
      <c r="E54">
        <v>0</v>
      </c>
      <c r="F54" t="s">
        <v>12</v>
      </c>
      <c r="G54">
        <v>12</v>
      </c>
      <c r="H54" t="s">
        <v>21</v>
      </c>
    </row>
    <row r="55" spans="1:11" x14ac:dyDescent="0.25">
      <c r="A55" s="4">
        <v>44621</v>
      </c>
      <c r="B55" t="s">
        <v>18</v>
      </c>
      <c r="C55">
        <v>54</v>
      </c>
      <c r="D55" t="s">
        <v>9</v>
      </c>
      <c r="E55">
        <v>0</v>
      </c>
      <c r="F55" t="s">
        <v>12</v>
      </c>
      <c r="G55">
        <v>12</v>
      </c>
      <c r="H55" t="s">
        <v>21</v>
      </c>
    </row>
    <row r="56" spans="1:11" ht="30" x14ac:dyDescent="0.25">
      <c r="A56" s="4">
        <v>44621</v>
      </c>
      <c r="B56" t="s">
        <v>18</v>
      </c>
      <c r="C56">
        <v>55</v>
      </c>
      <c r="D56" t="s">
        <v>9</v>
      </c>
      <c r="E56">
        <v>0</v>
      </c>
      <c r="F56" t="s">
        <v>12</v>
      </c>
      <c r="G56">
        <v>12</v>
      </c>
      <c r="H56" t="s">
        <v>21</v>
      </c>
      <c r="I56">
        <v>7.7990000000000004E-3</v>
      </c>
      <c r="K56" s="14" t="s">
        <v>33</v>
      </c>
    </row>
    <row r="57" spans="1:11" x14ac:dyDescent="0.25">
      <c r="A57" s="4">
        <v>44621</v>
      </c>
      <c r="B57" t="s">
        <v>18</v>
      </c>
      <c r="C57">
        <v>56</v>
      </c>
      <c r="D57" t="s">
        <v>9</v>
      </c>
      <c r="E57">
        <v>0</v>
      </c>
      <c r="F57" t="s">
        <v>12</v>
      </c>
      <c r="H57" t="s">
        <v>11</v>
      </c>
    </row>
    <row r="58" spans="1:11" x14ac:dyDescent="0.25">
      <c r="A58" s="4">
        <v>44621</v>
      </c>
      <c r="B58" t="s">
        <v>18</v>
      </c>
      <c r="C58">
        <v>57</v>
      </c>
      <c r="D58" t="s">
        <v>9</v>
      </c>
      <c r="E58">
        <v>0</v>
      </c>
      <c r="F58" t="s">
        <v>12</v>
      </c>
      <c r="H58" t="s">
        <v>11</v>
      </c>
    </row>
    <row r="59" spans="1:11" x14ac:dyDescent="0.25">
      <c r="A59" s="4">
        <v>44621</v>
      </c>
      <c r="B59" t="s">
        <v>18</v>
      </c>
      <c r="C59">
        <v>58</v>
      </c>
      <c r="D59" t="s">
        <v>9</v>
      </c>
      <c r="E59">
        <v>0</v>
      </c>
      <c r="F59" t="s">
        <v>12</v>
      </c>
      <c r="H59" t="s">
        <v>11</v>
      </c>
    </row>
    <row r="60" spans="1:11" ht="60" x14ac:dyDescent="0.25">
      <c r="A60" s="4">
        <v>44621</v>
      </c>
      <c r="B60" t="s">
        <v>18</v>
      </c>
      <c r="C60">
        <v>59</v>
      </c>
      <c r="D60" t="s">
        <v>9</v>
      </c>
      <c r="E60">
        <v>0</v>
      </c>
      <c r="F60" t="s">
        <v>12</v>
      </c>
      <c r="H60" t="s">
        <v>11</v>
      </c>
      <c r="I60">
        <v>1.0869999999999999E-2</v>
      </c>
      <c r="J60" s="8">
        <f>COUNTIF(D45:D60,"Y")/COUNTA(D45:D60)</f>
        <v>0</v>
      </c>
      <c r="K60" s="14" t="s">
        <v>34</v>
      </c>
    </row>
    <row r="61" spans="1:11" x14ac:dyDescent="0.25">
      <c r="A61" s="4">
        <v>44621</v>
      </c>
      <c r="B61" t="s">
        <v>13</v>
      </c>
      <c r="C61">
        <v>60</v>
      </c>
      <c r="D61" t="s">
        <v>12</v>
      </c>
      <c r="E61">
        <v>1</v>
      </c>
      <c r="F61" t="s">
        <v>12</v>
      </c>
      <c r="G61">
        <v>13</v>
      </c>
      <c r="H61" t="s">
        <v>16</v>
      </c>
    </row>
    <row r="62" spans="1:11" x14ac:dyDescent="0.25">
      <c r="A62" s="4">
        <v>44621</v>
      </c>
      <c r="B62" t="s">
        <v>13</v>
      </c>
      <c r="C62">
        <v>61</v>
      </c>
      <c r="D62" t="s">
        <v>12</v>
      </c>
      <c r="E62">
        <v>1</v>
      </c>
      <c r="F62" t="s">
        <v>12</v>
      </c>
      <c r="G62">
        <v>13</v>
      </c>
      <c r="H62" t="s">
        <v>16</v>
      </c>
    </row>
    <row r="63" spans="1:11" ht="30" x14ac:dyDescent="0.25">
      <c r="A63" s="4">
        <v>44621</v>
      </c>
      <c r="B63" t="s">
        <v>13</v>
      </c>
      <c r="C63">
        <v>62</v>
      </c>
      <c r="D63" t="s">
        <v>12</v>
      </c>
      <c r="E63">
        <v>1</v>
      </c>
      <c r="F63" t="s">
        <v>12</v>
      </c>
      <c r="G63">
        <v>13</v>
      </c>
      <c r="H63" t="s">
        <v>16</v>
      </c>
      <c r="I63">
        <v>8.2900000000000005E-3</v>
      </c>
      <c r="K63" s="14" t="s">
        <v>35</v>
      </c>
    </row>
    <row r="64" spans="1:11" x14ac:dyDescent="0.25">
      <c r="A64" s="4">
        <v>44621</v>
      </c>
      <c r="B64" t="s">
        <v>13</v>
      </c>
      <c r="C64">
        <v>63</v>
      </c>
      <c r="D64" t="s">
        <v>9</v>
      </c>
      <c r="E64">
        <v>0</v>
      </c>
      <c r="F64" t="s">
        <v>12</v>
      </c>
      <c r="G64">
        <v>14</v>
      </c>
      <c r="H64" t="s">
        <v>16</v>
      </c>
    </row>
    <row r="65" spans="1:11" x14ac:dyDescent="0.25">
      <c r="A65" s="4">
        <v>44621</v>
      </c>
      <c r="B65" t="s">
        <v>13</v>
      </c>
      <c r="C65">
        <v>64</v>
      </c>
      <c r="D65" t="s">
        <v>9</v>
      </c>
      <c r="E65">
        <v>0</v>
      </c>
      <c r="F65" t="s">
        <v>12</v>
      </c>
      <c r="G65">
        <v>14</v>
      </c>
      <c r="H65" t="s">
        <v>16</v>
      </c>
    </row>
    <row r="66" spans="1:11" ht="30" x14ac:dyDescent="0.25">
      <c r="A66" s="4">
        <v>44621</v>
      </c>
      <c r="B66" t="s">
        <v>13</v>
      </c>
      <c r="C66">
        <v>65</v>
      </c>
      <c r="D66" t="s">
        <v>9</v>
      </c>
      <c r="E66">
        <v>0</v>
      </c>
      <c r="F66" t="s">
        <v>12</v>
      </c>
      <c r="G66">
        <v>14</v>
      </c>
      <c r="H66" t="s">
        <v>16</v>
      </c>
      <c r="I66">
        <v>9.0310000000000008E-3</v>
      </c>
      <c r="K66" s="14" t="s">
        <v>36</v>
      </c>
    </row>
    <row r="67" spans="1:11" x14ac:dyDescent="0.25">
      <c r="A67" s="4">
        <v>44621</v>
      </c>
      <c r="B67" t="s">
        <v>13</v>
      </c>
      <c r="C67">
        <v>66</v>
      </c>
      <c r="D67" t="s">
        <v>12</v>
      </c>
      <c r="E67">
        <v>2</v>
      </c>
      <c r="F67" t="s">
        <v>12</v>
      </c>
      <c r="G67">
        <v>15</v>
      </c>
      <c r="H67" t="s">
        <v>21</v>
      </c>
    </row>
    <row r="68" spans="1:11" x14ac:dyDescent="0.25">
      <c r="A68" s="4">
        <v>44621</v>
      </c>
      <c r="B68" t="s">
        <v>13</v>
      </c>
      <c r="C68">
        <v>67</v>
      </c>
      <c r="D68" t="s">
        <v>12</v>
      </c>
      <c r="E68">
        <v>4</v>
      </c>
      <c r="F68" t="s">
        <v>12</v>
      </c>
      <c r="G68">
        <v>15</v>
      </c>
      <c r="H68" t="s">
        <v>21</v>
      </c>
    </row>
    <row r="69" spans="1:11" ht="30" x14ac:dyDescent="0.25">
      <c r="A69" s="4">
        <v>44621</v>
      </c>
      <c r="B69" t="s">
        <v>13</v>
      </c>
      <c r="C69">
        <v>68</v>
      </c>
      <c r="D69" t="s">
        <v>12</v>
      </c>
      <c r="E69">
        <v>1</v>
      </c>
      <c r="F69" t="s">
        <v>12</v>
      </c>
      <c r="G69">
        <v>15</v>
      </c>
      <c r="H69" t="s">
        <v>21</v>
      </c>
      <c r="I69">
        <v>7.4799999999999997E-3</v>
      </c>
      <c r="K69" s="14" t="s">
        <v>37</v>
      </c>
    </row>
    <row r="70" spans="1:11" x14ac:dyDescent="0.25">
      <c r="A70" s="4">
        <v>44621</v>
      </c>
      <c r="B70" t="s">
        <v>13</v>
      </c>
      <c r="C70">
        <v>69</v>
      </c>
      <c r="D70" t="s">
        <v>9</v>
      </c>
      <c r="E70">
        <v>0</v>
      </c>
      <c r="F70" t="s">
        <v>12</v>
      </c>
      <c r="G70">
        <v>16</v>
      </c>
      <c r="H70" t="s">
        <v>21</v>
      </c>
    </row>
    <row r="71" spans="1:11" x14ac:dyDescent="0.25">
      <c r="A71" s="4">
        <v>44621</v>
      </c>
      <c r="B71" t="s">
        <v>13</v>
      </c>
      <c r="C71">
        <v>70</v>
      </c>
      <c r="D71" t="s">
        <v>9</v>
      </c>
      <c r="E71">
        <v>0</v>
      </c>
      <c r="F71" t="s">
        <v>12</v>
      </c>
      <c r="G71">
        <v>16</v>
      </c>
      <c r="H71" t="s">
        <v>21</v>
      </c>
    </row>
    <row r="72" spans="1:11" ht="30" x14ac:dyDescent="0.25">
      <c r="A72" s="4">
        <v>44621</v>
      </c>
      <c r="B72" t="s">
        <v>13</v>
      </c>
      <c r="C72">
        <v>71</v>
      </c>
      <c r="D72" t="s">
        <v>12</v>
      </c>
      <c r="E72">
        <v>2</v>
      </c>
      <c r="F72" t="s">
        <v>12</v>
      </c>
      <c r="G72">
        <v>16</v>
      </c>
      <c r="H72" t="s">
        <v>21</v>
      </c>
      <c r="I72">
        <v>7.4799999999999997E-3</v>
      </c>
      <c r="K72" s="14" t="s">
        <v>38</v>
      </c>
    </row>
    <row r="73" spans="1:11" x14ac:dyDescent="0.25">
      <c r="A73" s="4">
        <v>44621</v>
      </c>
      <c r="B73" t="s">
        <v>13</v>
      </c>
      <c r="C73">
        <v>72</v>
      </c>
      <c r="D73" t="s">
        <v>9</v>
      </c>
      <c r="E73">
        <v>0</v>
      </c>
      <c r="F73" t="s">
        <v>12</v>
      </c>
      <c r="H73" t="s">
        <v>11</v>
      </c>
      <c r="K73" s="14" t="s">
        <v>39</v>
      </c>
    </row>
    <row r="74" spans="1:11" x14ac:dyDescent="0.25">
      <c r="A74" s="4">
        <v>44621</v>
      </c>
      <c r="B74" t="s">
        <v>13</v>
      </c>
      <c r="C74">
        <v>73</v>
      </c>
      <c r="D74" t="s">
        <v>9</v>
      </c>
      <c r="E74">
        <v>0</v>
      </c>
      <c r="F74" t="s">
        <v>12</v>
      </c>
      <c r="H74" t="s">
        <v>11</v>
      </c>
      <c r="K74" s="14" t="s">
        <v>39</v>
      </c>
    </row>
    <row r="75" spans="1:11" x14ac:dyDescent="0.25">
      <c r="A75" s="4">
        <v>44621</v>
      </c>
      <c r="B75" t="s">
        <v>13</v>
      </c>
      <c r="C75">
        <v>74</v>
      </c>
      <c r="D75" t="s">
        <v>9</v>
      </c>
      <c r="E75">
        <v>0</v>
      </c>
      <c r="F75" t="s">
        <v>12</v>
      </c>
      <c r="H75" t="s">
        <v>11</v>
      </c>
      <c r="K75" s="14" t="s">
        <v>39</v>
      </c>
    </row>
    <row r="76" spans="1:11" ht="45" x14ac:dyDescent="0.25">
      <c r="A76" s="4">
        <v>44621</v>
      </c>
      <c r="B76" t="s">
        <v>13</v>
      </c>
      <c r="C76">
        <v>75</v>
      </c>
      <c r="D76" t="s">
        <v>9</v>
      </c>
      <c r="E76">
        <v>0</v>
      </c>
      <c r="F76" t="s">
        <v>12</v>
      </c>
      <c r="H76" t="s">
        <v>11</v>
      </c>
      <c r="I76">
        <v>9.5600000000000008E-3</v>
      </c>
      <c r="J76" s="8">
        <f>COUNTIF(D61:D76,"Y")/COUNTA(D61:D76)</f>
        <v>0.4375</v>
      </c>
      <c r="K76" s="14" t="s">
        <v>40</v>
      </c>
    </row>
    <row r="77" spans="1:11" x14ac:dyDescent="0.25">
      <c r="A77" s="4">
        <v>44622</v>
      </c>
      <c r="B77" t="s">
        <v>8</v>
      </c>
      <c r="C77">
        <v>76</v>
      </c>
      <c r="D77" t="s">
        <v>12</v>
      </c>
      <c r="E77">
        <v>3</v>
      </c>
      <c r="F77" t="s">
        <v>12</v>
      </c>
      <c r="H77" t="s">
        <v>11</v>
      </c>
    </row>
    <row r="78" spans="1:11" x14ac:dyDescent="0.25">
      <c r="A78" s="4">
        <v>44622</v>
      </c>
      <c r="B78" t="s">
        <v>8</v>
      </c>
      <c r="C78">
        <v>77</v>
      </c>
      <c r="D78" t="s">
        <v>9</v>
      </c>
      <c r="E78">
        <v>0</v>
      </c>
      <c r="F78" t="s">
        <v>12</v>
      </c>
      <c r="H78" t="s">
        <v>11</v>
      </c>
    </row>
    <row r="79" spans="1:11" x14ac:dyDescent="0.25">
      <c r="A79" s="4">
        <v>44622</v>
      </c>
      <c r="B79" t="s">
        <v>8</v>
      </c>
      <c r="C79">
        <v>78</v>
      </c>
      <c r="D79" t="s">
        <v>9</v>
      </c>
      <c r="E79">
        <v>0</v>
      </c>
      <c r="F79" t="s">
        <v>12</v>
      </c>
      <c r="H79" t="s">
        <v>11</v>
      </c>
    </row>
    <row r="80" spans="1:11" ht="45" x14ac:dyDescent="0.25">
      <c r="A80" s="4">
        <v>44622</v>
      </c>
      <c r="B80" t="s">
        <v>8</v>
      </c>
      <c r="C80">
        <v>79</v>
      </c>
      <c r="D80" t="s">
        <v>12</v>
      </c>
      <c r="E80">
        <v>1</v>
      </c>
      <c r="F80" t="s">
        <v>12</v>
      </c>
      <c r="H80" t="s">
        <v>11</v>
      </c>
      <c r="I80">
        <v>9.2230000000000003E-3</v>
      </c>
      <c r="K80" s="14" t="s">
        <v>41</v>
      </c>
    </row>
    <row r="81" spans="1:11" x14ac:dyDescent="0.25">
      <c r="A81" s="4">
        <v>44622</v>
      </c>
      <c r="B81" t="s">
        <v>18</v>
      </c>
      <c r="C81">
        <v>80</v>
      </c>
      <c r="D81" t="s">
        <v>9</v>
      </c>
      <c r="E81">
        <v>0</v>
      </c>
      <c r="F81" t="s">
        <v>12</v>
      </c>
      <c r="G81">
        <v>17</v>
      </c>
      <c r="H81" t="s">
        <v>16</v>
      </c>
    </row>
    <row r="82" spans="1:11" x14ac:dyDescent="0.25">
      <c r="A82" s="4">
        <v>44622</v>
      </c>
      <c r="B82" t="s">
        <v>18</v>
      </c>
      <c r="C82">
        <v>81</v>
      </c>
      <c r="D82" t="s">
        <v>12</v>
      </c>
      <c r="E82">
        <v>1</v>
      </c>
      <c r="F82" t="s">
        <v>12</v>
      </c>
      <c r="G82">
        <v>17</v>
      </c>
      <c r="H82" t="s">
        <v>16</v>
      </c>
    </row>
    <row r="83" spans="1:11" ht="30" x14ac:dyDescent="0.25">
      <c r="A83" s="4">
        <v>44622</v>
      </c>
      <c r="B83" t="s">
        <v>18</v>
      </c>
      <c r="C83">
        <v>82</v>
      </c>
      <c r="D83" t="s">
        <v>9</v>
      </c>
      <c r="E83">
        <v>0</v>
      </c>
      <c r="F83" t="s">
        <v>12</v>
      </c>
      <c r="G83">
        <v>17</v>
      </c>
      <c r="H83" t="s">
        <v>16</v>
      </c>
      <c r="I83">
        <v>7.6E-3</v>
      </c>
      <c r="K83" s="14" t="s">
        <v>42</v>
      </c>
    </row>
    <row r="84" spans="1:11" x14ac:dyDescent="0.25">
      <c r="A84" s="4">
        <v>44622</v>
      </c>
      <c r="B84" t="s">
        <v>18</v>
      </c>
      <c r="C84">
        <v>83</v>
      </c>
      <c r="D84" t="s">
        <v>9</v>
      </c>
      <c r="E84">
        <v>0</v>
      </c>
      <c r="F84" t="s">
        <v>12</v>
      </c>
      <c r="G84">
        <v>18</v>
      </c>
      <c r="H84" t="s">
        <v>16</v>
      </c>
    </row>
    <row r="85" spans="1:11" x14ac:dyDescent="0.25">
      <c r="A85" s="4">
        <v>44622</v>
      </c>
      <c r="B85" t="s">
        <v>18</v>
      </c>
      <c r="C85">
        <v>84</v>
      </c>
      <c r="D85" t="s">
        <v>12</v>
      </c>
      <c r="E85">
        <v>1</v>
      </c>
      <c r="F85" t="s">
        <v>12</v>
      </c>
      <c r="G85">
        <v>18</v>
      </c>
      <c r="H85" t="s">
        <v>16</v>
      </c>
    </row>
    <row r="86" spans="1:11" ht="30" x14ac:dyDescent="0.25">
      <c r="A86" s="4">
        <v>44622</v>
      </c>
      <c r="B86" t="s">
        <v>18</v>
      </c>
      <c r="C86">
        <v>85</v>
      </c>
      <c r="D86" t="s">
        <v>12</v>
      </c>
      <c r="E86">
        <v>2</v>
      </c>
      <c r="F86" t="s">
        <v>12</v>
      </c>
      <c r="G86">
        <v>18</v>
      </c>
      <c r="H86" t="s">
        <v>16</v>
      </c>
      <c r="I86">
        <v>8.6899999999999998E-3</v>
      </c>
      <c r="K86" s="14" t="s">
        <v>43</v>
      </c>
    </row>
    <row r="87" spans="1:11" x14ac:dyDescent="0.25">
      <c r="A87" s="4">
        <v>44622</v>
      </c>
      <c r="B87" t="s">
        <v>18</v>
      </c>
      <c r="C87">
        <v>86</v>
      </c>
      <c r="D87" t="s">
        <v>12</v>
      </c>
      <c r="E87">
        <v>1</v>
      </c>
      <c r="F87" t="s">
        <v>12</v>
      </c>
      <c r="G87">
        <v>19</v>
      </c>
      <c r="H87" t="s">
        <v>21</v>
      </c>
    </row>
    <row r="88" spans="1:11" x14ac:dyDescent="0.25">
      <c r="A88" s="4">
        <v>44622</v>
      </c>
      <c r="B88" t="s">
        <v>18</v>
      </c>
      <c r="C88">
        <v>87</v>
      </c>
      <c r="D88" t="s">
        <v>12</v>
      </c>
      <c r="E88">
        <v>2</v>
      </c>
      <c r="F88" t="s">
        <v>12</v>
      </c>
      <c r="G88">
        <v>19</v>
      </c>
      <c r="H88" t="s">
        <v>21</v>
      </c>
    </row>
    <row r="89" spans="1:11" ht="30" x14ac:dyDescent="0.25">
      <c r="A89" s="4">
        <v>44622</v>
      </c>
      <c r="B89" t="s">
        <v>18</v>
      </c>
      <c r="C89">
        <v>88</v>
      </c>
      <c r="D89" t="s">
        <v>12</v>
      </c>
      <c r="E89">
        <v>2</v>
      </c>
      <c r="F89" t="s">
        <v>12</v>
      </c>
      <c r="G89">
        <v>19</v>
      </c>
      <c r="H89" t="s">
        <v>21</v>
      </c>
      <c r="I89">
        <v>8.77E-3</v>
      </c>
      <c r="K89" s="14" t="s">
        <v>44</v>
      </c>
    </row>
    <row r="90" spans="1:11" x14ac:dyDescent="0.25">
      <c r="A90" s="4">
        <v>44622</v>
      </c>
      <c r="B90" t="s">
        <v>18</v>
      </c>
      <c r="C90">
        <v>89</v>
      </c>
      <c r="D90" t="s">
        <v>12</v>
      </c>
      <c r="E90">
        <v>1</v>
      </c>
      <c r="F90" t="s">
        <v>12</v>
      </c>
      <c r="G90">
        <v>20</v>
      </c>
      <c r="H90" t="s">
        <v>21</v>
      </c>
    </row>
    <row r="91" spans="1:11" x14ac:dyDescent="0.25">
      <c r="A91" s="4">
        <v>44622</v>
      </c>
      <c r="B91" t="s">
        <v>18</v>
      </c>
      <c r="C91">
        <v>90</v>
      </c>
      <c r="D91" t="s">
        <v>9</v>
      </c>
      <c r="E91">
        <v>0</v>
      </c>
      <c r="F91" t="s">
        <v>12</v>
      </c>
      <c r="G91">
        <v>20</v>
      </c>
      <c r="H91" t="s">
        <v>21</v>
      </c>
    </row>
    <row r="92" spans="1:11" ht="30" x14ac:dyDescent="0.25">
      <c r="A92" s="4">
        <v>44622</v>
      </c>
      <c r="B92" t="s">
        <v>18</v>
      </c>
      <c r="C92">
        <v>91</v>
      </c>
      <c r="D92" t="s">
        <v>9</v>
      </c>
      <c r="E92">
        <v>0</v>
      </c>
      <c r="F92" t="s">
        <v>12</v>
      </c>
      <c r="G92">
        <v>20</v>
      </c>
      <c r="H92" t="s">
        <v>21</v>
      </c>
      <c r="I92">
        <v>9.2099999999999994E-3</v>
      </c>
      <c r="K92" s="14" t="s">
        <v>45</v>
      </c>
    </row>
    <row r="93" spans="1:11" x14ac:dyDescent="0.25">
      <c r="A93" s="4">
        <v>44622</v>
      </c>
      <c r="B93" t="s">
        <v>18</v>
      </c>
      <c r="C93">
        <v>92</v>
      </c>
      <c r="D93" t="s">
        <v>12</v>
      </c>
      <c r="E93">
        <v>2</v>
      </c>
      <c r="F93" t="s">
        <v>12</v>
      </c>
      <c r="H93" t="s">
        <v>11</v>
      </c>
    </row>
    <row r="94" spans="1:11" x14ac:dyDescent="0.25">
      <c r="A94" s="4">
        <v>44622</v>
      </c>
      <c r="B94" t="s">
        <v>18</v>
      </c>
      <c r="C94">
        <v>93</v>
      </c>
      <c r="D94" t="s">
        <v>9</v>
      </c>
      <c r="E94">
        <v>0</v>
      </c>
      <c r="F94" t="s">
        <v>12</v>
      </c>
      <c r="H94" t="s">
        <v>11</v>
      </c>
    </row>
    <row r="95" spans="1:11" x14ac:dyDescent="0.25">
      <c r="A95" s="4">
        <v>44622</v>
      </c>
      <c r="B95" t="s">
        <v>18</v>
      </c>
      <c r="C95">
        <v>94</v>
      </c>
      <c r="D95" t="s">
        <v>9</v>
      </c>
      <c r="E95">
        <v>0</v>
      </c>
      <c r="F95" t="s">
        <v>12</v>
      </c>
      <c r="H95" t="s">
        <v>11</v>
      </c>
    </row>
    <row r="96" spans="1:11" ht="30" x14ac:dyDescent="0.25">
      <c r="A96" s="4">
        <v>44622</v>
      </c>
      <c r="B96" t="s">
        <v>18</v>
      </c>
      <c r="C96">
        <v>95</v>
      </c>
      <c r="D96" t="s">
        <v>12</v>
      </c>
      <c r="E96">
        <v>2</v>
      </c>
      <c r="F96" t="s">
        <v>12</v>
      </c>
      <c r="H96" t="s">
        <v>11</v>
      </c>
      <c r="I96">
        <v>1.0059999999999999E-2</v>
      </c>
      <c r="J96" s="8">
        <f>COUNTIF(D81:D96,"Y")/COUNTA(D81:D96)</f>
        <v>0.5625</v>
      </c>
      <c r="K96" s="14" t="s">
        <v>46</v>
      </c>
    </row>
    <row r="97" spans="1:11" x14ac:dyDescent="0.25">
      <c r="A97" s="4">
        <v>44622</v>
      </c>
      <c r="B97" t="s">
        <v>13</v>
      </c>
      <c r="C97">
        <v>96</v>
      </c>
      <c r="D97" t="s">
        <v>9</v>
      </c>
      <c r="E97">
        <v>0</v>
      </c>
      <c r="F97" t="s">
        <v>12</v>
      </c>
      <c r="G97">
        <v>21</v>
      </c>
      <c r="H97" t="s">
        <v>16</v>
      </c>
    </row>
    <row r="98" spans="1:11" x14ac:dyDescent="0.25">
      <c r="A98" s="4">
        <v>44622</v>
      </c>
      <c r="B98" t="s">
        <v>13</v>
      </c>
      <c r="C98">
        <v>97</v>
      </c>
      <c r="D98" t="s">
        <v>9</v>
      </c>
      <c r="E98">
        <v>0</v>
      </c>
      <c r="F98" t="s">
        <v>12</v>
      </c>
      <c r="G98">
        <v>21</v>
      </c>
      <c r="H98" t="s">
        <v>16</v>
      </c>
    </row>
    <row r="99" spans="1:11" ht="30" x14ac:dyDescent="0.25">
      <c r="A99" s="4">
        <v>44622</v>
      </c>
      <c r="B99" t="s">
        <v>13</v>
      </c>
      <c r="C99">
        <v>98</v>
      </c>
      <c r="D99" t="s">
        <v>9</v>
      </c>
      <c r="E99">
        <v>0</v>
      </c>
      <c r="F99" t="s">
        <v>12</v>
      </c>
      <c r="G99">
        <v>21</v>
      </c>
      <c r="H99" t="s">
        <v>16</v>
      </c>
      <c r="I99">
        <v>8.6400000000000001E-3</v>
      </c>
      <c r="K99" s="14" t="s">
        <v>47</v>
      </c>
    </row>
    <row r="100" spans="1:11" x14ac:dyDescent="0.25">
      <c r="A100" s="4">
        <v>44622</v>
      </c>
      <c r="B100" t="s">
        <v>13</v>
      </c>
      <c r="C100">
        <v>99</v>
      </c>
      <c r="D100" t="s">
        <v>9</v>
      </c>
      <c r="E100">
        <v>0</v>
      </c>
      <c r="F100" t="s">
        <v>12</v>
      </c>
      <c r="G100">
        <v>22</v>
      </c>
      <c r="H100" t="s">
        <v>16</v>
      </c>
    </row>
    <row r="101" spans="1:11" x14ac:dyDescent="0.25">
      <c r="A101" s="4">
        <v>44622</v>
      </c>
      <c r="B101" t="s">
        <v>13</v>
      </c>
      <c r="C101">
        <v>100</v>
      </c>
      <c r="D101" t="s">
        <v>12</v>
      </c>
      <c r="E101">
        <v>1</v>
      </c>
      <c r="F101" t="s">
        <v>12</v>
      </c>
      <c r="G101">
        <v>22</v>
      </c>
      <c r="H101" t="s">
        <v>16</v>
      </c>
    </row>
    <row r="102" spans="1:11" ht="30" x14ac:dyDescent="0.25">
      <c r="A102" s="4">
        <v>44622</v>
      </c>
      <c r="B102" t="s">
        <v>13</v>
      </c>
      <c r="C102">
        <v>101</v>
      </c>
      <c r="D102" t="s">
        <v>12</v>
      </c>
      <c r="E102">
        <v>1</v>
      </c>
      <c r="F102" t="s">
        <v>12</v>
      </c>
      <c r="G102">
        <v>22</v>
      </c>
      <c r="H102" t="s">
        <v>16</v>
      </c>
      <c r="I102">
        <v>8.6E-3</v>
      </c>
      <c r="K102" s="14" t="s">
        <v>48</v>
      </c>
    </row>
    <row r="103" spans="1:11" x14ac:dyDescent="0.25">
      <c r="A103" s="4">
        <v>44622</v>
      </c>
      <c r="B103" t="s">
        <v>13</v>
      </c>
      <c r="C103">
        <v>102</v>
      </c>
      <c r="D103" t="s">
        <v>12</v>
      </c>
      <c r="E103">
        <v>3</v>
      </c>
      <c r="F103" t="s">
        <v>9</v>
      </c>
      <c r="G103">
        <v>23</v>
      </c>
      <c r="H103" t="s">
        <v>21</v>
      </c>
    </row>
    <row r="104" spans="1:11" x14ac:dyDescent="0.25">
      <c r="A104" s="4">
        <v>44622</v>
      </c>
      <c r="B104" t="s">
        <v>13</v>
      </c>
      <c r="C104">
        <v>103</v>
      </c>
      <c r="D104" t="s">
        <v>9</v>
      </c>
      <c r="E104">
        <v>0</v>
      </c>
      <c r="F104" t="s">
        <v>9</v>
      </c>
      <c r="G104">
        <v>23</v>
      </c>
      <c r="H104" t="s">
        <v>21</v>
      </c>
    </row>
    <row r="105" spans="1:11" ht="30" x14ac:dyDescent="0.25">
      <c r="A105" s="4">
        <v>44622</v>
      </c>
      <c r="B105" t="s">
        <v>13</v>
      </c>
      <c r="C105">
        <v>104</v>
      </c>
      <c r="D105" t="s">
        <v>12</v>
      </c>
      <c r="E105">
        <v>2</v>
      </c>
      <c r="F105" t="s">
        <v>9</v>
      </c>
      <c r="G105">
        <v>23</v>
      </c>
      <c r="H105" t="s">
        <v>21</v>
      </c>
      <c r="I105">
        <v>9.9699999999999997E-2</v>
      </c>
      <c r="K105" s="14" t="s">
        <v>49</v>
      </c>
    </row>
    <row r="106" spans="1:11" x14ac:dyDescent="0.25">
      <c r="A106" s="4">
        <v>44622</v>
      </c>
      <c r="B106" t="s">
        <v>13</v>
      </c>
      <c r="C106">
        <v>105</v>
      </c>
      <c r="D106" t="s">
        <v>12</v>
      </c>
      <c r="E106">
        <v>2</v>
      </c>
      <c r="F106" t="s">
        <v>12</v>
      </c>
      <c r="G106">
        <v>24</v>
      </c>
      <c r="H106" t="s">
        <v>21</v>
      </c>
    </row>
    <row r="107" spans="1:11" x14ac:dyDescent="0.25">
      <c r="A107" s="4">
        <v>44622</v>
      </c>
      <c r="B107" t="s">
        <v>13</v>
      </c>
      <c r="C107">
        <v>106</v>
      </c>
      <c r="D107" t="s">
        <v>9</v>
      </c>
      <c r="E107">
        <v>0</v>
      </c>
      <c r="F107" t="s">
        <v>12</v>
      </c>
      <c r="G107">
        <v>24</v>
      </c>
      <c r="H107" t="s">
        <v>21</v>
      </c>
    </row>
    <row r="108" spans="1:11" ht="30" x14ac:dyDescent="0.25">
      <c r="A108" s="4">
        <v>44622</v>
      </c>
      <c r="B108" t="s">
        <v>13</v>
      </c>
      <c r="C108">
        <v>107</v>
      </c>
      <c r="D108" t="s">
        <v>12</v>
      </c>
      <c r="E108">
        <v>3</v>
      </c>
      <c r="F108" t="s">
        <v>12</v>
      </c>
      <c r="G108">
        <v>24</v>
      </c>
      <c r="H108" t="s">
        <v>21</v>
      </c>
      <c r="I108">
        <v>9.4500000000000001E-3</v>
      </c>
      <c r="K108" s="14" t="s">
        <v>50</v>
      </c>
    </row>
    <row r="109" spans="1:11" x14ac:dyDescent="0.25">
      <c r="A109" s="4">
        <v>44622</v>
      </c>
      <c r="B109" t="s">
        <v>13</v>
      </c>
      <c r="C109">
        <v>108</v>
      </c>
      <c r="D109" t="s">
        <v>9</v>
      </c>
      <c r="E109">
        <v>0</v>
      </c>
      <c r="F109" t="s">
        <v>12</v>
      </c>
      <c r="H109" t="s">
        <v>11</v>
      </c>
    </row>
    <row r="110" spans="1:11" x14ac:dyDescent="0.25">
      <c r="A110" s="4">
        <v>44622</v>
      </c>
      <c r="B110" t="s">
        <v>13</v>
      </c>
      <c r="C110">
        <v>109</v>
      </c>
      <c r="D110" t="s">
        <v>9</v>
      </c>
      <c r="E110">
        <v>0</v>
      </c>
      <c r="F110" t="s">
        <v>12</v>
      </c>
      <c r="H110" t="s">
        <v>11</v>
      </c>
    </row>
    <row r="111" spans="1:11" ht="30" x14ac:dyDescent="0.25">
      <c r="A111" s="4">
        <v>44622</v>
      </c>
      <c r="B111" t="s">
        <v>13</v>
      </c>
      <c r="C111">
        <v>110</v>
      </c>
      <c r="D111" t="s">
        <v>9</v>
      </c>
      <c r="E111">
        <v>0</v>
      </c>
      <c r="F111" t="s">
        <v>12</v>
      </c>
      <c r="H111" t="s">
        <v>11</v>
      </c>
      <c r="I111">
        <v>9.3500000000000007E-3</v>
      </c>
      <c r="J111" s="8">
        <f>COUNTIF(D97:D111,"Y")/COUNTA(D97:D111)</f>
        <v>0.4</v>
      </c>
      <c r="K111" s="14" t="s">
        <v>51</v>
      </c>
    </row>
    <row r="112" spans="1:11" ht="30" x14ac:dyDescent="0.25">
      <c r="A112" s="4">
        <v>44623</v>
      </c>
      <c r="B112" t="s">
        <v>18</v>
      </c>
      <c r="C112">
        <v>111</v>
      </c>
      <c r="D112" t="s">
        <v>12</v>
      </c>
      <c r="E112">
        <v>1</v>
      </c>
      <c r="F112" t="s">
        <v>12</v>
      </c>
      <c r="G112">
        <v>25</v>
      </c>
      <c r="H112" t="s">
        <v>16</v>
      </c>
      <c r="K112" s="14" t="s">
        <v>54</v>
      </c>
    </row>
    <row r="113" spans="1:11" x14ac:dyDescent="0.25">
      <c r="A113" s="4">
        <v>44623</v>
      </c>
      <c r="B113" t="s">
        <v>18</v>
      </c>
      <c r="C113">
        <v>112</v>
      </c>
      <c r="D113" t="s">
        <v>12</v>
      </c>
      <c r="E113">
        <v>1</v>
      </c>
      <c r="F113" t="s">
        <v>12</v>
      </c>
      <c r="G113">
        <v>25</v>
      </c>
      <c r="H113" t="s">
        <v>16</v>
      </c>
    </row>
    <row r="114" spans="1:11" ht="30" x14ac:dyDescent="0.25">
      <c r="A114" s="4">
        <v>44623</v>
      </c>
      <c r="B114" t="s">
        <v>18</v>
      </c>
      <c r="C114">
        <v>113</v>
      </c>
      <c r="D114" t="s">
        <v>9</v>
      </c>
      <c r="E114">
        <v>0</v>
      </c>
      <c r="F114" t="s">
        <v>12</v>
      </c>
      <c r="G114">
        <v>25</v>
      </c>
      <c r="H114" t="s">
        <v>16</v>
      </c>
      <c r="I114">
        <v>7.6899999999999998E-3</v>
      </c>
      <c r="K114" s="14" t="s">
        <v>52</v>
      </c>
    </row>
    <row r="115" spans="1:11" x14ac:dyDescent="0.25">
      <c r="A115" s="4">
        <v>44623</v>
      </c>
      <c r="B115" t="s">
        <v>18</v>
      </c>
      <c r="C115">
        <v>114</v>
      </c>
      <c r="D115" t="s">
        <v>9</v>
      </c>
      <c r="E115">
        <v>0</v>
      </c>
      <c r="F115" t="s">
        <v>12</v>
      </c>
      <c r="G115">
        <v>26</v>
      </c>
      <c r="H115" t="s">
        <v>16</v>
      </c>
    </row>
    <row r="116" spans="1:11" x14ac:dyDescent="0.25">
      <c r="A116" s="4">
        <v>44623</v>
      </c>
      <c r="B116" t="s">
        <v>18</v>
      </c>
      <c r="C116">
        <v>115</v>
      </c>
      <c r="D116" t="s">
        <v>12</v>
      </c>
      <c r="E116">
        <v>2</v>
      </c>
      <c r="F116" t="s">
        <v>12</v>
      </c>
      <c r="G116">
        <v>26</v>
      </c>
      <c r="H116" t="s">
        <v>16</v>
      </c>
    </row>
    <row r="117" spans="1:11" ht="30" x14ac:dyDescent="0.25">
      <c r="A117" s="4">
        <v>44623</v>
      </c>
      <c r="B117" t="s">
        <v>18</v>
      </c>
      <c r="C117">
        <v>116</v>
      </c>
      <c r="D117" t="s">
        <v>12</v>
      </c>
      <c r="E117">
        <v>1</v>
      </c>
      <c r="F117" t="s">
        <v>12</v>
      </c>
      <c r="G117">
        <v>26</v>
      </c>
      <c r="H117" t="s">
        <v>16</v>
      </c>
      <c r="I117">
        <v>7.9399999999999991E-3</v>
      </c>
      <c r="K117" s="14" t="s">
        <v>55</v>
      </c>
    </row>
    <row r="118" spans="1:11" x14ac:dyDescent="0.25">
      <c r="A118" s="4">
        <v>44623</v>
      </c>
      <c r="B118" t="s">
        <v>18</v>
      </c>
      <c r="C118">
        <v>117</v>
      </c>
      <c r="D118" t="s">
        <v>9</v>
      </c>
      <c r="E118">
        <v>0</v>
      </c>
      <c r="F118" t="s">
        <v>12</v>
      </c>
      <c r="G118">
        <v>27</v>
      </c>
      <c r="H118" t="s">
        <v>21</v>
      </c>
    </row>
    <row r="119" spans="1:11" x14ac:dyDescent="0.25">
      <c r="A119" s="4">
        <v>44623</v>
      </c>
      <c r="B119" t="s">
        <v>18</v>
      </c>
      <c r="C119">
        <v>118</v>
      </c>
      <c r="D119" t="s">
        <v>9</v>
      </c>
      <c r="E119">
        <v>0</v>
      </c>
      <c r="F119" t="s">
        <v>12</v>
      </c>
      <c r="G119">
        <v>27</v>
      </c>
      <c r="H119" t="s">
        <v>21</v>
      </c>
    </row>
    <row r="120" spans="1:11" ht="30" x14ac:dyDescent="0.25">
      <c r="A120" s="4">
        <v>44623</v>
      </c>
      <c r="B120" t="s">
        <v>18</v>
      </c>
      <c r="C120">
        <v>119</v>
      </c>
      <c r="D120" t="s">
        <v>9</v>
      </c>
      <c r="E120">
        <v>0</v>
      </c>
      <c r="F120" t="s">
        <v>12</v>
      </c>
      <c r="G120">
        <v>27</v>
      </c>
      <c r="H120" t="s">
        <v>21</v>
      </c>
      <c r="I120">
        <v>8.2799999999999992E-3</v>
      </c>
      <c r="K120" s="14" t="s">
        <v>56</v>
      </c>
    </row>
    <row r="121" spans="1:11" x14ac:dyDescent="0.25">
      <c r="A121" s="4">
        <v>44623</v>
      </c>
      <c r="B121" t="s">
        <v>18</v>
      </c>
      <c r="C121">
        <v>120</v>
      </c>
      <c r="D121" t="s">
        <v>12</v>
      </c>
      <c r="E121">
        <v>2</v>
      </c>
      <c r="F121" t="s">
        <v>12</v>
      </c>
      <c r="G121">
        <v>28</v>
      </c>
      <c r="H121" t="s">
        <v>21</v>
      </c>
    </row>
    <row r="122" spans="1:11" x14ac:dyDescent="0.25">
      <c r="A122" s="4">
        <v>44623</v>
      </c>
      <c r="B122" t="s">
        <v>18</v>
      </c>
      <c r="C122">
        <v>121</v>
      </c>
      <c r="D122" t="s">
        <v>12</v>
      </c>
      <c r="E122">
        <v>1</v>
      </c>
      <c r="F122" t="s">
        <v>12</v>
      </c>
      <c r="G122">
        <v>28</v>
      </c>
      <c r="H122" t="s">
        <v>21</v>
      </c>
    </row>
    <row r="123" spans="1:11" ht="30" x14ac:dyDescent="0.25">
      <c r="A123" s="4">
        <v>44623</v>
      </c>
      <c r="B123" t="s">
        <v>18</v>
      </c>
      <c r="C123">
        <v>122</v>
      </c>
      <c r="D123" t="s">
        <v>9</v>
      </c>
      <c r="E123">
        <v>0</v>
      </c>
      <c r="F123" t="s">
        <v>12</v>
      </c>
      <c r="G123">
        <v>28</v>
      </c>
      <c r="H123" t="s">
        <v>21</v>
      </c>
      <c r="I123">
        <v>7.8899999999999994E-3</v>
      </c>
      <c r="K123" s="14" t="s">
        <v>57</v>
      </c>
    </row>
    <row r="124" spans="1:11" x14ac:dyDescent="0.25">
      <c r="A124" s="4">
        <v>44623</v>
      </c>
      <c r="B124" t="s">
        <v>18</v>
      </c>
      <c r="C124">
        <v>123</v>
      </c>
      <c r="D124" t="s">
        <v>9</v>
      </c>
      <c r="E124">
        <v>0</v>
      </c>
      <c r="F124" t="s">
        <v>12</v>
      </c>
      <c r="H124" t="s">
        <v>11</v>
      </c>
    </row>
    <row r="125" spans="1:11" x14ac:dyDescent="0.25">
      <c r="A125" s="4">
        <v>44623</v>
      </c>
      <c r="B125" t="s">
        <v>18</v>
      </c>
      <c r="C125">
        <v>124</v>
      </c>
      <c r="D125" t="s">
        <v>12</v>
      </c>
      <c r="E125">
        <v>2</v>
      </c>
      <c r="F125" t="s">
        <v>12</v>
      </c>
      <c r="H125" t="s">
        <v>11</v>
      </c>
    </row>
    <row r="126" spans="1:11" x14ac:dyDescent="0.25">
      <c r="A126" s="4">
        <v>44623</v>
      </c>
      <c r="B126" t="s">
        <v>18</v>
      </c>
      <c r="C126">
        <v>125</v>
      </c>
      <c r="D126" t="s">
        <v>9</v>
      </c>
      <c r="E126">
        <v>0</v>
      </c>
      <c r="F126" t="s">
        <v>12</v>
      </c>
      <c r="H126" t="s">
        <v>11</v>
      </c>
    </row>
    <row r="127" spans="1:11" ht="30" x14ac:dyDescent="0.25">
      <c r="A127" s="4">
        <v>44623</v>
      </c>
      <c r="B127" t="s">
        <v>18</v>
      </c>
      <c r="C127">
        <v>126</v>
      </c>
      <c r="D127" t="s">
        <v>12</v>
      </c>
      <c r="E127">
        <v>2</v>
      </c>
      <c r="F127" t="s">
        <v>12</v>
      </c>
      <c r="H127" t="s">
        <v>11</v>
      </c>
      <c r="I127">
        <v>1.004E-2</v>
      </c>
      <c r="J127" s="8">
        <f>COUNTIF(D112:D127,"Y")/COUNTA(D112:D127)</f>
        <v>0.5</v>
      </c>
      <c r="K127" s="14" t="s">
        <v>58</v>
      </c>
    </row>
    <row r="128" spans="1:11" x14ac:dyDescent="0.25">
      <c r="A128" s="4">
        <v>44623</v>
      </c>
      <c r="B128" t="s">
        <v>13</v>
      </c>
      <c r="C128">
        <v>127</v>
      </c>
      <c r="D128" t="s">
        <v>12</v>
      </c>
      <c r="E128">
        <v>1</v>
      </c>
      <c r="F128" t="s">
        <v>12</v>
      </c>
      <c r="G128">
        <v>29</v>
      </c>
      <c r="H128" t="s">
        <v>16</v>
      </c>
    </row>
    <row r="129" spans="1:11" x14ac:dyDescent="0.25">
      <c r="A129" s="4">
        <v>44623</v>
      </c>
      <c r="B129" t="s">
        <v>13</v>
      </c>
      <c r="C129">
        <v>128</v>
      </c>
      <c r="D129" t="s">
        <v>9</v>
      </c>
      <c r="E129">
        <v>0</v>
      </c>
      <c r="F129" t="s">
        <v>12</v>
      </c>
      <c r="G129">
        <v>29</v>
      </c>
      <c r="H129" t="s">
        <v>16</v>
      </c>
    </row>
    <row r="130" spans="1:11" ht="30" x14ac:dyDescent="0.25">
      <c r="A130" s="4">
        <v>44623</v>
      </c>
      <c r="B130" t="s">
        <v>13</v>
      </c>
      <c r="C130">
        <v>129</v>
      </c>
      <c r="D130" t="s">
        <v>12</v>
      </c>
      <c r="E130">
        <v>3</v>
      </c>
      <c r="F130" t="s">
        <v>12</v>
      </c>
      <c r="G130">
        <v>29</v>
      </c>
      <c r="H130" t="s">
        <v>16</v>
      </c>
      <c r="I130">
        <v>9.11E-3</v>
      </c>
      <c r="K130" s="14" t="s">
        <v>59</v>
      </c>
    </row>
    <row r="131" spans="1:11" x14ac:dyDescent="0.25">
      <c r="A131" s="4">
        <v>44623</v>
      </c>
      <c r="B131" t="s">
        <v>13</v>
      </c>
      <c r="C131">
        <v>130</v>
      </c>
      <c r="D131" t="s">
        <v>9</v>
      </c>
      <c r="E131">
        <v>0</v>
      </c>
      <c r="F131" t="s">
        <v>12</v>
      </c>
      <c r="G131">
        <v>30</v>
      </c>
      <c r="H131" t="s">
        <v>16</v>
      </c>
    </row>
    <row r="132" spans="1:11" x14ac:dyDescent="0.25">
      <c r="A132" s="4">
        <v>44623</v>
      </c>
      <c r="B132" t="s">
        <v>13</v>
      </c>
      <c r="C132">
        <v>131</v>
      </c>
      <c r="D132" t="s">
        <v>12</v>
      </c>
      <c r="E132">
        <v>2</v>
      </c>
      <c r="F132" t="s">
        <v>12</v>
      </c>
      <c r="G132">
        <v>30</v>
      </c>
      <c r="H132" t="s">
        <v>16</v>
      </c>
    </row>
    <row r="133" spans="1:11" ht="30" x14ac:dyDescent="0.25">
      <c r="A133" s="4">
        <v>44623</v>
      </c>
      <c r="B133" t="s">
        <v>13</v>
      </c>
      <c r="C133">
        <v>132</v>
      </c>
      <c r="D133" t="s">
        <v>9</v>
      </c>
      <c r="E133">
        <v>0</v>
      </c>
      <c r="F133" t="s">
        <v>12</v>
      </c>
      <c r="G133">
        <v>30</v>
      </c>
      <c r="H133" t="s">
        <v>16</v>
      </c>
      <c r="I133">
        <v>9.1299999999999992E-3</v>
      </c>
      <c r="K133" s="14" t="s">
        <v>60</v>
      </c>
    </row>
    <row r="134" spans="1:11" x14ac:dyDescent="0.25">
      <c r="A134" s="4">
        <v>44623</v>
      </c>
      <c r="B134" t="s">
        <v>13</v>
      </c>
      <c r="C134">
        <v>133</v>
      </c>
      <c r="D134" t="s">
        <v>12</v>
      </c>
      <c r="E134">
        <v>1</v>
      </c>
      <c r="F134" t="s">
        <v>12</v>
      </c>
      <c r="G134">
        <v>31</v>
      </c>
      <c r="H134" t="s">
        <v>21</v>
      </c>
    </row>
    <row r="135" spans="1:11" x14ac:dyDescent="0.25">
      <c r="A135" s="4">
        <v>44623</v>
      </c>
      <c r="B135" t="s">
        <v>13</v>
      </c>
      <c r="C135">
        <v>134</v>
      </c>
      <c r="D135" t="s">
        <v>12</v>
      </c>
      <c r="E135">
        <v>6</v>
      </c>
      <c r="F135" t="s">
        <v>12</v>
      </c>
      <c r="G135">
        <v>31</v>
      </c>
      <c r="H135" t="s">
        <v>21</v>
      </c>
    </row>
    <row r="136" spans="1:11" ht="30" x14ac:dyDescent="0.25">
      <c r="A136" s="4">
        <v>44623</v>
      </c>
      <c r="B136" t="s">
        <v>13</v>
      </c>
      <c r="C136">
        <v>135</v>
      </c>
      <c r="D136" t="s">
        <v>12</v>
      </c>
      <c r="E136">
        <v>2</v>
      </c>
      <c r="F136" t="s">
        <v>12</v>
      </c>
      <c r="G136">
        <v>31</v>
      </c>
      <c r="H136" t="s">
        <v>21</v>
      </c>
      <c r="I136">
        <v>8.7200000000000003E-3</v>
      </c>
      <c r="K136" s="14" t="s">
        <v>61</v>
      </c>
    </row>
    <row r="137" spans="1:11" x14ac:dyDescent="0.25">
      <c r="A137" s="4">
        <v>44623</v>
      </c>
      <c r="B137" t="s">
        <v>13</v>
      </c>
      <c r="C137">
        <v>136</v>
      </c>
      <c r="D137" t="s">
        <v>12</v>
      </c>
      <c r="E137">
        <v>1</v>
      </c>
      <c r="F137" t="s">
        <v>12</v>
      </c>
      <c r="G137">
        <v>32</v>
      </c>
      <c r="H137" t="s">
        <v>21</v>
      </c>
    </row>
    <row r="138" spans="1:11" x14ac:dyDescent="0.25">
      <c r="A138" s="4">
        <v>44623</v>
      </c>
      <c r="B138" t="s">
        <v>13</v>
      </c>
      <c r="C138">
        <v>137</v>
      </c>
      <c r="D138" t="s">
        <v>9</v>
      </c>
      <c r="E138">
        <v>0</v>
      </c>
      <c r="F138" t="s">
        <v>12</v>
      </c>
      <c r="G138">
        <v>32</v>
      </c>
      <c r="H138" t="s">
        <v>21</v>
      </c>
    </row>
    <row r="139" spans="1:11" ht="30" x14ac:dyDescent="0.25">
      <c r="A139" s="4">
        <v>44623</v>
      </c>
      <c r="B139" t="s">
        <v>13</v>
      </c>
      <c r="C139">
        <v>138</v>
      </c>
      <c r="D139" t="s">
        <v>12</v>
      </c>
      <c r="E139">
        <v>6</v>
      </c>
      <c r="F139" t="s">
        <v>12</v>
      </c>
      <c r="G139">
        <v>32</v>
      </c>
      <c r="H139" t="s">
        <v>21</v>
      </c>
      <c r="I139">
        <v>8.4200000000000004E-3</v>
      </c>
      <c r="K139" s="14" t="s">
        <v>62</v>
      </c>
    </row>
    <row r="140" spans="1:11" x14ac:dyDescent="0.25">
      <c r="A140" s="4">
        <v>44623</v>
      </c>
      <c r="B140" t="s">
        <v>13</v>
      </c>
      <c r="C140">
        <v>139</v>
      </c>
      <c r="D140" t="s">
        <v>12</v>
      </c>
      <c r="E140">
        <v>1</v>
      </c>
      <c r="F140" t="s">
        <v>12</v>
      </c>
      <c r="H140" t="s">
        <v>11</v>
      </c>
    </row>
    <row r="141" spans="1:11" x14ac:dyDescent="0.25">
      <c r="A141" s="4">
        <v>44623</v>
      </c>
      <c r="B141" t="s">
        <v>13</v>
      </c>
      <c r="C141">
        <v>140</v>
      </c>
      <c r="D141" t="s">
        <v>9</v>
      </c>
      <c r="E141">
        <v>0</v>
      </c>
      <c r="F141" t="s">
        <v>12</v>
      </c>
      <c r="H141" t="s">
        <v>11</v>
      </c>
    </row>
    <row r="142" spans="1:11" x14ac:dyDescent="0.25">
      <c r="A142" s="4">
        <v>44623</v>
      </c>
      <c r="B142" t="s">
        <v>13</v>
      </c>
      <c r="C142">
        <v>141</v>
      </c>
      <c r="D142" t="s">
        <v>12</v>
      </c>
      <c r="E142">
        <v>3</v>
      </c>
      <c r="F142" t="s">
        <v>12</v>
      </c>
      <c r="H142" t="s">
        <v>11</v>
      </c>
    </row>
    <row r="143" spans="1:11" ht="30" x14ac:dyDescent="0.25">
      <c r="A143" s="4">
        <v>44623</v>
      </c>
      <c r="B143" t="s">
        <v>13</v>
      </c>
      <c r="C143">
        <v>142</v>
      </c>
      <c r="D143" t="s">
        <v>12</v>
      </c>
      <c r="E143">
        <v>2</v>
      </c>
      <c r="F143" t="s">
        <v>12</v>
      </c>
      <c r="H143" t="s">
        <v>11</v>
      </c>
      <c r="I143">
        <v>1.268E-2</v>
      </c>
      <c r="J143" s="8">
        <f>COUNTIF(D128:D143,"Y")/COUNTA(D128:D143)</f>
        <v>0.6875</v>
      </c>
      <c r="K143" s="14" t="s">
        <v>63</v>
      </c>
    </row>
    <row r="144" spans="1:11" x14ac:dyDescent="0.25">
      <c r="A144" s="4">
        <v>44623</v>
      </c>
      <c r="B144" t="s">
        <v>64</v>
      </c>
      <c r="C144">
        <v>143</v>
      </c>
      <c r="D144" t="s">
        <v>9</v>
      </c>
      <c r="E144">
        <v>0</v>
      </c>
      <c r="F144" t="s">
        <v>12</v>
      </c>
      <c r="G144">
        <v>33</v>
      </c>
      <c r="H144" t="s">
        <v>16</v>
      </c>
    </row>
    <row r="145" spans="1:11" x14ac:dyDescent="0.25">
      <c r="A145" s="4">
        <v>44623</v>
      </c>
      <c r="B145" t="s">
        <v>64</v>
      </c>
      <c r="C145">
        <v>144</v>
      </c>
      <c r="D145" t="s">
        <v>9</v>
      </c>
      <c r="E145">
        <v>0</v>
      </c>
      <c r="F145" t="s">
        <v>12</v>
      </c>
      <c r="G145">
        <v>33</v>
      </c>
      <c r="H145" t="s">
        <v>16</v>
      </c>
    </row>
    <row r="146" spans="1:11" ht="30" x14ac:dyDescent="0.25">
      <c r="A146" s="4">
        <v>44623</v>
      </c>
      <c r="B146" t="s">
        <v>64</v>
      </c>
      <c r="C146">
        <v>145</v>
      </c>
      <c r="D146" t="s">
        <v>9</v>
      </c>
      <c r="E146">
        <v>0</v>
      </c>
      <c r="F146" t="s">
        <v>12</v>
      </c>
      <c r="G146">
        <v>33</v>
      </c>
      <c r="H146" t="s">
        <v>16</v>
      </c>
      <c r="I146">
        <v>9.0399999999999994E-3</v>
      </c>
      <c r="K146" s="14" t="s">
        <v>65</v>
      </c>
    </row>
    <row r="147" spans="1:11" x14ac:dyDescent="0.25">
      <c r="A147" s="4">
        <v>44623</v>
      </c>
      <c r="B147" t="s">
        <v>64</v>
      </c>
      <c r="C147">
        <v>146</v>
      </c>
      <c r="D147" t="s">
        <v>12</v>
      </c>
      <c r="E147">
        <v>4</v>
      </c>
      <c r="F147" t="s">
        <v>12</v>
      </c>
      <c r="G147">
        <v>34</v>
      </c>
      <c r="H147" t="s">
        <v>16</v>
      </c>
    </row>
    <row r="148" spans="1:11" x14ac:dyDescent="0.25">
      <c r="A148" s="4">
        <v>44623</v>
      </c>
      <c r="B148" t="s">
        <v>64</v>
      </c>
      <c r="C148">
        <v>147</v>
      </c>
      <c r="D148" t="s">
        <v>12</v>
      </c>
      <c r="E148">
        <v>1</v>
      </c>
      <c r="F148" t="s">
        <v>12</v>
      </c>
      <c r="G148">
        <v>34</v>
      </c>
      <c r="H148" t="s">
        <v>16</v>
      </c>
    </row>
    <row r="149" spans="1:11" ht="30" x14ac:dyDescent="0.25">
      <c r="A149" s="4">
        <v>44623</v>
      </c>
      <c r="B149" t="s">
        <v>64</v>
      </c>
      <c r="C149">
        <v>148</v>
      </c>
      <c r="D149" t="s">
        <v>12</v>
      </c>
      <c r="E149">
        <v>2</v>
      </c>
      <c r="F149" t="s">
        <v>12</v>
      </c>
      <c r="G149">
        <v>34</v>
      </c>
      <c r="H149" t="s">
        <v>16</v>
      </c>
      <c r="I149">
        <v>9.5650000000000006E-3</v>
      </c>
      <c r="K149" s="14" t="s">
        <v>66</v>
      </c>
    </row>
    <row r="150" spans="1:11" x14ac:dyDescent="0.25">
      <c r="A150" s="4">
        <v>44623</v>
      </c>
      <c r="B150" t="s">
        <v>64</v>
      </c>
      <c r="C150">
        <v>149</v>
      </c>
      <c r="D150" t="s">
        <v>12</v>
      </c>
      <c r="E150">
        <v>2</v>
      </c>
      <c r="F150" t="s">
        <v>12</v>
      </c>
      <c r="G150">
        <v>35</v>
      </c>
      <c r="H150" t="s">
        <v>21</v>
      </c>
    </row>
    <row r="151" spans="1:11" x14ac:dyDescent="0.25">
      <c r="A151" s="4">
        <v>44623</v>
      </c>
      <c r="B151" t="s">
        <v>64</v>
      </c>
      <c r="C151">
        <v>150</v>
      </c>
      <c r="D151" t="s">
        <v>12</v>
      </c>
      <c r="E151">
        <v>2</v>
      </c>
      <c r="F151" t="s">
        <v>12</v>
      </c>
      <c r="G151">
        <v>35</v>
      </c>
      <c r="H151" t="s">
        <v>21</v>
      </c>
    </row>
    <row r="152" spans="1:11" ht="30" x14ac:dyDescent="0.25">
      <c r="A152" s="4">
        <v>44623</v>
      </c>
      <c r="B152" t="s">
        <v>64</v>
      </c>
      <c r="C152">
        <v>151</v>
      </c>
      <c r="D152" t="s">
        <v>9</v>
      </c>
      <c r="E152">
        <v>0</v>
      </c>
      <c r="F152" t="s">
        <v>12</v>
      </c>
      <c r="G152">
        <v>35</v>
      </c>
      <c r="H152" t="s">
        <v>21</v>
      </c>
      <c r="I152">
        <v>8.4799999999999997E-3</v>
      </c>
      <c r="K152" s="14" t="s">
        <v>67</v>
      </c>
    </row>
    <row r="153" spans="1:11" x14ac:dyDescent="0.25">
      <c r="A153" s="4">
        <v>44623</v>
      </c>
      <c r="B153" t="s">
        <v>64</v>
      </c>
      <c r="C153">
        <v>152</v>
      </c>
      <c r="D153" t="s">
        <v>12</v>
      </c>
      <c r="E153">
        <v>1</v>
      </c>
      <c r="F153" t="s">
        <v>12</v>
      </c>
      <c r="G153">
        <v>36</v>
      </c>
      <c r="H153" t="s">
        <v>21</v>
      </c>
    </row>
    <row r="154" spans="1:11" x14ac:dyDescent="0.25">
      <c r="A154" s="4">
        <v>44623</v>
      </c>
      <c r="B154" t="s">
        <v>64</v>
      </c>
      <c r="C154">
        <v>153</v>
      </c>
      <c r="D154" t="s">
        <v>12</v>
      </c>
      <c r="E154">
        <v>3</v>
      </c>
      <c r="F154" t="s">
        <v>12</v>
      </c>
      <c r="G154">
        <v>36</v>
      </c>
      <c r="H154" t="s">
        <v>21</v>
      </c>
    </row>
    <row r="155" spans="1:11" ht="30" x14ac:dyDescent="0.25">
      <c r="A155" s="4">
        <v>44623</v>
      </c>
      <c r="B155" t="s">
        <v>64</v>
      </c>
      <c r="C155">
        <v>154</v>
      </c>
      <c r="D155" t="s">
        <v>12</v>
      </c>
      <c r="E155">
        <v>1</v>
      </c>
      <c r="F155" t="s">
        <v>12</v>
      </c>
      <c r="G155">
        <v>36</v>
      </c>
      <c r="H155" t="s">
        <v>21</v>
      </c>
      <c r="I155">
        <v>7.0800000000000004E-3</v>
      </c>
      <c r="K155" s="14" t="s">
        <v>68</v>
      </c>
    </row>
    <row r="156" spans="1:11" x14ac:dyDescent="0.25">
      <c r="A156" s="4">
        <v>44623</v>
      </c>
      <c r="B156" t="s">
        <v>64</v>
      </c>
      <c r="C156">
        <v>155</v>
      </c>
      <c r="D156" t="s">
        <v>12</v>
      </c>
      <c r="E156">
        <v>4</v>
      </c>
      <c r="F156" t="s">
        <v>12</v>
      </c>
      <c r="H156" t="s">
        <v>11</v>
      </c>
    </row>
    <row r="157" spans="1:11" x14ac:dyDescent="0.25">
      <c r="A157" s="4">
        <v>44623</v>
      </c>
      <c r="B157" t="s">
        <v>64</v>
      </c>
      <c r="C157">
        <v>156</v>
      </c>
      <c r="D157" t="s">
        <v>12</v>
      </c>
      <c r="E157">
        <v>2</v>
      </c>
      <c r="F157" t="s">
        <v>12</v>
      </c>
      <c r="H157" t="s">
        <v>11</v>
      </c>
    </row>
    <row r="158" spans="1:11" x14ac:dyDescent="0.25">
      <c r="A158" s="4">
        <v>44623</v>
      </c>
      <c r="B158" t="s">
        <v>64</v>
      </c>
      <c r="C158">
        <v>157</v>
      </c>
      <c r="D158" t="s">
        <v>9</v>
      </c>
      <c r="E158">
        <v>0</v>
      </c>
      <c r="F158" t="s">
        <v>12</v>
      </c>
      <c r="H158" t="s">
        <v>11</v>
      </c>
    </row>
    <row r="159" spans="1:11" ht="30" x14ac:dyDescent="0.25">
      <c r="A159" s="4">
        <v>44623</v>
      </c>
      <c r="B159" t="s">
        <v>64</v>
      </c>
      <c r="C159">
        <v>158</v>
      </c>
      <c r="D159" t="s">
        <v>12</v>
      </c>
      <c r="E159">
        <v>3</v>
      </c>
      <c r="F159" t="s">
        <v>12</v>
      </c>
      <c r="H159" t="s">
        <v>11</v>
      </c>
      <c r="I159">
        <v>8.4399999999999996E-3</v>
      </c>
      <c r="J159" s="8">
        <f>COUNTIF(D144:D159,"Y")/COUNTA(D144:D159)</f>
        <v>0.6875</v>
      </c>
      <c r="K159" s="14" t="s">
        <v>70</v>
      </c>
    </row>
    <row r="160" spans="1:11" x14ac:dyDescent="0.25">
      <c r="A160" s="4">
        <v>44623</v>
      </c>
      <c r="B160" t="s">
        <v>8</v>
      </c>
      <c r="C160">
        <v>159</v>
      </c>
      <c r="D160" t="s">
        <v>9</v>
      </c>
      <c r="E160">
        <v>0</v>
      </c>
      <c r="F160" t="s">
        <v>12</v>
      </c>
      <c r="G160">
        <v>37</v>
      </c>
      <c r="H160" t="s">
        <v>16</v>
      </c>
    </row>
    <row r="161" spans="1:11" ht="45" x14ac:dyDescent="0.25">
      <c r="A161" s="4">
        <v>44623</v>
      </c>
      <c r="B161" t="s">
        <v>8</v>
      </c>
      <c r="C161">
        <v>160</v>
      </c>
      <c r="D161" t="s">
        <v>9</v>
      </c>
      <c r="E161">
        <v>0</v>
      </c>
      <c r="F161" t="s">
        <v>12</v>
      </c>
      <c r="G161">
        <v>37</v>
      </c>
      <c r="H161" t="s">
        <v>16</v>
      </c>
      <c r="K161" s="14" t="s">
        <v>72</v>
      </c>
    </row>
    <row r="162" spans="1:11" ht="30" x14ac:dyDescent="0.25">
      <c r="A162" s="4">
        <v>44623</v>
      </c>
      <c r="B162" t="s">
        <v>8</v>
      </c>
      <c r="C162">
        <v>161</v>
      </c>
      <c r="D162" t="s">
        <v>12</v>
      </c>
      <c r="E162">
        <v>2</v>
      </c>
      <c r="F162" t="s">
        <v>12</v>
      </c>
      <c r="G162">
        <v>37</v>
      </c>
      <c r="H162" t="s">
        <v>16</v>
      </c>
      <c r="I162">
        <v>9.4199999999999996E-3</v>
      </c>
      <c r="K162" s="14" t="s">
        <v>69</v>
      </c>
    </row>
    <row r="163" spans="1:11" x14ac:dyDescent="0.25">
      <c r="A163" s="4">
        <v>44623</v>
      </c>
      <c r="B163" t="s">
        <v>8</v>
      </c>
      <c r="C163">
        <v>162</v>
      </c>
      <c r="D163" t="s">
        <v>12</v>
      </c>
      <c r="E163">
        <v>2</v>
      </c>
      <c r="F163" t="s">
        <v>12</v>
      </c>
      <c r="G163">
        <v>38</v>
      </c>
      <c r="H163" t="s">
        <v>16</v>
      </c>
    </row>
    <row r="164" spans="1:11" x14ac:dyDescent="0.25">
      <c r="A164" s="4">
        <v>44623</v>
      </c>
      <c r="B164" t="s">
        <v>8</v>
      </c>
      <c r="C164">
        <v>163</v>
      </c>
      <c r="D164" t="s">
        <v>12</v>
      </c>
      <c r="E164">
        <v>1</v>
      </c>
      <c r="F164" t="s">
        <v>12</v>
      </c>
      <c r="G164">
        <v>38</v>
      </c>
      <c r="H164" t="s">
        <v>16</v>
      </c>
    </row>
    <row r="165" spans="1:11" ht="30" x14ac:dyDescent="0.25">
      <c r="A165" s="4">
        <v>44623</v>
      </c>
      <c r="B165" t="s">
        <v>8</v>
      </c>
      <c r="C165">
        <v>164</v>
      </c>
      <c r="D165" t="s">
        <v>12</v>
      </c>
      <c r="E165">
        <v>1</v>
      </c>
      <c r="F165" t="s">
        <v>12</v>
      </c>
      <c r="G165">
        <v>38</v>
      </c>
      <c r="H165" t="s">
        <v>16</v>
      </c>
      <c r="I165">
        <v>6.8700000000000002E-3</v>
      </c>
      <c r="K165" s="14" t="s">
        <v>73</v>
      </c>
    </row>
    <row r="166" spans="1:11" x14ac:dyDescent="0.25">
      <c r="A166" s="4">
        <v>44623</v>
      </c>
      <c r="B166" t="s">
        <v>8</v>
      </c>
      <c r="C166">
        <v>165</v>
      </c>
      <c r="D166" t="s">
        <v>12</v>
      </c>
      <c r="E166">
        <v>2</v>
      </c>
      <c r="F166" t="s">
        <v>12</v>
      </c>
      <c r="G166">
        <v>39</v>
      </c>
      <c r="H166" t="s">
        <v>21</v>
      </c>
    </row>
    <row r="167" spans="1:11" x14ac:dyDescent="0.25">
      <c r="A167" s="4">
        <v>44623</v>
      </c>
      <c r="B167" t="s">
        <v>8</v>
      </c>
      <c r="C167">
        <v>166</v>
      </c>
      <c r="D167" t="s">
        <v>9</v>
      </c>
      <c r="E167">
        <v>0</v>
      </c>
      <c r="F167" t="s">
        <v>12</v>
      </c>
      <c r="G167">
        <v>39</v>
      </c>
      <c r="H167" t="s">
        <v>21</v>
      </c>
    </row>
    <row r="168" spans="1:11" ht="30" x14ac:dyDescent="0.25">
      <c r="A168" s="4">
        <v>44623</v>
      </c>
      <c r="B168" t="s">
        <v>8</v>
      </c>
      <c r="C168">
        <v>167</v>
      </c>
      <c r="D168" t="s">
        <v>12</v>
      </c>
      <c r="E168">
        <v>3</v>
      </c>
      <c r="F168" t="s">
        <v>12</v>
      </c>
      <c r="G168">
        <v>39</v>
      </c>
      <c r="H168" t="s">
        <v>21</v>
      </c>
      <c r="I168">
        <v>8.1390000000000004E-3</v>
      </c>
      <c r="K168" s="14" t="s">
        <v>71</v>
      </c>
    </row>
    <row r="169" spans="1:11" x14ac:dyDescent="0.25">
      <c r="A169" s="4">
        <v>44623</v>
      </c>
      <c r="B169" t="s">
        <v>8</v>
      </c>
      <c r="C169">
        <v>168</v>
      </c>
      <c r="D169" t="s">
        <v>12</v>
      </c>
      <c r="E169">
        <v>1</v>
      </c>
      <c r="F169" t="s">
        <v>12</v>
      </c>
      <c r="G169">
        <v>40</v>
      </c>
      <c r="H169" t="s">
        <v>21</v>
      </c>
    </row>
    <row r="170" spans="1:11" x14ac:dyDescent="0.25">
      <c r="A170" s="4">
        <v>44623</v>
      </c>
      <c r="B170" t="s">
        <v>8</v>
      </c>
      <c r="C170">
        <v>169</v>
      </c>
      <c r="D170" t="s">
        <v>12</v>
      </c>
      <c r="E170">
        <v>2</v>
      </c>
      <c r="F170" t="s">
        <v>12</v>
      </c>
      <c r="G170">
        <v>40</v>
      </c>
      <c r="H170" t="s">
        <v>21</v>
      </c>
    </row>
    <row r="171" spans="1:11" ht="30" x14ac:dyDescent="0.25">
      <c r="A171" s="4">
        <v>44623</v>
      </c>
      <c r="B171" t="s">
        <v>8</v>
      </c>
      <c r="C171">
        <v>170</v>
      </c>
      <c r="D171" t="s">
        <v>9</v>
      </c>
      <c r="E171">
        <v>0</v>
      </c>
      <c r="F171" t="s">
        <v>12</v>
      </c>
      <c r="G171">
        <v>40</v>
      </c>
      <c r="H171" t="s">
        <v>21</v>
      </c>
      <c r="I171">
        <v>6.94E-3</v>
      </c>
      <c r="K171" s="14" t="s">
        <v>74</v>
      </c>
    </row>
    <row r="172" spans="1:11" x14ac:dyDescent="0.25">
      <c r="A172" s="4">
        <v>44623</v>
      </c>
      <c r="B172" t="s">
        <v>8</v>
      </c>
      <c r="C172">
        <v>171</v>
      </c>
      <c r="D172" t="s">
        <v>12</v>
      </c>
      <c r="E172">
        <v>3</v>
      </c>
      <c r="F172" t="s">
        <v>12</v>
      </c>
      <c r="H172" t="s">
        <v>11</v>
      </c>
    </row>
    <row r="173" spans="1:11" x14ac:dyDescent="0.25">
      <c r="A173" s="4">
        <v>44623</v>
      </c>
      <c r="B173" t="s">
        <v>8</v>
      </c>
      <c r="C173">
        <v>172</v>
      </c>
      <c r="D173" t="s">
        <v>12</v>
      </c>
      <c r="E173">
        <v>3</v>
      </c>
      <c r="F173" t="s">
        <v>12</v>
      </c>
      <c r="H173" t="s">
        <v>11</v>
      </c>
    </row>
    <row r="174" spans="1:11" x14ac:dyDescent="0.25">
      <c r="A174" s="4">
        <v>44623</v>
      </c>
      <c r="B174" t="s">
        <v>8</v>
      </c>
      <c r="C174">
        <v>173</v>
      </c>
      <c r="D174" t="s">
        <v>12</v>
      </c>
      <c r="E174">
        <v>1</v>
      </c>
      <c r="F174" t="s">
        <v>12</v>
      </c>
      <c r="H174" t="s">
        <v>11</v>
      </c>
    </row>
    <row r="175" spans="1:11" ht="45" x14ac:dyDescent="0.25">
      <c r="A175" s="4">
        <v>44623</v>
      </c>
      <c r="B175" t="s">
        <v>8</v>
      </c>
      <c r="C175">
        <v>174</v>
      </c>
      <c r="D175" t="s">
        <v>12</v>
      </c>
      <c r="E175">
        <v>1</v>
      </c>
      <c r="F175" t="s">
        <v>12</v>
      </c>
      <c r="H175" t="s">
        <v>11</v>
      </c>
      <c r="I175">
        <v>1.0059999999999999E-2</v>
      </c>
      <c r="J175" s="8">
        <f>COUNTIF(D160:D175,"Y")/COUNTA(D160:D175)</f>
        <v>0.75</v>
      </c>
      <c r="K175" s="14" t="s">
        <v>75</v>
      </c>
    </row>
    <row r="176" spans="1:11" x14ac:dyDescent="0.25">
      <c r="A176" s="4">
        <v>44624</v>
      </c>
      <c r="B176" t="s">
        <v>18</v>
      </c>
      <c r="C176">
        <v>175</v>
      </c>
      <c r="D176" t="s">
        <v>12</v>
      </c>
      <c r="E176">
        <v>1</v>
      </c>
      <c r="F176" t="s">
        <v>12</v>
      </c>
      <c r="G176">
        <v>41</v>
      </c>
      <c r="H176" t="s">
        <v>16</v>
      </c>
    </row>
    <row r="177" spans="1:11" x14ac:dyDescent="0.25">
      <c r="A177" s="4">
        <v>44624</v>
      </c>
      <c r="B177" t="s">
        <v>18</v>
      </c>
      <c r="C177">
        <v>176</v>
      </c>
      <c r="D177" t="s">
        <v>12</v>
      </c>
      <c r="E177">
        <v>2</v>
      </c>
      <c r="F177" t="s">
        <v>12</v>
      </c>
      <c r="G177">
        <v>41</v>
      </c>
      <c r="H177" t="s">
        <v>16</v>
      </c>
    </row>
    <row r="178" spans="1:11" ht="30" x14ac:dyDescent="0.25">
      <c r="A178" s="4">
        <v>44624</v>
      </c>
      <c r="B178" t="s">
        <v>18</v>
      </c>
      <c r="C178">
        <v>177</v>
      </c>
      <c r="D178" t="s">
        <v>12</v>
      </c>
      <c r="E178">
        <v>2</v>
      </c>
      <c r="F178" t="s">
        <v>12</v>
      </c>
      <c r="G178">
        <v>41</v>
      </c>
      <c r="H178" t="s">
        <v>16</v>
      </c>
      <c r="I178">
        <v>1.059E-2</v>
      </c>
      <c r="K178" s="14" t="s">
        <v>76</v>
      </c>
    </row>
    <row r="179" spans="1:11" x14ac:dyDescent="0.25">
      <c r="A179" s="4">
        <v>44624</v>
      </c>
      <c r="B179" t="s">
        <v>18</v>
      </c>
      <c r="C179">
        <v>178</v>
      </c>
      <c r="D179" t="s">
        <v>12</v>
      </c>
      <c r="E179">
        <v>3</v>
      </c>
      <c r="F179" t="s">
        <v>12</v>
      </c>
      <c r="G179">
        <v>42</v>
      </c>
      <c r="H179" t="s">
        <v>16</v>
      </c>
    </row>
    <row r="180" spans="1:11" x14ac:dyDescent="0.25">
      <c r="A180" s="4">
        <v>44624</v>
      </c>
      <c r="B180" t="s">
        <v>18</v>
      </c>
      <c r="C180">
        <v>179</v>
      </c>
      <c r="D180" t="s">
        <v>12</v>
      </c>
      <c r="E180">
        <v>1</v>
      </c>
      <c r="F180" t="s">
        <v>12</v>
      </c>
      <c r="G180">
        <v>42</v>
      </c>
      <c r="H180" t="s">
        <v>16</v>
      </c>
    </row>
    <row r="181" spans="1:11" ht="30" x14ac:dyDescent="0.25">
      <c r="A181" s="4">
        <v>44624</v>
      </c>
      <c r="B181" t="s">
        <v>18</v>
      </c>
      <c r="C181">
        <v>180</v>
      </c>
      <c r="D181" t="s">
        <v>9</v>
      </c>
      <c r="E181">
        <v>0</v>
      </c>
      <c r="F181" t="s">
        <v>12</v>
      </c>
      <c r="G181">
        <v>42</v>
      </c>
      <c r="H181" t="s">
        <v>16</v>
      </c>
      <c r="I181">
        <v>1.0319999999999999E-2</v>
      </c>
      <c r="K181" s="14" t="s">
        <v>77</v>
      </c>
    </row>
    <row r="182" spans="1:11" x14ac:dyDescent="0.25">
      <c r="A182" s="4">
        <v>44624</v>
      </c>
      <c r="B182" t="s">
        <v>18</v>
      </c>
      <c r="C182">
        <v>181</v>
      </c>
      <c r="D182" t="s">
        <v>12</v>
      </c>
      <c r="E182">
        <v>1</v>
      </c>
      <c r="F182" t="s">
        <v>12</v>
      </c>
      <c r="G182">
        <v>43</v>
      </c>
      <c r="H182" t="s">
        <v>21</v>
      </c>
    </row>
    <row r="183" spans="1:11" x14ac:dyDescent="0.25">
      <c r="A183" s="4">
        <v>44624</v>
      </c>
      <c r="B183" t="s">
        <v>18</v>
      </c>
      <c r="C183">
        <v>182</v>
      </c>
      <c r="D183" t="s">
        <v>12</v>
      </c>
      <c r="E183">
        <v>2</v>
      </c>
      <c r="F183" t="s">
        <v>12</v>
      </c>
      <c r="G183">
        <v>43</v>
      </c>
      <c r="H183" t="s">
        <v>21</v>
      </c>
    </row>
    <row r="184" spans="1:11" ht="30" x14ac:dyDescent="0.25">
      <c r="A184" s="4">
        <v>44624</v>
      </c>
      <c r="B184" t="s">
        <v>18</v>
      </c>
      <c r="C184">
        <v>183</v>
      </c>
      <c r="D184" t="s">
        <v>9</v>
      </c>
      <c r="E184">
        <v>0</v>
      </c>
      <c r="F184" t="s">
        <v>12</v>
      </c>
      <c r="G184">
        <v>43</v>
      </c>
      <c r="H184" t="s">
        <v>21</v>
      </c>
      <c r="I184">
        <v>1.0410000000000001E-2</v>
      </c>
      <c r="K184" s="14" t="s">
        <v>78</v>
      </c>
    </row>
    <row r="185" spans="1:11" x14ac:dyDescent="0.25">
      <c r="A185" s="4">
        <v>44624</v>
      </c>
      <c r="B185" t="s">
        <v>18</v>
      </c>
      <c r="C185">
        <v>184</v>
      </c>
      <c r="D185" t="s">
        <v>12</v>
      </c>
      <c r="E185">
        <v>2</v>
      </c>
      <c r="F185" t="s">
        <v>12</v>
      </c>
      <c r="G185">
        <v>44</v>
      </c>
      <c r="H185" t="s">
        <v>21</v>
      </c>
    </row>
    <row r="186" spans="1:11" x14ac:dyDescent="0.25">
      <c r="A186" s="4">
        <v>44624</v>
      </c>
      <c r="B186" t="s">
        <v>18</v>
      </c>
      <c r="C186">
        <v>185</v>
      </c>
      <c r="D186" t="s">
        <v>12</v>
      </c>
      <c r="E186">
        <v>3</v>
      </c>
      <c r="F186" t="s">
        <v>12</v>
      </c>
      <c r="G186">
        <v>44</v>
      </c>
      <c r="H186" t="s">
        <v>21</v>
      </c>
    </row>
    <row r="187" spans="1:11" ht="30" x14ac:dyDescent="0.25">
      <c r="A187" s="4">
        <v>44624</v>
      </c>
      <c r="B187" t="s">
        <v>18</v>
      </c>
      <c r="C187">
        <v>186</v>
      </c>
      <c r="D187" t="s">
        <v>9</v>
      </c>
      <c r="E187">
        <v>0</v>
      </c>
      <c r="F187" t="s">
        <v>12</v>
      </c>
      <c r="G187">
        <v>44</v>
      </c>
      <c r="H187" t="s">
        <v>21</v>
      </c>
      <c r="I187">
        <v>9.2899999999999996E-3</v>
      </c>
      <c r="K187" s="14" t="s">
        <v>79</v>
      </c>
    </row>
    <row r="188" spans="1:11" x14ac:dyDescent="0.25">
      <c r="A188" s="4">
        <v>44624</v>
      </c>
      <c r="B188" t="s">
        <v>18</v>
      </c>
      <c r="C188">
        <v>187</v>
      </c>
      <c r="D188" t="s">
        <v>12</v>
      </c>
      <c r="E188">
        <v>2</v>
      </c>
      <c r="F188" t="s">
        <v>12</v>
      </c>
      <c r="H188" t="s">
        <v>11</v>
      </c>
    </row>
    <row r="189" spans="1:11" x14ac:dyDescent="0.25">
      <c r="A189" s="4">
        <v>44624</v>
      </c>
      <c r="B189" t="s">
        <v>18</v>
      </c>
      <c r="C189">
        <v>188</v>
      </c>
      <c r="D189" t="s">
        <v>12</v>
      </c>
      <c r="E189">
        <v>3</v>
      </c>
      <c r="F189" t="s">
        <v>12</v>
      </c>
      <c r="H189" t="s">
        <v>11</v>
      </c>
    </row>
    <row r="190" spans="1:11" x14ac:dyDescent="0.25">
      <c r="A190" s="4">
        <v>44624</v>
      </c>
      <c r="B190" t="s">
        <v>18</v>
      </c>
      <c r="C190">
        <v>189</v>
      </c>
      <c r="D190" t="s">
        <v>12</v>
      </c>
      <c r="E190">
        <v>3</v>
      </c>
      <c r="F190" t="s">
        <v>12</v>
      </c>
      <c r="H190" t="s">
        <v>11</v>
      </c>
    </row>
    <row r="191" spans="1:11" ht="30" x14ac:dyDescent="0.25">
      <c r="A191" s="4">
        <v>44624</v>
      </c>
      <c r="B191" t="s">
        <v>18</v>
      </c>
      <c r="C191">
        <v>190</v>
      </c>
      <c r="D191" t="s">
        <v>9</v>
      </c>
      <c r="E191">
        <v>0</v>
      </c>
      <c r="F191" t="s">
        <v>12</v>
      </c>
      <c r="H191" t="s">
        <v>11</v>
      </c>
      <c r="I191">
        <v>1.404E-2</v>
      </c>
      <c r="J191" s="8">
        <f>COUNTIF(D176:D191,"Y")/COUNTA(D176:D191)</f>
        <v>0.75</v>
      </c>
      <c r="K191" s="14" t="s">
        <v>80</v>
      </c>
    </row>
    <row r="192" spans="1:11" x14ac:dyDescent="0.25">
      <c r="A192" s="4">
        <v>44624</v>
      </c>
      <c r="B192" t="s">
        <v>13</v>
      </c>
      <c r="C192">
        <v>191</v>
      </c>
      <c r="D192" t="s">
        <v>12</v>
      </c>
      <c r="E192">
        <v>2</v>
      </c>
      <c r="F192" t="s">
        <v>12</v>
      </c>
      <c r="G192">
        <v>45</v>
      </c>
      <c r="H192" t="s">
        <v>16</v>
      </c>
    </row>
    <row r="193" spans="1:11" x14ac:dyDescent="0.25">
      <c r="A193" s="4">
        <v>44624</v>
      </c>
      <c r="B193" t="s">
        <v>13</v>
      </c>
      <c r="C193">
        <v>192</v>
      </c>
      <c r="D193" t="s">
        <v>9</v>
      </c>
      <c r="E193">
        <v>0</v>
      </c>
      <c r="F193" t="s">
        <v>12</v>
      </c>
      <c r="G193">
        <v>45</v>
      </c>
      <c r="H193" t="s">
        <v>16</v>
      </c>
    </row>
    <row r="194" spans="1:11" ht="30" x14ac:dyDescent="0.25">
      <c r="A194" s="4">
        <v>44624</v>
      </c>
      <c r="B194" t="s">
        <v>13</v>
      </c>
      <c r="C194">
        <v>193</v>
      </c>
      <c r="D194" t="s">
        <v>12</v>
      </c>
      <c r="E194">
        <v>2</v>
      </c>
      <c r="F194" t="s">
        <v>12</v>
      </c>
      <c r="G194">
        <v>45</v>
      </c>
      <c r="H194" t="s">
        <v>16</v>
      </c>
      <c r="I194">
        <v>8.3700000000000007E-3</v>
      </c>
      <c r="K194" s="14" t="s">
        <v>81</v>
      </c>
    </row>
    <row r="195" spans="1:11" x14ac:dyDescent="0.25">
      <c r="A195" s="4">
        <v>44624</v>
      </c>
      <c r="B195" t="s">
        <v>13</v>
      </c>
      <c r="C195">
        <v>194</v>
      </c>
      <c r="D195" t="s">
        <v>12</v>
      </c>
      <c r="E195">
        <v>4</v>
      </c>
      <c r="F195" t="s">
        <v>12</v>
      </c>
      <c r="G195">
        <v>46</v>
      </c>
      <c r="H195" t="s">
        <v>16</v>
      </c>
    </row>
    <row r="196" spans="1:11" x14ac:dyDescent="0.25">
      <c r="A196" s="4">
        <v>44624</v>
      </c>
      <c r="B196" t="s">
        <v>13</v>
      </c>
      <c r="C196">
        <v>195</v>
      </c>
      <c r="D196" t="s">
        <v>12</v>
      </c>
      <c r="E196">
        <v>1</v>
      </c>
      <c r="F196" t="s">
        <v>12</v>
      </c>
      <c r="G196">
        <v>46</v>
      </c>
      <c r="H196" t="s">
        <v>16</v>
      </c>
    </row>
    <row r="197" spans="1:11" ht="30" x14ac:dyDescent="0.25">
      <c r="A197" s="4">
        <v>44624</v>
      </c>
      <c r="B197" t="s">
        <v>13</v>
      </c>
      <c r="C197">
        <v>196</v>
      </c>
      <c r="D197" t="s">
        <v>12</v>
      </c>
      <c r="E197">
        <v>2</v>
      </c>
      <c r="F197" t="s">
        <v>12</v>
      </c>
      <c r="G197">
        <v>46</v>
      </c>
      <c r="H197" t="s">
        <v>16</v>
      </c>
      <c r="I197">
        <v>6.4599999999999996E-3</v>
      </c>
      <c r="K197" s="14" t="s">
        <v>82</v>
      </c>
    </row>
    <row r="198" spans="1:11" x14ac:dyDescent="0.25">
      <c r="A198" s="4">
        <v>44624</v>
      </c>
      <c r="B198" t="s">
        <v>13</v>
      </c>
      <c r="C198">
        <v>197</v>
      </c>
      <c r="D198" t="s">
        <v>12</v>
      </c>
      <c r="E198">
        <v>3</v>
      </c>
      <c r="F198" t="s">
        <v>12</v>
      </c>
      <c r="G198">
        <v>47</v>
      </c>
      <c r="H198" t="s">
        <v>21</v>
      </c>
    </row>
    <row r="199" spans="1:11" x14ac:dyDescent="0.25">
      <c r="A199" s="4">
        <v>44624</v>
      </c>
      <c r="B199" t="s">
        <v>13</v>
      </c>
      <c r="C199">
        <v>198</v>
      </c>
      <c r="D199" t="s">
        <v>12</v>
      </c>
      <c r="E199">
        <v>1</v>
      </c>
      <c r="F199" t="s">
        <v>12</v>
      </c>
      <c r="G199">
        <v>47</v>
      </c>
      <c r="H199" t="s">
        <v>21</v>
      </c>
    </row>
    <row r="200" spans="1:11" ht="30" x14ac:dyDescent="0.25">
      <c r="A200" s="4">
        <v>44624</v>
      </c>
      <c r="B200" t="s">
        <v>13</v>
      </c>
      <c r="C200">
        <v>199</v>
      </c>
      <c r="D200" t="s">
        <v>12</v>
      </c>
      <c r="E200">
        <v>4</v>
      </c>
      <c r="F200" t="s">
        <v>12</v>
      </c>
      <c r="G200">
        <v>47</v>
      </c>
      <c r="H200" t="s">
        <v>21</v>
      </c>
      <c r="I200">
        <v>6.9300000000000004E-3</v>
      </c>
      <c r="K200" s="14" t="s">
        <v>83</v>
      </c>
    </row>
    <row r="201" spans="1:11" x14ac:dyDescent="0.25">
      <c r="A201" s="4">
        <v>44624</v>
      </c>
      <c r="B201" t="s">
        <v>13</v>
      </c>
      <c r="C201">
        <v>200</v>
      </c>
      <c r="D201" t="s">
        <v>12</v>
      </c>
      <c r="E201">
        <v>5</v>
      </c>
      <c r="F201" t="s">
        <v>12</v>
      </c>
      <c r="G201">
        <v>48</v>
      </c>
      <c r="H201" t="s">
        <v>21</v>
      </c>
    </row>
    <row r="202" spans="1:11" x14ac:dyDescent="0.25">
      <c r="A202" s="4">
        <v>44624</v>
      </c>
      <c r="B202" t="s">
        <v>13</v>
      </c>
      <c r="C202">
        <v>201</v>
      </c>
      <c r="D202" t="s">
        <v>12</v>
      </c>
      <c r="E202">
        <v>6</v>
      </c>
      <c r="F202" t="s">
        <v>12</v>
      </c>
      <c r="G202">
        <v>48</v>
      </c>
      <c r="H202" t="s">
        <v>21</v>
      </c>
    </row>
    <row r="203" spans="1:11" ht="60" x14ac:dyDescent="0.25">
      <c r="A203" s="4">
        <v>44624</v>
      </c>
      <c r="B203" t="s">
        <v>13</v>
      </c>
      <c r="C203">
        <v>202</v>
      </c>
      <c r="D203" t="s">
        <v>12</v>
      </c>
      <c r="E203">
        <v>3</v>
      </c>
      <c r="F203" t="s">
        <v>12</v>
      </c>
      <c r="G203">
        <v>48</v>
      </c>
      <c r="H203" t="s">
        <v>21</v>
      </c>
      <c r="K203" s="14" t="s">
        <v>84</v>
      </c>
    </row>
    <row r="204" spans="1:11" x14ac:dyDescent="0.25">
      <c r="A204" s="4">
        <v>44624</v>
      </c>
      <c r="B204" t="s">
        <v>13</v>
      </c>
      <c r="C204">
        <v>203</v>
      </c>
      <c r="D204" t="s">
        <v>12</v>
      </c>
      <c r="E204">
        <v>1</v>
      </c>
      <c r="F204" t="s">
        <v>12</v>
      </c>
      <c r="H204" t="s">
        <v>11</v>
      </c>
    </row>
    <row r="205" spans="1:11" x14ac:dyDescent="0.25">
      <c r="A205" s="4">
        <v>44624</v>
      </c>
      <c r="B205" t="s">
        <v>13</v>
      </c>
      <c r="C205">
        <v>204</v>
      </c>
      <c r="D205" t="s">
        <v>12</v>
      </c>
      <c r="E205">
        <v>7</v>
      </c>
      <c r="F205" t="s">
        <v>12</v>
      </c>
      <c r="H205" t="s">
        <v>11</v>
      </c>
    </row>
    <row r="206" spans="1:11" x14ac:dyDescent="0.25">
      <c r="A206" s="4">
        <v>44624</v>
      </c>
      <c r="B206" t="s">
        <v>13</v>
      </c>
      <c r="C206">
        <v>205</v>
      </c>
      <c r="D206" t="s">
        <v>12</v>
      </c>
      <c r="E206">
        <v>2</v>
      </c>
      <c r="F206" t="s">
        <v>12</v>
      </c>
      <c r="H206" t="s">
        <v>11</v>
      </c>
    </row>
    <row r="207" spans="1:11" ht="60" x14ac:dyDescent="0.25">
      <c r="A207" s="4">
        <v>44624</v>
      </c>
      <c r="B207" t="s">
        <v>13</v>
      </c>
      <c r="C207">
        <v>206</v>
      </c>
      <c r="D207" t="s">
        <v>12</v>
      </c>
      <c r="E207">
        <v>6</v>
      </c>
      <c r="F207" t="s">
        <v>12</v>
      </c>
      <c r="H207" t="s">
        <v>11</v>
      </c>
      <c r="J207" s="8">
        <f>COUNTIF(D192:D207,"Y")/COUNTA(D192:D207)</f>
        <v>0.9375</v>
      </c>
      <c r="K207" s="14" t="s">
        <v>85</v>
      </c>
    </row>
    <row r="208" spans="1:11" x14ac:dyDescent="0.25">
      <c r="A208" s="4">
        <v>44624</v>
      </c>
      <c r="B208" t="s">
        <v>64</v>
      </c>
      <c r="C208">
        <v>207</v>
      </c>
      <c r="D208" t="s">
        <v>9</v>
      </c>
      <c r="E208">
        <v>0</v>
      </c>
      <c r="F208" t="s">
        <v>12</v>
      </c>
      <c r="G208">
        <v>49</v>
      </c>
      <c r="H208" t="s">
        <v>16</v>
      </c>
    </row>
    <row r="209" spans="1:11" x14ac:dyDescent="0.25">
      <c r="A209" s="4">
        <v>44624</v>
      </c>
      <c r="B209" t="s">
        <v>64</v>
      </c>
      <c r="C209">
        <v>208</v>
      </c>
      <c r="D209" t="s">
        <v>9</v>
      </c>
      <c r="E209">
        <v>0</v>
      </c>
      <c r="F209" t="s">
        <v>12</v>
      </c>
      <c r="G209">
        <v>49</v>
      </c>
      <c r="H209" t="s">
        <v>16</v>
      </c>
    </row>
    <row r="210" spans="1:11" ht="30" x14ac:dyDescent="0.25">
      <c r="A210" s="4">
        <v>44624</v>
      </c>
      <c r="B210" t="s">
        <v>64</v>
      </c>
      <c r="C210">
        <v>209</v>
      </c>
      <c r="D210" t="s">
        <v>12</v>
      </c>
      <c r="E210">
        <v>2</v>
      </c>
      <c r="F210" t="s">
        <v>12</v>
      </c>
      <c r="G210">
        <v>49</v>
      </c>
      <c r="H210" t="s">
        <v>16</v>
      </c>
      <c r="I210">
        <v>8.5159999999999993E-3</v>
      </c>
      <c r="K210" s="14" t="s">
        <v>86</v>
      </c>
    </row>
    <row r="211" spans="1:11" x14ac:dyDescent="0.25">
      <c r="A211" s="4">
        <v>44624</v>
      </c>
      <c r="B211" t="s">
        <v>64</v>
      </c>
      <c r="C211">
        <v>210</v>
      </c>
      <c r="D211" t="s">
        <v>12</v>
      </c>
      <c r="E211">
        <v>1</v>
      </c>
      <c r="F211" t="s">
        <v>12</v>
      </c>
      <c r="G211">
        <v>50</v>
      </c>
      <c r="H211" t="s">
        <v>16</v>
      </c>
    </row>
    <row r="212" spans="1:11" x14ac:dyDescent="0.25">
      <c r="A212" s="4">
        <v>44624</v>
      </c>
      <c r="B212" t="s">
        <v>64</v>
      </c>
      <c r="C212">
        <v>211</v>
      </c>
      <c r="D212" t="s">
        <v>12</v>
      </c>
      <c r="E212">
        <v>7</v>
      </c>
      <c r="F212" t="s">
        <v>12</v>
      </c>
      <c r="G212">
        <v>50</v>
      </c>
      <c r="H212" t="s">
        <v>16</v>
      </c>
    </row>
    <row r="213" spans="1:11" ht="30" x14ac:dyDescent="0.25">
      <c r="A213" s="4">
        <v>44624</v>
      </c>
      <c r="B213" t="s">
        <v>64</v>
      </c>
      <c r="C213">
        <v>212</v>
      </c>
      <c r="D213" t="s">
        <v>12</v>
      </c>
      <c r="E213">
        <v>1</v>
      </c>
      <c r="F213" t="s">
        <v>12</v>
      </c>
      <c r="G213">
        <v>50</v>
      </c>
      <c r="H213" t="s">
        <v>16</v>
      </c>
      <c r="I213">
        <v>8.5100000000000002E-3</v>
      </c>
      <c r="K213" s="14" t="s">
        <v>87</v>
      </c>
    </row>
    <row r="214" spans="1:11" x14ac:dyDescent="0.25">
      <c r="A214" s="4">
        <v>44624</v>
      </c>
      <c r="B214" t="s">
        <v>64</v>
      </c>
      <c r="C214">
        <v>213</v>
      </c>
      <c r="D214" t="s">
        <v>12</v>
      </c>
      <c r="E214">
        <v>3</v>
      </c>
      <c r="F214" t="s">
        <v>12</v>
      </c>
      <c r="G214">
        <v>51</v>
      </c>
      <c r="H214" t="s">
        <v>21</v>
      </c>
    </row>
    <row r="215" spans="1:11" x14ac:dyDescent="0.25">
      <c r="A215" s="4">
        <v>44624</v>
      </c>
      <c r="B215" t="s">
        <v>64</v>
      </c>
      <c r="C215">
        <v>214</v>
      </c>
      <c r="D215" t="s">
        <v>12</v>
      </c>
      <c r="E215">
        <v>1</v>
      </c>
      <c r="F215" t="s">
        <v>12</v>
      </c>
      <c r="G215">
        <v>51</v>
      </c>
      <c r="H215" t="s">
        <v>21</v>
      </c>
    </row>
    <row r="216" spans="1:11" ht="30" x14ac:dyDescent="0.25">
      <c r="A216" s="4">
        <v>44624</v>
      </c>
      <c r="B216" t="s">
        <v>64</v>
      </c>
      <c r="C216">
        <v>215</v>
      </c>
      <c r="D216" t="s">
        <v>12</v>
      </c>
      <c r="E216">
        <v>6</v>
      </c>
      <c r="F216" t="s">
        <v>12</v>
      </c>
      <c r="G216">
        <v>51</v>
      </c>
      <c r="H216" t="s">
        <v>21</v>
      </c>
      <c r="I216">
        <v>9.3399999999999993E-3</v>
      </c>
      <c r="K216" s="14" t="s">
        <v>88</v>
      </c>
    </row>
    <row r="217" spans="1:11" x14ac:dyDescent="0.25">
      <c r="A217" s="4">
        <v>44624</v>
      </c>
      <c r="B217" t="s">
        <v>64</v>
      </c>
      <c r="C217">
        <v>216</v>
      </c>
      <c r="D217" t="s">
        <v>12</v>
      </c>
      <c r="E217">
        <v>2</v>
      </c>
      <c r="F217" t="s">
        <v>12</v>
      </c>
      <c r="G217">
        <v>52</v>
      </c>
      <c r="H217" t="s">
        <v>21</v>
      </c>
    </row>
    <row r="218" spans="1:11" x14ac:dyDescent="0.25">
      <c r="A218" s="4">
        <v>44624</v>
      </c>
      <c r="B218" t="s">
        <v>64</v>
      </c>
      <c r="C218">
        <v>217</v>
      </c>
      <c r="D218" t="s">
        <v>12</v>
      </c>
      <c r="E218">
        <v>6</v>
      </c>
      <c r="F218" t="s">
        <v>12</v>
      </c>
      <c r="G218">
        <v>52</v>
      </c>
      <c r="H218" t="s">
        <v>21</v>
      </c>
    </row>
    <row r="219" spans="1:11" ht="30" x14ac:dyDescent="0.25">
      <c r="A219" s="4">
        <v>44624</v>
      </c>
      <c r="B219" t="s">
        <v>64</v>
      </c>
      <c r="C219">
        <v>218</v>
      </c>
      <c r="D219" t="s">
        <v>9</v>
      </c>
      <c r="E219">
        <v>0</v>
      </c>
      <c r="F219" t="s">
        <v>12</v>
      </c>
      <c r="G219">
        <v>52</v>
      </c>
      <c r="H219" t="s">
        <v>21</v>
      </c>
      <c r="I219">
        <v>9.4000000000000004E-3</v>
      </c>
      <c r="K219" s="14" t="s">
        <v>89</v>
      </c>
    </row>
    <row r="220" spans="1:11" x14ac:dyDescent="0.25">
      <c r="A220" s="4">
        <v>44624</v>
      </c>
      <c r="B220" t="s">
        <v>64</v>
      </c>
      <c r="C220">
        <v>219</v>
      </c>
      <c r="D220" t="s">
        <v>9</v>
      </c>
      <c r="E220">
        <v>0</v>
      </c>
      <c r="F220" t="s">
        <v>12</v>
      </c>
      <c r="H220" t="s">
        <v>11</v>
      </c>
    </row>
    <row r="221" spans="1:11" x14ac:dyDescent="0.25">
      <c r="A221" s="4">
        <v>44624</v>
      </c>
      <c r="B221" t="s">
        <v>64</v>
      </c>
      <c r="C221">
        <v>220</v>
      </c>
      <c r="D221" t="s">
        <v>12</v>
      </c>
      <c r="E221">
        <v>2</v>
      </c>
      <c r="F221" t="s">
        <v>12</v>
      </c>
      <c r="H221" t="s">
        <v>11</v>
      </c>
    </row>
    <row r="222" spans="1:11" x14ac:dyDescent="0.25">
      <c r="A222" s="4">
        <v>44624</v>
      </c>
      <c r="B222" t="s">
        <v>64</v>
      </c>
      <c r="C222">
        <v>221</v>
      </c>
      <c r="D222" t="s">
        <v>9</v>
      </c>
      <c r="E222">
        <v>0</v>
      </c>
      <c r="F222" t="s">
        <v>12</v>
      </c>
      <c r="H222" t="s">
        <v>11</v>
      </c>
    </row>
    <row r="223" spans="1:11" ht="60" x14ac:dyDescent="0.25">
      <c r="A223" s="4">
        <v>44624</v>
      </c>
      <c r="B223" t="s">
        <v>64</v>
      </c>
      <c r="C223">
        <v>222</v>
      </c>
      <c r="D223" t="s">
        <v>12</v>
      </c>
      <c r="E223">
        <v>7</v>
      </c>
      <c r="F223" t="s">
        <v>12</v>
      </c>
      <c r="H223" t="s">
        <v>11</v>
      </c>
      <c r="J223" s="8">
        <f>COUNTIF(D208:D223,"Y")/COUNTA(D208:D223)</f>
        <v>0.6875</v>
      </c>
      <c r="K223" s="14" t="s">
        <v>90</v>
      </c>
    </row>
    <row r="224" spans="1:11" x14ac:dyDescent="0.25">
      <c r="A224" s="4">
        <v>44624</v>
      </c>
      <c r="B224" t="s">
        <v>8</v>
      </c>
      <c r="C224">
        <v>223</v>
      </c>
      <c r="D224" t="s">
        <v>12</v>
      </c>
      <c r="E224">
        <v>4</v>
      </c>
      <c r="F224" t="s">
        <v>12</v>
      </c>
      <c r="G224">
        <v>53</v>
      </c>
      <c r="H224" t="s">
        <v>16</v>
      </c>
    </row>
    <row r="225" spans="1:11" x14ac:dyDescent="0.25">
      <c r="A225" s="4">
        <v>44624</v>
      </c>
      <c r="B225" t="s">
        <v>8</v>
      </c>
      <c r="C225">
        <v>224</v>
      </c>
      <c r="D225" t="s">
        <v>12</v>
      </c>
      <c r="E225">
        <v>2</v>
      </c>
      <c r="F225" t="s">
        <v>12</v>
      </c>
      <c r="G225">
        <v>53</v>
      </c>
      <c r="H225" t="s">
        <v>16</v>
      </c>
    </row>
    <row r="226" spans="1:11" ht="30" x14ac:dyDescent="0.25">
      <c r="A226" s="4">
        <v>44624</v>
      </c>
      <c r="B226" t="s">
        <v>8</v>
      </c>
      <c r="C226">
        <v>225</v>
      </c>
      <c r="D226" t="s">
        <v>12</v>
      </c>
      <c r="E226">
        <v>10</v>
      </c>
      <c r="F226" t="s">
        <v>12</v>
      </c>
      <c r="G226">
        <v>53</v>
      </c>
      <c r="H226" t="s">
        <v>16</v>
      </c>
      <c r="I226">
        <v>8.2550000000000002E-3</v>
      </c>
      <c r="K226" s="14" t="s">
        <v>91</v>
      </c>
    </row>
    <row r="227" spans="1:11" x14ac:dyDescent="0.25">
      <c r="A227" s="4">
        <v>44624</v>
      </c>
      <c r="B227" t="s">
        <v>8</v>
      </c>
      <c r="C227">
        <v>226</v>
      </c>
      <c r="D227" t="s">
        <v>9</v>
      </c>
      <c r="E227">
        <v>0</v>
      </c>
      <c r="F227" t="s">
        <v>12</v>
      </c>
      <c r="G227">
        <v>54</v>
      </c>
      <c r="H227" t="s">
        <v>16</v>
      </c>
    </row>
    <row r="228" spans="1:11" x14ac:dyDescent="0.25">
      <c r="A228" s="4">
        <v>44624</v>
      </c>
      <c r="B228" t="s">
        <v>8</v>
      </c>
      <c r="C228">
        <v>227</v>
      </c>
      <c r="D228" t="s">
        <v>12</v>
      </c>
      <c r="E228">
        <v>1</v>
      </c>
      <c r="F228" t="s">
        <v>12</v>
      </c>
      <c r="G228">
        <v>54</v>
      </c>
      <c r="H228" t="s">
        <v>16</v>
      </c>
    </row>
    <row r="229" spans="1:11" ht="30" x14ac:dyDescent="0.25">
      <c r="A229" s="4">
        <v>44624</v>
      </c>
      <c r="B229" t="s">
        <v>8</v>
      </c>
      <c r="C229">
        <v>228</v>
      </c>
      <c r="D229" t="s">
        <v>12</v>
      </c>
      <c r="E229">
        <v>5</v>
      </c>
      <c r="F229" t="s">
        <v>12</v>
      </c>
      <c r="G229">
        <v>54</v>
      </c>
      <c r="H229" t="s">
        <v>16</v>
      </c>
      <c r="I229">
        <v>9.9010000000000001E-2</v>
      </c>
      <c r="K229" s="14" t="s">
        <v>92</v>
      </c>
    </row>
    <row r="230" spans="1:11" x14ac:dyDescent="0.25">
      <c r="A230" s="4">
        <v>44624</v>
      </c>
      <c r="B230" t="s">
        <v>8</v>
      </c>
      <c r="C230">
        <v>229</v>
      </c>
      <c r="D230" t="s">
        <v>9</v>
      </c>
      <c r="E230">
        <v>0</v>
      </c>
      <c r="F230" t="s">
        <v>12</v>
      </c>
      <c r="G230">
        <v>55</v>
      </c>
      <c r="H230" t="s">
        <v>21</v>
      </c>
    </row>
    <row r="231" spans="1:11" x14ac:dyDescent="0.25">
      <c r="A231" s="4">
        <v>44624</v>
      </c>
      <c r="B231" t="s">
        <v>8</v>
      </c>
      <c r="C231">
        <v>230</v>
      </c>
      <c r="D231" t="s">
        <v>12</v>
      </c>
      <c r="E231">
        <v>2</v>
      </c>
      <c r="F231" t="s">
        <v>12</v>
      </c>
      <c r="G231">
        <v>55</v>
      </c>
      <c r="H231" t="s">
        <v>21</v>
      </c>
    </row>
    <row r="232" spans="1:11" ht="30" x14ac:dyDescent="0.25">
      <c r="A232" s="4">
        <v>44624</v>
      </c>
      <c r="B232" t="s">
        <v>8</v>
      </c>
      <c r="C232">
        <v>231</v>
      </c>
      <c r="D232" t="s">
        <v>9</v>
      </c>
      <c r="E232">
        <v>0</v>
      </c>
      <c r="F232" t="s">
        <v>12</v>
      </c>
      <c r="G232">
        <v>55</v>
      </c>
      <c r="H232" t="s">
        <v>21</v>
      </c>
      <c r="I232">
        <v>8.6099999999999996E-3</v>
      </c>
      <c r="K232" s="14" t="s">
        <v>93</v>
      </c>
    </row>
    <row r="233" spans="1:11" x14ac:dyDescent="0.25">
      <c r="A233" s="4">
        <v>44624</v>
      </c>
      <c r="B233" t="s">
        <v>8</v>
      </c>
      <c r="C233">
        <v>232</v>
      </c>
      <c r="D233" t="s">
        <v>12</v>
      </c>
      <c r="E233">
        <v>3</v>
      </c>
      <c r="F233" t="s">
        <v>12</v>
      </c>
      <c r="G233">
        <v>56</v>
      </c>
      <c r="H233" t="s">
        <v>21</v>
      </c>
    </row>
    <row r="234" spans="1:11" x14ac:dyDescent="0.25">
      <c r="A234" s="4">
        <v>44624</v>
      </c>
      <c r="B234" t="s">
        <v>8</v>
      </c>
      <c r="C234">
        <v>233</v>
      </c>
      <c r="D234" t="s">
        <v>12</v>
      </c>
      <c r="E234">
        <v>6</v>
      </c>
      <c r="F234" t="s">
        <v>12</v>
      </c>
      <c r="G234">
        <v>56</v>
      </c>
      <c r="H234" t="s">
        <v>21</v>
      </c>
    </row>
    <row r="235" spans="1:11" ht="30" x14ac:dyDescent="0.25">
      <c r="A235" s="4">
        <v>44624</v>
      </c>
      <c r="B235" t="s">
        <v>8</v>
      </c>
      <c r="C235">
        <v>234</v>
      </c>
      <c r="D235" t="s">
        <v>12</v>
      </c>
      <c r="E235">
        <v>1</v>
      </c>
      <c r="F235" t="s">
        <v>12</v>
      </c>
      <c r="G235">
        <v>56</v>
      </c>
      <c r="H235" t="s">
        <v>21</v>
      </c>
      <c r="I235">
        <v>8.43E-3</v>
      </c>
      <c r="K235" s="14" t="s">
        <v>94</v>
      </c>
    </row>
    <row r="236" spans="1:11" x14ac:dyDescent="0.25">
      <c r="A236" s="4">
        <v>44624</v>
      </c>
      <c r="B236" t="s">
        <v>8</v>
      </c>
      <c r="C236">
        <v>235</v>
      </c>
      <c r="D236" t="s">
        <v>12</v>
      </c>
      <c r="E236">
        <v>2</v>
      </c>
      <c r="F236" t="s">
        <v>12</v>
      </c>
      <c r="H236" t="s">
        <v>11</v>
      </c>
    </row>
    <row r="237" spans="1:11" x14ac:dyDescent="0.25">
      <c r="A237" s="4">
        <v>44624</v>
      </c>
      <c r="B237" t="s">
        <v>8</v>
      </c>
      <c r="C237">
        <v>236</v>
      </c>
      <c r="D237" t="s">
        <v>12</v>
      </c>
      <c r="E237">
        <v>5</v>
      </c>
      <c r="F237" t="s">
        <v>12</v>
      </c>
      <c r="H237" t="s">
        <v>11</v>
      </c>
    </row>
    <row r="238" spans="1:11" x14ac:dyDescent="0.25">
      <c r="A238" s="4">
        <v>44624</v>
      </c>
      <c r="B238" t="s">
        <v>8</v>
      </c>
      <c r="C238">
        <v>237</v>
      </c>
      <c r="D238" t="s">
        <v>12</v>
      </c>
      <c r="E238">
        <v>4</v>
      </c>
      <c r="F238" t="s">
        <v>12</v>
      </c>
      <c r="H238" t="s">
        <v>11</v>
      </c>
    </row>
    <row r="239" spans="1:11" ht="30" x14ac:dyDescent="0.25">
      <c r="A239" s="4">
        <v>44624</v>
      </c>
      <c r="B239" t="s">
        <v>8</v>
      </c>
      <c r="C239">
        <v>238</v>
      </c>
      <c r="D239" t="s">
        <v>9</v>
      </c>
      <c r="E239">
        <v>0</v>
      </c>
      <c r="F239" t="s">
        <v>12</v>
      </c>
      <c r="H239" t="s">
        <v>11</v>
      </c>
      <c r="I239">
        <v>1.259E-2</v>
      </c>
      <c r="J239" s="8">
        <f>COUNTIF(D224:D239,"Y")/COUNTA(D224:D239)</f>
        <v>0.75</v>
      </c>
      <c r="K239" s="14" t="s">
        <v>95</v>
      </c>
    </row>
    <row r="240" spans="1:11" x14ac:dyDescent="0.25">
      <c r="A240" s="4">
        <v>44625</v>
      </c>
      <c r="B240" t="s">
        <v>18</v>
      </c>
      <c r="C240">
        <v>239</v>
      </c>
      <c r="D240" t="s">
        <v>12</v>
      </c>
      <c r="E240">
        <v>2</v>
      </c>
      <c r="F240" t="s">
        <v>12</v>
      </c>
      <c r="G240">
        <v>57</v>
      </c>
      <c r="H240" t="s">
        <v>16</v>
      </c>
    </row>
    <row r="241" spans="1:11" x14ac:dyDescent="0.25">
      <c r="A241" s="4">
        <v>44625</v>
      </c>
      <c r="B241" t="s">
        <v>18</v>
      </c>
      <c r="C241">
        <v>240</v>
      </c>
      <c r="D241" t="s">
        <v>12</v>
      </c>
      <c r="E241">
        <v>3</v>
      </c>
      <c r="F241" t="s">
        <v>12</v>
      </c>
      <c r="G241">
        <v>57</v>
      </c>
      <c r="H241" t="s">
        <v>16</v>
      </c>
    </row>
    <row r="242" spans="1:11" ht="30" x14ac:dyDescent="0.25">
      <c r="A242" s="4">
        <v>44625</v>
      </c>
      <c r="B242" t="s">
        <v>18</v>
      </c>
      <c r="C242">
        <v>241</v>
      </c>
      <c r="D242" t="s">
        <v>9</v>
      </c>
      <c r="E242">
        <v>0</v>
      </c>
      <c r="F242" t="s">
        <v>12</v>
      </c>
      <c r="G242">
        <v>57</v>
      </c>
      <c r="H242" t="s">
        <v>16</v>
      </c>
      <c r="I242">
        <v>1.0345E-2</v>
      </c>
      <c r="K242" s="14" t="str">
        <f>"Aggregate weight spec " &amp;C240&amp;"-"&amp;C242</f>
        <v>Aggregate weight spec 239-241</v>
      </c>
    </row>
    <row r="243" spans="1:11" x14ac:dyDescent="0.25">
      <c r="A243" s="4">
        <v>44625</v>
      </c>
      <c r="B243" t="s">
        <v>18</v>
      </c>
      <c r="C243">
        <v>242</v>
      </c>
      <c r="D243" t="s">
        <v>9</v>
      </c>
      <c r="E243">
        <v>0</v>
      </c>
      <c r="F243" t="s">
        <v>12</v>
      </c>
      <c r="G243">
        <v>58</v>
      </c>
      <c r="H243" t="s">
        <v>16</v>
      </c>
    </row>
    <row r="244" spans="1:11" x14ac:dyDescent="0.25">
      <c r="A244" s="4">
        <v>44625</v>
      </c>
      <c r="B244" t="s">
        <v>18</v>
      </c>
      <c r="C244">
        <v>243</v>
      </c>
      <c r="D244" t="s">
        <v>9</v>
      </c>
      <c r="E244">
        <v>0</v>
      </c>
      <c r="F244" t="s">
        <v>12</v>
      </c>
      <c r="G244">
        <v>58</v>
      </c>
      <c r="H244" t="s">
        <v>16</v>
      </c>
    </row>
    <row r="245" spans="1:11" ht="30" x14ac:dyDescent="0.25">
      <c r="A245" s="4">
        <v>44625</v>
      </c>
      <c r="B245" t="s">
        <v>18</v>
      </c>
      <c r="C245">
        <v>244</v>
      </c>
      <c r="D245" t="s">
        <v>12</v>
      </c>
      <c r="E245">
        <v>1</v>
      </c>
      <c r="F245" t="s">
        <v>12</v>
      </c>
      <c r="G245">
        <v>58</v>
      </c>
      <c r="H245" t="s">
        <v>16</v>
      </c>
      <c r="I245">
        <v>1.1050000000000001E-2</v>
      </c>
      <c r="K245" s="14" t="str">
        <f>"Aggregate weight spec " &amp;C243&amp;"-"&amp;C245</f>
        <v>Aggregate weight spec 242-244</v>
      </c>
    </row>
    <row r="246" spans="1:11" x14ac:dyDescent="0.25">
      <c r="A246" s="4">
        <v>44625</v>
      </c>
      <c r="B246" t="s">
        <v>18</v>
      </c>
      <c r="C246">
        <v>245</v>
      </c>
      <c r="D246" t="s">
        <v>9</v>
      </c>
      <c r="E246">
        <v>0</v>
      </c>
      <c r="F246" t="s">
        <v>12</v>
      </c>
      <c r="G246">
        <v>59</v>
      </c>
      <c r="H246" t="s">
        <v>21</v>
      </c>
    </row>
    <row r="247" spans="1:11" x14ac:dyDescent="0.25">
      <c r="A247" s="4">
        <v>44625</v>
      </c>
      <c r="B247" t="s">
        <v>18</v>
      </c>
      <c r="C247">
        <v>246</v>
      </c>
      <c r="D247" t="s">
        <v>12</v>
      </c>
      <c r="E247">
        <v>5</v>
      </c>
      <c r="F247" t="s">
        <v>12</v>
      </c>
      <c r="G247">
        <v>59</v>
      </c>
      <c r="H247" t="s">
        <v>21</v>
      </c>
    </row>
    <row r="248" spans="1:11" ht="30" x14ac:dyDescent="0.25">
      <c r="A248" s="4">
        <v>44625</v>
      </c>
      <c r="B248" t="s">
        <v>18</v>
      </c>
      <c r="C248">
        <v>247</v>
      </c>
      <c r="D248" t="s">
        <v>12</v>
      </c>
      <c r="E248">
        <v>10</v>
      </c>
      <c r="F248" t="s">
        <v>12</v>
      </c>
      <c r="G248">
        <v>59</v>
      </c>
      <c r="H248" t="s">
        <v>21</v>
      </c>
      <c r="I248">
        <v>1.076E-2</v>
      </c>
      <c r="K248" s="14" t="str">
        <f>"Aggregate weight spec " &amp;C246&amp;"-"&amp;C248</f>
        <v>Aggregate weight spec 245-247</v>
      </c>
    </row>
    <row r="249" spans="1:11" x14ac:dyDescent="0.25">
      <c r="A249" s="4">
        <v>44625</v>
      </c>
      <c r="B249" t="s">
        <v>18</v>
      </c>
      <c r="C249">
        <v>248</v>
      </c>
      <c r="D249" t="s">
        <v>9</v>
      </c>
      <c r="E249">
        <v>0</v>
      </c>
      <c r="F249" t="s">
        <v>12</v>
      </c>
      <c r="G249">
        <v>60</v>
      </c>
      <c r="H249" t="s">
        <v>21</v>
      </c>
    </row>
    <row r="250" spans="1:11" x14ac:dyDescent="0.25">
      <c r="A250" s="4">
        <v>44625</v>
      </c>
      <c r="B250" t="s">
        <v>18</v>
      </c>
      <c r="C250">
        <v>249</v>
      </c>
      <c r="D250" t="s">
        <v>12</v>
      </c>
      <c r="E250">
        <v>1</v>
      </c>
      <c r="F250" t="s">
        <v>12</v>
      </c>
      <c r="G250">
        <v>60</v>
      </c>
      <c r="H250" t="s">
        <v>21</v>
      </c>
    </row>
    <row r="251" spans="1:11" ht="30" x14ac:dyDescent="0.25">
      <c r="A251" s="4">
        <v>44625</v>
      </c>
      <c r="B251" t="s">
        <v>18</v>
      </c>
      <c r="C251">
        <v>250</v>
      </c>
      <c r="D251" t="s">
        <v>12</v>
      </c>
      <c r="E251">
        <v>7</v>
      </c>
      <c r="F251" t="s">
        <v>12</v>
      </c>
      <c r="G251">
        <v>60</v>
      </c>
      <c r="H251" t="s">
        <v>21</v>
      </c>
      <c r="I251">
        <v>1.11E-2</v>
      </c>
      <c r="K251" s="14" t="str">
        <f>"Aggregate weight spec " &amp;C249&amp;"-"&amp;C251</f>
        <v>Aggregate weight spec 248-250</v>
      </c>
    </row>
    <row r="252" spans="1:11" x14ac:dyDescent="0.25">
      <c r="A252" s="4">
        <v>44625</v>
      </c>
      <c r="B252" t="s">
        <v>18</v>
      </c>
      <c r="C252">
        <v>251</v>
      </c>
      <c r="D252" t="s">
        <v>12</v>
      </c>
      <c r="E252">
        <v>4</v>
      </c>
      <c r="F252" t="s">
        <v>12</v>
      </c>
      <c r="H252" t="s">
        <v>11</v>
      </c>
    </row>
    <row r="253" spans="1:11" x14ac:dyDescent="0.25">
      <c r="A253" s="4">
        <v>44625</v>
      </c>
      <c r="B253" t="s">
        <v>18</v>
      </c>
      <c r="C253">
        <v>252</v>
      </c>
      <c r="D253" t="s">
        <v>12</v>
      </c>
      <c r="E253">
        <v>1</v>
      </c>
      <c r="F253" t="s">
        <v>12</v>
      </c>
      <c r="H253" t="s">
        <v>11</v>
      </c>
    </row>
    <row r="254" spans="1:11" x14ac:dyDescent="0.25">
      <c r="A254" s="4">
        <v>44625</v>
      </c>
      <c r="B254" t="s">
        <v>18</v>
      </c>
      <c r="C254">
        <v>253</v>
      </c>
      <c r="D254" t="s">
        <v>12</v>
      </c>
      <c r="E254">
        <v>4</v>
      </c>
      <c r="F254" t="s">
        <v>12</v>
      </c>
      <c r="H254" t="s">
        <v>11</v>
      </c>
    </row>
    <row r="255" spans="1:11" ht="30" x14ac:dyDescent="0.25">
      <c r="A255" s="4">
        <v>44625</v>
      </c>
      <c r="B255" t="s">
        <v>18</v>
      </c>
      <c r="C255">
        <v>254</v>
      </c>
      <c r="D255" t="s">
        <v>12</v>
      </c>
      <c r="E255">
        <v>2</v>
      </c>
      <c r="F255" t="s">
        <v>12</v>
      </c>
      <c r="H255" t="s">
        <v>11</v>
      </c>
      <c r="I255">
        <v>1.421E-2</v>
      </c>
      <c r="J255" s="8">
        <f>COUNTIF(D240:D255,"Y")/COUNTA(D240:D255)</f>
        <v>0.6875</v>
      </c>
      <c r="K255" s="14" t="str">
        <f>"Aggregate weight spec " &amp;C252&amp;"-"&amp;C255</f>
        <v>Aggregate weight spec 251-254</v>
      </c>
    </row>
    <row r="256" spans="1:11" x14ac:dyDescent="0.25">
      <c r="A256" s="4">
        <v>44625</v>
      </c>
      <c r="B256" t="s">
        <v>13</v>
      </c>
      <c r="C256">
        <v>255</v>
      </c>
      <c r="D256" t="s">
        <v>12</v>
      </c>
      <c r="E256">
        <v>4</v>
      </c>
      <c r="F256" t="s">
        <v>12</v>
      </c>
      <c r="G256">
        <v>61</v>
      </c>
      <c r="H256" t="s">
        <v>16</v>
      </c>
    </row>
    <row r="257" spans="1:11" x14ac:dyDescent="0.25">
      <c r="A257" s="4">
        <v>44625</v>
      </c>
      <c r="B257" t="s">
        <v>13</v>
      </c>
      <c r="C257">
        <v>256</v>
      </c>
      <c r="D257" t="s">
        <v>12</v>
      </c>
      <c r="E257">
        <v>3</v>
      </c>
      <c r="F257" t="s">
        <v>12</v>
      </c>
      <c r="G257">
        <v>61</v>
      </c>
      <c r="H257" t="s">
        <v>16</v>
      </c>
    </row>
    <row r="258" spans="1:11" ht="30" x14ac:dyDescent="0.25">
      <c r="A258" s="4">
        <v>44625</v>
      </c>
      <c r="B258" t="s">
        <v>13</v>
      </c>
      <c r="C258">
        <v>257</v>
      </c>
      <c r="D258" t="s">
        <v>12</v>
      </c>
      <c r="E258">
        <v>5</v>
      </c>
      <c r="F258" t="s">
        <v>12</v>
      </c>
      <c r="G258">
        <v>61</v>
      </c>
      <c r="H258" t="s">
        <v>16</v>
      </c>
      <c r="I258">
        <v>1.282E-2</v>
      </c>
      <c r="K258" s="14" t="str">
        <f>"Aggregate weight spec " &amp;C256&amp;"-"&amp;C258</f>
        <v>Aggregate weight spec 255-257</v>
      </c>
    </row>
    <row r="259" spans="1:11" x14ac:dyDescent="0.25">
      <c r="A259" s="4">
        <v>44625</v>
      </c>
      <c r="B259" t="s">
        <v>13</v>
      </c>
      <c r="C259">
        <v>258</v>
      </c>
      <c r="D259" t="s">
        <v>12</v>
      </c>
      <c r="E259">
        <v>7</v>
      </c>
      <c r="F259" t="s">
        <v>12</v>
      </c>
      <c r="G259">
        <v>62</v>
      </c>
      <c r="H259" t="s">
        <v>16</v>
      </c>
    </row>
    <row r="260" spans="1:11" x14ac:dyDescent="0.25">
      <c r="A260" s="4">
        <v>44625</v>
      </c>
      <c r="B260" t="s">
        <v>13</v>
      </c>
      <c r="C260">
        <v>259</v>
      </c>
      <c r="D260" t="s">
        <v>12</v>
      </c>
      <c r="E260">
        <v>1</v>
      </c>
      <c r="F260" t="s">
        <v>12</v>
      </c>
      <c r="G260">
        <v>62</v>
      </c>
      <c r="H260" t="s">
        <v>16</v>
      </c>
    </row>
    <row r="261" spans="1:11" ht="30" x14ac:dyDescent="0.25">
      <c r="A261" s="4">
        <v>44625</v>
      </c>
      <c r="B261" t="s">
        <v>13</v>
      </c>
      <c r="C261">
        <v>260</v>
      </c>
      <c r="D261" t="s">
        <v>12</v>
      </c>
      <c r="E261">
        <v>2</v>
      </c>
      <c r="F261" t="s">
        <v>12</v>
      </c>
      <c r="G261">
        <v>62</v>
      </c>
      <c r="H261" t="s">
        <v>16</v>
      </c>
      <c r="I261">
        <v>1.0659999999999999E-2</v>
      </c>
      <c r="K261" s="14" t="str">
        <f>"Aggregate weight spec " &amp;C259&amp;"-"&amp;C261</f>
        <v>Aggregate weight spec 258-260</v>
      </c>
    </row>
    <row r="262" spans="1:11" x14ac:dyDescent="0.25">
      <c r="A262" s="4">
        <v>44625</v>
      </c>
      <c r="B262" t="s">
        <v>13</v>
      </c>
      <c r="C262">
        <v>261</v>
      </c>
      <c r="D262" t="s">
        <v>12</v>
      </c>
      <c r="E262">
        <v>3</v>
      </c>
      <c r="F262" t="s">
        <v>12</v>
      </c>
      <c r="G262">
        <v>63</v>
      </c>
      <c r="H262" t="s">
        <v>21</v>
      </c>
    </row>
    <row r="263" spans="1:11" x14ac:dyDescent="0.25">
      <c r="A263" s="4">
        <v>44625</v>
      </c>
      <c r="B263" t="s">
        <v>13</v>
      </c>
      <c r="C263">
        <v>262</v>
      </c>
      <c r="D263" t="s">
        <v>12</v>
      </c>
      <c r="E263">
        <v>6</v>
      </c>
      <c r="F263" t="s">
        <v>12</v>
      </c>
      <c r="G263">
        <v>63</v>
      </c>
      <c r="H263" t="s">
        <v>21</v>
      </c>
    </row>
    <row r="264" spans="1:11" ht="30" x14ac:dyDescent="0.25">
      <c r="A264" s="4">
        <v>44625</v>
      </c>
      <c r="B264" t="s">
        <v>13</v>
      </c>
      <c r="C264">
        <v>263</v>
      </c>
      <c r="D264" t="s">
        <v>9</v>
      </c>
      <c r="E264">
        <v>0</v>
      </c>
      <c r="F264" t="s">
        <v>12</v>
      </c>
      <c r="G264">
        <v>63</v>
      </c>
      <c r="H264" t="s">
        <v>21</v>
      </c>
      <c r="I264">
        <v>1.004E-2</v>
      </c>
      <c r="K264" s="14" t="str">
        <f>"Aggregate weight spec " &amp;C262&amp;"-"&amp;C264</f>
        <v>Aggregate weight spec 261-263</v>
      </c>
    </row>
    <row r="265" spans="1:11" x14ac:dyDescent="0.25">
      <c r="A265" s="4">
        <v>44625</v>
      </c>
      <c r="B265" t="s">
        <v>13</v>
      </c>
      <c r="C265">
        <v>264</v>
      </c>
      <c r="D265" t="s">
        <v>12</v>
      </c>
      <c r="E265">
        <v>1</v>
      </c>
      <c r="F265" t="s">
        <v>12</v>
      </c>
      <c r="G265">
        <v>64</v>
      </c>
      <c r="H265" t="s">
        <v>21</v>
      </c>
    </row>
    <row r="266" spans="1:11" x14ac:dyDescent="0.25">
      <c r="A266" s="4">
        <v>44625</v>
      </c>
      <c r="B266" t="s">
        <v>13</v>
      </c>
      <c r="C266">
        <v>265</v>
      </c>
      <c r="D266" t="s">
        <v>12</v>
      </c>
      <c r="E266">
        <v>8</v>
      </c>
      <c r="F266" t="s">
        <v>12</v>
      </c>
      <c r="G266">
        <v>64</v>
      </c>
      <c r="H266" t="s">
        <v>21</v>
      </c>
    </row>
    <row r="267" spans="1:11" ht="90" x14ac:dyDescent="0.25">
      <c r="A267" s="4">
        <v>44625</v>
      </c>
      <c r="B267" t="s">
        <v>13</v>
      </c>
      <c r="C267">
        <v>266</v>
      </c>
      <c r="D267" t="s">
        <v>12</v>
      </c>
      <c r="E267">
        <v>2</v>
      </c>
      <c r="F267" t="s">
        <v>12</v>
      </c>
      <c r="G267">
        <v>64</v>
      </c>
      <c r="H267" t="s">
        <v>21</v>
      </c>
      <c r="I267">
        <f>0.010608-0.000048</f>
        <v>1.056E-2</v>
      </c>
      <c r="K267" s="14" t="str">
        <f>"Aggregate weight spec " &amp;C265&amp;"-"&amp;C267 &amp; ";scalebeing finicky, not responding to touchscreen"</f>
        <v>Aggregate weight spec 264-266;scalebeing finicky, not responding to touchscreen</v>
      </c>
    </row>
    <row r="268" spans="1:11" x14ac:dyDescent="0.25">
      <c r="A268" s="4">
        <v>44625</v>
      </c>
      <c r="B268" t="s">
        <v>13</v>
      </c>
      <c r="C268">
        <v>267</v>
      </c>
      <c r="D268" t="s">
        <v>12</v>
      </c>
      <c r="E268">
        <v>1</v>
      </c>
      <c r="F268" t="s">
        <v>12</v>
      </c>
      <c r="H268" t="s">
        <v>11</v>
      </c>
    </row>
    <row r="269" spans="1:11" x14ac:dyDescent="0.25">
      <c r="A269" s="4">
        <v>44625</v>
      </c>
      <c r="B269" t="s">
        <v>13</v>
      </c>
      <c r="C269">
        <v>268</v>
      </c>
      <c r="D269" t="s">
        <v>12</v>
      </c>
      <c r="E269">
        <v>3</v>
      </c>
      <c r="F269" t="s">
        <v>12</v>
      </c>
      <c r="H269" t="s">
        <v>11</v>
      </c>
    </row>
    <row r="270" spans="1:11" x14ac:dyDescent="0.25">
      <c r="A270" s="4">
        <v>44625</v>
      </c>
      <c r="B270" t="s">
        <v>13</v>
      </c>
      <c r="C270">
        <v>269</v>
      </c>
      <c r="D270" t="s">
        <v>12</v>
      </c>
      <c r="E270">
        <v>1</v>
      </c>
      <c r="F270" t="s">
        <v>12</v>
      </c>
      <c r="H270" t="s">
        <v>11</v>
      </c>
    </row>
    <row r="271" spans="1:11" ht="30" x14ac:dyDescent="0.25">
      <c r="A271" s="4">
        <v>44625</v>
      </c>
      <c r="B271" t="s">
        <v>13</v>
      </c>
      <c r="C271">
        <v>270</v>
      </c>
      <c r="D271" t="s">
        <v>12</v>
      </c>
      <c r="E271">
        <v>7</v>
      </c>
      <c r="F271" t="s">
        <v>12</v>
      </c>
      <c r="H271" t="s">
        <v>11</v>
      </c>
      <c r="I271">
        <f>0.01344-0.00009</f>
        <v>1.3350000000000001E-2</v>
      </c>
      <c r="J271" s="8">
        <f>COUNTIF(D256:D271,"Y")/COUNTA(D256:D271)</f>
        <v>0.9375</v>
      </c>
      <c r="K271" s="14" t="str">
        <f>"Aggregate weight spec " &amp;C268&amp;"-"&amp;C271</f>
        <v>Aggregate weight spec 267-270</v>
      </c>
    </row>
    <row r="272" spans="1:11" x14ac:dyDescent="0.25">
      <c r="A272" s="4">
        <v>44625</v>
      </c>
      <c r="B272" t="s">
        <v>64</v>
      </c>
      <c r="C272">
        <v>271</v>
      </c>
      <c r="D272" t="s">
        <v>12</v>
      </c>
      <c r="E272">
        <v>8</v>
      </c>
      <c r="F272" t="s">
        <v>12</v>
      </c>
      <c r="G272">
        <v>65</v>
      </c>
      <c r="H272" t="s">
        <v>16</v>
      </c>
    </row>
    <row r="273" spans="1:11" x14ac:dyDescent="0.25">
      <c r="A273" s="4">
        <v>44625</v>
      </c>
      <c r="B273" t="s">
        <v>64</v>
      </c>
      <c r="C273">
        <v>272</v>
      </c>
      <c r="D273" t="s">
        <v>12</v>
      </c>
      <c r="E273">
        <v>5</v>
      </c>
      <c r="F273" t="s">
        <v>12</v>
      </c>
      <c r="G273">
        <v>65</v>
      </c>
      <c r="H273" t="s">
        <v>16</v>
      </c>
    </row>
    <row r="274" spans="1:11" ht="30" x14ac:dyDescent="0.25">
      <c r="A274" s="4">
        <v>44625</v>
      </c>
      <c r="B274" t="s">
        <v>64</v>
      </c>
      <c r="C274">
        <v>273</v>
      </c>
      <c r="D274" t="s">
        <v>12</v>
      </c>
      <c r="E274">
        <v>1</v>
      </c>
      <c r="F274" t="s">
        <v>12</v>
      </c>
      <c r="G274">
        <v>65</v>
      </c>
      <c r="H274" t="s">
        <v>16</v>
      </c>
      <c r="I274" s="13" t="e">
        <f>0.00829-#REF!</f>
        <v>#REF!</v>
      </c>
      <c r="K274" s="14" t="str">
        <f>"Aggregate weight spec " &amp;C272&amp;"-"&amp;C274</f>
        <v>Aggregate weight spec 271-273</v>
      </c>
    </row>
    <row r="275" spans="1:11" x14ac:dyDescent="0.25">
      <c r="A275" s="4">
        <v>44625</v>
      </c>
      <c r="B275" t="s">
        <v>64</v>
      </c>
      <c r="C275">
        <v>274</v>
      </c>
      <c r="D275" t="s">
        <v>9</v>
      </c>
      <c r="E275">
        <v>0</v>
      </c>
      <c r="F275" t="s">
        <v>12</v>
      </c>
      <c r="G275">
        <v>66</v>
      </c>
      <c r="H275" t="s">
        <v>16</v>
      </c>
      <c r="I275" s="13"/>
    </row>
    <row r="276" spans="1:11" x14ac:dyDescent="0.25">
      <c r="A276" s="4">
        <v>44625</v>
      </c>
      <c r="B276" t="s">
        <v>64</v>
      </c>
      <c r="C276">
        <v>275</v>
      </c>
      <c r="D276" t="s">
        <v>12</v>
      </c>
      <c r="E276">
        <v>3</v>
      </c>
      <c r="F276" t="s">
        <v>12</v>
      </c>
      <c r="G276">
        <v>66</v>
      </c>
      <c r="H276" t="s">
        <v>16</v>
      </c>
      <c r="I276" s="13"/>
    </row>
    <row r="277" spans="1:11" ht="30" x14ac:dyDescent="0.25">
      <c r="A277" s="4">
        <v>44625</v>
      </c>
      <c r="B277" t="s">
        <v>64</v>
      </c>
      <c r="C277">
        <v>276</v>
      </c>
      <c r="D277" t="s">
        <v>12</v>
      </c>
      <c r="E277">
        <v>2</v>
      </c>
      <c r="F277" t="s">
        <v>12</v>
      </c>
      <c r="G277">
        <v>66</v>
      </c>
      <c r="H277" t="s">
        <v>16</v>
      </c>
      <c r="I277" s="13" t="e">
        <f>0.0083-#REF!</f>
        <v>#REF!</v>
      </c>
      <c r="K277" s="14" t="str">
        <f>"Aggregate weight spec " &amp;C275&amp;"-"&amp;C277</f>
        <v>Aggregate weight spec 274-276</v>
      </c>
    </row>
    <row r="278" spans="1:11" x14ac:dyDescent="0.25">
      <c r="A278" s="4">
        <v>44625</v>
      </c>
      <c r="B278" t="s">
        <v>64</v>
      </c>
      <c r="C278">
        <v>277</v>
      </c>
      <c r="D278" t="s">
        <v>12</v>
      </c>
      <c r="E278">
        <v>1</v>
      </c>
      <c r="F278" t="s">
        <v>12</v>
      </c>
      <c r="G278">
        <v>67</v>
      </c>
      <c r="H278" t="s">
        <v>21</v>
      </c>
      <c r="I278" s="13"/>
    </row>
    <row r="279" spans="1:11" ht="30" x14ac:dyDescent="0.25">
      <c r="A279" s="4">
        <v>44625</v>
      </c>
      <c r="B279" t="s">
        <v>64</v>
      </c>
      <c r="C279">
        <v>278</v>
      </c>
      <c r="D279" t="s">
        <v>9</v>
      </c>
      <c r="E279">
        <v>0</v>
      </c>
      <c r="F279" t="s">
        <v>12</v>
      </c>
      <c r="G279">
        <v>67</v>
      </c>
      <c r="H279" t="s">
        <v>21</v>
      </c>
      <c r="I279" s="13"/>
      <c r="K279" s="14" t="s">
        <v>96</v>
      </c>
    </row>
    <row r="280" spans="1:11" ht="30" x14ac:dyDescent="0.25">
      <c r="A280" s="4">
        <v>44625</v>
      </c>
      <c r="B280" t="s">
        <v>64</v>
      </c>
      <c r="C280">
        <v>279</v>
      </c>
      <c r="D280" t="s">
        <v>12</v>
      </c>
      <c r="E280">
        <v>6</v>
      </c>
      <c r="F280" t="s">
        <v>12</v>
      </c>
      <c r="G280">
        <v>67</v>
      </c>
      <c r="H280" t="s">
        <v>21</v>
      </c>
      <c r="I280" s="13" t="e">
        <f>0.00716-#REF!</f>
        <v>#REF!</v>
      </c>
      <c r="K280" s="14" t="str">
        <f>"Aggregate weight spec " &amp;C278&amp;"-"&amp;C280</f>
        <v>Aggregate weight spec 277-279</v>
      </c>
    </row>
    <row r="281" spans="1:11" x14ac:dyDescent="0.25">
      <c r="A281" s="4">
        <v>44625</v>
      </c>
      <c r="B281" t="s">
        <v>64</v>
      </c>
      <c r="C281">
        <v>280</v>
      </c>
      <c r="D281" t="s">
        <v>12</v>
      </c>
      <c r="E281">
        <v>3</v>
      </c>
      <c r="F281" t="s">
        <v>12</v>
      </c>
      <c r="G281">
        <v>68</v>
      </c>
      <c r="H281" t="s">
        <v>21</v>
      </c>
    </row>
    <row r="282" spans="1:11" x14ac:dyDescent="0.25">
      <c r="A282" s="4">
        <v>44625</v>
      </c>
      <c r="B282" t="s">
        <v>64</v>
      </c>
      <c r="C282">
        <v>281</v>
      </c>
      <c r="D282" t="s">
        <v>12</v>
      </c>
      <c r="E282">
        <v>3</v>
      </c>
      <c r="F282" t="s">
        <v>12</v>
      </c>
      <c r="G282">
        <v>68</v>
      </c>
      <c r="H282" t="s">
        <v>21</v>
      </c>
    </row>
    <row r="283" spans="1:11" ht="30" x14ac:dyDescent="0.25">
      <c r="A283" s="4">
        <v>44625</v>
      </c>
      <c r="B283" t="s">
        <v>64</v>
      </c>
      <c r="C283">
        <v>282</v>
      </c>
      <c r="D283" t="s">
        <v>12</v>
      </c>
      <c r="E283">
        <v>2</v>
      </c>
      <c r="F283" t="s">
        <v>12</v>
      </c>
      <c r="G283">
        <v>68</v>
      </c>
      <c r="H283" t="s">
        <v>21</v>
      </c>
      <c r="I283">
        <v>9.0019999999999996E-3</v>
      </c>
      <c r="K283" s="14" t="str">
        <f>"Aggregate weight spec " &amp;C281&amp;"-"&amp;C283</f>
        <v>Aggregate weight spec 280-282</v>
      </c>
    </row>
    <row r="284" spans="1:11" x14ac:dyDescent="0.25">
      <c r="A284" s="4">
        <v>44625</v>
      </c>
      <c r="B284" t="s">
        <v>64</v>
      </c>
      <c r="C284">
        <v>283</v>
      </c>
      <c r="D284" t="s">
        <v>9</v>
      </c>
      <c r="E284">
        <v>0</v>
      </c>
      <c r="F284" t="s">
        <v>12</v>
      </c>
      <c r="H284" t="s">
        <v>11</v>
      </c>
    </row>
    <row r="285" spans="1:11" x14ac:dyDescent="0.25">
      <c r="A285" s="4">
        <v>44625</v>
      </c>
      <c r="B285" t="s">
        <v>64</v>
      </c>
      <c r="C285">
        <v>284</v>
      </c>
      <c r="D285" t="s">
        <v>12</v>
      </c>
      <c r="E285">
        <v>10</v>
      </c>
      <c r="F285" t="s">
        <v>12</v>
      </c>
      <c r="H285" t="s">
        <v>11</v>
      </c>
    </row>
    <row r="286" spans="1:11" x14ac:dyDescent="0.25">
      <c r="A286" s="4">
        <v>44625</v>
      </c>
      <c r="B286" t="s">
        <v>64</v>
      </c>
      <c r="C286">
        <v>285</v>
      </c>
      <c r="D286" t="s">
        <v>12</v>
      </c>
      <c r="E286">
        <v>1</v>
      </c>
      <c r="F286" t="s">
        <v>12</v>
      </c>
      <c r="H286" t="s">
        <v>11</v>
      </c>
    </row>
    <row r="287" spans="1:11" ht="30" x14ac:dyDescent="0.25">
      <c r="A287" s="4">
        <v>44625</v>
      </c>
      <c r="B287" t="s">
        <v>64</v>
      </c>
      <c r="C287">
        <v>286</v>
      </c>
      <c r="D287" t="s">
        <v>12</v>
      </c>
      <c r="E287">
        <v>1</v>
      </c>
      <c r="F287" t="s">
        <v>12</v>
      </c>
      <c r="H287" t="s">
        <v>11</v>
      </c>
      <c r="I287">
        <v>1.242E-2</v>
      </c>
      <c r="J287" s="8">
        <f>COUNTIF(D272:D287,"Y")/COUNTA(D272:D287)</f>
        <v>0.8125</v>
      </c>
      <c r="K287" s="14" t="str">
        <f>"Aggregate weight spec " &amp;C284&amp;"-"&amp;C287</f>
        <v>Aggregate weight spec 283-286</v>
      </c>
    </row>
    <row r="288" spans="1:11" x14ac:dyDescent="0.25">
      <c r="A288" s="4">
        <v>44625</v>
      </c>
      <c r="B288" t="s">
        <v>8</v>
      </c>
      <c r="C288">
        <v>287</v>
      </c>
      <c r="D288" t="s">
        <v>12</v>
      </c>
      <c r="E288">
        <v>1</v>
      </c>
      <c r="F288" t="s">
        <v>12</v>
      </c>
      <c r="G288">
        <v>69</v>
      </c>
      <c r="H288" t="s">
        <v>16</v>
      </c>
    </row>
    <row r="289" spans="1:11" x14ac:dyDescent="0.25">
      <c r="A289" s="4">
        <v>44625</v>
      </c>
      <c r="B289" t="s">
        <v>8</v>
      </c>
      <c r="C289">
        <v>288</v>
      </c>
      <c r="D289" t="s">
        <v>12</v>
      </c>
      <c r="E289">
        <v>7</v>
      </c>
      <c r="F289" t="s">
        <v>12</v>
      </c>
      <c r="G289">
        <v>69</v>
      </c>
      <c r="H289" t="s">
        <v>16</v>
      </c>
    </row>
    <row r="290" spans="1:11" ht="30" x14ac:dyDescent="0.25">
      <c r="A290" s="4">
        <v>44625</v>
      </c>
      <c r="B290" t="s">
        <v>8</v>
      </c>
      <c r="C290">
        <v>289</v>
      </c>
      <c r="D290" t="s">
        <v>12</v>
      </c>
      <c r="E290">
        <v>1</v>
      </c>
      <c r="F290" t="s">
        <v>12</v>
      </c>
      <c r="G290">
        <v>69</v>
      </c>
      <c r="H290" t="s">
        <v>16</v>
      </c>
      <c r="I290">
        <v>9.1999999999999998E-3</v>
      </c>
      <c r="K290" s="14" t="str">
        <f>"Aggregate weight spec " &amp;C288&amp;"-"&amp;C290</f>
        <v>Aggregate weight spec 287-289</v>
      </c>
    </row>
    <row r="291" spans="1:11" x14ac:dyDescent="0.25">
      <c r="A291" s="4">
        <v>44625</v>
      </c>
      <c r="B291" t="s">
        <v>8</v>
      </c>
      <c r="C291">
        <v>290</v>
      </c>
      <c r="D291" t="s">
        <v>12</v>
      </c>
      <c r="E291">
        <v>3</v>
      </c>
      <c r="F291" t="s">
        <v>12</v>
      </c>
      <c r="G291">
        <v>70</v>
      </c>
      <c r="H291" t="s">
        <v>16</v>
      </c>
    </row>
    <row r="292" spans="1:11" x14ac:dyDescent="0.25">
      <c r="A292" s="4">
        <v>44625</v>
      </c>
      <c r="B292" t="s">
        <v>8</v>
      </c>
      <c r="C292">
        <v>291</v>
      </c>
      <c r="D292" t="s">
        <v>12</v>
      </c>
      <c r="E292">
        <v>6</v>
      </c>
      <c r="F292" t="s">
        <v>12</v>
      </c>
      <c r="G292">
        <v>70</v>
      </c>
      <c r="H292" t="s">
        <v>16</v>
      </c>
    </row>
    <row r="293" spans="1:11" ht="30" x14ac:dyDescent="0.25">
      <c r="A293" s="4">
        <v>44625</v>
      </c>
      <c r="B293" t="s">
        <v>8</v>
      </c>
      <c r="C293">
        <v>292</v>
      </c>
      <c r="D293" t="s">
        <v>12</v>
      </c>
      <c r="E293">
        <v>9</v>
      </c>
      <c r="F293" t="s">
        <v>12</v>
      </c>
      <c r="G293">
        <v>70</v>
      </c>
      <c r="H293" t="s">
        <v>16</v>
      </c>
      <c r="I293">
        <v>1.042E-2</v>
      </c>
      <c r="K293" s="14" t="str">
        <f>"Aggregate weight spec " &amp;C291&amp;"-"&amp;C293</f>
        <v>Aggregate weight spec 290-292</v>
      </c>
    </row>
    <row r="294" spans="1:11" x14ac:dyDescent="0.25">
      <c r="A294" s="4">
        <v>44625</v>
      </c>
      <c r="B294" t="s">
        <v>8</v>
      </c>
      <c r="C294">
        <v>293</v>
      </c>
      <c r="D294" t="s">
        <v>12</v>
      </c>
      <c r="E294">
        <v>6</v>
      </c>
      <c r="F294" t="s">
        <v>12</v>
      </c>
      <c r="G294">
        <v>71</v>
      </c>
      <c r="H294" t="s">
        <v>21</v>
      </c>
    </row>
    <row r="295" spans="1:11" ht="30" x14ac:dyDescent="0.25">
      <c r="A295" s="4">
        <v>44625</v>
      </c>
      <c r="B295" t="s">
        <v>8</v>
      </c>
      <c r="C295">
        <v>294</v>
      </c>
      <c r="D295" t="s">
        <v>9</v>
      </c>
      <c r="E295">
        <v>0</v>
      </c>
      <c r="F295" t="s">
        <v>12</v>
      </c>
      <c r="G295">
        <v>71</v>
      </c>
      <c r="H295" t="s">
        <v>21</v>
      </c>
      <c r="K295" s="14" t="s">
        <v>97</v>
      </c>
    </row>
    <row r="296" spans="1:11" ht="30" x14ac:dyDescent="0.25">
      <c r="A296" s="4">
        <v>44625</v>
      </c>
      <c r="B296" t="s">
        <v>8</v>
      </c>
      <c r="C296">
        <v>295</v>
      </c>
      <c r="D296" t="s">
        <v>12</v>
      </c>
      <c r="E296">
        <v>4</v>
      </c>
      <c r="F296" t="s">
        <v>12</v>
      </c>
      <c r="G296">
        <v>71</v>
      </c>
      <c r="H296" t="s">
        <v>21</v>
      </c>
      <c r="I296" s="13" t="e">
        <f>0.00962-#REF!</f>
        <v>#REF!</v>
      </c>
      <c r="K296" s="14" t="str">
        <f>"Aggregate weight spec " &amp;C294&amp;"-"&amp;C296</f>
        <v>Aggregate weight spec 293-295</v>
      </c>
    </row>
    <row r="297" spans="1:11" x14ac:dyDescent="0.25">
      <c r="A297" s="4">
        <v>44625</v>
      </c>
      <c r="B297" t="s">
        <v>8</v>
      </c>
      <c r="C297">
        <v>296</v>
      </c>
      <c r="D297" t="s">
        <v>12</v>
      </c>
      <c r="E297">
        <v>5</v>
      </c>
      <c r="F297" t="s">
        <v>12</v>
      </c>
      <c r="G297">
        <v>72</v>
      </c>
      <c r="H297" t="s">
        <v>21</v>
      </c>
    </row>
    <row r="298" spans="1:11" x14ac:dyDescent="0.25">
      <c r="A298" s="4">
        <v>44625</v>
      </c>
      <c r="B298" t="s">
        <v>8</v>
      </c>
      <c r="C298">
        <v>297</v>
      </c>
      <c r="D298" t="s">
        <v>12</v>
      </c>
      <c r="E298">
        <v>6</v>
      </c>
      <c r="F298" t="s">
        <v>12</v>
      </c>
      <c r="G298">
        <v>72</v>
      </c>
      <c r="H298" t="s">
        <v>21</v>
      </c>
    </row>
    <row r="299" spans="1:11" ht="30" x14ac:dyDescent="0.25">
      <c r="A299" s="4">
        <v>44625</v>
      </c>
      <c r="B299" t="s">
        <v>8</v>
      </c>
      <c r="C299">
        <v>298</v>
      </c>
      <c r="D299" t="s">
        <v>12</v>
      </c>
      <c r="E299">
        <v>2</v>
      </c>
      <c r="F299" t="s">
        <v>12</v>
      </c>
      <c r="G299">
        <v>72</v>
      </c>
      <c r="H299" t="s">
        <v>21</v>
      </c>
      <c r="I299">
        <v>9.7900000000000001E-3</v>
      </c>
      <c r="K299" s="14" t="str">
        <f>"Aggregate weight spec " &amp;C297&amp;"-"&amp;C299</f>
        <v>Aggregate weight spec 296-298</v>
      </c>
    </row>
    <row r="300" spans="1:11" x14ac:dyDescent="0.25">
      <c r="A300" s="4">
        <v>44625</v>
      </c>
      <c r="B300" t="s">
        <v>8</v>
      </c>
      <c r="C300">
        <v>299</v>
      </c>
      <c r="D300" t="s">
        <v>12</v>
      </c>
      <c r="E300">
        <v>2</v>
      </c>
      <c r="F300" t="s">
        <v>12</v>
      </c>
      <c r="H300" t="s">
        <v>11</v>
      </c>
    </row>
    <row r="301" spans="1:11" x14ac:dyDescent="0.25">
      <c r="A301" s="4">
        <v>44625</v>
      </c>
      <c r="B301" t="s">
        <v>8</v>
      </c>
      <c r="C301">
        <v>300</v>
      </c>
      <c r="D301" t="s">
        <v>12</v>
      </c>
      <c r="E301">
        <v>18</v>
      </c>
      <c r="F301" t="s">
        <v>12</v>
      </c>
      <c r="H301" t="s">
        <v>11</v>
      </c>
    </row>
    <row r="302" spans="1:11" x14ac:dyDescent="0.25">
      <c r="A302" s="4">
        <v>44625</v>
      </c>
      <c r="B302" t="s">
        <v>8</v>
      </c>
      <c r="C302">
        <v>301</v>
      </c>
      <c r="D302" t="s">
        <v>12</v>
      </c>
      <c r="E302">
        <v>5</v>
      </c>
      <c r="F302" t="s">
        <v>12</v>
      </c>
      <c r="H302" t="s">
        <v>11</v>
      </c>
    </row>
    <row r="303" spans="1:11" x14ac:dyDescent="0.25">
      <c r="A303" s="4">
        <v>44625</v>
      </c>
      <c r="B303" t="s">
        <v>8</v>
      </c>
      <c r="C303">
        <v>302</v>
      </c>
      <c r="D303" t="s">
        <v>9</v>
      </c>
      <c r="E303">
        <v>0</v>
      </c>
      <c r="F303" t="s">
        <v>12</v>
      </c>
      <c r="H303" t="s">
        <v>11</v>
      </c>
    </row>
    <row r="304" spans="1:11" ht="30" x14ac:dyDescent="0.25">
      <c r="A304" s="4">
        <v>44625</v>
      </c>
      <c r="B304" t="s">
        <v>8</v>
      </c>
      <c r="C304">
        <v>303</v>
      </c>
      <c r="D304" t="s">
        <v>9</v>
      </c>
      <c r="E304">
        <v>0</v>
      </c>
      <c r="F304" t="s">
        <v>12</v>
      </c>
      <c r="H304" t="s">
        <v>11</v>
      </c>
      <c r="I304">
        <v>1.397E-2</v>
      </c>
      <c r="J304" s="8">
        <f>COUNTIF(D288:D304,"Y")/COUNTA(D288:D304)</f>
        <v>0.82352941176470584</v>
      </c>
      <c r="K304" s="14" t="str">
        <f>"Aggregate weight spec " &amp;C300&amp;"-"&amp;C304</f>
        <v>Aggregate weight spec 299-303</v>
      </c>
    </row>
    <row r="305" spans="1:11" x14ac:dyDescent="0.25">
      <c r="A305" s="4">
        <v>44626</v>
      </c>
      <c r="B305" t="s">
        <v>18</v>
      </c>
      <c r="C305">
        <v>304</v>
      </c>
      <c r="D305" t="s">
        <v>12</v>
      </c>
      <c r="E305">
        <v>1</v>
      </c>
      <c r="F305" t="s">
        <v>12</v>
      </c>
      <c r="G305">
        <v>73</v>
      </c>
      <c r="H305" t="s">
        <v>16</v>
      </c>
    </row>
    <row r="306" spans="1:11" x14ac:dyDescent="0.25">
      <c r="A306" s="4">
        <v>44626</v>
      </c>
      <c r="B306" t="s">
        <v>18</v>
      </c>
      <c r="C306">
        <v>305</v>
      </c>
      <c r="D306" t="s">
        <v>9</v>
      </c>
      <c r="E306">
        <v>0</v>
      </c>
      <c r="F306" t="s">
        <v>12</v>
      </c>
      <c r="G306">
        <v>73</v>
      </c>
      <c r="H306" t="s">
        <v>16</v>
      </c>
    </row>
    <row r="307" spans="1:11" ht="30" x14ac:dyDescent="0.25">
      <c r="A307" s="4">
        <v>44626</v>
      </c>
      <c r="B307" t="s">
        <v>18</v>
      </c>
      <c r="C307">
        <v>306</v>
      </c>
      <c r="D307" t="s">
        <v>12</v>
      </c>
      <c r="E307">
        <v>1</v>
      </c>
      <c r="F307" t="s">
        <v>12</v>
      </c>
      <c r="G307">
        <v>73</v>
      </c>
      <c r="H307" t="s">
        <v>16</v>
      </c>
      <c r="I307">
        <v>8.1939999999999999E-3</v>
      </c>
      <c r="K307" s="14" t="str">
        <f>"Aggregate weight spec " &amp;C305&amp;"-"&amp;C307</f>
        <v>Aggregate weight spec 304-306</v>
      </c>
    </row>
    <row r="308" spans="1:11" x14ac:dyDescent="0.25">
      <c r="A308" s="4">
        <v>44626</v>
      </c>
      <c r="B308" t="s">
        <v>18</v>
      </c>
      <c r="C308">
        <v>307</v>
      </c>
      <c r="D308" t="s">
        <v>12</v>
      </c>
      <c r="E308">
        <v>1</v>
      </c>
      <c r="F308" t="s">
        <v>12</v>
      </c>
      <c r="G308">
        <v>74</v>
      </c>
      <c r="H308" t="s">
        <v>16</v>
      </c>
    </row>
    <row r="309" spans="1:11" x14ac:dyDescent="0.25">
      <c r="A309" s="4">
        <v>44626</v>
      </c>
      <c r="B309" t="s">
        <v>18</v>
      </c>
      <c r="C309">
        <v>308</v>
      </c>
      <c r="D309" t="s">
        <v>12</v>
      </c>
      <c r="E309">
        <v>6</v>
      </c>
      <c r="F309" t="s">
        <v>12</v>
      </c>
      <c r="G309">
        <v>74</v>
      </c>
      <c r="H309" t="s">
        <v>16</v>
      </c>
    </row>
    <row r="310" spans="1:11" ht="30" x14ac:dyDescent="0.25">
      <c r="A310" s="4">
        <v>44626</v>
      </c>
      <c r="B310" t="s">
        <v>18</v>
      </c>
      <c r="C310">
        <v>309</v>
      </c>
      <c r="D310" t="s">
        <v>9</v>
      </c>
      <c r="E310">
        <v>0</v>
      </c>
      <c r="F310" t="s">
        <v>12</v>
      </c>
      <c r="G310">
        <v>74</v>
      </c>
      <c r="H310" t="s">
        <v>16</v>
      </c>
      <c r="I310">
        <v>8.8000000000000005E-3</v>
      </c>
      <c r="K310" s="14" t="str">
        <f>"Aggregate weight spec " &amp;C308&amp;"-"&amp;C310</f>
        <v>Aggregate weight spec 307-309</v>
      </c>
    </row>
    <row r="311" spans="1:11" x14ac:dyDescent="0.25">
      <c r="A311" s="4">
        <v>44626</v>
      </c>
      <c r="B311" t="s">
        <v>18</v>
      </c>
      <c r="C311">
        <v>310</v>
      </c>
      <c r="D311" t="s">
        <v>9</v>
      </c>
      <c r="E311">
        <v>0</v>
      </c>
      <c r="F311" t="s">
        <v>12</v>
      </c>
      <c r="G311">
        <v>75</v>
      </c>
      <c r="H311" t="s">
        <v>21</v>
      </c>
    </row>
    <row r="312" spans="1:11" x14ac:dyDescent="0.25">
      <c r="A312" s="4">
        <v>44626</v>
      </c>
      <c r="B312" t="s">
        <v>18</v>
      </c>
      <c r="C312">
        <v>311</v>
      </c>
      <c r="D312" t="s">
        <v>12</v>
      </c>
      <c r="E312">
        <v>6</v>
      </c>
      <c r="F312" t="s">
        <v>12</v>
      </c>
      <c r="G312">
        <v>75</v>
      </c>
      <c r="H312" t="s">
        <v>21</v>
      </c>
    </row>
    <row r="313" spans="1:11" ht="30" x14ac:dyDescent="0.25">
      <c r="A313" s="4">
        <v>44626</v>
      </c>
      <c r="B313" t="s">
        <v>18</v>
      </c>
      <c r="C313">
        <v>312</v>
      </c>
      <c r="D313" t="s">
        <v>12</v>
      </c>
      <c r="E313">
        <v>11</v>
      </c>
      <c r="F313" t="s">
        <v>12</v>
      </c>
      <c r="G313">
        <v>75</v>
      </c>
      <c r="H313" t="s">
        <v>21</v>
      </c>
      <c r="I313">
        <v>9.7699999999999992E-3</v>
      </c>
      <c r="K313" s="14" t="str">
        <f>"Aggregate weight spec " &amp;C311&amp;"-"&amp;C313</f>
        <v>Aggregate weight spec 310-312</v>
      </c>
    </row>
    <row r="314" spans="1:11" x14ac:dyDescent="0.25">
      <c r="A314" s="4">
        <v>44626</v>
      </c>
      <c r="B314" t="s">
        <v>18</v>
      </c>
      <c r="C314">
        <v>313</v>
      </c>
      <c r="D314" t="s">
        <v>12</v>
      </c>
      <c r="E314">
        <v>2</v>
      </c>
      <c r="F314" t="s">
        <v>12</v>
      </c>
      <c r="G314">
        <v>76</v>
      </c>
      <c r="H314" t="s">
        <v>21</v>
      </c>
    </row>
    <row r="315" spans="1:11" x14ac:dyDescent="0.25">
      <c r="A315" s="4">
        <v>44626</v>
      </c>
      <c r="B315" t="s">
        <v>18</v>
      </c>
      <c r="C315">
        <v>314</v>
      </c>
      <c r="D315" t="s">
        <v>12</v>
      </c>
      <c r="E315">
        <v>2</v>
      </c>
      <c r="F315" t="s">
        <v>12</v>
      </c>
      <c r="G315">
        <v>76</v>
      </c>
      <c r="H315" t="s">
        <v>21</v>
      </c>
    </row>
    <row r="316" spans="1:11" ht="30" x14ac:dyDescent="0.25">
      <c r="A316" s="4">
        <v>44626</v>
      </c>
      <c r="B316" t="s">
        <v>18</v>
      </c>
      <c r="C316">
        <v>315</v>
      </c>
      <c r="D316" t="s">
        <v>12</v>
      </c>
      <c r="E316">
        <v>9</v>
      </c>
      <c r="F316" t="s">
        <v>12</v>
      </c>
      <c r="G316">
        <v>76</v>
      </c>
      <c r="H316" t="s">
        <v>21</v>
      </c>
      <c r="I316">
        <v>9.0600000000000003E-3</v>
      </c>
      <c r="K316" s="14" t="str">
        <f>"Aggregate weight spec " &amp;C314&amp;"-"&amp;C316</f>
        <v>Aggregate weight spec 313-315</v>
      </c>
    </row>
    <row r="317" spans="1:11" x14ac:dyDescent="0.25">
      <c r="A317" s="4">
        <v>44626</v>
      </c>
      <c r="B317" t="s">
        <v>18</v>
      </c>
      <c r="C317">
        <v>316</v>
      </c>
      <c r="D317" t="s">
        <v>12</v>
      </c>
      <c r="E317">
        <v>1</v>
      </c>
      <c r="F317" t="s">
        <v>12</v>
      </c>
      <c r="H317" t="s">
        <v>11</v>
      </c>
    </row>
    <row r="318" spans="1:11" x14ac:dyDescent="0.25">
      <c r="A318" s="4">
        <v>44626</v>
      </c>
      <c r="B318" t="s">
        <v>18</v>
      </c>
      <c r="C318">
        <v>317</v>
      </c>
      <c r="D318" t="s">
        <v>9</v>
      </c>
      <c r="E318">
        <v>0</v>
      </c>
      <c r="F318" t="s">
        <v>12</v>
      </c>
      <c r="H318" t="s">
        <v>11</v>
      </c>
    </row>
    <row r="319" spans="1:11" x14ac:dyDescent="0.25">
      <c r="A319" s="4">
        <v>44626</v>
      </c>
      <c r="B319" t="s">
        <v>18</v>
      </c>
      <c r="C319">
        <v>318</v>
      </c>
      <c r="D319" t="s">
        <v>12</v>
      </c>
      <c r="E319">
        <v>13</v>
      </c>
      <c r="F319" t="s">
        <v>12</v>
      </c>
      <c r="H319" t="s">
        <v>11</v>
      </c>
    </row>
    <row r="320" spans="1:11" ht="75" x14ac:dyDescent="0.25">
      <c r="A320" s="4">
        <v>44626</v>
      </c>
      <c r="B320" t="s">
        <v>18</v>
      </c>
      <c r="C320">
        <v>319</v>
      </c>
      <c r="D320" t="s">
        <v>12</v>
      </c>
      <c r="E320">
        <v>1</v>
      </c>
      <c r="F320" t="s">
        <v>12</v>
      </c>
      <c r="H320" t="s">
        <v>11</v>
      </c>
      <c r="I320">
        <f>0.00837+0.00261</f>
        <v>1.098E-2</v>
      </c>
      <c r="J320" s="8">
        <f>COUNTIF(D305:D320,"Y")/COUNTA(D305:D320)</f>
        <v>0.75</v>
      </c>
      <c r="K320" s="14" t="str">
        <f>"Aggregate weight spec " &amp;C317&amp;"-"&amp;C320&amp;"; measured one larva separate and added to total mass"</f>
        <v>Aggregate weight spec 316-319; measured one larva separate and added to total mass</v>
      </c>
    </row>
    <row r="321" spans="1:11" x14ac:dyDescent="0.25">
      <c r="A321" s="4">
        <v>44626</v>
      </c>
      <c r="B321" t="s">
        <v>13</v>
      </c>
      <c r="C321">
        <v>320</v>
      </c>
      <c r="D321" t="s">
        <v>12</v>
      </c>
      <c r="E321">
        <v>4</v>
      </c>
      <c r="F321" t="s">
        <v>12</v>
      </c>
      <c r="G321">
        <v>77</v>
      </c>
      <c r="H321" t="s">
        <v>16</v>
      </c>
    </row>
    <row r="322" spans="1:11" x14ac:dyDescent="0.25">
      <c r="A322" s="4">
        <v>44626</v>
      </c>
      <c r="B322" t="s">
        <v>13</v>
      </c>
      <c r="C322">
        <v>321</v>
      </c>
      <c r="D322" t="s">
        <v>12</v>
      </c>
      <c r="E322">
        <v>1</v>
      </c>
      <c r="F322" t="s">
        <v>12</v>
      </c>
      <c r="G322">
        <v>77</v>
      </c>
      <c r="H322" t="s">
        <v>16</v>
      </c>
    </row>
    <row r="323" spans="1:11" ht="30" x14ac:dyDescent="0.25">
      <c r="A323" s="4">
        <v>44626</v>
      </c>
      <c r="B323" t="s">
        <v>13</v>
      </c>
      <c r="C323">
        <v>322</v>
      </c>
      <c r="D323" t="s">
        <v>9</v>
      </c>
      <c r="E323">
        <v>0</v>
      </c>
      <c r="F323" t="s">
        <v>12</v>
      </c>
      <c r="G323">
        <v>77</v>
      </c>
      <c r="H323" t="s">
        <v>16</v>
      </c>
      <c r="I323">
        <v>0.1074</v>
      </c>
      <c r="K323" s="14" t="str">
        <f>"Aggregate weight spec " &amp;C321&amp;"-"&amp;C323</f>
        <v>Aggregate weight spec 320-322</v>
      </c>
    </row>
    <row r="324" spans="1:11" x14ac:dyDescent="0.25">
      <c r="A324" s="4">
        <v>44626</v>
      </c>
      <c r="B324" t="s">
        <v>13</v>
      </c>
      <c r="C324">
        <v>323</v>
      </c>
      <c r="D324" t="s">
        <v>12</v>
      </c>
      <c r="E324">
        <v>8</v>
      </c>
      <c r="F324" t="s">
        <v>12</v>
      </c>
      <c r="G324">
        <v>78</v>
      </c>
      <c r="H324" t="s">
        <v>16</v>
      </c>
    </row>
    <row r="325" spans="1:11" x14ac:dyDescent="0.25">
      <c r="A325" s="4">
        <v>44626</v>
      </c>
      <c r="B325" t="s">
        <v>13</v>
      </c>
      <c r="C325">
        <v>324</v>
      </c>
      <c r="D325" t="s">
        <v>12</v>
      </c>
      <c r="E325">
        <v>2</v>
      </c>
      <c r="F325" t="s">
        <v>12</v>
      </c>
      <c r="G325">
        <v>78</v>
      </c>
      <c r="H325" t="s">
        <v>16</v>
      </c>
    </row>
    <row r="326" spans="1:11" ht="30" x14ac:dyDescent="0.25">
      <c r="A326" s="4">
        <v>44626</v>
      </c>
      <c r="B326" t="s">
        <v>13</v>
      </c>
      <c r="C326">
        <v>325</v>
      </c>
      <c r="D326" t="s">
        <v>12</v>
      </c>
      <c r="E326">
        <v>12</v>
      </c>
      <c r="F326" t="s">
        <v>12</v>
      </c>
      <c r="G326">
        <v>78</v>
      </c>
      <c r="H326" t="s">
        <v>16</v>
      </c>
      <c r="I326">
        <v>9.2999999999999992E-3</v>
      </c>
      <c r="K326" s="14" t="str">
        <f>"Aggregate weight spec " &amp;C324&amp;"-"&amp;C326</f>
        <v>Aggregate weight spec 323-325</v>
      </c>
    </row>
    <row r="327" spans="1:11" x14ac:dyDescent="0.25">
      <c r="A327" s="4">
        <v>44626</v>
      </c>
      <c r="B327" t="s">
        <v>13</v>
      </c>
      <c r="C327">
        <v>326</v>
      </c>
      <c r="D327" t="s">
        <v>12</v>
      </c>
      <c r="E327">
        <v>1</v>
      </c>
      <c r="F327" t="s">
        <v>12</v>
      </c>
      <c r="G327">
        <v>79</v>
      </c>
      <c r="H327" t="s">
        <v>21</v>
      </c>
    </row>
    <row r="328" spans="1:11" x14ac:dyDescent="0.25">
      <c r="A328" s="4">
        <v>44626</v>
      </c>
      <c r="B328" t="s">
        <v>13</v>
      </c>
      <c r="C328">
        <v>327</v>
      </c>
      <c r="D328" t="s">
        <v>12</v>
      </c>
      <c r="E328">
        <v>1</v>
      </c>
      <c r="F328" t="s">
        <v>12</v>
      </c>
      <c r="G328">
        <v>79</v>
      </c>
      <c r="H328" t="s">
        <v>21</v>
      </c>
    </row>
    <row r="329" spans="1:11" ht="30" x14ac:dyDescent="0.25">
      <c r="A329" s="4">
        <v>44626</v>
      </c>
      <c r="B329" t="s">
        <v>13</v>
      </c>
      <c r="C329">
        <v>328</v>
      </c>
      <c r="D329" t="s">
        <v>12</v>
      </c>
      <c r="E329">
        <v>2</v>
      </c>
      <c r="F329" t="s">
        <v>12</v>
      </c>
      <c r="G329">
        <v>79</v>
      </c>
      <c r="H329" t="s">
        <v>21</v>
      </c>
      <c r="I329">
        <v>1.1270000000000001E-2</v>
      </c>
      <c r="K329" s="14" t="str">
        <f>"Aggregate weight spec " &amp;C327&amp;"-"&amp;C329</f>
        <v>Aggregate weight spec 326-328</v>
      </c>
    </row>
    <row r="330" spans="1:11" x14ac:dyDescent="0.25">
      <c r="A330" s="4">
        <v>44626</v>
      </c>
      <c r="B330" t="s">
        <v>13</v>
      </c>
      <c r="C330">
        <v>329</v>
      </c>
      <c r="D330" t="s">
        <v>12</v>
      </c>
      <c r="E330">
        <v>7</v>
      </c>
      <c r="F330" t="s">
        <v>12</v>
      </c>
      <c r="G330">
        <v>80</v>
      </c>
      <c r="H330" t="s">
        <v>21</v>
      </c>
    </row>
    <row r="331" spans="1:11" x14ac:dyDescent="0.25">
      <c r="A331" s="4">
        <v>44626</v>
      </c>
      <c r="B331" t="s">
        <v>13</v>
      </c>
      <c r="C331">
        <v>330</v>
      </c>
      <c r="D331" t="s">
        <v>12</v>
      </c>
      <c r="E331">
        <v>3</v>
      </c>
      <c r="F331" t="s">
        <v>12</v>
      </c>
      <c r="G331">
        <v>80</v>
      </c>
      <c r="H331" t="s">
        <v>21</v>
      </c>
    </row>
    <row r="332" spans="1:11" ht="30" x14ac:dyDescent="0.25">
      <c r="A332" s="4">
        <v>44626</v>
      </c>
      <c r="B332" t="s">
        <v>13</v>
      </c>
      <c r="C332">
        <v>331</v>
      </c>
      <c r="D332" t="s">
        <v>12</v>
      </c>
      <c r="E332">
        <v>18</v>
      </c>
      <c r="F332" t="s">
        <v>12</v>
      </c>
      <c r="G332">
        <v>80</v>
      </c>
      <c r="H332" t="s">
        <v>21</v>
      </c>
      <c r="I332">
        <v>9.5499999999999995E-3</v>
      </c>
      <c r="K332" s="14" t="str">
        <f>"Aggregate weight spec " &amp;C330&amp;"-"&amp;C332</f>
        <v>Aggregate weight spec 329-331</v>
      </c>
    </row>
    <row r="333" spans="1:11" x14ac:dyDescent="0.25">
      <c r="A333" s="4">
        <v>44626</v>
      </c>
      <c r="B333" t="s">
        <v>13</v>
      </c>
      <c r="C333">
        <v>332</v>
      </c>
      <c r="D333" t="s">
        <v>12</v>
      </c>
      <c r="E333">
        <v>2</v>
      </c>
      <c r="F333" t="s">
        <v>12</v>
      </c>
      <c r="H333" t="s">
        <v>11</v>
      </c>
    </row>
    <row r="334" spans="1:11" x14ac:dyDescent="0.25">
      <c r="A334" s="4">
        <v>44626</v>
      </c>
      <c r="B334" t="s">
        <v>13</v>
      </c>
      <c r="C334">
        <v>333</v>
      </c>
      <c r="D334" t="s">
        <v>12</v>
      </c>
      <c r="E334">
        <v>6</v>
      </c>
      <c r="F334" t="s">
        <v>12</v>
      </c>
      <c r="H334" t="s">
        <v>11</v>
      </c>
    </row>
    <row r="335" spans="1:11" x14ac:dyDescent="0.25">
      <c r="A335" s="4">
        <v>44626</v>
      </c>
      <c r="B335" t="s">
        <v>13</v>
      </c>
      <c r="C335">
        <v>334</v>
      </c>
      <c r="D335" t="s">
        <v>12</v>
      </c>
      <c r="E335">
        <v>6</v>
      </c>
      <c r="F335" t="s">
        <v>12</v>
      </c>
      <c r="H335" t="s">
        <v>11</v>
      </c>
    </row>
    <row r="336" spans="1:11" ht="30" x14ac:dyDescent="0.25">
      <c r="A336" s="4">
        <v>44626</v>
      </c>
      <c r="B336" t="s">
        <v>13</v>
      </c>
      <c r="C336">
        <v>335</v>
      </c>
      <c r="D336" t="s">
        <v>12</v>
      </c>
      <c r="E336">
        <v>2</v>
      </c>
      <c r="F336" t="s">
        <v>12</v>
      </c>
      <c r="H336" t="s">
        <v>11</v>
      </c>
      <c r="I336">
        <v>1.38E-2</v>
      </c>
      <c r="J336" s="8">
        <f>COUNTIF(D321:D336,"Y")/COUNTA(D321:D336)</f>
        <v>0.9375</v>
      </c>
      <c r="K336" s="14" t="str">
        <f>"Aggregate weight spec " &amp;C333&amp;"-"&amp;C336</f>
        <v>Aggregate weight spec 332-335</v>
      </c>
    </row>
    <row r="337" spans="1:11" x14ac:dyDescent="0.25">
      <c r="A337" s="4">
        <v>44626</v>
      </c>
      <c r="B337" t="s">
        <v>64</v>
      </c>
      <c r="C337">
        <v>336</v>
      </c>
      <c r="D337" t="s">
        <v>9</v>
      </c>
      <c r="E337">
        <v>0</v>
      </c>
      <c r="F337" t="s">
        <v>12</v>
      </c>
      <c r="G337">
        <v>81</v>
      </c>
      <c r="H337" t="s">
        <v>16</v>
      </c>
    </row>
    <row r="338" spans="1:11" x14ac:dyDescent="0.25">
      <c r="A338" s="4">
        <v>44626</v>
      </c>
      <c r="B338" t="s">
        <v>64</v>
      </c>
      <c r="C338">
        <v>337</v>
      </c>
      <c r="D338" t="s">
        <v>12</v>
      </c>
      <c r="E338">
        <v>2</v>
      </c>
      <c r="F338" t="s">
        <v>12</v>
      </c>
      <c r="G338">
        <v>81</v>
      </c>
      <c r="H338" t="s">
        <v>16</v>
      </c>
    </row>
    <row r="339" spans="1:11" ht="30" x14ac:dyDescent="0.25">
      <c r="A339" s="4">
        <v>44626</v>
      </c>
      <c r="B339" t="s">
        <v>64</v>
      </c>
      <c r="C339">
        <v>338</v>
      </c>
      <c r="D339" t="s">
        <v>12</v>
      </c>
      <c r="E339">
        <v>9</v>
      </c>
      <c r="F339" t="s">
        <v>12</v>
      </c>
      <c r="G339">
        <v>81</v>
      </c>
      <c r="H339" t="s">
        <v>16</v>
      </c>
      <c r="I339">
        <v>8.0499999999999999E-3</v>
      </c>
      <c r="K339" s="14" t="str">
        <f>"Aggregate weight spec " &amp;C337&amp;"-"&amp;C339</f>
        <v>Aggregate weight spec 336-338</v>
      </c>
    </row>
    <row r="340" spans="1:11" x14ac:dyDescent="0.25">
      <c r="A340" s="4">
        <v>44626</v>
      </c>
      <c r="B340" t="s">
        <v>64</v>
      </c>
      <c r="C340">
        <v>339</v>
      </c>
      <c r="D340" t="s">
        <v>19</v>
      </c>
      <c r="E340">
        <v>5</v>
      </c>
      <c r="F340" t="s">
        <v>12</v>
      </c>
      <c r="G340">
        <v>82</v>
      </c>
      <c r="H340" t="s">
        <v>16</v>
      </c>
    </row>
    <row r="341" spans="1:11" x14ac:dyDescent="0.25">
      <c r="A341" s="4">
        <v>44626</v>
      </c>
      <c r="B341" t="s">
        <v>64</v>
      </c>
      <c r="C341">
        <v>340</v>
      </c>
      <c r="D341" t="s">
        <v>19</v>
      </c>
      <c r="E341">
        <v>4</v>
      </c>
      <c r="F341" t="s">
        <v>12</v>
      </c>
      <c r="G341">
        <v>82</v>
      </c>
      <c r="H341" t="s">
        <v>16</v>
      </c>
    </row>
    <row r="342" spans="1:11" ht="30" x14ac:dyDescent="0.25">
      <c r="A342" s="4">
        <v>44626</v>
      </c>
      <c r="B342" t="s">
        <v>64</v>
      </c>
      <c r="C342">
        <v>341</v>
      </c>
      <c r="D342" t="s">
        <v>19</v>
      </c>
      <c r="E342">
        <v>6</v>
      </c>
      <c r="F342" t="s">
        <v>12</v>
      </c>
      <c r="G342">
        <v>82</v>
      </c>
      <c r="H342" t="s">
        <v>16</v>
      </c>
      <c r="I342">
        <v>7.3499999999999998E-3</v>
      </c>
      <c r="K342" s="14" t="str">
        <f>"Aggregate weight spec " &amp;C340&amp;"-"&amp;C342</f>
        <v>Aggregate weight spec 339-341</v>
      </c>
    </row>
    <row r="343" spans="1:11" x14ac:dyDescent="0.25">
      <c r="A343" s="4">
        <v>44626</v>
      </c>
      <c r="B343" t="s">
        <v>64</v>
      </c>
      <c r="C343">
        <v>342</v>
      </c>
      <c r="D343" t="s">
        <v>9</v>
      </c>
      <c r="E343">
        <v>0</v>
      </c>
      <c r="F343" t="s">
        <v>12</v>
      </c>
      <c r="G343">
        <v>83</v>
      </c>
      <c r="H343" t="s">
        <v>21</v>
      </c>
    </row>
    <row r="344" spans="1:11" x14ac:dyDescent="0.25">
      <c r="A344" s="4">
        <v>44626</v>
      </c>
      <c r="B344" t="s">
        <v>64</v>
      </c>
      <c r="C344">
        <v>343</v>
      </c>
      <c r="D344" t="s">
        <v>12</v>
      </c>
      <c r="E344">
        <v>9</v>
      </c>
      <c r="F344" t="s">
        <v>12</v>
      </c>
      <c r="G344">
        <v>83</v>
      </c>
      <c r="H344" t="s">
        <v>21</v>
      </c>
    </row>
    <row r="345" spans="1:11" ht="30" x14ac:dyDescent="0.25">
      <c r="A345" s="4">
        <v>44626</v>
      </c>
      <c r="B345" t="s">
        <v>64</v>
      </c>
      <c r="C345">
        <v>344</v>
      </c>
      <c r="D345" t="s">
        <v>9</v>
      </c>
      <c r="E345">
        <v>0</v>
      </c>
      <c r="F345" t="s">
        <v>12</v>
      </c>
      <c r="G345">
        <v>83</v>
      </c>
      <c r="H345" t="s">
        <v>21</v>
      </c>
      <c r="I345">
        <v>7.9000000000000008E-3</v>
      </c>
      <c r="K345" s="14" t="str">
        <f>"Aggregate weight spec " &amp;C343&amp;"-"&amp;C345</f>
        <v>Aggregate weight spec 342-344</v>
      </c>
    </row>
    <row r="346" spans="1:11" x14ac:dyDescent="0.25">
      <c r="A346" s="4">
        <v>44626</v>
      </c>
      <c r="B346" t="s">
        <v>64</v>
      </c>
      <c r="C346">
        <v>345</v>
      </c>
      <c r="D346" t="s">
        <v>12</v>
      </c>
      <c r="E346">
        <v>1</v>
      </c>
      <c r="F346" t="s">
        <v>12</v>
      </c>
      <c r="G346">
        <v>84</v>
      </c>
      <c r="H346" t="s">
        <v>21</v>
      </c>
    </row>
    <row r="347" spans="1:11" x14ac:dyDescent="0.25">
      <c r="A347" s="4">
        <v>44626</v>
      </c>
      <c r="B347" t="s">
        <v>64</v>
      </c>
      <c r="C347">
        <v>346</v>
      </c>
      <c r="D347" t="s">
        <v>12</v>
      </c>
      <c r="E347">
        <v>10</v>
      </c>
      <c r="F347" t="s">
        <v>12</v>
      </c>
      <c r="G347">
        <v>84</v>
      </c>
      <c r="H347" t="s">
        <v>21</v>
      </c>
    </row>
    <row r="348" spans="1:11" ht="30" x14ac:dyDescent="0.25">
      <c r="A348" s="4">
        <v>44626</v>
      </c>
      <c r="B348" t="s">
        <v>64</v>
      </c>
      <c r="C348">
        <v>347</v>
      </c>
      <c r="D348" t="s">
        <v>9</v>
      </c>
      <c r="E348">
        <v>0</v>
      </c>
      <c r="F348" t="s">
        <v>12</v>
      </c>
      <c r="G348">
        <v>84</v>
      </c>
      <c r="H348" t="s">
        <v>21</v>
      </c>
      <c r="I348">
        <v>9.1800000000000007E-3</v>
      </c>
      <c r="K348" s="14" t="str">
        <f>"Aggregate weight spec " &amp;C346&amp;"-"&amp;C348</f>
        <v>Aggregate weight spec 345-347</v>
      </c>
    </row>
    <row r="349" spans="1:11" x14ac:dyDescent="0.25">
      <c r="A349" s="4">
        <v>44626</v>
      </c>
      <c r="B349" t="s">
        <v>64</v>
      </c>
      <c r="C349">
        <v>348</v>
      </c>
      <c r="D349" t="s">
        <v>12</v>
      </c>
      <c r="E349">
        <v>3</v>
      </c>
      <c r="F349" t="s">
        <v>12</v>
      </c>
      <c r="H349" t="s">
        <v>11</v>
      </c>
    </row>
    <row r="350" spans="1:11" x14ac:dyDescent="0.25">
      <c r="A350" s="4">
        <v>44626</v>
      </c>
      <c r="B350" t="s">
        <v>64</v>
      </c>
      <c r="C350">
        <v>349</v>
      </c>
      <c r="D350" t="s">
        <v>12</v>
      </c>
      <c r="E350">
        <v>10</v>
      </c>
      <c r="F350" t="s">
        <v>12</v>
      </c>
      <c r="H350" t="s">
        <v>11</v>
      </c>
    </row>
    <row r="351" spans="1:11" x14ac:dyDescent="0.25">
      <c r="A351" s="4">
        <v>44626</v>
      </c>
      <c r="B351" t="s">
        <v>64</v>
      </c>
      <c r="C351">
        <v>350</v>
      </c>
      <c r="D351" t="s">
        <v>12</v>
      </c>
      <c r="E351">
        <v>4</v>
      </c>
      <c r="F351" t="s">
        <v>12</v>
      </c>
      <c r="H351" t="s">
        <v>11</v>
      </c>
    </row>
    <row r="352" spans="1:11" ht="30" x14ac:dyDescent="0.25">
      <c r="A352" s="4">
        <v>44626</v>
      </c>
      <c r="B352" t="s">
        <v>64</v>
      </c>
      <c r="C352">
        <v>351</v>
      </c>
      <c r="D352" t="s">
        <v>9</v>
      </c>
      <c r="E352">
        <v>0</v>
      </c>
      <c r="F352" t="s">
        <v>12</v>
      </c>
      <c r="H352" t="s">
        <v>11</v>
      </c>
      <c r="I352">
        <v>1.223E-2</v>
      </c>
      <c r="J352" s="8">
        <f>COUNTIF(D337:D352,"Y")/COUNTA(D337:D352)</f>
        <v>0.6875</v>
      </c>
      <c r="K352" s="14" t="str">
        <f>"Aggregate weight spec " &amp;C349&amp;"-"&amp;C352</f>
        <v>Aggregate weight spec 348-351</v>
      </c>
    </row>
    <row r="353" spans="1:11" x14ac:dyDescent="0.25">
      <c r="A353" s="4">
        <v>44626</v>
      </c>
      <c r="B353" t="s">
        <v>8</v>
      </c>
      <c r="C353">
        <v>352</v>
      </c>
      <c r="D353" t="s">
        <v>12</v>
      </c>
      <c r="E353">
        <v>2</v>
      </c>
      <c r="F353" t="s">
        <v>12</v>
      </c>
      <c r="G353">
        <v>85</v>
      </c>
      <c r="H353" t="s">
        <v>16</v>
      </c>
    </row>
    <row r="354" spans="1:11" x14ac:dyDescent="0.25">
      <c r="A354" s="4">
        <v>44626</v>
      </c>
      <c r="B354" t="s">
        <v>8</v>
      </c>
      <c r="C354">
        <v>353</v>
      </c>
      <c r="D354" t="s">
        <v>12</v>
      </c>
      <c r="E354">
        <v>6</v>
      </c>
      <c r="F354" t="s">
        <v>12</v>
      </c>
      <c r="G354">
        <v>85</v>
      </c>
      <c r="H354" t="s">
        <v>16</v>
      </c>
    </row>
    <row r="355" spans="1:11" ht="30" x14ac:dyDescent="0.25">
      <c r="A355" s="4">
        <v>44626</v>
      </c>
      <c r="B355" t="s">
        <v>8</v>
      </c>
      <c r="C355">
        <v>354</v>
      </c>
      <c r="D355" t="s">
        <v>12</v>
      </c>
      <c r="E355">
        <v>8</v>
      </c>
      <c r="F355" t="s">
        <v>12</v>
      </c>
      <c r="G355">
        <v>85</v>
      </c>
      <c r="H355" t="s">
        <v>16</v>
      </c>
      <c r="I355">
        <v>7.6699999999999997E-3</v>
      </c>
      <c r="K355" s="14" t="str">
        <f>"Aggregate weight spec " &amp;C353&amp;"-"&amp;C355</f>
        <v>Aggregate weight spec 352-354</v>
      </c>
    </row>
    <row r="356" spans="1:11" x14ac:dyDescent="0.25">
      <c r="A356" s="4">
        <v>44626</v>
      </c>
      <c r="B356" t="s">
        <v>8</v>
      </c>
      <c r="C356">
        <v>355</v>
      </c>
      <c r="D356" t="s">
        <v>9</v>
      </c>
      <c r="E356">
        <v>0</v>
      </c>
      <c r="F356" t="s">
        <v>12</v>
      </c>
      <c r="G356">
        <v>86</v>
      </c>
      <c r="H356" t="s">
        <v>16</v>
      </c>
    </row>
    <row r="357" spans="1:11" x14ac:dyDescent="0.25">
      <c r="A357" s="4">
        <v>44626</v>
      </c>
      <c r="B357" t="s">
        <v>8</v>
      </c>
      <c r="C357">
        <v>356</v>
      </c>
      <c r="D357" t="s">
        <v>12</v>
      </c>
      <c r="E357">
        <v>1</v>
      </c>
      <c r="F357" t="s">
        <v>12</v>
      </c>
      <c r="G357">
        <v>86</v>
      </c>
      <c r="H357" t="s">
        <v>16</v>
      </c>
    </row>
    <row r="358" spans="1:11" ht="30" x14ac:dyDescent="0.25">
      <c r="A358" s="4">
        <v>44626</v>
      </c>
      <c r="B358" t="s">
        <v>8</v>
      </c>
      <c r="C358">
        <v>357</v>
      </c>
      <c r="D358" t="s">
        <v>12</v>
      </c>
      <c r="E358">
        <v>10</v>
      </c>
      <c r="F358" t="s">
        <v>12</v>
      </c>
      <c r="G358">
        <v>86</v>
      </c>
      <c r="H358" t="s">
        <v>16</v>
      </c>
      <c r="I358">
        <v>8.9099999999999995E-3</v>
      </c>
      <c r="K358" s="14" t="str">
        <f>"Aggregate weight spec " &amp;C356&amp;"-"&amp;C358</f>
        <v>Aggregate weight spec 355-357</v>
      </c>
    </row>
    <row r="359" spans="1:11" x14ac:dyDescent="0.25">
      <c r="A359" s="4">
        <v>44626</v>
      </c>
      <c r="B359" t="s">
        <v>8</v>
      </c>
      <c r="C359">
        <v>358</v>
      </c>
      <c r="D359" t="s">
        <v>12</v>
      </c>
      <c r="E359">
        <v>4</v>
      </c>
      <c r="F359" t="s">
        <v>9</v>
      </c>
      <c r="G359">
        <v>87</v>
      </c>
      <c r="H359" t="s">
        <v>21</v>
      </c>
    </row>
    <row r="360" spans="1:11" x14ac:dyDescent="0.25">
      <c r="A360" s="4">
        <v>44626</v>
      </c>
      <c r="B360" t="s">
        <v>8</v>
      </c>
      <c r="C360">
        <v>359</v>
      </c>
      <c r="D360" t="s">
        <v>19</v>
      </c>
      <c r="E360">
        <v>5</v>
      </c>
      <c r="F360" t="s">
        <v>9</v>
      </c>
      <c r="G360">
        <v>87</v>
      </c>
      <c r="H360" t="s">
        <v>21</v>
      </c>
    </row>
    <row r="361" spans="1:11" ht="30" x14ac:dyDescent="0.25">
      <c r="A361" s="4">
        <v>44626</v>
      </c>
      <c r="B361" t="s">
        <v>8</v>
      </c>
      <c r="C361">
        <v>360</v>
      </c>
      <c r="D361" t="s">
        <v>19</v>
      </c>
      <c r="E361">
        <v>6</v>
      </c>
      <c r="F361" t="s">
        <v>9</v>
      </c>
      <c r="G361">
        <v>87</v>
      </c>
      <c r="H361" t="s">
        <v>21</v>
      </c>
      <c r="I361">
        <v>8.3099999999999997E-3</v>
      </c>
      <c r="K361" s="14" t="str">
        <f>"Aggregate weight spec " &amp;C359&amp;"-"&amp;C361</f>
        <v>Aggregate weight spec 358-360</v>
      </c>
    </row>
    <row r="362" spans="1:11" x14ac:dyDescent="0.25">
      <c r="A362" s="4">
        <v>44626</v>
      </c>
      <c r="B362" t="s">
        <v>8</v>
      </c>
      <c r="C362">
        <v>361</v>
      </c>
      <c r="D362" t="s">
        <v>9</v>
      </c>
      <c r="E362">
        <v>0</v>
      </c>
      <c r="F362" t="s">
        <v>12</v>
      </c>
      <c r="G362">
        <v>88</v>
      </c>
      <c r="H362" t="s">
        <v>21</v>
      </c>
    </row>
    <row r="363" spans="1:11" x14ac:dyDescent="0.25">
      <c r="A363" s="4">
        <v>44626</v>
      </c>
      <c r="B363" t="s">
        <v>8</v>
      </c>
      <c r="C363">
        <v>362</v>
      </c>
      <c r="D363" t="s">
        <v>12</v>
      </c>
      <c r="E363">
        <v>2</v>
      </c>
      <c r="F363" t="s">
        <v>12</v>
      </c>
      <c r="G363">
        <v>88</v>
      </c>
      <c r="H363" t="s">
        <v>21</v>
      </c>
    </row>
    <row r="364" spans="1:11" ht="30" x14ac:dyDescent="0.25">
      <c r="A364" s="4">
        <v>44626</v>
      </c>
      <c r="B364" t="s">
        <v>8</v>
      </c>
      <c r="C364">
        <v>363</v>
      </c>
      <c r="D364" t="s">
        <v>12</v>
      </c>
      <c r="E364">
        <v>2</v>
      </c>
      <c r="F364" t="s">
        <v>12</v>
      </c>
      <c r="G364">
        <v>88</v>
      </c>
      <c r="H364" t="s">
        <v>21</v>
      </c>
      <c r="I364">
        <v>8.8900000000000003E-3</v>
      </c>
      <c r="K364" s="14" t="str">
        <f>"Aggregate weight spec " &amp;C362&amp;"-"&amp;C364</f>
        <v>Aggregate weight spec 361-363</v>
      </c>
    </row>
    <row r="365" spans="1:11" x14ac:dyDescent="0.25">
      <c r="A365" s="4">
        <v>44626</v>
      </c>
      <c r="B365" t="s">
        <v>8</v>
      </c>
      <c r="C365">
        <v>364</v>
      </c>
      <c r="D365" t="s">
        <v>12</v>
      </c>
      <c r="E365">
        <v>18</v>
      </c>
      <c r="F365" t="s">
        <v>12</v>
      </c>
      <c r="H365" t="s">
        <v>11</v>
      </c>
    </row>
    <row r="366" spans="1:11" x14ac:dyDescent="0.25">
      <c r="A366" s="4">
        <v>44626</v>
      </c>
      <c r="B366" t="s">
        <v>8</v>
      </c>
      <c r="C366">
        <v>365</v>
      </c>
      <c r="D366" t="s">
        <v>12</v>
      </c>
      <c r="E366">
        <v>5</v>
      </c>
      <c r="F366" t="s">
        <v>12</v>
      </c>
      <c r="H366" t="s">
        <v>11</v>
      </c>
    </row>
    <row r="367" spans="1:11" x14ac:dyDescent="0.25">
      <c r="A367" s="4">
        <v>44626</v>
      </c>
      <c r="B367" t="s">
        <v>8</v>
      </c>
      <c r="C367">
        <v>366</v>
      </c>
      <c r="D367" t="s">
        <v>12</v>
      </c>
      <c r="E367">
        <v>22</v>
      </c>
      <c r="F367" t="s">
        <v>12</v>
      </c>
      <c r="H367" t="s">
        <v>11</v>
      </c>
    </row>
    <row r="368" spans="1:11" ht="30" x14ac:dyDescent="0.25">
      <c r="A368" s="4">
        <v>44626</v>
      </c>
      <c r="B368" t="s">
        <v>8</v>
      </c>
      <c r="C368">
        <v>367</v>
      </c>
      <c r="D368" t="s">
        <v>12</v>
      </c>
      <c r="E368">
        <v>4</v>
      </c>
      <c r="F368" t="s">
        <v>12</v>
      </c>
      <c r="H368" t="s">
        <v>11</v>
      </c>
      <c r="I368">
        <v>1.0227999999999999E-2</v>
      </c>
      <c r="J368" s="8">
        <f>COUNTIF(D353:D368,"Y")/COUNTA(D353:D368)</f>
        <v>0.875</v>
      </c>
      <c r="K368" s="14" t="str">
        <f>"Aggregate weight spec " &amp;C365&amp;"-"&amp;C368</f>
        <v>Aggregate weight spec 364-367</v>
      </c>
    </row>
    <row r="369" spans="1:11" x14ac:dyDescent="0.25">
      <c r="A369" s="4">
        <v>44627</v>
      </c>
      <c r="B369" t="s">
        <v>18</v>
      </c>
      <c r="C369">
        <v>368</v>
      </c>
      <c r="D369" t="s">
        <v>12</v>
      </c>
      <c r="E369">
        <v>1</v>
      </c>
      <c r="F369" t="s">
        <v>12</v>
      </c>
      <c r="G369">
        <v>89</v>
      </c>
      <c r="H369" t="s">
        <v>16</v>
      </c>
    </row>
    <row r="370" spans="1:11" x14ac:dyDescent="0.25">
      <c r="A370" s="4">
        <v>44627</v>
      </c>
      <c r="B370" t="s">
        <v>18</v>
      </c>
      <c r="C370">
        <v>369</v>
      </c>
      <c r="D370" t="s">
        <v>12</v>
      </c>
      <c r="E370">
        <v>2</v>
      </c>
      <c r="F370" t="s">
        <v>12</v>
      </c>
      <c r="G370">
        <v>89</v>
      </c>
      <c r="H370" t="s">
        <v>16</v>
      </c>
    </row>
    <row r="371" spans="1:11" ht="30" x14ac:dyDescent="0.25">
      <c r="A371" s="4">
        <v>44627</v>
      </c>
      <c r="B371" t="s">
        <v>18</v>
      </c>
      <c r="C371">
        <v>370</v>
      </c>
      <c r="D371" t="s">
        <v>12</v>
      </c>
      <c r="E371">
        <v>9</v>
      </c>
      <c r="F371" t="s">
        <v>12</v>
      </c>
      <c r="G371">
        <v>89</v>
      </c>
      <c r="H371" t="s">
        <v>16</v>
      </c>
      <c r="I371">
        <v>1.1396E-2</v>
      </c>
      <c r="K371" s="14" t="str">
        <f>"Aggregate weight spec " &amp;C369&amp;"-"&amp;C371</f>
        <v>Aggregate weight spec 368-370</v>
      </c>
    </row>
    <row r="372" spans="1:11" x14ac:dyDescent="0.25">
      <c r="A372" s="4">
        <v>44627</v>
      </c>
      <c r="B372" t="s">
        <v>18</v>
      </c>
      <c r="C372">
        <v>371</v>
      </c>
      <c r="D372" t="s">
        <v>9</v>
      </c>
      <c r="E372">
        <v>0</v>
      </c>
      <c r="F372" t="s">
        <v>12</v>
      </c>
      <c r="G372">
        <v>90</v>
      </c>
      <c r="H372" t="s">
        <v>16</v>
      </c>
    </row>
    <row r="373" spans="1:11" x14ac:dyDescent="0.25">
      <c r="A373" s="4">
        <v>44627</v>
      </c>
      <c r="B373" t="s">
        <v>18</v>
      </c>
      <c r="C373">
        <v>372</v>
      </c>
      <c r="D373" t="s">
        <v>12</v>
      </c>
      <c r="E373">
        <v>1</v>
      </c>
      <c r="F373" t="s">
        <v>12</v>
      </c>
      <c r="G373">
        <v>90</v>
      </c>
      <c r="H373" t="s">
        <v>16</v>
      </c>
    </row>
    <row r="374" spans="1:11" ht="30" x14ac:dyDescent="0.25">
      <c r="A374" s="4">
        <v>44627</v>
      </c>
      <c r="B374" t="s">
        <v>18</v>
      </c>
      <c r="C374">
        <v>373</v>
      </c>
      <c r="D374" t="s">
        <v>12</v>
      </c>
      <c r="E374">
        <v>10</v>
      </c>
      <c r="F374" t="s">
        <v>12</v>
      </c>
      <c r="G374">
        <v>90</v>
      </c>
      <c r="H374" t="s">
        <v>16</v>
      </c>
      <c r="I374">
        <v>1.439E-2</v>
      </c>
      <c r="K374" s="14" t="str">
        <f>"Aggregate weight spec " &amp;C372&amp;"-"&amp;C374</f>
        <v>Aggregate weight spec 371-373</v>
      </c>
    </row>
    <row r="375" spans="1:11" x14ac:dyDescent="0.25">
      <c r="A375" s="4">
        <v>44627</v>
      </c>
      <c r="B375" t="s">
        <v>18</v>
      </c>
      <c r="C375">
        <v>374</v>
      </c>
      <c r="D375" t="s">
        <v>12</v>
      </c>
      <c r="E375">
        <v>14</v>
      </c>
      <c r="F375" t="s">
        <v>12</v>
      </c>
      <c r="G375">
        <v>91</v>
      </c>
      <c r="H375" t="s">
        <v>21</v>
      </c>
    </row>
    <row r="376" spans="1:11" x14ac:dyDescent="0.25">
      <c r="A376" s="4">
        <v>44627</v>
      </c>
      <c r="B376" t="s">
        <v>18</v>
      </c>
      <c r="C376">
        <v>375</v>
      </c>
      <c r="D376" t="s">
        <v>12</v>
      </c>
      <c r="E376">
        <v>9</v>
      </c>
      <c r="F376" t="s">
        <v>12</v>
      </c>
      <c r="G376">
        <v>91</v>
      </c>
      <c r="H376" t="s">
        <v>21</v>
      </c>
    </row>
    <row r="377" spans="1:11" ht="30" x14ac:dyDescent="0.25">
      <c r="A377" s="4">
        <v>44627</v>
      </c>
      <c r="B377" t="s">
        <v>18</v>
      </c>
      <c r="C377">
        <v>376</v>
      </c>
      <c r="D377" t="s">
        <v>9</v>
      </c>
      <c r="E377">
        <v>0</v>
      </c>
      <c r="F377" t="s">
        <v>12</v>
      </c>
      <c r="G377">
        <v>91</v>
      </c>
      <c r="H377" t="s">
        <v>21</v>
      </c>
      <c r="I377">
        <v>1.01E-2</v>
      </c>
      <c r="K377" s="14" t="str">
        <f>"Aggregate weight spec " &amp;C375&amp;"-"&amp;C377</f>
        <v>Aggregate weight spec 374-376</v>
      </c>
    </row>
    <row r="378" spans="1:11" x14ac:dyDescent="0.25">
      <c r="A378" s="4">
        <v>44627</v>
      </c>
      <c r="B378" t="s">
        <v>18</v>
      </c>
      <c r="C378">
        <v>377</v>
      </c>
      <c r="D378" t="s">
        <v>12</v>
      </c>
      <c r="E378">
        <v>8</v>
      </c>
      <c r="F378" t="s">
        <v>12</v>
      </c>
      <c r="G378">
        <v>92</v>
      </c>
      <c r="H378" t="s">
        <v>21</v>
      </c>
    </row>
    <row r="379" spans="1:11" x14ac:dyDescent="0.25">
      <c r="A379" s="4">
        <v>44627</v>
      </c>
      <c r="B379" t="s">
        <v>18</v>
      </c>
      <c r="C379">
        <v>378</v>
      </c>
      <c r="D379" t="s">
        <v>12</v>
      </c>
      <c r="E379">
        <v>9</v>
      </c>
      <c r="F379" t="s">
        <v>12</v>
      </c>
      <c r="G379">
        <v>92</v>
      </c>
      <c r="H379" t="s">
        <v>21</v>
      </c>
    </row>
    <row r="380" spans="1:11" ht="30" x14ac:dyDescent="0.25">
      <c r="A380" s="4">
        <v>44627</v>
      </c>
      <c r="B380" t="s">
        <v>18</v>
      </c>
      <c r="C380">
        <v>379</v>
      </c>
      <c r="D380" t="s">
        <v>12</v>
      </c>
      <c r="E380">
        <v>7</v>
      </c>
      <c r="F380" t="s">
        <v>12</v>
      </c>
      <c r="G380">
        <v>92</v>
      </c>
      <c r="H380" t="s">
        <v>21</v>
      </c>
      <c r="I380">
        <v>1.1812E-2</v>
      </c>
      <c r="K380" s="14" t="str">
        <f>"Aggregate weight spec " &amp;C378&amp;"-"&amp;C380</f>
        <v>Aggregate weight spec 377-379</v>
      </c>
    </row>
    <row r="381" spans="1:11" x14ac:dyDescent="0.25">
      <c r="A381" s="4">
        <v>44627</v>
      </c>
      <c r="B381" t="s">
        <v>18</v>
      </c>
      <c r="C381">
        <v>380</v>
      </c>
      <c r="D381" t="s">
        <v>9</v>
      </c>
      <c r="E381">
        <v>0</v>
      </c>
      <c r="F381" t="s">
        <v>12</v>
      </c>
      <c r="H381" t="s">
        <v>11</v>
      </c>
    </row>
    <row r="382" spans="1:11" x14ac:dyDescent="0.25">
      <c r="A382" s="4">
        <v>44627</v>
      </c>
      <c r="B382" t="s">
        <v>18</v>
      </c>
      <c r="C382">
        <v>381</v>
      </c>
      <c r="D382" t="s">
        <v>9</v>
      </c>
      <c r="E382">
        <v>0</v>
      </c>
      <c r="F382" t="s">
        <v>12</v>
      </c>
      <c r="H382" t="s">
        <v>11</v>
      </c>
    </row>
    <row r="383" spans="1:11" x14ac:dyDescent="0.25">
      <c r="A383" s="4">
        <v>44627</v>
      </c>
      <c r="B383" t="s">
        <v>18</v>
      </c>
      <c r="C383">
        <v>382</v>
      </c>
      <c r="D383" t="s">
        <v>12</v>
      </c>
      <c r="E383">
        <v>6</v>
      </c>
      <c r="F383" t="s">
        <v>12</v>
      </c>
      <c r="H383" t="s">
        <v>11</v>
      </c>
    </row>
    <row r="384" spans="1:11" ht="30" x14ac:dyDescent="0.25">
      <c r="A384" s="4">
        <v>44627</v>
      </c>
      <c r="B384" t="s">
        <v>18</v>
      </c>
      <c r="C384">
        <v>383</v>
      </c>
      <c r="D384" t="s">
        <v>12</v>
      </c>
      <c r="E384">
        <v>4</v>
      </c>
      <c r="F384" t="s">
        <v>12</v>
      </c>
      <c r="H384" t="s">
        <v>11</v>
      </c>
      <c r="I384">
        <v>1.2959999999999999E-2</v>
      </c>
      <c r="J384" s="8">
        <f>COUNTIF(D369:D384,"Y")/COUNTA(D369:D384)</f>
        <v>0.75</v>
      </c>
      <c r="K384" s="14" t="str">
        <f>"Aggregate weight spec " &amp;C381&amp;"-"&amp;C384</f>
        <v>Aggregate weight spec 380-383</v>
      </c>
    </row>
    <row r="385" spans="1:11" x14ac:dyDescent="0.25">
      <c r="A385" s="4">
        <v>44627</v>
      </c>
      <c r="B385" t="s">
        <v>13</v>
      </c>
      <c r="C385">
        <v>384</v>
      </c>
      <c r="D385" t="s">
        <v>12</v>
      </c>
      <c r="E385">
        <v>1</v>
      </c>
      <c r="F385" t="s">
        <v>12</v>
      </c>
      <c r="G385">
        <v>93</v>
      </c>
      <c r="H385" t="s">
        <v>16</v>
      </c>
    </row>
    <row r="386" spans="1:11" x14ac:dyDescent="0.25">
      <c r="A386" s="4">
        <v>44627</v>
      </c>
      <c r="B386" t="s">
        <v>13</v>
      </c>
      <c r="C386">
        <v>385</v>
      </c>
      <c r="D386" t="s">
        <v>12</v>
      </c>
      <c r="E386">
        <v>3</v>
      </c>
      <c r="F386" t="s">
        <v>12</v>
      </c>
      <c r="G386">
        <v>93</v>
      </c>
      <c r="H386" t="s">
        <v>16</v>
      </c>
    </row>
    <row r="387" spans="1:11" ht="30" x14ac:dyDescent="0.25">
      <c r="A387" s="4">
        <v>44627</v>
      </c>
      <c r="B387" t="s">
        <v>13</v>
      </c>
      <c r="C387">
        <v>386</v>
      </c>
      <c r="D387" t="s">
        <v>12</v>
      </c>
      <c r="E387">
        <v>5</v>
      </c>
      <c r="F387" t="s">
        <v>12</v>
      </c>
      <c r="G387">
        <v>93</v>
      </c>
      <c r="H387" t="s">
        <v>16</v>
      </c>
      <c r="I387">
        <v>1.059E-2</v>
      </c>
      <c r="K387" s="14" t="str">
        <f>"Aggregate weight spec " &amp;C385&amp;"-"&amp;C387</f>
        <v>Aggregate weight spec 384-386</v>
      </c>
    </row>
    <row r="388" spans="1:11" x14ac:dyDescent="0.25">
      <c r="A388" s="4">
        <v>44627</v>
      </c>
      <c r="B388" t="s">
        <v>13</v>
      </c>
      <c r="C388">
        <v>387</v>
      </c>
      <c r="D388" t="s">
        <v>9</v>
      </c>
      <c r="E388">
        <v>0</v>
      </c>
      <c r="F388" t="s">
        <v>12</v>
      </c>
      <c r="G388">
        <v>94</v>
      </c>
      <c r="H388" t="s">
        <v>16</v>
      </c>
    </row>
    <row r="389" spans="1:11" x14ac:dyDescent="0.25">
      <c r="A389" s="4">
        <v>44627</v>
      </c>
      <c r="B389" t="s">
        <v>13</v>
      </c>
      <c r="C389">
        <v>388</v>
      </c>
      <c r="D389" t="s">
        <v>12</v>
      </c>
      <c r="E389">
        <v>3</v>
      </c>
      <c r="F389" t="s">
        <v>12</v>
      </c>
      <c r="G389">
        <v>94</v>
      </c>
      <c r="H389" t="s">
        <v>16</v>
      </c>
    </row>
    <row r="390" spans="1:11" ht="30" x14ac:dyDescent="0.25">
      <c r="A390" s="4">
        <v>44627</v>
      </c>
      <c r="B390" t="s">
        <v>13</v>
      </c>
      <c r="C390">
        <v>389</v>
      </c>
      <c r="D390" t="s">
        <v>12</v>
      </c>
      <c r="E390">
        <v>1</v>
      </c>
      <c r="F390" t="s">
        <v>12</v>
      </c>
      <c r="G390">
        <v>94</v>
      </c>
      <c r="H390" t="s">
        <v>16</v>
      </c>
      <c r="I390">
        <v>9.0399999999999994E-3</v>
      </c>
      <c r="K390" s="14" t="str">
        <f>"Aggregate weight spec " &amp;C388&amp;"-"&amp;C390</f>
        <v>Aggregate weight spec 387-389</v>
      </c>
    </row>
    <row r="391" spans="1:11" x14ac:dyDescent="0.25">
      <c r="A391" s="4">
        <v>44627</v>
      </c>
      <c r="B391" t="s">
        <v>13</v>
      </c>
      <c r="C391">
        <v>390</v>
      </c>
      <c r="D391" t="s">
        <v>12</v>
      </c>
      <c r="E391">
        <v>6</v>
      </c>
      <c r="F391" t="s">
        <v>12</v>
      </c>
      <c r="G391">
        <v>95</v>
      </c>
      <c r="H391" t="s">
        <v>21</v>
      </c>
    </row>
    <row r="392" spans="1:11" x14ac:dyDescent="0.25">
      <c r="A392" s="4">
        <v>44627</v>
      </c>
      <c r="B392" t="s">
        <v>13</v>
      </c>
      <c r="C392">
        <v>391</v>
      </c>
      <c r="D392" t="s">
        <v>12</v>
      </c>
      <c r="E392">
        <v>4</v>
      </c>
      <c r="F392" t="s">
        <v>12</v>
      </c>
      <c r="G392">
        <v>95</v>
      </c>
      <c r="H392" t="s">
        <v>21</v>
      </c>
    </row>
    <row r="393" spans="1:11" ht="30" x14ac:dyDescent="0.25">
      <c r="A393" s="4">
        <v>44627</v>
      </c>
      <c r="B393" t="s">
        <v>13</v>
      </c>
      <c r="C393">
        <v>392</v>
      </c>
      <c r="D393" t="s">
        <v>12</v>
      </c>
      <c r="E393">
        <v>1</v>
      </c>
      <c r="F393" t="s">
        <v>12</v>
      </c>
      <c r="G393">
        <v>95</v>
      </c>
      <c r="H393" t="s">
        <v>21</v>
      </c>
      <c r="I393">
        <v>1.1259999999999999E-2</v>
      </c>
      <c r="K393" s="14" t="str">
        <f>"Aggregate weight spec " &amp;C391&amp;"-"&amp;C393</f>
        <v>Aggregate weight spec 390-392</v>
      </c>
    </row>
    <row r="394" spans="1:11" x14ac:dyDescent="0.25">
      <c r="A394" s="4">
        <v>44627</v>
      </c>
      <c r="B394" t="s">
        <v>13</v>
      </c>
      <c r="C394">
        <v>393</v>
      </c>
      <c r="D394" t="s">
        <v>12</v>
      </c>
      <c r="E394">
        <v>1</v>
      </c>
      <c r="F394" t="s">
        <v>12</v>
      </c>
      <c r="G394">
        <v>96</v>
      </c>
      <c r="H394" t="s">
        <v>21</v>
      </c>
    </row>
    <row r="395" spans="1:11" x14ac:dyDescent="0.25">
      <c r="A395" s="4">
        <v>44627</v>
      </c>
      <c r="B395" t="s">
        <v>13</v>
      </c>
      <c r="C395">
        <v>394</v>
      </c>
      <c r="D395" t="s">
        <v>12</v>
      </c>
      <c r="E395">
        <v>2</v>
      </c>
      <c r="F395" t="s">
        <v>12</v>
      </c>
      <c r="G395">
        <v>96</v>
      </c>
      <c r="H395" t="s">
        <v>21</v>
      </c>
    </row>
    <row r="396" spans="1:11" ht="30" x14ac:dyDescent="0.25">
      <c r="A396" s="4">
        <v>44627</v>
      </c>
      <c r="B396" t="s">
        <v>13</v>
      </c>
      <c r="C396">
        <v>395</v>
      </c>
      <c r="D396" t="s">
        <v>9</v>
      </c>
      <c r="E396">
        <v>0</v>
      </c>
      <c r="F396" t="s">
        <v>12</v>
      </c>
      <c r="G396">
        <v>96</v>
      </c>
      <c r="H396" t="s">
        <v>21</v>
      </c>
      <c r="I396">
        <v>1.0149999999999999E-2</v>
      </c>
      <c r="K396" s="14" t="str">
        <f>"Aggregate weight spec " &amp;C394&amp;"-"&amp;C396</f>
        <v>Aggregate weight spec 393-395</v>
      </c>
    </row>
    <row r="397" spans="1:11" x14ac:dyDescent="0.25">
      <c r="A397" s="4">
        <v>44627</v>
      </c>
      <c r="B397" t="s">
        <v>13</v>
      </c>
      <c r="C397">
        <v>396</v>
      </c>
      <c r="D397" t="s">
        <v>9</v>
      </c>
      <c r="E397">
        <v>0</v>
      </c>
      <c r="F397" t="s">
        <v>12</v>
      </c>
      <c r="H397" t="s">
        <v>11</v>
      </c>
    </row>
    <row r="398" spans="1:11" x14ac:dyDescent="0.25">
      <c r="A398" s="4">
        <v>44627</v>
      </c>
      <c r="B398" t="s">
        <v>13</v>
      </c>
      <c r="C398">
        <v>397</v>
      </c>
      <c r="D398" t="s">
        <v>12</v>
      </c>
      <c r="E398">
        <v>1</v>
      </c>
      <c r="F398" t="s">
        <v>12</v>
      </c>
      <c r="H398" t="s">
        <v>11</v>
      </c>
    </row>
    <row r="399" spans="1:11" x14ac:dyDescent="0.25">
      <c r="A399" s="4">
        <v>44627</v>
      </c>
      <c r="B399" t="s">
        <v>13</v>
      </c>
      <c r="C399">
        <v>398</v>
      </c>
      <c r="D399" t="s">
        <v>12</v>
      </c>
      <c r="E399">
        <v>1</v>
      </c>
      <c r="F399" t="s">
        <v>12</v>
      </c>
      <c r="H399" t="s">
        <v>11</v>
      </c>
    </row>
    <row r="400" spans="1:11" ht="30" x14ac:dyDescent="0.25">
      <c r="A400" s="4">
        <v>44627</v>
      </c>
      <c r="B400" t="s">
        <v>13</v>
      </c>
      <c r="C400">
        <v>399</v>
      </c>
      <c r="D400" t="s">
        <v>12</v>
      </c>
      <c r="E400">
        <v>9</v>
      </c>
      <c r="F400" t="s">
        <v>12</v>
      </c>
      <c r="H400" t="s">
        <v>11</v>
      </c>
      <c r="I400">
        <v>1.392E-2</v>
      </c>
      <c r="J400" s="8">
        <f>COUNTIF(D385:D400,"Y")/COUNTA(D385:D400)</f>
        <v>0.8125</v>
      </c>
      <c r="K400" s="14" t="str">
        <f>"Aggregate weight spec " &amp;C397&amp;"-"&amp;C400</f>
        <v>Aggregate weight spec 396-399</v>
      </c>
    </row>
    <row r="401" spans="1:11" x14ac:dyDescent="0.25">
      <c r="A401" s="4">
        <v>44627</v>
      </c>
      <c r="B401" t="s">
        <v>64</v>
      </c>
      <c r="C401">
        <v>400</v>
      </c>
      <c r="D401" t="s">
        <v>9</v>
      </c>
      <c r="E401">
        <v>0</v>
      </c>
      <c r="F401" t="s">
        <v>12</v>
      </c>
      <c r="G401">
        <v>97</v>
      </c>
      <c r="H401" t="s">
        <v>16</v>
      </c>
    </row>
    <row r="402" spans="1:11" x14ac:dyDescent="0.25">
      <c r="A402" s="4">
        <v>44627</v>
      </c>
      <c r="B402" t="s">
        <v>64</v>
      </c>
      <c r="C402">
        <v>401</v>
      </c>
      <c r="D402" t="s">
        <v>12</v>
      </c>
      <c r="E402">
        <v>3</v>
      </c>
      <c r="F402" t="s">
        <v>12</v>
      </c>
      <c r="G402">
        <v>97</v>
      </c>
      <c r="H402" t="s">
        <v>16</v>
      </c>
    </row>
    <row r="403" spans="1:11" ht="30" x14ac:dyDescent="0.25">
      <c r="A403" s="4">
        <v>44627</v>
      </c>
      <c r="B403" t="s">
        <v>64</v>
      </c>
      <c r="C403">
        <v>402</v>
      </c>
      <c r="D403" t="s">
        <v>12</v>
      </c>
      <c r="E403">
        <v>7</v>
      </c>
      <c r="F403" t="s">
        <v>12</v>
      </c>
      <c r="G403">
        <v>97</v>
      </c>
      <c r="H403" t="s">
        <v>16</v>
      </c>
      <c r="I403">
        <v>1.0109999999999999E-2</v>
      </c>
      <c r="K403" s="14" t="str">
        <f>"Aggregate weight spec " &amp;C401&amp;"-"&amp;C403</f>
        <v>Aggregate weight spec 400-402</v>
      </c>
    </row>
    <row r="404" spans="1:11" x14ac:dyDescent="0.25">
      <c r="A404" s="4">
        <v>44627</v>
      </c>
      <c r="B404" t="s">
        <v>64</v>
      </c>
      <c r="C404">
        <v>403</v>
      </c>
      <c r="D404" t="s">
        <v>12</v>
      </c>
      <c r="E404">
        <v>20</v>
      </c>
      <c r="F404" t="s">
        <v>12</v>
      </c>
      <c r="G404">
        <v>98</v>
      </c>
      <c r="H404" t="s">
        <v>16</v>
      </c>
    </row>
    <row r="405" spans="1:11" x14ac:dyDescent="0.25">
      <c r="A405" s="4">
        <v>44627</v>
      </c>
      <c r="B405" t="s">
        <v>64</v>
      </c>
      <c r="C405">
        <v>404</v>
      </c>
      <c r="D405" t="s">
        <v>9</v>
      </c>
      <c r="E405">
        <v>0</v>
      </c>
      <c r="F405" t="s">
        <v>12</v>
      </c>
      <c r="G405">
        <v>98</v>
      </c>
      <c r="H405" t="s">
        <v>16</v>
      </c>
    </row>
    <row r="406" spans="1:11" ht="30" x14ac:dyDescent="0.25">
      <c r="A406" s="4">
        <v>44627</v>
      </c>
      <c r="B406" t="s">
        <v>64</v>
      </c>
      <c r="C406">
        <v>405</v>
      </c>
      <c r="D406" t="s">
        <v>12</v>
      </c>
      <c r="E406">
        <v>1</v>
      </c>
      <c r="F406" t="s">
        <v>12</v>
      </c>
      <c r="G406">
        <v>98</v>
      </c>
      <c r="H406" t="s">
        <v>16</v>
      </c>
      <c r="I406">
        <v>1.021E-2</v>
      </c>
      <c r="K406" s="14" t="str">
        <f>"Aggregate weight spec " &amp;C404&amp;"-"&amp;C406</f>
        <v>Aggregate weight spec 403-405</v>
      </c>
    </row>
    <row r="407" spans="1:11" x14ac:dyDescent="0.25">
      <c r="A407" s="4">
        <v>44627</v>
      </c>
      <c r="B407" t="s">
        <v>64</v>
      </c>
      <c r="C407">
        <v>406</v>
      </c>
      <c r="D407" t="s">
        <v>12</v>
      </c>
      <c r="E407">
        <v>4</v>
      </c>
      <c r="F407" t="s">
        <v>12</v>
      </c>
      <c r="G407">
        <v>99</v>
      </c>
      <c r="H407" t="s">
        <v>21</v>
      </c>
    </row>
    <row r="408" spans="1:11" x14ac:dyDescent="0.25">
      <c r="A408" s="4">
        <v>44627</v>
      </c>
      <c r="B408" t="s">
        <v>64</v>
      </c>
      <c r="C408">
        <v>407</v>
      </c>
      <c r="D408" t="s">
        <v>12</v>
      </c>
      <c r="E408">
        <v>7</v>
      </c>
      <c r="F408" t="s">
        <v>12</v>
      </c>
      <c r="G408">
        <v>99</v>
      </c>
      <c r="H408" t="s">
        <v>21</v>
      </c>
    </row>
    <row r="409" spans="1:11" ht="30" x14ac:dyDescent="0.25">
      <c r="A409" s="4">
        <v>44627</v>
      </c>
      <c r="B409" t="s">
        <v>64</v>
      </c>
      <c r="C409">
        <v>408</v>
      </c>
      <c r="D409" t="s">
        <v>12</v>
      </c>
      <c r="E409">
        <v>10</v>
      </c>
      <c r="F409" t="s">
        <v>12</v>
      </c>
      <c r="G409">
        <v>99</v>
      </c>
      <c r="H409" t="s">
        <v>21</v>
      </c>
      <c r="I409">
        <v>9.2200000000000008E-3</v>
      </c>
      <c r="K409" s="14" t="str">
        <f>"Aggregate weight spec " &amp;C407&amp;"-"&amp;C409</f>
        <v>Aggregate weight spec 406-408</v>
      </c>
    </row>
    <row r="410" spans="1:11" x14ac:dyDescent="0.25">
      <c r="A410" s="4">
        <v>44627</v>
      </c>
      <c r="B410" t="s">
        <v>64</v>
      </c>
      <c r="C410">
        <v>409</v>
      </c>
      <c r="D410" t="s">
        <v>12</v>
      </c>
      <c r="E410">
        <v>14</v>
      </c>
      <c r="F410" t="s">
        <v>12</v>
      </c>
      <c r="G410">
        <v>100</v>
      </c>
      <c r="H410" t="s">
        <v>21</v>
      </c>
    </row>
    <row r="411" spans="1:11" x14ac:dyDescent="0.25">
      <c r="A411" s="4">
        <v>44627</v>
      </c>
      <c r="B411" t="s">
        <v>64</v>
      </c>
      <c r="C411">
        <v>410</v>
      </c>
      <c r="D411" t="s">
        <v>12</v>
      </c>
      <c r="E411">
        <v>5</v>
      </c>
      <c r="F411" t="s">
        <v>12</v>
      </c>
      <c r="G411">
        <v>100</v>
      </c>
      <c r="H411" t="s">
        <v>21</v>
      </c>
    </row>
    <row r="412" spans="1:11" ht="30" x14ac:dyDescent="0.25">
      <c r="A412" s="4">
        <v>44627</v>
      </c>
      <c r="B412" t="s">
        <v>64</v>
      </c>
      <c r="C412">
        <v>411</v>
      </c>
      <c r="D412" t="s">
        <v>12</v>
      </c>
      <c r="E412">
        <v>1</v>
      </c>
      <c r="F412" t="s">
        <v>12</v>
      </c>
      <c r="G412">
        <v>100</v>
      </c>
      <c r="H412" t="s">
        <v>21</v>
      </c>
      <c r="I412">
        <v>8.8100000000000001E-3</v>
      </c>
      <c r="K412" s="14" t="str">
        <f>"Aggregate weight spec " &amp;C410&amp;"-"&amp;C412</f>
        <v>Aggregate weight spec 409-411</v>
      </c>
    </row>
    <row r="413" spans="1:11" x14ac:dyDescent="0.25">
      <c r="A413" s="4">
        <v>44627</v>
      </c>
      <c r="B413" t="s">
        <v>64</v>
      </c>
      <c r="C413">
        <v>412</v>
      </c>
      <c r="D413" t="s">
        <v>12</v>
      </c>
      <c r="E413">
        <v>2</v>
      </c>
      <c r="F413" t="s">
        <v>12</v>
      </c>
      <c r="H413" t="s">
        <v>11</v>
      </c>
      <c r="K413" s="14" t="s">
        <v>98</v>
      </c>
    </row>
    <row r="414" spans="1:11" x14ac:dyDescent="0.25">
      <c r="A414" s="4">
        <v>44627</v>
      </c>
      <c r="B414" t="s">
        <v>64</v>
      </c>
      <c r="C414">
        <v>413</v>
      </c>
      <c r="D414" t="s">
        <v>12</v>
      </c>
      <c r="E414">
        <v>1</v>
      </c>
      <c r="F414" t="s">
        <v>12</v>
      </c>
      <c r="H414" t="s">
        <v>11</v>
      </c>
    </row>
    <row r="415" spans="1:11" x14ac:dyDescent="0.25">
      <c r="A415" s="4">
        <v>44627</v>
      </c>
      <c r="B415" t="s">
        <v>64</v>
      </c>
      <c r="C415">
        <v>414</v>
      </c>
      <c r="D415" t="s">
        <v>12</v>
      </c>
      <c r="E415">
        <v>6</v>
      </c>
      <c r="F415" t="s">
        <v>12</v>
      </c>
      <c r="H415" t="s">
        <v>11</v>
      </c>
    </row>
    <row r="416" spans="1:11" ht="30" x14ac:dyDescent="0.25">
      <c r="A416" s="4">
        <v>44627</v>
      </c>
      <c r="B416" t="s">
        <v>64</v>
      </c>
      <c r="C416">
        <v>415</v>
      </c>
      <c r="D416" t="s">
        <v>12</v>
      </c>
      <c r="E416">
        <v>3</v>
      </c>
      <c r="F416" t="s">
        <v>12</v>
      </c>
      <c r="H416" t="s">
        <v>11</v>
      </c>
      <c r="I416">
        <v>1.1089999999999999E-2</v>
      </c>
      <c r="J416" s="8">
        <f>COUNTIF(D401:D416,"Y")/COUNTA(D401:D416)</f>
        <v>0.875</v>
      </c>
      <c r="K416" s="14" t="str">
        <f>"Aggregate weight spec " &amp;C413&amp;"-"&amp;C416</f>
        <v>Aggregate weight spec 412-415</v>
      </c>
    </row>
    <row r="417" spans="1:11" x14ac:dyDescent="0.25">
      <c r="A417" s="4">
        <v>44627</v>
      </c>
      <c r="B417" t="s">
        <v>8</v>
      </c>
      <c r="C417">
        <v>416</v>
      </c>
      <c r="D417" t="s">
        <v>12</v>
      </c>
      <c r="E417">
        <v>11</v>
      </c>
      <c r="F417" t="s">
        <v>12</v>
      </c>
      <c r="G417">
        <v>101</v>
      </c>
      <c r="H417" t="s">
        <v>16</v>
      </c>
    </row>
    <row r="418" spans="1:11" x14ac:dyDescent="0.25">
      <c r="A418" s="4">
        <v>44627</v>
      </c>
      <c r="B418" t="s">
        <v>8</v>
      </c>
      <c r="C418">
        <v>417</v>
      </c>
      <c r="D418" t="s">
        <v>12</v>
      </c>
      <c r="E418">
        <v>4</v>
      </c>
      <c r="F418" t="s">
        <v>12</v>
      </c>
      <c r="G418">
        <v>101</v>
      </c>
      <c r="H418" t="s">
        <v>16</v>
      </c>
    </row>
    <row r="419" spans="1:11" ht="30" x14ac:dyDescent="0.25">
      <c r="A419" s="4">
        <v>44627</v>
      </c>
      <c r="B419" t="s">
        <v>8</v>
      </c>
      <c r="C419">
        <v>418</v>
      </c>
      <c r="D419" t="s">
        <v>12</v>
      </c>
      <c r="E419">
        <v>3</v>
      </c>
      <c r="F419" t="s">
        <v>12</v>
      </c>
      <c r="G419">
        <v>101</v>
      </c>
      <c r="H419" t="s">
        <v>16</v>
      </c>
      <c r="I419">
        <v>9.5399999999999999E-3</v>
      </c>
      <c r="K419" s="14" t="str">
        <f>"Aggregate weight spec " &amp;C417&amp;"-"&amp;C419</f>
        <v>Aggregate weight spec 416-418</v>
      </c>
    </row>
    <row r="420" spans="1:11" x14ac:dyDescent="0.25">
      <c r="A420" s="4">
        <v>44627</v>
      </c>
      <c r="B420" t="s">
        <v>8</v>
      </c>
      <c r="C420">
        <v>419</v>
      </c>
      <c r="D420" t="s">
        <v>12</v>
      </c>
      <c r="E420">
        <v>4</v>
      </c>
      <c r="F420" t="s">
        <v>12</v>
      </c>
      <c r="G420">
        <v>102</v>
      </c>
      <c r="H420" t="s">
        <v>16</v>
      </c>
    </row>
    <row r="421" spans="1:11" x14ac:dyDescent="0.25">
      <c r="A421" s="4">
        <v>44627</v>
      </c>
      <c r="B421" t="s">
        <v>8</v>
      </c>
      <c r="C421">
        <v>420</v>
      </c>
      <c r="D421" t="s">
        <v>12</v>
      </c>
      <c r="E421">
        <v>3</v>
      </c>
      <c r="F421" t="s">
        <v>12</v>
      </c>
      <c r="G421">
        <v>102</v>
      </c>
      <c r="H421" t="s">
        <v>16</v>
      </c>
    </row>
    <row r="422" spans="1:11" ht="30" x14ac:dyDescent="0.25">
      <c r="A422" s="4">
        <v>44627</v>
      </c>
      <c r="B422" t="s">
        <v>8</v>
      </c>
      <c r="C422">
        <v>421</v>
      </c>
      <c r="D422" t="s">
        <v>12</v>
      </c>
      <c r="E422">
        <v>1</v>
      </c>
      <c r="F422" t="s">
        <v>12</v>
      </c>
      <c r="G422">
        <v>102</v>
      </c>
      <c r="H422" t="s">
        <v>16</v>
      </c>
      <c r="I422">
        <v>1.1599999999999999E-2</v>
      </c>
      <c r="K422" s="14" t="str">
        <f>"Aggregate weight spec " &amp;C420&amp;"-"&amp;C422</f>
        <v>Aggregate weight spec 419-421</v>
      </c>
    </row>
    <row r="423" spans="1:11" x14ac:dyDescent="0.25">
      <c r="A423" s="4">
        <v>44627</v>
      </c>
      <c r="B423" t="s">
        <v>8</v>
      </c>
      <c r="C423">
        <v>422</v>
      </c>
      <c r="D423" t="s">
        <v>9</v>
      </c>
      <c r="E423">
        <v>0</v>
      </c>
      <c r="F423" t="s">
        <v>12</v>
      </c>
      <c r="G423">
        <v>103</v>
      </c>
      <c r="H423" t="s">
        <v>21</v>
      </c>
    </row>
    <row r="424" spans="1:11" x14ac:dyDescent="0.25">
      <c r="A424" s="4">
        <v>44627</v>
      </c>
      <c r="B424" t="s">
        <v>8</v>
      </c>
      <c r="C424">
        <v>423</v>
      </c>
      <c r="D424" t="s">
        <v>12</v>
      </c>
      <c r="E424">
        <v>9</v>
      </c>
      <c r="F424" t="s">
        <v>12</v>
      </c>
      <c r="G424">
        <v>103</v>
      </c>
      <c r="H424" t="s">
        <v>21</v>
      </c>
    </row>
    <row r="425" spans="1:11" ht="30" x14ac:dyDescent="0.25">
      <c r="A425" s="4">
        <v>44627</v>
      </c>
      <c r="B425" t="s">
        <v>8</v>
      </c>
      <c r="C425">
        <v>424</v>
      </c>
      <c r="D425" t="s">
        <v>12</v>
      </c>
      <c r="E425">
        <v>3</v>
      </c>
      <c r="F425" t="s">
        <v>12</v>
      </c>
      <c r="G425">
        <v>103</v>
      </c>
      <c r="H425" t="s">
        <v>21</v>
      </c>
      <c r="I425">
        <v>9.5200000000000007E-3</v>
      </c>
      <c r="K425" s="14" t="str">
        <f>"Aggregate weight spec " &amp;C423&amp;"-"&amp;C425</f>
        <v>Aggregate weight spec 422-424</v>
      </c>
    </row>
    <row r="426" spans="1:11" x14ac:dyDescent="0.25">
      <c r="A426" s="4">
        <v>44627</v>
      </c>
      <c r="B426" t="s">
        <v>8</v>
      </c>
      <c r="C426">
        <v>425</v>
      </c>
      <c r="D426" t="s">
        <v>12</v>
      </c>
      <c r="E426">
        <v>1</v>
      </c>
      <c r="F426" t="s">
        <v>12</v>
      </c>
      <c r="G426">
        <v>104</v>
      </c>
      <c r="H426" t="s">
        <v>21</v>
      </c>
    </row>
    <row r="427" spans="1:11" x14ac:dyDescent="0.25">
      <c r="A427" s="4">
        <v>44627</v>
      </c>
      <c r="B427" t="s">
        <v>8</v>
      </c>
      <c r="C427">
        <v>426</v>
      </c>
      <c r="D427" t="s">
        <v>9</v>
      </c>
      <c r="E427">
        <v>0</v>
      </c>
      <c r="F427" t="s">
        <v>12</v>
      </c>
      <c r="G427">
        <v>104</v>
      </c>
      <c r="H427" t="s">
        <v>21</v>
      </c>
    </row>
    <row r="428" spans="1:11" ht="30" x14ac:dyDescent="0.25">
      <c r="A428" s="4">
        <v>44627</v>
      </c>
      <c r="B428" t="s">
        <v>8</v>
      </c>
      <c r="C428">
        <v>427</v>
      </c>
      <c r="D428" t="s">
        <v>12</v>
      </c>
      <c r="E428">
        <v>16</v>
      </c>
      <c r="F428" t="s">
        <v>12</v>
      </c>
      <c r="G428">
        <v>104</v>
      </c>
      <c r="H428" t="s">
        <v>21</v>
      </c>
      <c r="I428">
        <v>1.052E-2</v>
      </c>
      <c r="K428" s="14" t="str">
        <f>"Aggregate weight spec " &amp;C426&amp;"-"&amp;C428</f>
        <v>Aggregate weight spec 425-427</v>
      </c>
    </row>
    <row r="429" spans="1:11" x14ac:dyDescent="0.25">
      <c r="A429" s="4">
        <v>44627</v>
      </c>
      <c r="B429" t="s">
        <v>8</v>
      </c>
      <c r="C429">
        <v>428</v>
      </c>
      <c r="D429" t="s">
        <v>12</v>
      </c>
      <c r="E429">
        <v>8</v>
      </c>
      <c r="F429" t="s">
        <v>12</v>
      </c>
      <c r="H429" t="s">
        <v>11</v>
      </c>
    </row>
    <row r="430" spans="1:11" x14ac:dyDescent="0.25">
      <c r="A430" s="4">
        <v>44627</v>
      </c>
      <c r="B430" t="s">
        <v>8</v>
      </c>
      <c r="C430">
        <v>429</v>
      </c>
      <c r="D430" t="s">
        <v>12</v>
      </c>
      <c r="E430">
        <v>7</v>
      </c>
      <c r="F430" t="s">
        <v>12</v>
      </c>
      <c r="H430" t="s">
        <v>11</v>
      </c>
    </row>
    <row r="431" spans="1:11" x14ac:dyDescent="0.25">
      <c r="A431" s="4">
        <v>44627</v>
      </c>
      <c r="B431" t="s">
        <v>8</v>
      </c>
      <c r="C431">
        <v>430</v>
      </c>
      <c r="D431" t="s">
        <v>12</v>
      </c>
      <c r="E431">
        <v>4</v>
      </c>
      <c r="F431" t="s">
        <v>12</v>
      </c>
      <c r="H431" t="s">
        <v>11</v>
      </c>
    </row>
    <row r="432" spans="1:11" ht="60" x14ac:dyDescent="0.25">
      <c r="A432" s="4">
        <v>44627</v>
      </c>
      <c r="B432" t="s">
        <v>8</v>
      </c>
      <c r="C432">
        <v>431</v>
      </c>
      <c r="D432" t="s">
        <v>12</v>
      </c>
      <c r="E432">
        <v>10</v>
      </c>
      <c r="F432" t="s">
        <v>12</v>
      </c>
      <c r="H432" t="s">
        <v>11</v>
      </c>
      <c r="I432">
        <v>1.085E-2</v>
      </c>
      <c r="J432" s="8">
        <f>COUNTIF(D417:D432,"Y")/COUNTA(D417:D432)</f>
        <v>0.875</v>
      </c>
      <c r="K432" s="14" t="str">
        <f>"Aggregate weight spec " &amp;C429&amp;"-"&amp;C432&amp;"; specimen dead and twisted"</f>
        <v>Aggregate weight spec 428-431; specimen dead and twisted</v>
      </c>
    </row>
    <row r="433" spans="1:11" x14ac:dyDescent="0.25">
      <c r="A433" s="4">
        <v>44628</v>
      </c>
      <c r="B433" t="s">
        <v>18</v>
      </c>
      <c r="C433">
        <v>432</v>
      </c>
      <c r="D433" t="s">
        <v>12</v>
      </c>
      <c r="E433">
        <v>1</v>
      </c>
      <c r="F433" t="s">
        <v>12</v>
      </c>
      <c r="G433">
        <v>105</v>
      </c>
      <c r="H433" t="s">
        <v>16</v>
      </c>
    </row>
    <row r="434" spans="1:11" x14ac:dyDescent="0.25">
      <c r="A434" s="4">
        <v>44628</v>
      </c>
      <c r="B434" t="s">
        <v>18</v>
      </c>
      <c r="C434">
        <v>433</v>
      </c>
      <c r="D434" t="s">
        <v>12</v>
      </c>
      <c r="E434">
        <v>1</v>
      </c>
      <c r="F434" t="s">
        <v>12</v>
      </c>
      <c r="G434">
        <v>105</v>
      </c>
      <c r="H434" t="s">
        <v>16</v>
      </c>
    </row>
    <row r="435" spans="1:11" ht="30" x14ac:dyDescent="0.25">
      <c r="A435" s="4">
        <v>44628</v>
      </c>
      <c r="B435" t="s">
        <v>18</v>
      </c>
      <c r="C435">
        <v>434</v>
      </c>
      <c r="D435" t="s">
        <v>12</v>
      </c>
      <c r="E435">
        <v>7</v>
      </c>
      <c r="F435" t="s">
        <v>12</v>
      </c>
      <c r="G435">
        <v>105</v>
      </c>
      <c r="H435" t="s">
        <v>16</v>
      </c>
      <c r="I435">
        <v>1.197E-2</v>
      </c>
      <c r="K435" s="14" t="str">
        <f>"Aggregate weight spec " &amp;C433&amp;"-"&amp;C435</f>
        <v>Aggregate weight spec 432-434</v>
      </c>
    </row>
    <row r="436" spans="1:11" x14ac:dyDescent="0.25">
      <c r="A436" s="4">
        <v>44628</v>
      </c>
      <c r="B436" t="s">
        <v>18</v>
      </c>
      <c r="C436">
        <v>435</v>
      </c>
      <c r="D436" t="s">
        <v>12</v>
      </c>
      <c r="E436">
        <v>1</v>
      </c>
      <c r="F436" t="s">
        <v>12</v>
      </c>
      <c r="G436">
        <v>106</v>
      </c>
      <c r="H436" t="s">
        <v>16</v>
      </c>
    </row>
    <row r="437" spans="1:11" x14ac:dyDescent="0.25">
      <c r="A437" s="4">
        <v>44628</v>
      </c>
      <c r="B437" t="s">
        <v>18</v>
      </c>
      <c r="C437">
        <v>436</v>
      </c>
      <c r="D437" t="s">
        <v>12</v>
      </c>
      <c r="E437">
        <v>4</v>
      </c>
      <c r="F437" t="s">
        <v>12</v>
      </c>
      <c r="G437">
        <v>106</v>
      </c>
      <c r="H437" t="s">
        <v>16</v>
      </c>
    </row>
    <row r="438" spans="1:11" ht="30" x14ac:dyDescent="0.25">
      <c r="A438" s="4">
        <v>44628</v>
      </c>
      <c r="B438" t="s">
        <v>18</v>
      </c>
      <c r="C438">
        <v>437</v>
      </c>
      <c r="D438" t="s">
        <v>12</v>
      </c>
      <c r="E438">
        <v>1</v>
      </c>
      <c r="F438" t="s">
        <v>12</v>
      </c>
      <c r="G438">
        <v>106</v>
      </c>
      <c r="H438" t="s">
        <v>16</v>
      </c>
      <c r="I438">
        <v>1.023E-2</v>
      </c>
      <c r="K438" s="14" t="str">
        <f>"Aggregate weight spec " &amp;C436&amp;"-"&amp;C438</f>
        <v>Aggregate weight spec 435-437</v>
      </c>
    </row>
    <row r="439" spans="1:11" x14ac:dyDescent="0.25">
      <c r="A439" s="4">
        <v>44628</v>
      </c>
      <c r="B439" t="s">
        <v>18</v>
      </c>
      <c r="C439">
        <v>438</v>
      </c>
      <c r="D439" t="s">
        <v>12</v>
      </c>
      <c r="E439">
        <v>13</v>
      </c>
      <c r="F439" t="s">
        <v>12</v>
      </c>
      <c r="G439">
        <v>107</v>
      </c>
      <c r="H439" t="s">
        <v>21</v>
      </c>
    </row>
    <row r="440" spans="1:11" x14ac:dyDescent="0.25">
      <c r="A440" s="4">
        <v>44628</v>
      </c>
      <c r="B440" t="s">
        <v>18</v>
      </c>
      <c r="C440">
        <v>439</v>
      </c>
      <c r="D440" t="s">
        <v>9</v>
      </c>
      <c r="E440">
        <v>0</v>
      </c>
      <c r="F440" t="s">
        <v>12</v>
      </c>
      <c r="G440">
        <v>107</v>
      </c>
      <c r="H440" t="s">
        <v>21</v>
      </c>
    </row>
    <row r="441" spans="1:11" ht="30" x14ac:dyDescent="0.25">
      <c r="A441" s="4">
        <v>44628</v>
      </c>
      <c r="B441" t="s">
        <v>18</v>
      </c>
      <c r="C441">
        <v>440</v>
      </c>
      <c r="D441" t="s">
        <v>9</v>
      </c>
      <c r="E441">
        <v>0</v>
      </c>
      <c r="F441" t="s">
        <v>12</v>
      </c>
      <c r="G441">
        <v>107</v>
      </c>
      <c r="H441" t="s">
        <v>21</v>
      </c>
      <c r="I441">
        <v>1.268E-2</v>
      </c>
      <c r="K441" s="14" t="str">
        <f>"Aggregate weight spec " &amp;C439&amp;"-"&amp;C441</f>
        <v>Aggregate weight spec 438-440</v>
      </c>
    </row>
    <row r="442" spans="1:11" x14ac:dyDescent="0.25">
      <c r="A442" s="4">
        <v>44628</v>
      </c>
      <c r="B442" t="s">
        <v>18</v>
      </c>
      <c r="C442">
        <v>441</v>
      </c>
      <c r="D442" t="s">
        <v>12</v>
      </c>
      <c r="E442">
        <v>16</v>
      </c>
      <c r="F442" t="s">
        <v>12</v>
      </c>
      <c r="G442">
        <v>108</v>
      </c>
      <c r="H442" t="s">
        <v>21</v>
      </c>
    </row>
    <row r="443" spans="1:11" x14ac:dyDescent="0.25">
      <c r="A443" s="4">
        <v>44628</v>
      </c>
      <c r="B443" t="s">
        <v>18</v>
      </c>
      <c r="C443">
        <v>442</v>
      </c>
      <c r="D443" t="s">
        <v>12</v>
      </c>
      <c r="E443">
        <v>8</v>
      </c>
      <c r="F443" t="s">
        <v>12</v>
      </c>
      <c r="G443">
        <v>108</v>
      </c>
      <c r="H443" t="s">
        <v>21</v>
      </c>
    </row>
    <row r="444" spans="1:11" ht="30" x14ac:dyDescent="0.25">
      <c r="A444" s="4">
        <v>44628</v>
      </c>
      <c r="B444" t="s">
        <v>18</v>
      </c>
      <c r="C444">
        <v>443</v>
      </c>
      <c r="D444" t="s">
        <v>9</v>
      </c>
      <c r="E444">
        <v>0</v>
      </c>
      <c r="F444" t="s">
        <v>12</v>
      </c>
      <c r="G444">
        <v>108</v>
      </c>
      <c r="H444" t="s">
        <v>21</v>
      </c>
      <c r="I444">
        <v>1.192E-2</v>
      </c>
      <c r="K444" s="14" t="str">
        <f>"Aggregate weight spec " &amp;C442&amp;"-"&amp;C444</f>
        <v>Aggregate weight spec 441-443</v>
      </c>
    </row>
    <row r="445" spans="1:11" x14ac:dyDescent="0.25">
      <c r="A445" s="4">
        <v>44628</v>
      </c>
      <c r="B445" t="s">
        <v>18</v>
      </c>
      <c r="C445">
        <v>444</v>
      </c>
      <c r="D445" t="s">
        <v>9</v>
      </c>
      <c r="E445">
        <v>0</v>
      </c>
      <c r="F445" t="s">
        <v>12</v>
      </c>
      <c r="H445" t="s">
        <v>11</v>
      </c>
    </row>
    <row r="446" spans="1:11" x14ac:dyDescent="0.25">
      <c r="A446" s="4">
        <v>44628</v>
      </c>
      <c r="B446" t="s">
        <v>18</v>
      </c>
      <c r="C446">
        <v>445</v>
      </c>
      <c r="D446" t="s">
        <v>12</v>
      </c>
      <c r="E446">
        <v>1</v>
      </c>
      <c r="F446" t="s">
        <v>12</v>
      </c>
      <c r="H446" t="s">
        <v>11</v>
      </c>
    </row>
    <row r="447" spans="1:11" x14ac:dyDescent="0.25">
      <c r="A447" s="4">
        <v>44628</v>
      </c>
      <c r="B447" t="s">
        <v>18</v>
      </c>
      <c r="C447">
        <v>446</v>
      </c>
      <c r="D447" t="s">
        <v>9</v>
      </c>
      <c r="E447">
        <v>0</v>
      </c>
      <c r="F447" t="s">
        <v>12</v>
      </c>
      <c r="H447" t="s">
        <v>11</v>
      </c>
    </row>
    <row r="448" spans="1:11" ht="30" x14ac:dyDescent="0.25">
      <c r="A448" s="4">
        <v>44628</v>
      </c>
      <c r="B448" t="s">
        <v>18</v>
      </c>
      <c r="C448">
        <v>447</v>
      </c>
      <c r="D448" t="s">
        <v>9</v>
      </c>
      <c r="E448">
        <v>0</v>
      </c>
      <c r="F448" t="s">
        <v>12</v>
      </c>
      <c r="H448" t="s">
        <v>11</v>
      </c>
      <c r="I448">
        <v>1.294E-2</v>
      </c>
      <c r="J448" s="8">
        <f>COUNTIF(D433:D448,"Y")/COUNTA(D433:D448)</f>
        <v>0.625</v>
      </c>
      <c r="K448" s="14" t="str">
        <f>"Aggregate weight spec " &amp;C445&amp;"-"&amp;C448</f>
        <v>Aggregate weight spec 444-447</v>
      </c>
    </row>
    <row r="449" spans="1:11" x14ac:dyDescent="0.25">
      <c r="A449" s="4">
        <v>44628</v>
      </c>
      <c r="B449" t="s">
        <v>13</v>
      </c>
      <c r="C449">
        <v>448</v>
      </c>
      <c r="D449" t="s">
        <v>12</v>
      </c>
      <c r="E449">
        <v>1</v>
      </c>
      <c r="F449" t="s">
        <v>12</v>
      </c>
      <c r="G449">
        <v>109</v>
      </c>
      <c r="H449" t="s">
        <v>16</v>
      </c>
    </row>
    <row r="450" spans="1:11" x14ac:dyDescent="0.25">
      <c r="A450" s="4">
        <v>44628</v>
      </c>
      <c r="B450" t="s">
        <v>13</v>
      </c>
      <c r="C450">
        <v>449</v>
      </c>
      <c r="D450" t="s">
        <v>9</v>
      </c>
      <c r="E450">
        <v>0</v>
      </c>
      <c r="F450" t="s">
        <v>12</v>
      </c>
      <c r="G450">
        <v>109</v>
      </c>
      <c r="H450" t="s">
        <v>16</v>
      </c>
    </row>
    <row r="451" spans="1:11" ht="30" x14ac:dyDescent="0.25">
      <c r="A451" s="4">
        <v>44628</v>
      </c>
      <c r="B451" t="s">
        <v>13</v>
      </c>
      <c r="C451">
        <v>450</v>
      </c>
      <c r="D451" t="s">
        <v>12</v>
      </c>
      <c r="E451">
        <v>1</v>
      </c>
      <c r="F451" t="s">
        <v>12</v>
      </c>
      <c r="G451">
        <v>109</v>
      </c>
      <c r="H451" t="s">
        <v>16</v>
      </c>
      <c r="I451">
        <v>7.4900000000000001E-3</v>
      </c>
      <c r="K451" s="14" t="str">
        <f>"Aggregate weight spec " &amp;C449&amp;"-"&amp;C451</f>
        <v>Aggregate weight spec 448-450</v>
      </c>
    </row>
    <row r="452" spans="1:11" x14ac:dyDescent="0.25">
      <c r="A452" s="4">
        <v>44628</v>
      </c>
      <c r="B452" t="s">
        <v>13</v>
      </c>
      <c r="C452">
        <v>451</v>
      </c>
      <c r="D452" t="s">
        <v>12</v>
      </c>
      <c r="E452">
        <v>14</v>
      </c>
      <c r="F452" t="s">
        <v>12</v>
      </c>
      <c r="G452">
        <v>110</v>
      </c>
      <c r="H452" t="s">
        <v>16</v>
      </c>
    </row>
    <row r="453" spans="1:11" x14ac:dyDescent="0.25">
      <c r="A453" s="4">
        <v>44628</v>
      </c>
      <c r="B453" t="s">
        <v>13</v>
      </c>
      <c r="C453">
        <v>452</v>
      </c>
      <c r="D453" t="s">
        <v>12</v>
      </c>
      <c r="E453">
        <v>8</v>
      </c>
      <c r="F453" t="s">
        <v>12</v>
      </c>
      <c r="G453">
        <v>110</v>
      </c>
      <c r="H453" t="s">
        <v>16</v>
      </c>
    </row>
    <row r="454" spans="1:11" ht="30" x14ac:dyDescent="0.25">
      <c r="A454" s="4">
        <v>44628</v>
      </c>
      <c r="B454" t="s">
        <v>13</v>
      </c>
      <c r="C454">
        <v>453</v>
      </c>
      <c r="D454" t="s">
        <v>12</v>
      </c>
      <c r="E454">
        <v>4</v>
      </c>
      <c r="F454" t="s">
        <v>12</v>
      </c>
      <c r="G454">
        <v>110</v>
      </c>
      <c r="H454" t="s">
        <v>16</v>
      </c>
      <c r="I454">
        <v>9.8699999999999996E-2</v>
      </c>
      <c r="K454" s="14" t="str">
        <f>"Aggregate weight spec " &amp;C452&amp;"-"&amp;C454</f>
        <v>Aggregate weight spec 451-453</v>
      </c>
    </row>
    <row r="455" spans="1:11" x14ac:dyDescent="0.25">
      <c r="A455" s="4">
        <v>44628</v>
      </c>
      <c r="B455" t="s">
        <v>13</v>
      </c>
      <c r="C455">
        <v>454</v>
      </c>
      <c r="D455" t="s">
        <v>12</v>
      </c>
      <c r="E455">
        <v>4</v>
      </c>
      <c r="F455" t="s">
        <v>12</v>
      </c>
      <c r="G455">
        <v>111</v>
      </c>
      <c r="H455" t="s">
        <v>21</v>
      </c>
    </row>
    <row r="456" spans="1:11" x14ac:dyDescent="0.25">
      <c r="A456" s="4">
        <v>44628</v>
      </c>
      <c r="B456" t="s">
        <v>13</v>
      </c>
      <c r="C456">
        <v>455</v>
      </c>
      <c r="D456" t="s">
        <v>12</v>
      </c>
      <c r="E456">
        <v>10</v>
      </c>
      <c r="F456" t="s">
        <v>12</v>
      </c>
      <c r="G456">
        <v>111</v>
      </c>
      <c r="H456" t="s">
        <v>21</v>
      </c>
    </row>
    <row r="457" spans="1:11" ht="30" x14ac:dyDescent="0.25">
      <c r="A457" s="4">
        <v>44628</v>
      </c>
      <c r="B457" t="s">
        <v>13</v>
      </c>
      <c r="C457">
        <v>456</v>
      </c>
      <c r="D457" t="s">
        <v>12</v>
      </c>
      <c r="E457">
        <v>2</v>
      </c>
      <c r="F457" t="s">
        <v>12</v>
      </c>
      <c r="G457">
        <v>111</v>
      </c>
      <c r="H457" t="s">
        <v>21</v>
      </c>
      <c r="I457">
        <v>9.4999999999999998E-3</v>
      </c>
      <c r="K457" s="14" t="str">
        <f>"Aggregate weight spec " &amp;C455&amp;"-"&amp;C457</f>
        <v>Aggregate weight spec 454-456</v>
      </c>
    </row>
    <row r="458" spans="1:11" x14ac:dyDescent="0.25">
      <c r="A458" s="4">
        <v>44628</v>
      </c>
      <c r="B458" t="s">
        <v>13</v>
      </c>
      <c r="C458">
        <v>457</v>
      </c>
      <c r="D458" t="s">
        <v>12</v>
      </c>
      <c r="E458">
        <v>6</v>
      </c>
      <c r="F458" t="s">
        <v>12</v>
      </c>
      <c r="G458">
        <v>112</v>
      </c>
      <c r="H458" t="s">
        <v>21</v>
      </c>
    </row>
    <row r="459" spans="1:11" x14ac:dyDescent="0.25">
      <c r="A459" s="4">
        <v>44628</v>
      </c>
      <c r="B459" t="s">
        <v>13</v>
      </c>
      <c r="C459">
        <v>458</v>
      </c>
      <c r="D459" t="s">
        <v>12</v>
      </c>
      <c r="E459">
        <v>2</v>
      </c>
      <c r="F459" t="s">
        <v>12</v>
      </c>
      <c r="G459">
        <v>112</v>
      </c>
      <c r="H459" t="s">
        <v>21</v>
      </c>
    </row>
    <row r="460" spans="1:11" ht="30" x14ac:dyDescent="0.25">
      <c r="A460" s="4">
        <v>44628</v>
      </c>
      <c r="B460" t="s">
        <v>13</v>
      </c>
      <c r="C460">
        <v>459</v>
      </c>
      <c r="D460" t="s">
        <v>12</v>
      </c>
      <c r="E460">
        <v>8</v>
      </c>
      <c r="F460" t="s">
        <v>12</v>
      </c>
      <c r="G460">
        <v>112</v>
      </c>
      <c r="H460" t="s">
        <v>21</v>
      </c>
      <c r="I460">
        <v>1.01E-2</v>
      </c>
      <c r="K460" s="14" t="str">
        <f>"Aggregate weight spec " &amp;C458&amp;"-"&amp;C460</f>
        <v>Aggregate weight spec 457-459</v>
      </c>
    </row>
    <row r="461" spans="1:11" x14ac:dyDescent="0.25">
      <c r="A461" s="4">
        <v>44628</v>
      </c>
      <c r="B461" t="s">
        <v>13</v>
      </c>
      <c r="C461">
        <v>460</v>
      </c>
      <c r="D461" t="s">
        <v>12</v>
      </c>
      <c r="E461">
        <v>4</v>
      </c>
      <c r="F461" t="s">
        <v>12</v>
      </c>
      <c r="H461" t="s">
        <v>11</v>
      </c>
    </row>
    <row r="462" spans="1:11" x14ac:dyDescent="0.25">
      <c r="A462" s="4">
        <v>44628</v>
      </c>
      <c r="B462" t="s">
        <v>13</v>
      </c>
      <c r="C462">
        <v>461</v>
      </c>
      <c r="D462" t="s">
        <v>12</v>
      </c>
      <c r="E462">
        <v>3</v>
      </c>
      <c r="F462" t="s">
        <v>12</v>
      </c>
      <c r="H462" t="s">
        <v>11</v>
      </c>
    </row>
    <row r="463" spans="1:11" x14ac:dyDescent="0.25">
      <c r="A463" s="4">
        <v>44628</v>
      </c>
      <c r="B463" t="s">
        <v>13</v>
      </c>
      <c r="C463">
        <v>462</v>
      </c>
      <c r="D463" t="s">
        <v>9</v>
      </c>
      <c r="E463">
        <v>0</v>
      </c>
      <c r="F463" t="s">
        <v>12</v>
      </c>
      <c r="H463" t="s">
        <v>11</v>
      </c>
    </row>
    <row r="464" spans="1:11" ht="30" x14ac:dyDescent="0.25">
      <c r="A464" s="4">
        <v>44628</v>
      </c>
      <c r="B464" t="s">
        <v>13</v>
      </c>
      <c r="C464">
        <v>463</v>
      </c>
      <c r="D464" t="s">
        <v>12</v>
      </c>
      <c r="E464">
        <v>1</v>
      </c>
      <c r="F464" t="s">
        <v>12</v>
      </c>
      <c r="H464" t="s">
        <v>11</v>
      </c>
      <c r="I464">
        <v>1.359E-2</v>
      </c>
      <c r="J464" s="8">
        <f>COUNTIF(D449:D464,"Y")/COUNTA(D449:D464)</f>
        <v>0.875</v>
      </c>
      <c r="K464" s="14" t="str">
        <f>"Aggregate weight spec " &amp;C461&amp;"-"&amp;C464</f>
        <v>Aggregate weight spec 460-463</v>
      </c>
    </row>
    <row r="465" spans="1:11" x14ac:dyDescent="0.25">
      <c r="A465" s="4">
        <v>44628</v>
      </c>
      <c r="B465" t="s">
        <v>64</v>
      </c>
      <c r="C465">
        <v>464</v>
      </c>
      <c r="D465" t="s">
        <v>12</v>
      </c>
      <c r="E465">
        <v>2</v>
      </c>
      <c r="F465" t="s">
        <v>12</v>
      </c>
      <c r="G465">
        <v>113</v>
      </c>
      <c r="H465" t="s">
        <v>16</v>
      </c>
    </row>
    <row r="466" spans="1:11" x14ac:dyDescent="0.25">
      <c r="A466" s="4">
        <v>44628</v>
      </c>
      <c r="B466" t="s">
        <v>64</v>
      </c>
      <c r="C466">
        <v>465</v>
      </c>
      <c r="D466" t="s">
        <v>9</v>
      </c>
      <c r="E466">
        <v>0</v>
      </c>
      <c r="F466" t="s">
        <v>12</v>
      </c>
      <c r="G466">
        <v>113</v>
      </c>
      <c r="H466" t="s">
        <v>16</v>
      </c>
    </row>
    <row r="467" spans="1:11" ht="30" x14ac:dyDescent="0.25">
      <c r="A467" s="4">
        <v>44628</v>
      </c>
      <c r="B467" t="s">
        <v>64</v>
      </c>
      <c r="C467">
        <v>466</v>
      </c>
      <c r="D467" t="s">
        <v>12</v>
      </c>
      <c r="E467">
        <v>1</v>
      </c>
      <c r="F467" t="s">
        <v>12</v>
      </c>
      <c r="G467">
        <v>113</v>
      </c>
      <c r="H467" t="s">
        <v>16</v>
      </c>
      <c r="I467">
        <v>7.7000000000000002E-3</v>
      </c>
      <c r="K467" s="14" t="str">
        <f>"Aggregate weight spec " &amp;C465&amp;"-"&amp;C467</f>
        <v>Aggregate weight spec 464-466</v>
      </c>
    </row>
    <row r="468" spans="1:11" x14ac:dyDescent="0.25">
      <c r="A468" s="4">
        <v>44628</v>
      </c>
      <c r="B468" t="s">
        <v>64</v>
      </c>
      <c r="C468">
        <v>467</v>
      </c>
      <c r="D468" t="s">
        <v>12</v>
      </c>
      <c r="E468">
        <v>9</v>
      </c>
      <c r="F468" t="s">
        <v>12</v>
      </c>
      <c r="G468">
        <v>114</v>
      </c>
      <c r="H468" t="s">
        <v>16</v>
      </c>
    </row>
    <row r="469" spans="1:11" x14ac:dyDescent="0.25">
      <c r="A469" s="4">
        <v>44628</v>
      </c>
      <c r="B469" t="s">
        <v>64</v>
      </c>
      <c r="C469">
        <v>468</v>
      </c>
      <c r="D469" t="s">
        <v>12</v>
      </c>
      <c r="E469">
        <v>3</v>
      </c>
      <c r="F469" t="s">
        <v>12</v>
      </c>
      <c r="G469">
        <v>114</v>
      </c>
      <c r="H469" t="s">
        <v>16</v>
      </c>
    </row>
    <row r="470" spans="1:11" ht="30" x14ac:dyDescent="0.25">
      <c r="A470" s="4">
        <v>44628</v>
      </c>
      <c r="B470" t="s">
        <v>64</v>
      </c>
      <c r="C470">
        <v>469</v>
      </c>
      <c r="D470" t="s">
        <v>9</v>
      </c>
      <c r="E470">
        <v>0</v>
      </c>
      <c r="F470" t="s">
        <v>12</v>
      </c>
      <c r="G470">
        <v>114</v>
      </c>
      <c r="H470" t="s">
        <v>16</v>
      </c>
      <c r="I470">
        <v>8.0599999999999995E-3</v>
      </c>
      <c r="K470" s="14" t="str">
        <f>"Aggregate weight spec " &amp;C468&amp;"-"&amp;C470</f>
        <v>Aggregate weight spec 467-469</v>
      </c>
    </row>
    <row r="471" spans="1:11" x14ac:dyDescent="0.25">
      <c r="A471" s="4">
        <v>44628</v>
      </c>
      <c r="B471" t="s">
        <v>64</v>
      </c>
      <c r="C471">
        <v>470</v>
      </c>
      <c r="D471" t="s">
        <v>12</v>
      </c>
      <c r="E471">
        <v>1</v>
      </c>
      <c r="F471" t="s">
        <v>12</v>
      </c>
      <c r="G471">
        <v>115</v>
      </c>
      <c r="H471" t="s">
        <v>21</v>
      </c>
    </row>
    <row r="472" spans="1:11" x14ac:dyDescent="0.25">
      <c r="A472" s="4">
        <v>44628</v>
      </c>
      <c r="B472" t="s">
        <v>64</v>
      </c>
      <c r="C472">
        <v>471</v>
      </c>
      <c r="D472" t="s">
        <v>12</v>
      </c>
      <c r="E472">
        <v>2</v>
      </c>
      <c r="F472" t="s">
        <v>12</v>
      </c>
      <c r="G472">
        <v>115</v>
      </c>
      <c r="H472" t="s">
        <v>21</v>
      </c>
    </row>
    <row r="473" spans="1:11" ht="30" x14ac:dyDescent="0.25">
      <c r="A473" s="4">
        <v>44628</v>
      </c>
      <c r="B473" t="s">
        <v>64</v>
      </c>
      <c r="C473">
        <v>472</v>
      </c>
      <c r="D473" t="s">
        <v>12</v>
      </c>
      <c r="E473">
        <v>1</v>
      </c>
      <c r="F473" t="s">
        <v>12</v>
      </c>
      <c r="G473">
        <v>115</v>
      </c>
      <c r="H473" t="s">
        <v>21</v>
      </c>
      <c r="I473">
        <v>7.8700000000000003E-3</v>
      </c>
      <c r="K473" s="14" t="str">
        <f>"Aggregate weight spec " &amp;C471&amp;"-"&amp;C473</f>
        <v>Aggregate weight spec 470-472</v>
      </c>
    </row>
    <row r="474" spans="1:11" x14ac:dyDescent="0.25">
      <c r="A474" s="4">
        <v>44628</v>
      </c>
      <c r="B474" t="s">
        <v>64</v>
      </c>
      <c r="C474">
        <v>473</v>
      </c>
      <c r="D474" t="s">
        <v>12</v>
      </c>
      <c r="E474">
        <v>9</v>
      </c>
      <c r="F474" t="s">
        <v>12</v>
      </c>
      <c r="G474">
        <v>116</v>
      </c>
      <c r="H474" t="s">
        <v>21</v>
      </c>
    </row>
    <row r="475" spans="1:11" x14ac:dyDescent="0.25">
      <c r="A475" s="4">
        <v>44628</v>
      </c>
      <c r="B475" t="s">
        <v>64</v>
      </c>
      <c r="C475">
        <v>474</v>
      </c>
      <c r="D475" t="s">
        <v>12</v>
      </c>
      <c r="E475">
        <v>4</v>
      </c>
      <c r="F475" t="s">
        <v>12</v>
      </c>
      <c r="G475">
        <v>116</v>
      </c>
      <c r="H475" t="s">
        <v>21</v>
      </c>
    </row>
    <row r="476" spans="1:11" ht="30" x14ac:dyDescent="0.25">
      <c r="A476" s="4">
        <v>44628</v>
      </c>
      <c r="B476" t="s">
        <v>64</v>
      </c>
      <c r="C476">
        <v>475</v>
      </c>
      <c r="D476" t="s">
        <v>9</v>
      </c>
      <c r="E476">
        <v>0</v>
      </c>
      <c r="F476" t="s">
        <v>12</v>
      </c>
      <c r="G476">
        <v>116</v>
      </c>
      <c r="H476" t="s">
        <v>21</v>
      </c>
      <c r="I476">
        <v>8.0000000000000002E-3</v>
      </c>
      <c r="K476" s="14" t="str">
        <f>"Aggregate weight spec " &amp;C474&amp;"-"&amp;C476</f>
        <v>Aggregate weight spec 473-475</v>
      </c>
    </row>
    <row r="477" spans="1:11" x14ac:dyDescent="0.25">
      <c r="A477" s="4">
        <v>44628</v>
      </c>
      <c r="B477" t="s">
        <v>64</v>
      </c>
      <c r="C477">
        <v>476</v>
      </c>
      <c r="D477" t="s">
        <v>12</v>
      </c>
      <c r="E477">
        <v>3</v>
      </c>
      <c r="F477" t="s">
        <v>12</v>
      </c>
      <c r="H477" t="s">
        <v>11</v>
      </c>
    </row>
    <row r="478" spans="1:11" x14ac:dyDescent="0.25">
      <c r="A478" s="4">
        <v>44628</v>
      </c>
      <c r="B478" t="s">
        <v>64</v>
      </c>
      <c r="C478">
        <v>477</v>
      </c>
      <c r="D478" t="s">
        <v>12</v>
      </c>
      <c r="E478">
        <v>13</v>
      </c>
      <c r="F478" t="s">
        <v>12</v>
      </c>
      <c r="H478" t="s">
        <v>11</v>
      </c>
    </row>
    <row r="479" spans="1:11" x14ac:dyDescent="0.25">
      <c r="A479" s="4">
        <v>44628</v>
      </c>
      <c r="B479" t="s">
        <v>64</v>
      </c>
      <c r="C479">
        <v>478</v>
      </c>
      <c r="D479" t="s">
        <v>9</v>
      </c>
      <c r="E479">
        <v>0</v>
      </c>
      <c r="F479" t="s">
        <v>12</v>
      </c>
      <c r="H479" t="s">
        <v>11</v>
      </c>
    </row>
    <row r="480" spans="1:11" ht="30" x14ac:dyDescent="0.25">
      <c r="A480" s="4">
        <v>44628</v>
      </c>
      <c r="B480" t="s">
        <v>64</v>
      </c>
      <c r="C480">
        <v>479</v>
      </c>
      <c r="D480" t="s">
        <v>12</v>
      </c>
      <c r="E480">
        <v>8</v>
      </c>
      <c r="F480" t="s">
        <v>12</v>
      </c>
      <c r="H480" t="s">
        <v>11</v>
      </c>
      <c r="I480">
        <v>1.0630000000000001E-2</v>
      </c>
      <c r="J480" s="8">
        <f>COUNTIF(D465:D480,"Y")/COUNTA(D465:D480)</f>
        <v>0.75</v>
      </c>
      <c r="K480" s="14" t="str">
        <f>"Aggregate weight spec " &amp;C477&amp;"-"&amp;C480</f>
        <v>Aggregate weight spec 476-479</v>
      </c>
    </row>
    <row r="481" spans="1:11" x14ac:dyDescent="0.25">
      <c r="A481" s="4">
        <v>44628</v>
      </c>
      <c r="B481" t="s">
        <v>8</v>
      </c>
      <c r="C481">
        <v>480</v>
      </c>
      <c r="D481" t="s">
        <v>12</v>
      </c>
      <c r="E481">
        <v>6</v>
      </c>
      <c r="F481" t="s">
        <v>12</v>
      </c>
      <c r="G481">
        <v>117</v>
      </c>
      <c r="H481" t="s">
        <v>16</v>
      </c>
    </row>
    <row r="482" spans="1:11" x14ac:dyDescent="0.25">
      <c r="A482" s="4">
        <v>44628</v>
      </c>
      <c r="B482" t="s">
        <v>8</v>
      </c>
      <c r="C482">
        <v>481</v>
      </c>
      <c r="D482" t="s">
        <v>9</v>
      </c>
      <c r="E482">
        <v>0</v>
      </c>
      <c r="F482" t="s">
        <v>12</v>
      </c>
      <c r="G482">
        <v>117</v>
      </c>
      <c r="H482" t="s">
        <v>16</v>
      </c>
    </row>
    <row r="483" spans="1:11" ht="30" x14ac:dyDescent="0.25">
      <c r="A483" s="4">
        <v>44628</v>
      </c>
      <c r="B483" t="s">
        <v>8</v>
      </c>
      <c r="C483">
        <v>482</v>
      </c>
      <c r="D483" t="s">
        <v>12</v>
      </c>
      <c r="E483">
        <v>2</v>
      </c>
      <c r="F483" t="s">
        <v>12</v>
      </c>
      <c r="G483">
        <v>117</v>
      </c>
      <c r="H483" t="s">
        <v>16</v>
      </c>
      <c r="I483">
        <v>8.6E-3</v>
      </c>
      <c r="K483" s="14" t="str">
        <f>"Aggregate weight spec " &amp;C481&amp;"-"&amp;C483</f>
        <v>Aggregate weight spec 480-482</v>
      </c>
    </row>
    <row r="484" spans="1:11" x14ac:dyDescent="0.25">
      <c r="A484" s="4">
        <v>44628</v>
      </c>
      <c r="B484" t="s">
        <v>8</v>
      </c>
      <c r="C484">
        <v>483</v>
      </c>
      <c r="D484" t="s">
        <v>12</v>
      </c>
      <c r="E484">
        <v>2</v>
      </c>
      <c r="F484" t="s">
        <v>12</v>
      </c>
      <c r="G484">
        <v>118</v>
      </c>
      <c r="H484" t="s">
        <v>16</v>
      </c>
    </row>
    <row r="485" spans="1:11" x14ac:dyDescent="0.25">
      <c r="A485" s="4">
        <v>44628</v>
      </c>
      <c r="B485" t="s">
        <v>8</v>
      </c>
      <c r="C485">
        <v>484</v>
      </c>
      <c r="D485" t="s">
        <v>12</v>
      </c>
      <c r="E485">
        <v>5</v>
      </c>
      <c r="F485" t="s">
        <v>12</v>
      </c>
      <c r="G485">
        <v>118</v>
      </c>
      <c r="H485" t="s">
        <v>16</v>
      </c>
    </row>
    <row r="486" spans="1:11" ht="30" x14ac:dyDescent="0.25">
      <c r="A486" s="4">
        <v>44628</v>
      </c>
      <c r="B486" t="s">
        <v>8</v>
      </c>
      <c r="C486">
        <v>485</v>
      </c>
      <c r="D486" t="s">
        <v>12</v>
      </c>
      <c r="E486">
        <v>7</v>
      </c>
      <c r="F486" t="s">
        <v>12</v>
      </c>
      <c r="G486">
        <v>118</v>
      </c>
      <c r="H486" t="s">
        <v>16</v>
      </c>
      <c r="I486">
        <v>8.2199999999999999E-3</v>
      </c>
      <c r="K486" s="14" t="str">
        <f>"Aggregate weight spec " &amp;C484&amp;"-"&amp;C486</f>
        <v>Aggregate weight spec 483-485</v>
      </c>
    </row>
    <row r="487" spans="1:11" x14ac:dyDescent="0.25">
      <c r="A487" s="4">
        <v>44628</v>
      </c>
      <c r="B487" t="s">
        <v>8</v>
      </c>
      <c r="C487">
        <v>486</v>
      </c>
      <c r="D487" t="s">
        <v>12</v>
      </c>
      <c r="E487">
        <v>3</v>
      </c>
      <c r="F487" t="s">
        <v>12</v>
      </c>
      <c r="G487">
        <v>119</v>
      </c>
      <c r="H487" t="s">
        <v>21</v>
      </c>
    </row>
    <row r="488" spans="1:11" x14ac:dyDescent="0.25">
      <c r="A488" s="4">
        <v>44628</v>
      </c>
      <c r="B488" t="s">
        <v>8</v>
      </c>
      <c r="C488">
        <v>487</v>
      </c>
      <c r="D488" t="s">
        <v>12</v>
      </c>
      <c r="E488">
        <v>1</v>
      </c>
      <c r="F488" t="s">
        <v>12</v>
      </c>
      <c r="G488">
        <v>119</v>
      </c>
      <c r="H488" t="s">
        <v>21</v>
      </c>
    </row>
    <row r="489" spans="1:11" ht="30" x14ac:dyDescent="0.25">
      <c r="A489" s="4">
        <v>44628</v>
      </c>
      <c r="B489" t="s">
        <v>8</v>
      </c>
      <c r="C489">
        <v>488</v>
      </c>
      <c r="D489" t="s">
        <v>12</v>
      </c>
      <c r="E489">
        <v>2</v>
      </c>
      <c r="F489" t="s">
        <v>12</v>
      </c>
      <c r="G489">
        <v>119</v>
      </c>
      <c r="H489" t="s">
        <v>21</v>
      </c>
      <c r="I489">
        <v>6.6800000000000002E-3</v>
      </c>
      <c r="K489" s="14" t="str">
        <f>"Aggregate weight spec " &amp;C487&amp;"-"&amp;C489</f>
        <v>Aggregate weight spec 486-488</v>
      </c>
    </row>
    <row r="490" spans="1:11" x14ac:dyDescent="0.25">
      <c r="A490" s="4">
        <v>44628</v>
      </c>
      <c r="B490" t="s">
        <v>8</v>
      </c>
      <c r="C490">
        <v>489</v>
      </c>
      <c r="D490" t="s">
        <v>12</v>
      </c>
      <c r="E490">
        <v>3</v>
      </c>
      <c r="F490" t="s">
        <v>12</v>
      </c>
      <c r="G490">
        <v>120</v>
      </c>
      <c r="H490" t="s">
        <v>21</v>
      </c>
    </row>
    <row r="491" spans="1:11" x14ac:dyDescent="0.25">
      <c r="A491" s="4">
        <v>44628</v>
      </c>
      <c r="B491" t="s">
        <v>8</v>
      </c>
      <c r="C491">
        <v>490</v>
      </c>
      <c r="D491" t="s">
        <v>12</v>
      </c>
      <c r="E491">
        <v>9</v>
      </c>
      <c r="F491" t="s">
        <v>12</v>
      </c>
      <c r="G491">
        <v>120</v>
      </c>
      <c r="H491" t="s">
        <v>21</v>
      </c>
    </row>
    <row r="492" spans="1:11" ht="30" x14ac:dyDescent="0.25">
      <c r="A492" s="4">
        <v>44628</v>
      </c>
      <c r="B492" t="s">
        <v>8</v>
      </c>
      <c r="C492">
        <v>491</v>
      </c>
      <c r="D492" t="s">
        <v>12</v>
      </c>
      <c r="E492">
        <v>1</v>
      </c>
      <c r="F492" t="s">
        <v>12</v>
      </c>
      <c r="G492">
        <v>120</v>
      </c>
      <c r="H492" t="s">
        <v>21</v>
      </c>
      <c r="I492">
        <v>8.3999999999999995E-3</v>
      </c>
      <c r="K492" s="14" t="str">
        <f>"Aggregate weight spec " &amp;C490&amp;"-"&amp;C492</f>
        <v>Aggregate weight spec 489-491</v>
      </c>
    </row>
    <row r="493" spans="1:11" x14ac:dyDescent="0.25">
      <c r="A493" s="4">
        <v>44628</v>
      </c>
      <c r="B493" t="s">
        <v>8</v>
      </c>
      <c r="C493">
        <v>492</v>
      </c>
      <c r="D493" t="s">
        <v>12</v>
      </c>
      <c r="E493">
        <v>12</v>
      </c>
      <c r="F493" t="s">
        <v>12</v>
      </c>
      <c r="H493" t="s">
        <v>11</v>
      </c>
    </row>
    <row r="494" spans="1:11" x14ac:dyDescent="0.25">
      <c r="A494" s="4">
        <v>44628</v>
      </c>
      <c r="B494" t="s">
        <v>8</v>
      </c>
      <c r="C494">
        <v>493</v>
      </c>
      <c r="D494" t="s">
        <v>9</v>
      </c>
      <c r="E494">
        <v>0</v>
      </c>
      <c r="F494" t="s">
        <v>12</v>
      </c>
      <c r="H494" t="s">
        <v>11</v>
      </c>
    </row>
    <row r="495" spans="1:11" x14ac:dyDescent="0.25">
      <c r="A495" s="4">
        <v>44628</v>
      </c>
      <c r="B495" t="s">
        <v>8</v>
      </c>
      <c r="C495">
        <v>494</v>
      </c>
      <c r="D495" t="s">
        <v>12</v>
      </c>
      <c r="E495">
        <v>2</v>
      </c>
      <c r="F495" t="s">
        <v>12</v>
      </c>
      <c r="H495" t="s">
        <v>11</v>
      </c>
    </row>
    <row r="496" spans="1:11" ht="30" x14ac:dyDescent="0.25">
      <c r="A496" s="4">
        <v>44628</v>
      </c>
      <c r="B496" t="s">
        <v>8</v>
      </c>
      <c r="C496">
        <v>495</v>
      </c>
      <c r="D496" t="s">
        <v>12</v>
      </c>
      <c r="E496">
        <v>2</v>
      </c>
      <c r="F496" t="s">
        <v>12</v>
      </c>
      <c r="H496" t="s">
        <v>11</v>
      </c>
      <c r="I496">
        <v>1.047E-2</v>
      </c>
      <c r="J496" s="8">
        <f>COUNTIF(D481:D496,"Y")/COUNTA(D481:D496)</f>
        <v>0.875</v>
      </c>
      <c r="K496" s="14" t="str">
        <f>"Aggregate weight spec " &amp;C493&amp;"-"&amp;C496</f>
        <v>Aggregate weight spec 492-495</v>
      </c>
    </row>
    <row r="497" spans="1:11" x14ac:dyDescent="0.25">
      <c r="A497" s="4">
        <v>44629</v>
      </c>
      <c r="B497" t="s">
        <v>18</v>
      </c>
      <c r="C497">
        <v>496</v>
      </c>
      <c r="D497" t="s">
        <v>12</v>
      </c>
      <c r="E497">
        <v>1</v>
      </c>
      <c r="F497" t="s">
        <v>12</v>
      </c>
      <c r="G497">
        <v>121</v>
      </c>
      <c r="H497" t="s">
        <v>16</v>
      </c>
    </row>
    <row r="498" spans="1:11" x14ac:dyDescent="0.25">
      <c r="A498" s="4">
        <v>44629</v>
      </c>
      <c r="B498" t="s">
        <v>18</v>
      </c>
      <c r="C498">
        <v>497</v>
      </c>
      <c r="D498" t="s">
        <v>12</v>
      </c>
      <c r="E498">
        <v>2</v>
      </c>
      <c r="F498" t="s">
        <v>12</v>
      </c>
      <c r="G498">
        <v>121</v>
      </c>
      <c r="H498" t="s">
        <v>16</v>
      </c>
    </row>
    <row r="499" spans="1:11" ht="30" x14ac:dyDescent="0.25">
      <c r="A499" s="4">
        <v>44629</v>
      </c>
      <c r="B499" t="s">
        <v>18</v>
      </c>
      <c r="C499">
        <v>498</v>
      </c>
      <c r="D499" t="s">
        <v>12</v>
      </c>
      <c r="E499">
        <v>1</v>
      </c>
      <c r="F499" t="s">
        <v>12</v>
      </c>
      <c r="G499">
        <v>121</v>
      </c>
      <c r="H499" t="s">
        <v>16</v>
      </c>
      <c r="I499">
        <v>1.0328E-2</v>
      </c>
      <c r="K499" s="14" t="str">
        <f>"Aggregate weight spec " &amp;C497&amp;"-"&amp;C499</f>
        <v>Aggregate weight spec 496-498</v>
      </c>
    </row>
    <row r="500" spans="1:11" x14ac:dyDescent="0.25">
      <c r="A500" s="4">
        <v>44629</v>
      </c>
      <c r="B500" t="s">
        <v>18</v>
      </c>
      <c r="C500">
        <v>499</v>
      </c>
      <c r="D500" t="s">
        <v>9</v>
      </c>
      <c r="E500">
        <v>0</v>
      </c>
      <c r="F500" t="s">
        <v>12</v>
      </c>
      <c r="G500">
        <v>122</v>
      </c>
      <c r="H500" t="s">
        <v>16</v>
      </c>
    </row>
    <row r="501" spans="1:11" x14ac:dyDescent="0.25">
      <c r="A501" s="4">
        <v>44629</v>
      </c>
      <c r="B501" t="s">
        <v>18</v>
      </c>
      <c r="C501">
        <v>500</v>
      </c>
      <c r="D501" t="s">
        <v>9</v>
      </c>
      <c r="E501">
        <v>0</v>
      </c>
      <c r="F501" t="s">
        <v>12</v>
      </c>
      <c r="G501">
        <v>122</v>
      </c>
      <c r="H501" t="s">
        <v>16</v>
      </c>
    </row>
    <row r="502" spans="1:11" ht="30" x14ac:dyDescent="0.25">
      <c r="A502" s="4">
        <v>44629</v>
      </c>
      <c r="B502" t="s">
        <v>18</v>
      </c>
      <c r="C502">
        <v>501</v>
      </c>
      <c r="D502" t="s">
        <v>12</v>
      </c>
      <c r="E502">
        <v>3</v>
      </c>
      <c r="F502" t="s">
        <v>12</v>
      </c>
      <c r="G502">
        <v>122</v>
      </c>
      <c r="H502" t="s">
        <v>16</v>
      </c>
      <c r="I502">
        <v>9.3410000000000003E-3</v>
      </c>
      <c r="K502" s="14" t="str">
        <f>"Aggregate weight spec " &amp;C500&amp;"-"&amp;C502</f>
        <v>Aggregate weight spec 499-501</v>
      </c>
    </row>
    <row r="503" spans="1:11" x14ac:dyDescent="0.25">
      <c r="A503" s="4">
        <v>44629</v>
      </c>
      <c r="B503" t="s">
        <v>18</v>
      </c>
      <c r="C503">
        <v>502</v>
      </c>
      <c r="D503" t="s">
        <v>9</v>
      </c>
      <c r="E503">
        <v>0</v>
      </c>
      <c r="F503" t="s">
        <v>12</v>
      </c>
      <c r="G503">
        <v>123</v>
      </c>
      <c r="H503" t="s">
        <v>21</v>
      </c>
    </row>
    <row r="504" spans="1:11" x14ac:dyDescent="0.25">
      <c r="A504" s="4">
        <v>44629</v>
      </c>
      <c r="B504" t="s">
        <v>18</v>
      </c>
      <c r="C504">
        <v>503</v>
      </c>
      <c r="D504" t="s">
        <v>9</v>
      </c>
      <c r="E504">
        <v>0</v>
      </c>
      <c r="F504" t="s">
        <v>12</v>
      </c>
      <c r="G504">
        <v>123</v>
      </c>
      <c r="H504" t="s">
        <v>21</v>
      </c>
    </row>
    <row r="505" spans="1:11" ht="30" x14ac:dyDescent="0.25">
      <c r="A505" s="4">
        <v>44629</v>
      </c>
      <c r="B505" t="s">
        <v>18</v>
      </c>
      <c r="C505">
        <v>504</v>
      </c>
      <c r="D505" t="s">
        <v>12</v>
      </c>
      <c r="E505">
        <v>1</v>
      </c>
      <c r="F505" t="s">
        <v>12</v>
      </c>
      <c r="G505">
        <v>123</v>
      </c>
      <c r="H505" t="s">
        <v>21</v>
      </c>
      <c r="I505">
        <v>1.0540000000000001E-2</v>
      </c>
      <c r="K505" s="14" t="str">
        <f>"Aggregate weight spec " &amp;C503&amp;"-"&amp;C505</f>
        <v>Aggregate weight spec 502-504</v>
      </c>
    </row>
    <row r="506" spans="1:11" x14ac:dyDescent="0.25">
      <c r="A506" s="4">
        <v>44629</v>
      </c>
      <c r="B506" t="s">
        <v>18</v>
      </c>
      <c r="C506">
        <v>505</v>
      </c>
      <c r="D506" t="s">
        <v>9</v>
      </c>
      <c r="E506">
        <v>0</v>
      </c>
      <c r="F506" t="s">
        <v>12</v>
      </c>
      <c r="G506">
        <v>124</v>
      </c>
      <c r="H506" t="s">
        <v>21</v>
      </c>
    </row>
    <row r="507" spans="1:11" x14ac:dyDescent="0.25">
      <c r="A507" s="4">
        <v>44629</v>
      </c>
      <c r="B507" t="s">
        <v>18</v>
      </c>
      <c r="C507">
        <v>506</v>
      </c>
      <c r="D507" t="s">
        <v>12</v>
      </c>
      <c r="E507">
        <v>1</v>
      </c>
      <c r="F507" t="s">
        <v>12</v>
      </c>
      <c r="G507">
        <v>124</v>
      </c>
      <c r="H507" t="s">
        <v>21</v>
      </c>
    </row>
    <row r="508" spans="1:11" ht="30" x14ac:dyDescent="0.25">
      <c r="A508" s="4">
        <v>44629</v>
      </c>
      <c r="B508" t="s">
        <v>18</v>
      </c>
      <c r="C508">
        <v>507</v>
      </c>
      <c r="D508" t="s">
        <v>12</v>
      </c>
      <c r="E508">
        <v>2</v>
      </c>
      <c r="F508" t="s">
        <v>12</v>
      </c>
      <c r="G508">
        <v>124</v>
      </c>
      <c r="H508" t="s">
        <v>21</v>
      </c>
      <c r="I508">
        <v>9.3500000000000007E-3</v>
      </c>
      <c r="K508" s="14" t="str">
        <f>"Aggregate weight spec " &amp;C506&amp;"-"&amp;C508</f>
        <v>Aggregate weight spec 505-507</v>
      </c>
    </row>
    <row r="509" spans="1:11" x14ac:dyDescent="0.25">
      <c r="A509" s="4">
        <v>44629</v>
      </c>
      <c r="B509" t="s">
        <v>18</v>
      </c>
      <c r="C509">
        <v>508</v>
      </c>
      <c r="D509" t="s">
        <v>12</v>
      </c>
      <c r="E509">
        <v>1</v>
      </c>
      <c r="F509" t="s">
        <v>12</v>
      </c>
      <c r="H509" t="s">
        <v>11</v>
      </c>
    </row>
    <row r="510" spans="1:11" x14ac:dyDescent="0.25">
      <c r="A510" s="4">
        <v>44629</v>
      </c>
      <c r="B510" t="s">
        <v>18</v>
      </c>
      <c r="C510">
        <v>509</v>
      </c>
      <c r="D510" t="s">
        <v>9</v>
      </c>
      <c r="E510">
        <v>0</v>
      </c>
      <c r="F510" t="s">
        <v>12</v>
      </c>
      <c r="H510" t="s">
        <v>11</v>
      </c>
    </row>
    <row r="511" spans="1:11" x14ac:dyDescent="0.25">
      <c r="A511" s="4">
        <v>44629</v>
      </c>
      <c r="B511" t="s">
        <v>18</v>
      </c>
      <c r="C511">
        <v>510</v>
      </c>
      <c r="D511" t="s">
        <v>9</v>
      </c>
      <c r="E511">
        <v>0</v>
      </c>
      <c r="F511" t="s">
        <v>12</v>
      </c>
      <c r="H511" t="s">
        <v>11</v>
      </c>
    </row>
    <row r="512" spans="1:11" ht="30" x14ac:dyDescent="0.25">
      <c r="A512" s="4">
        <v>44629</v>
      </c>
      <c r="B512" t="s">
        <v>18</v>
      </c>
      <c r="C512">
        <v>511</v>
      </c>
      <c r="D512" t="s">
        <v>12</v>
      </c>
      <c r="E512">
        <v>2</v>
      </c>
      <c r="F512" t="s">
        <v>12</v>
      </c>
      <c r="H512" t="s">
        <v>11</v>
      </c>
      <c r="I512">
        <v>1.4829999999999999E-2</v>
      </c>
      <c r="J512" s="8">
        <f>COUNTIF(D497:D512,"Y")/COUNTA(D497:D512)</f>
        <v>0.5625</v>
      </c>
      <c r="K512" s="14" t="str">
        <f>"Aggregate weight spec " &amp;C509&amp;"-"&amp;C512</f>
        <v>Aggregate weight spec 508-511</v>
      </c>
    </row>
    <row r="513" spans="1:11" x14ac:dyDescent="0.25">
      <c r="A513" s="4">
        <v>44629</v>
      </c>
      <c r="B513" t="s">
        <v>13</v>
      </c>
      <c r="C513">
        <v>512</v>
      </c>
      <c r="D513" t="s">
        <v>12</v>
      </c>
      <c r="E513">
        <v>1</v>
      </c>
      <c r="F513" t="s">
        <v>12</v>
      </c>
      <c r="G513">
        <v>125</v>
      </c>
      <c r="H513" t="s">
        <v>16</v>
      </c>
    </row>
    <row r="514" spans="1:11" x14ac:dyDescent="0.25">
      <c r="A514" s="4">
        <v>44629</v>
      </c>
      <c r="B514" t="s">
        <v>13</v>
      </c>
      <c r="C514">
        <v>513</v>
      </c>
      <c r="D514" t="s">
        <v>9</v>
      </c>
      <c r="E514">
        <v>0</v>
      </c>
      <c r="F514" t="s">
        <v>12</v>
      </c>
      <c r="G514">
        <v>125</v>
      </c>
      <c r="H514" t="s">
        <v>16</v>
      </c>
    </row>
    <row r="515" spans="1:11" ht="30" x14ac:dyDescent="0.25">
      <c r="A515" s="4">
        <v>44629</v>
      </c>
      <c r="B515" t="s">
        <v>13</v>
      </c>
      <c r="C515">
        <v>514</v>
      </c>
      <c r="D515" t="s">
        <v>12</v>
      </c>
      <c r="E515">
        <v>1</v>
      </c>
      <c r="F515" t="s">
        <v>12</v>
      </c>
      <c r="G515">
        <v>125</v>
      </c>
      <c r="H515" t="s">
        <v>16</v>
      </c>
      <c r="I515">
        <v>1.1520000000000001E-2</v>
      </c>
      <c r="K515" s="14" t="str">
        <f>"Aggregate weight spec " &amp;C513&amp;"-"&amp;C515</f>
        <v>Aggregate weight spec 512-514</v>
      </c>
    </row>
    <row r="516" spans="1:11" x14ac:dyDescent="0.25">
      <c r="A516" s="4">
        <v>44629</v>
      </c>
      <c r="B516" t="s">
        <v>13</v>
      </c>
      <c r="C516">
        <v>515</v>
      </c>
      <c r="D516" t="s">
        <v>9</v>
      </c>
      <c r="E516">
        <v>0</v>
      </c>
      <c r="F516" t="s">
        <v>12</v>
      </c>
      <c r="G516">
        <v>126</v>
      </c>
      <c r="H516" t="s">
        <v>16</v>
      </c>
    </row>
    <row r="517" spans="1:11" x14ac:dyDescent="0.25">
      <c r="A517" s="4">
        <v>44629</v>
      </c>
      <c r="B517" t="s">
        <v>13</v>
      </c>
      <c r="C517">
        <v>516</v>
      </c>
      <c r="D517" t="s">
        <v>9</v>
      </c>
      <c r="E517">
        <v>0</v>
      </c>
      <c r="F517" t="s">
        <v>12</v>
      </c>
      <c r="G517">
        <v>126</v>
      </c>
      <c r="H517" t="s">
        <v>16</v>
      </c>
    </row>
    <row r="518" spans="1:11" ht="30" x14ac:dyDescent="0.25">
      <c r="A518" s="4">
        <v>44629</v>
      </c>
      <c r="B518" t="s">
        <v>13</v>
      </c>
      <c r="C518">
        <v>517</v>
      </c>
      <c r="D518" t="s">
        <v>12</v>
      </c>
      <c r="E518">
        <v>2</v>
      </c>
      <c r="F518" t="s">
        <v>12</v>
      </c>
      <c r="G518">
        <v>126</v>
      </c>
      <c r="H518" t="s">
        <v>16</v>
      </c>
      <c r="I518">
        <v>1.264E-2</v>
      </c>
      <c r="K518" s="14" t="str">
        <f>"Aggregate weight spec " &amp;C516&amp;"-"&amp;C518</f>
        <v>Aggregate weight spec 515-517</v>
      </c>
    </row>
    <row r="519" spans="1:11" x14ac:dyDescent="0.25">
      <c r="A519" s="4">
        <v>44629</v>
      </c>
      <c r="B519" t="s">
        <v>13</v>
      </c>
      <c r="C519">
        <v>518</v>
      </c>
      <c r="D519" t="s">
        <v>12</v>
      </c>
      <c r="E519">
        <v>1</v>
      </c>
      <c r="F519" t="s">
        <v>12</v>
      </c>
      <c r="G519">
        <v>127</v>
      </c>
      <c r="H519" t="s">
        <v>21</v>
      </c>
    </row>
    <row r="520" spans="1:11" x14ac:dyDescent="0.25">
      <c r="A520" s="4">
        <v>44629</v>
      </c>
      <c r="B520" t="s">
        <v>13</v>
      </c>
      <c r="C520">
        <v>519</v>
      </c>
      <c r="D520" t="s">
        <v>12</v>
      </c>
      <c r="E520">
        <v>2</v>
      </c>
      <c r="F520" t="s">
        <v>12</v>
      </c>
      <c r="G520">
        <v>127</v>
      </c>
      <c r="H520" t="s">
        <v>21</v>
      </c>
    </row>
    <row r="521" spans="1:11" ht="30" x14ac:dyDescent="0.25">
      <c r="A521" s="4">
        <v>44629</v>
      </c>
      <c r="B521" t="s">
        <v>13</v>
      </c>
      <c r="C521">
        <v>520</v>
      </c>
      <c r="D521" t="s">
        <v>12</v>
      </c>
      <c r="E521">
        <v>2</v>
      </c>
      <c r="F521" t="s">
        <v>12</v>
      </c>
      <c r="G521">
        <v>127</v>
      </c>
      <c r="H521" t="s">
        <v>21</v>
      </c>
      <c r="I521">
        <v>1.0359999999999999E-2</v>
      </c>
      <c r="K521" s="14" t="str">
        <f>"Aggregate weight spec " &amp;C519&amp;"-"&amp;C521</f>
        <v>Aggregate weight spec 518-520</v>
      </c>
    </row>
    <row r="522" spans="1:11" x14ac:dyDescent="0.25">
      <c r="A522" s="4">
        <v>44629</v>
      </c>
      <c r="B522" t="s">
        <v>13</v>
      </c>
      <c r="C522">
        <v>521</v>
      </c>
      <c r="D522" t="s">
        <v>9</v>
      </c>
      <c r="E522">
        <v>0</v>
      </c>
      <c r="F522" t="s">
        <v>12</v>
      </c>
      <c r="G522">
        <v>128</v>
      </c>
      <c r="H522" t="s">
        <v>21</v>
      </c>
    </row>
    <row r="523" spans="1:11" x14ac:dyDescent="0.25">
      <c r="A523" s="4">
        <v>44629</v>
      </c>
      <c r="B523" t="s">
        <v>13</v>
      </c>
      <c r="C523">
        <v>522</v>
      </c>
      <c r="D523" t="s">
        <v>12</v>
      </c>
      <c r="E523">
        <v>8</v>
      </c>
      <c r="F523" t="s">
        <v>12</v>
      </c>
      <c r="G523">
        <v>128</v>
      </c>
      <c r="H523" t="s">
        <v>21</v>
      </c>
    </row>
    <row r="524" spans="1:11" ht="30" x14ac:dyDescent="0.25">
      <c r="A524" s="4">
        <v>44629</v>
      </c>
      <c r="B524" t="s">
        <v>13</v>
      </c>
      <c r="C524">
        <v>523</v>
      </c>
      <c r="D524" t="s">
        <v>12</v>
      </c>
      <c r="E524">
        <v>2</v>
      </c>
      <c r="F524" t="s">
        <v>12</v>
      </c>
      <c r="G524">
        <v>128</v>
      </c>
      <c r="H524" t="s">
        <v>21</v>
      </c>
      <c r="I524">
        <v>1.278E-2</v>
      </c>
      <c r="K524" s="14" t="str">
        <f>"Aggregate weight spec " &amp;C522&amp;"-"&amp;C524</f>
        <v>Aggregate weight spec 521-523</v>
      </c>
    </row>
    <row r="525" spans="1:11" x14ac:dyDescent="0.25">
      <c r="A525" s="4">
        <v>44629</v>
      </c>
      <c r="B525" t="s">
        <v>13</v>
      </c>
      <c r="C525">
        <v>524</v>
      </c>
      <c r="D525" t="s">
        <v>12</v>
      </c>
      <c r="E525">
        <v>2</v>
      </c>
      <c r="F525" t="s">
        <v>12</v>
      </c>
      <c r="H525" t="s">
        <v>11</v>
      </c>
    </row>
    <row r="526" spans="1:11" x14ac:dyDescent="0.25">
      <c r="A526" s="4">
        <v>44629</v>
      </c>
      <c r="B526" t="s">
        <v>13</v>
      </c>
      <c r="C526">
        <v>525</v>
      </c>
      <c r="D526" t="s">
        <v>12</v>
      </c>
      <c r="E526">
        <v>2</v>
      </c>
      <c r="F526" t="s">
        <v>12</v>
      </c>
      <c r="H526" t="s">
        <v>11</v>
      </c>
    </row>
    <row r="527" spans="1:11" x14ac:dyDescent="0.25">
      <c r="A527" s="4">
        <v>44629</v>
      </c>
      <c r="B527" t="s">
        <v>13</v>
      </c>
      <c r="C527">
        <v>526</v>
      </c>
      <c r="D527" t="s">
        <v>12</v>
      </c>
      <c r="E527">
        <v>1</v>
      </c>
      <c r="F527" t="s">
        <v>12</v>
      </c>
      <c r="H527" t="s">
        <v>11</v>
      </c>
    </row>
    <row r="528" spans="1:11" ht="30" x14ac:dyDescent="0.25">
      <c r="A528" s="4">
        <v>44629</v>
      </c>
      <c r="B528" t="s">
        <v>13</v>
      </c>
      <c r="C528">
        <v>527</v>
      </c>
      <c r="D528" t="s">
        <v>12</v>
      </c>
      <c r="E528">
        <v>1</v>
      </c>
      <c r="F528" t="s">
        <v>12</v>
      </c>
      <c r="H528" t="s">
        <v>11</v>
      </c>
      <c r="I528">
        <v>1.5299999999999999E-2</v>
      </c>
      <c r="J528" s="8">
        <f>COUNTIF(D513:D528,"Y")/COUNTA(D513:D528)</f>
        <v>0.75</v>
      </c>
      <c r="K528" s="14" t="str">
        <f>"Aggregate weight spec " &amp;C525&amp;"-"&amp;C528</f>
        <v>Aggregate weight spec 524-527</v>
      </c>
    </row>
    <row r="529" spans="1:11" x14ac:dyDescent="0.25">
      <c r="A529" s="4">
        <v>44629</v>
      </c>
      <c r="B529" t="s">
        <v>64</v>
      </c>
      <c r="C529">
        <v>528</v>
      </c>
      <c r="D529" t="s">
        <v>12</v>
      </c>
      <c r="E529">
        <v>1</v>
      </c>
      <c r="F529" t="s">
        <v>12</v>
      </c>
      <c r="G529">
        <v>129</v>
      </c>
      <c r="H529" t="s">
        <v>16</v>
      </c>
    </row>
    <row r="530" spans="1:11" x14ac:dyDescent="0.25">
      <c r="A530" s="4">
        <v>44629</v>
      </c>
      <c r="B530" t="s">
        <v>64</v>
      </c>
      <c r="C530">
        <v>529</v>
      </c>
      <c r="D530" t="s">
        <v>12</v>
      </c>
      <c r="E530">
        <v>2</v>
      </c>
      <c r="F530" t="s">
        <v>12</v>
      </c>
      <c r="G530">
        <v>129</v>
      </c>
      <c r="H530" t="s">
        <v>16</v>
      </c>
    </row>
    <row r="531" spans="1:11" ht="30" x14ac:dyDescent="0.25">
      <c r="A531" s="4">
        <v>44629</v>
      </c>
      <c r="B531" t="s">
        <v>64</v>
      </c>
      <c r="C531">
        <v>530</v>
      </c>
      <c r="D531" t="s">
        <v>9</v>
      </c>
      <c r="E531">
        <v>0</v>
      </c>
      <c r="F531" t="s">
        <v>12</v>
      </c>
      <c r="G531">
        <v>129</v>
      </c>
      <c r="H531" t="s">
        <v>16</v>
      </c>
      <c r="I531">
        <v>8.8800000000000007E-3</v>
      </c>
      <c r="K531" s="14" t="str">
        <f>"Aggregate weight spec " &amp;C529&amp;"-"&amp;C531</f>
        <v>Aggregate weight spec 528-530</v>
      </c>
    </row>
    <row r="532" spans="1:11" x14ac:dyDescent="0.25">
      <c r="A532" s="4">
        <v>44629</v>
      </c>
      <c r="B532" t="s">
        <v>64</v>
      </c>
      <c r="C532">
        <v>531</v>
      </c>
      <c r="D532" t="s">
        <v>12</v>
      </c>
      <c r="E532">
        <v>1</v>
      </c>
      <c r="F532" t="s">
        <v>12</v>
      </c>
      <c r="G532">
        <v>130</v>
      </c>
      <c r="H532" t="s">
        <v>16</v>
      </c>
    </row>
    <row r="533" spans="1:11" x14ac:dyDescent="0.25">
      <c r="A533" s="4">
        <v>44629</v>
      </c>
      <c r="B533" t="s">
        <v>64</v>
      </c>
      <c r="C533">
        <v>532</v>
      </c>
      <c r="D533" t="s">
        <v>9</v>
      </c>
      <c r="E533">
        <v>0</v>
      </c>
      <c r="F533" t="s">
        <v>12</v>
      </c>
      <c r="G533">
        <v>130</v>
      </c>
      <c r="H533" t="s">
        <v>16</v>
      </c>
    </row>
    <row r="534" spans="1:11" ht="30" x14ac:dyDescent="0.25">
      <c r="A534" s="4">
        <v>44629</v>
      </c>
      <c r="B534" t="s">
        <v>64</v>
      </c>
      <c r="C534">
        <v>533</v>
      </c>
      <c r="D534" t="s">
        <v>9</v>
      </c>
      <c r="E534">
        <v>0</v>
      </c>
      <c r="F534" t="s">
        <v>12</v>
      </c>
      <c r="G534">
        <v>130</v>
      </c>
      <c r="H534" t="s">
        <v>16</v>
      </c>
      <c r="I534">
        <v>1.027E-2</v>
      </c>
      <c r="K534" s="14" t="str">
        <f>"Aggregate weight spec " &amp;C532&amp;"-"&amp;C534</f>
        <v>Aggregate weight spec 531-533</v>
      </c>
    </row>
    <row r="535" spans="1:11" x14ac:dyDescent="0.25">
      <c r="A535" s="4">
        <v>44629</v>
      </c>
      <c r="B535" t="s">
        <v>64</v>
      </c>
      <c r="C535">
        <v>534</v>
      </c>
      <c r="D535" t="s">
        <v>12</v>
      </c>
      <c r="E535">
        <v>3</v>
      </c>
      <c r="F535" t="s">
        <v>12</v>
      </c>
      <c r="G535">
        <v>131</v>
      </c>
      <c r="H535" t="s">
        <v>21</v>
      </c>
    </row>
    <row r="536" spans="1:11" x14ac:dyDescent="0.25">
      <c r="A536" s="4">
        <v>44629</v>
      </c>
      <c r="B536" t="s">
        <v>64</v>
      </c>
      <c r="C536">
        <v>535</v>
      </c>
      <c r="D536" t="s">
        <v>12</v>
      </c>
      <c r="E536">
        <v>5</v>
      </c>
      <c r="F536" t="s">
        <v>12</v>
      </c>
      <c r="G536">
        <v>131</v>
      </c>
      <c r="H536" t="s">
        <v>21</v>
      </c>
    </row>
    <row r="537" spans="1:11" ht="30" x14ac:dyDescent="0.25">
      <c r="A537" s="4">
        <v>44629</v>
      </c>
      <c r="B537" t="s">
        <v>64</v>
      </c>
      <c r="C537">
        <v>536</v>
      </c>
      <c r="D537" t="s">
        <v>12</v>
      </c>
      <c r="E537">
        <v>7</v>
      </c>
      <c r="F537" t="s">
        <v>12</v>
      </c>
      <c r="G537">
        <v>131</v>
      </c>
      <c r="H537" t="s">
        <v>21</v>
      </c>
      <c r="I537">
        <v>1.06E-2</v>
      </c>
      <c r="K537" s="14" t="str">
        <f>"Aggregate weight spec " &amp;C535&amp;"-"&amp;C537</f>
        <v>Aggregate weight spec 534-536</v>
      </c>
    </row>
    <row r="538" spans="1:11" x14ac:dyDescent="0.25">
      <c r="A538" s="4">
        <v>44629</v>
      </c>
      <c r="B538" t="s">
        <v>64</v>
      </c>
      <c r="C538">
        <v>537</v>
      </c>
      <c r="D538" t="s">
        <v>12</v>
      </c>
      <c r="E538">
        <v>1</v>
      </c>
      <c r="F538" t="s">
        <v>12</v>
      </c>
      <c r="G538">
        <v>132</v>
      </c>
      <c r="H538" t="s">
        <v>21</v>
      </c>
    </row>
    <row r="539" spans="1:11" x14ac:dyDescent="0.25">
      <c r="A539" s="4">
        <v>44629</v>
      </c>
      <c r="B539" t="s">
        <v>64</v>
      </c>
      <c r="C539">
        <v>538</v>
      </c>
      <c r="D539" t="s">
        <v>12</v>
      </c>
      <c r="E539">
        <v>1</v>
      </c>
      <c r="F539" t="s">
        <v>12</v>
      </c>
      <c r="G539">
        <v>132</v>
      </c>
      <c r="H539" t="s">
        <v>21</v>
      </c>
    </row>
    <row r="540" spans="1:11" ht="30" x14ac:dyDescent="0.25">
      <c r="A540" s="4">
        <v>44629</v>
      </c>
      <c r="B540" t="s">
        <v>64</v>
      </c>
      <c r="C540">
        <v>539</v>
      </c>
      <c r="D540" t="s">
        <v>12</v>
      </c>
      <c r="E540">
        <v>8</v>
      </c>
      <c r="F540" t="s">
        <v>12</v>
      </c>
      <c r="G540">
        <v>132</v>
      </c>
      <c r="H540" t="s">
        <v>21</v>
      </c>
      <c r="I540">
        <v>9.4599999999999997E-3</v>
      </c>
      <c r="K540" s="14" t="str">
        <f>"Aggregate weight spec " &amp;C538&amp;"-"&amp;C540</f>
        <v>Aggregate weight spec 537-539</v>
      </c>
    </row>
    <row r="541" spans="1:11" x14ac:dyDescent="0.25">
      <c r="A541" s="4">
        <v>44629</v>
      </c>
      <c r="B541" t="s">
        <v>64</v>
      </c>
      <c r="C541">
        <v>540</v>
      </c>
      <c r="D541" t="s">
        <v>12</v>
      </c>
      <c r="E541">
        <v>1</v>
      </c>
      <c r="F541" t="s">
        <v>12</v>
      </c>
      <c r="H541" t="s">
        <v>11</v>
      </c>
    </row>
    <row r="542" spans="1:11" x14ac:dyDescent="0.25">
      <c r="A542" s="4">
        <v>44629</v>
      </c>
      <c r="B542" t="s">
        <v>64</v>
      </c>
      <c r="C542">
        <v>541</v>
      </c>
      <c r="D542" t="s">
        <v>12</v>
      </c>
      <c r="E542">
        <v>1</v>
      </c>
      <c r="F542" t="s">
        <v>12</v>
      </c>
      <c r="H542" t="s">
        <v>11</v>
      </c>
    </row>
    <row r="543" spans="1:11" x14ac:dyDescent="0.25">
      <c r="A543" s="4">
        <v>44629</v>
      </c>
      <c r="B543" t="s">
        <v>64</v>
      </c>
      <c r="C543">
        <v>542</v>
      </c>
      <c r="D543" t="s">
        <v>9</v>
      </c>
      <c r="E543">
        <v>0</v>
      </c>
      <c r="F543" t="s">
        <v>12</v>
      </c>
      <c r="H543" t="s">
        <v>11</v>
      </c>
    </row>
    <row r="544" spans="1:11" ht="30" x14ac:dyDescent="0.25">
      <c r="A544" s="4">
        <v>44629</v>
      </c>
      <c r="B544" t="s">
        <v>64</v>
      </c>
      <c r="C544">
        <v>543</v>
      </c>
      <c r="D544" t="s">
        <v>12</v>
      </c>
      <c r="E544">
        <v>2</v>
      </c>
      <c r="F544" t="s">
        <v>12</v>
      </c>
      <c r="H544" t="s">
        <v>11</v>
      </c>
      <c r="I544">
        <v>1.18E-2</v>
      </c>
      <c r="J544" s="8">
        <f>COUNTIF(D529:D544,"Y")/COUNTA(D529:D544)</f>
        <v>0.75</v>
      </c>
      <c r="K544" s="14" t="str">
        <f>"Aggregate weight spec " &amp;C541&amp;"-"&amp;C544</f>
        <v>Aggregate weight spec 540-543</v>
      </c>
    </row>
    <row r="545" spans="1:11" x14ac:dyDescent="0.25">
      <c r="A545" s="4">
        <v>44629</v>
      </c>
      <c r="B545" t="s">
        <v>8</v>
      </c>
      <c r="C545">
        <v>544</v>
      </c>
      <c r="D545" t="s">
        <v>12</v>
      </c>
      <c r="E545">
        <v>15</v>
      </c>
      <c r="F545" t="s">
        <v>9</v>
      </c>
      <c r="G545">
        <v>133</v>
      </c>
      <c r="H545" t="s">
        <v>21</v>
      </c>
    </row>
    <row r="546" spans="1:11" x14ac:dyDescent="0.25">
      <c r="A546" s="4">
        <v>44629</v>
      </c>
      <c r="B546" t="s">
        <v>8</v>
      </c>
      <c r="C546">
        <v>545</v>
      </c>
      <c r="D546" t="s">
        <v>12</v>
      </c>
      <c r="E546">
        <v>2</v>
      </c>
      <c r="F546" t="s">
        <v>9</v>
      </c>
      <c r="G546">
        <v>133</v>
      </c>
      <c r="H546" t="s">
        <v>21</v>
      </c>
    </row>
    <row r="547" spans="1:11" ht="30" x14ac:dyDescent="0.25">
      <c r="A547" s="4">
        <v>44629</v>
      </c>
      <c r="B547" t="s">
        <v>8</v>
      </c>
      <c r="C547">
        <v>546</v>
      </c>
      <c r="D547" t="s">
        <v>12</v>
      </c>
      <c r="E547">
        <v>1</v>
      </c>
      <c r="F547" t="s">
        <v>9</v>
      </c>
      <c r="G547">
        <v>133</v>
      </c>
      <c r="H547" t="s">
        <v>21</v>
      </c>
      <c r="I547">
        <v>8.6599999999999993E-3</v>
      </c>
      <c r="K547" s="14" t="str">
        <f>"Aggregate weight spec " &amp;C545&amp;"-"&amp;C547</f>
        <v>Aggregate weight spec 544-546</v>
      </c>
    </row>
    <row r="548" spans="1:11" x14ac:dyDescent="0.25">
      <c r="A548" s="4">
        <v>44629</v>
      </c>
      <c r="B548" t="s">
        <v>8</v>
      </c>
      <c r="C548">
        <v>547</v>
      </c>
      <c r="D548" t="s">
        <v>12</v>
      </c>
      <c r="E548">
        <v>8</v>
      </c>
      <c r="F548" t="s">
        <v>12</v>
      </c>
      <c r="G548">
        <v>134</v>
      </c>
      <c r="H548" t="s">
        <v>16</v>
      </c>
    </row>
    <row r="549" spans="1:11" x14ac:dyDescent="0.25">
      <c r="A549" s="4">
        <v>44629</v>
      </c>
      <c r="B549" t="s">
        <v>8</v>
      </c>
      <c r="C549">
        <v>548</v>
      </c>
      <c r="D549" t="s">
        <v>12</v>
      </c>
      <c r="E549">
        <v>12</v>
      </c>
      <c r="F549" t="s">
        <v>12</v>
      </c>
      <c r="G549">
        <v>134</v>
      </c>
      <c r="H549" t="s">
        <v>16</v>
      </c>
    </row>
    <row r="550" spans="1:11" ht="30" x14ac:dyDescent="0.25">
      <c r="A550" s="4">
        <v>44629</v>
      </c>
      <c r="B550" t="s">
        <v>8</v>
      </c>
      <c r="C550">
        <v>549</v>
      </c>
      <c r="D550" t="s">
        <v>12</v>
      </c>
      <c r="E550">
        <v>10</v>
      </c>
      <c r="F550" t="s">
        <v>12</v>
      </c>
      <c r="G550">
        <v>134</v>
      </c>
      <c r="H550" t="s">
        <v>16</v>
      </c>
      <c r="I550">
        <v>9.2399999999999999E-3</v>
      </c>
      <c r="K550" s="14" t="str">
        <f>"Aggregate weight spec " &amp;C548&amp;"-"&amp;C550</f>
        <v>Aggregate weight spec 547-549</v>
      </c>
    </row>
    <row r="551" spans="1:11" x14ac:dyDescent="0.25">
      <c r="A551" s="4">
        <v>44629</v>
      </c>
      <c r="B551" t="s">
        <v>8</v>
      </c>
      <c r="C551">
        <v>550</v>
      </c>
      <c r="D551" t="s">
        <v>12</v>
      </c>
      <c r="E551">
        <v>8</v>
      </c>
      <c r="F551" t="s">
        <v>12</v>
      </c>
      <c r="G551">
        <v>135</v>
      </c>
      <c r="H551" t="s">
        <v>16</v>
      </c>
    </row>
    <row r="552" spans="1:11" x14ac:dyDescent="0.25">
      <c r="A552" s="4">
        <v>44629</v>
      </c>
      <c r="B552" t="s">
        <v>8</v>
      </c>
      <c r="C552">
        <v>551</v>
      </c>
      <c r="D552" t="s">
        <v>12</v>
      </c>
      <c r="E552">
        <v>14</v>
      </c>
      <c r="F552" t="s">
        <v>12</v>
      </c>
      <c r="G552">
        <v>135</v>
      </c>
      <c r="H552" t="s">
        <v>16</v>
      </c>
    </row>
    <row r="553" spans="1:11" ht="30" x14ac:dyDescent="0.25">
      <c r="A553" s="4">
        <v>44629</v>
      </c>
      <c r="B553" t="s">
        <v>8</v>
      </c>
      <c r="C553">
        <v>552</v>
      </c>
      <c r="D553" t="s">
        <v>12</v>
      </c>
      <c r="E553">
        <v>1</v>
      </c>
      <c r="F553" t="s">
        <v>12</v>
      </c>
      <c r="G553">
        <v>135</v>
      </c>
      <c r="H553" t="s">
        <v>16</v>
      </c>
      <c r="I553">
        <v>1.074E-2</v>
      </c>
      <c r="K553" s="14" t="str">
        <f>"Aggregate weight spec " &amp;C551&amp;"-"&amp;C553</f>
        <v>Aggregate weight spec 550-552</v>
      </c>
    </row>
    <row r="554" spans="1:11" x14ac:dyDescent="0.25">
      <c r="A554" s="4">
        <v>44629</v>
      </c>
      <c r="B554" t="s">
        <v>8</v>
      </c>
      <c r="C554">
        <v>553</v>
      </c>
      <c r="D554" t="s">
        <v>12</v>
      </c>
      <c r="E554">
        <v>2</v>
      </c>
      <c r="F554" t="s">
        <v>12</v>
      </c>
      <c r="G554">
        <v>136</v>
      </c>
      <c r="H554" t="s">
        <v>21</v>
      </c>
    </row>
    <row r="555" spans="1:11" x14ac:dyDescent="0.25">
      <c r="A555" s="4">
        <v>44629</v>
      </c>
      <c r="B555" t="s">
        <v>8</v>
      </c>
      <c r="C555">
        <v>554</v>
      </c>
      <c r="D555" t="s">
        <v>12</v>
      </c>
      <c r="E555">
        <v>14</v>
      </c>
      <c r="F555" t="s">
        <v>12</v>
      </c>
      <c r="G555">
        <v>136</v>
      </c>
      <c r="H555" t="s">
        <v>21</v>
      </c>
    </row>
    <row r="556" spans="1:11" ht="30" x14ac:dyDescent="0.25">
      <c r="A556" s="4">
        <v>44629</v>
      </c>
      <c r="B556" t="s">
        <v>8</v>
      </c>
      <c r="C556">
        <v>555</v>
      </c>
      <c r="D556" t="s">
        <v>12</v>
      </c>
      <c r="E556">
        <v>5</v>
      </c>
      <c r="F556" t="s">
        <v>12</v>
      </c>
      <c r="G556">
        <v>136</v>
      </c>
      <c r="H556" t="s">
        <v>21</v>
      </c>
      <c r="I556">
        <v>1.0319999999999999E-2</v>
      </c>
      <c r="K556" s="14" t="str">
        <f>"Aggregate weight spec " &amp;C554&amp;"-"&amp;C556</f>
        <v>Aggregate weight spec 553-555</v>
      </c>
    </row>
    <row r="557" spans="1:11" x14ac:dyDescent="0.25">
      <c r="A557" s="4">
        <v>44629</v>
      </c>
      <c r="B557" t="s">
        <v>8</v>
      </c>
      <c r="C557">
        <v>556</v>
      </c>
      <c r="D557" t="s">
        <v>12</v>
      </c>
      <c r="E557">
        <v>5</v>
      </c>
      <c r="F557" t="s">
        <v>9</v>
      </c>
      <c r="H557" t="s">
        <v>11</v>
      </c>
    </row>
    <row r="558" spans="1:11" x14ac:dyDescent="0.25">
      <c r="A558" s="4">
        <v>44629</v>
      </c>
      <c r="B558" t="s">
        <v>8</v>
      </c>
      <c r="C558">
        <v>557</v>
      </c>
      <c r="D558" t="s">
        <v>9</v>
      </c>
      <c r="E558">
        <v>0</v>
      </c>
      <c r="F558" t="s">
        <v>9</v>
      </c>
      <c r="H558" t="s">
        <v>11</v>
      </c>
    </row>
    <row r="559" spans="1:11" ht="30" x14ac:dyDescent="0.25">
      <c r="A559" s="4">
        <v>44629</v>
      </c>
      <c r="B559" t="s">
        <v>8</v>
      </c>
      <c r="C559">
        <v>558</v>
      </c>
      <c r="D559" t="s">
        <v>12</v>
      </c>
      <c r="E559">
        <v>4</v>
      </c>
      <c r="F559" t="s">
        <v>9</v>
      </c>
      <c r="H559" t="s">
        <v>11</v>
      </c>
      <c r="I559">
        <v>8.9200000000000008E-3</v>
      </c>
      <c r="J559" s="8">
        <f>COUNTIF(D545:D559,"Y")/COUNTA(D545:D559)</f>
        <v>0.93333333333333335</v>
      </c>
      <c r="K559" s="14" t="str">
        <f>"Aggregate weight spec " &amp;C557&amp;"-"&amp;C559</f>
        <v>Aggregate weight spec 556-558</v>
      </c>
    </row>
    <row r="560" spans="1:11" x14ac:dyDescent="0.25">
      <c r="A560" s="4">
        <v>44630</v>
      </c>
      <c r="B560" t="s">
        <v>18</v>
      </c>
      <c r="C560">
        <v>559</v>
      </c>
      <c r="D560" t="s">
        <v>9</v>
      </c>
      <c r="E560">
        <v>0</v>
      </c>
      <c r="F560" t="s">
        <v>12</v>
      </c>
      <c r="G560">
        <v>137</v>
      </c>
      <c r="H560" t="s">
        <v>16</v>
      </c>
    </row>
    <row r="561" spans="1:11" x14ac:dyDescent="0.25">
      <c r="A561" s="4">
        <v>44630</v>
      </c>
      <c r="B561" t="s">
        <v>18</v>
      </c>
      <c r="C561">
        <v>560</v>
      </c>
      <c r="D561" t="s">
        <v>12</v>
      </c>
      <c r="E561">
        <v>1</v>
      </c>
      <c r="F561" t="s">
        <v>12</v>
      </c>
      <c r="G561">
        <v>137</v>
      </c>
      <c r="H561" t="s">
        <v>16</v>
      </c>
    </row>
    <row r="562" spans="1:11" ht="30" x14ac:dyDescent="0.25">
      <c r="A562" s="4">
        <v>44630</v>
      </c>
      <c r="B562" t="s">
        <v>18</v>
      </c>
      <c r="C562">
        <v>561</v>
      </c>
      <c r="D562" t="s">
        <v>12</v>
      </c>
      <c r="E562">
        <v>5</v>
      </c>
      <c r="F562" t="s">
        <v>12</v>
      </c>
      <c r="G562">
        <v>137</v>
      </c>
      <c r="H562" t="s">
        <v>16</v>
      </c>
      <c r="I562">
        <v>1.1506000000000001E-2</v>
      </c>
      <c r="K562" s="14" t="str">
        <f>"Aggregate weight spec " &amp;C560&amp;"-"&amp;C562</f>
        <v>Aggregate weight spec 559-561</v>
      </c>
    </row>
    <row r="563" spans="1:11" x14ac:dyDescent="0.25">
      <c r="A563" s="4">
        <v>44630</v>
      </c>
      <c r="B563" t="s">
        <v>18</v>
      </c>
      <c r="C563">
        <v>562</v>
      </c>
      <c r="D563" t="s">
        <v>9</v>
      </c>
      <c r="E563">
        <v>0</v>
      </c>
      <c r="F563" t="s">
        <v>12</v>
      </c>
      <c r="G563">
        <v>138</v>
      </c>
      <c r="H563" t="s">
        <v>16</v>
      </c>
    </row>
    <row r="564" spans="1:11" x14ac:dyDescent="0.25">
      <c r="A564" s="4">
        <v>44630</v>
      </c>
      <c r="B564" t="s">
        <v>18</v>
      </c>
      <c r="C564">
        <v>563</v>
      </c>
      <c r="D564" t="s">
        <v>9</v>
      </c>
      <c r="E564">
        <v>0</v>
      </c>
      <c r="F564" t="s">
        <v>12</v>
      </c>
      <c r="G564">
        <v>138</v>
      </c>
      <c r="H564" t="s">
        <v>16</v>
      </c>
    </row>
    <row r="565" spans="1:11" ht="30" x14ac:dyDescent="0.25">
      <c r="A565" s="4">
        <v>44630</v>
      </c>
      <c r="B565" t="s">
        <v>18</v>
      </c>
      <c r="C565">
        <v>564</v>
      </c>
      <c r="D565" t="s">
        <v>12</v>
      </c>
      <c r="E565">
        <v>3</v>
      </c>
      <c r="F565" t="s">
        <v>12</v>
      </c>
      <c r="G565">
        <v>138</v>
      </c>
      <c r="H565" t="s">
        <v>16</v>
      </c>
      <c r="I565">
        <v>1.1730000000000001E-2</v>
      </c>
      <c r="K565" s="14" t="str">
        <f>"Aggregate weight spec " &amp;C563&amp;"-"&amp;C565</f>
        <v>Aggregate weight spec 562-564</v>
      </c>
    </row>
    <row r="566" spans="1:11" x14ac:dyDescent="0.25">
      <c r="A566" s="4">
        <v>44630</v>
      </c>
      <c r="B566" t="s">
        <v>18</v>
      </c>
      <c r="C566">
        <v>565</v>
      </c>
      <c r="D566" t="s">
        <v>9</v>
      </c>
      <c r="E566">
        <v>0</v>
      </c>
      <c r="F566" t="s">
        <v>12</v>
      </c>
      <c r="G566">
        <v>139</v>
      </c>
      <c r="H566" t="s">
        <v>21</v>
      </c>
    </row>
    <row r="567" spans="1:11" x14ac:dyDescent="0.25">
      <c r="A567" s="4">
        <v>44630</v>
      </c>
      <c r="B567" t="s">
        <v>18</v>
      </c>
      <c r="C567">
        <v>566</v>
      </c>
      <c r="D567" t="s">
        <v>9</v>
      </c>
      <c r="E567">
        <v>0</v>
      </c>
      <c r="F567" t="s">
        <v>12</v>
      </c>
      <c r="G567">
        <v>139</v>
      </c>
      <c r="H567" t="s">
        <v>21</v>
      </c>
    </row>
    <row r="568" spans="1:11" ht="30" x14ac:dyDescent="0.25">
      <c r="A568" s="4">
        <v>44630</v>
      </c>
      <c r="B568" t="s">
        <v>18</v>
      </c>
      <c r="C568">
        <v>567</v>
      </c>
      <c r="D568" t="s">
        <v>9</v>
      </c>
      <c r="E568">
        <v>0</v>
      </c>
      <c r="F568" t="s">
        <v>12</v>
      </c>
      <c r="G568">
        <v>139</v>
      </c>
      <c r="H568" t="s">
        <v>21</v>
      </c>
      <c r="I568">
        <v>1.0630000000000001E-2</v>
      </c>
      <c r="K568" s="14" t="str">
        <f>"Aggregate weight spec " &amp;C566&amp;"-"&amp;C568</f>
        <v>Aggregate weight spec 565-567</v>
      </c>
    </row>
    <row r="569" spans="1:11" x14ac:dyDescent="0.25">
      <c r="A569" s="4">
        <v>44630</v>
      </c>
      <c r="B569" t="s">
        <v>18</v>
      </c>
      <c r="C569">
        <v>568</v>
      </c>
      <c r="D569" t="s">
        <v>9</v>
      </c>
      <c r="E569">
        <v>0</v>
      </c>
      <c r="F569" t="s">
        <v>12</v>
      </c>
      <c r="G569">
        <v>140</v>
      </c>
      <c r="H569" t="s">
        <v>21</v>
      </c>
    </row>
    <row r="570" spans="1:11" x14ac:dyDescent="0.25">
      <c r="A570" s="4">
        <v>44630</v>
      </c>
      <c r="B570" t="s">
        <v>18</v>
      </c>
      <c r="C570">
        <v>569</v>
      </c>
      <c r="D570" t="s">
        <v>9</v>
      </c>
      <c r="E570">
        <v>0</v>
      </c>
      <c r="F570" t="s">
        <v>12</v>
      </c>
      <c r="G570">
        <v>140</v>
      </c>
      <c r="H570" t="s">
        <v>21</v>
      </c>
    </row>
    <row r="571" spans="1:11" ht="30" x14ac:dyDescent="0.25">
      <c r="A571" s="4">
        <v>44630</v>
      </c>
      <c r="B571" t="s">
        <v>18</v>
      </c>
      <c r="C571">
        <v>570</v>
      </c>
      <c r="D571" t="s">
        <v>12</v>
      </c>
      <c r="E571">
        <v>4</v>
      </c>
      <c r="F571" t="s">
        <v>12</v>
      </c>
      <c r="G571">
        <v>140</v>
      </c>
      <c r="H571" t="s">
        <v>21</v>
      </c>
      <c r="I571">
        <v>1.2149999999999999E-2</v>
      </c>
      <c r="K571" s="14" t="str">
        <f>"Aggregate weight spec " &amp;C569&amp;"-"&amp;C571</f>
        <v>Aggregate weight spec 568-570</v>
      </c>
    </row>
    <row r="572" spans="1:11" x14ac:dyDescent="0.25">
      <c r="A572" s="4">
        <v>44630</v>
      </c>
      <c r="B572" t="s">
        <v>18</v>
      </c>
      <c r="C572">
        <v>571</v>
      </c>
      <c r="D572" t="s">
        <v>12</v>
      </c>
      <c r="E572">
        <v>1</v>
      </c>
      <c r="F572" t="s">
        <v>12</v>
      </c>
      <c r="H572" t="s">
        <v>11</v>
      </c>
    </row>
    <row r="573" spans="1:11" x14ac:dyDescent="0.25">
      <c r="A573" s="4">
        <v>44630</v>
      </c>
      <c r="B573" t="s">
        <v>18</v>
      </c>
      <c r="C573">
        <v>572</v>
      </c>
      <c r="D573" t="s">
        <v>12</v>
      </c>
      <c r="E573">
        <v>2</v>
      </c>
      <c r="F573" t="s">
        <v>12</v>
      </c>
      <c r="H573" t="s">
        <v>11</v>
      </c>
    </row>
    <row r="574" spans="1:11" x14ac:dyDescent="0.25">
      <c r="A574" s="4">
        <v>44630</v>
      </c>
      <c r="B574" t="s">
        <v>18</v>
      </c>
      <c r="C574">
        <v>573</v>
      </c>
      <c r="D574" t="s">
        <v>12</v>
      </c>
      <c r="E574">
        <v>2</v>
      </c>
      <c r="F574" t="s">
        <v>12</v>
      </c>
      <c r="H574" t="s">
        <v>11</v>
      </c>
    </row>
    <row r="575" spans="1:11" ht="30" x14ac:dyDescent="0.25">
      <c r="A575" s="4">
        <v>44630</v>
      </c>
      <c r="B575" t="s">
        <v>18</v>
      </c>
      <c r="C575">
        <v>574</v>
      </c>
      <c r="D575" t="s">
        <v>12</v>
      </c>
      <c r="E575">
        <v>2</v>
      </c>
      <c r="F575" t="s">
        <v>12</v>
      </c>
      <c r="H575" t="s">
        <v>11</v>
      </c>
      <c r="I575">
        <v>1.389E-2</v>
      </c>
      <c r="J575" s="8">
        <f>COUNTIF(D561:D575,"Y")/COUNTA(D561:D575)</f>
        <v>0.53333333333333333</v>
      </c>
      <c r="K575" s="14" t="str">
        <f>"Aggregate weight spec " &amp;C573&amp;"-"&amp;C575</f>
        <v>Aggregate weight spec 572-574</v>
      </c>
    </row>
    <row r="576" spans="1:11" x14ac:dyDescent="0.25">
      <c r="A576" s="4">
        <v>44630</v>
      </c>
      <c r="B576" t="s">
        <v>13</v>
      </c>
      <c r="C576">
        <v>575</v>
      </c>
      <c r="D576" t="s">
        <v>12</v>
      </c>
      <c r="E576">
        <v>7</v>
      </c>
      <c r="F576" t="s">
        <v>12</v>
      </c>
      <c r="G576">
        <v>141</v>
      </c>
      <c r="H576" t="s">
        <v>16</v>
      </c>
    </row>
    <row r="577" spans="1:11" x14ac:dyDescent="0.25">
      <c r="A577" s="4">
        <v>44630</v>
      </c>
      <c r="B577" t="s">
        <v>13</v>
      </c>
      <c r="C577">
        <v>576</v>
      </c>
      <c r="D577" t="s">
        <v>12</v>
      </c>
      <c r="E577">
        <v>2</v>
      </c>
      <c r="F577" t="s">
        <v>12</v>
      </c>
      <c r="G577">
        <v>141</v>
      </c>
      <c r="H577" t="s">
        <v>16</v>
      </c>
    </row>
    <row r="578" spans="1:11" ht="30" x14ac:dyDescent="0.25">
      <c r="A578" s="4">
        <v>44630</v>
      </c>
      <c r="B578" t="s">
        <v>13</v>
      </c>
      <c r="C578">
        <v>577</v>
      </c>
      <c r="D578" t="s">
        <v>12</v>
      </c>
      <c r="E578">
        <v>2</v>
      </c>
      <c r="F578" t="s">
        <v>12</v>
      </c>
      <c r="G578">
        <v>141</v>
      </c>
      <c r="H578" t="s">
        <v>16</v>
      </c>
      <c r="I578">
        <v>1.0829999999999999E-2</v>
      </c>
      <c r="K578" s="14" t="str">
        <f>"Aggregate weight spec " &amp;C576&amp;"-"&amp;C578</f>
        <v>Aggregate weight spec 575-577</v>
      </c>
    </row>
    <row r="579" spans="1:11" x14ac:dyDescent="0.25">
      <c r="A579" s="4">
        <v>44630</v>
      </c>
      <c r="B579" t="s">
        <v>13</v>
      </c>
      <c r="C579">
        <v>578</v>
      </c>
      <c r="D579" t="s">
        <v>12</v>
      </c>
      <c r="E579">
        <v>1</v>
      </c>
      <c r="F579" t="s">
        <v>12</v>
      </c>
      <c r="G579">
        <v>142</v>
      </c>
      <c r="H579" t="s">
        <v>16</v>
      </c>
    </row>
    <row r="580" spans="1:11" x14ac:dyDescent="0.25">
      <c r="A580" s="4">
        <v>44630</v>
      </c>
      <c r="B580" t="s">
        <v>13</v>
      </c>
      <c r="C580">
        <v>579</v>
      </c>
      <c r="D580" t="s">
        <v>12</v>
      </c>
      <c r="E580">
        <v>1</v>
      </c>
      <c r="F580" t="s">
        <v>12</v>
      </c>
      <c r="G580">
        <v>142</v>
      </c>
      <c r="H580" t="s">
        <v>16</v>
      </c>
    </row>
    <row r="581" spans="1:11" ht="30" x14ac:dyDescent="0.25">
      <c r="A581" s="4">
        <v>44630</v>
      </c>
      <c r="B581" t="s">
        <v>13</v>
      </c>
      <c r="C581">
        <v>580</v>
      </c>
      <c r="D581" t="s">
        <v>9</v>
      </c>
      <c r="E581">
        <v>0</v>
      </c>
      <c r="F581" t="s">
        <v>12</v>
      </c>
      <c r="G581">
        <v>142</v>
      </c>
      <c r="H581" t="s">
        <v>16</v>
      </c>
      <c r="I581">
        <v>1.039E-2</v>
      </c>
      <c r="K581" s="14" t="str">
        <f>"Aggregate weight spec " &amp;C579&amp;"-"&amp;C581</f>
        <v>Aggregate weight spec 578-580</v>
      </c>
    </row>
    <row r="582" spans="1:11" x14ac:dyDescent="0.25">
      <c r="A582" s="4">
        <v>44630</v>
      </c>
      <c r="B582" t="s">
        <v>13</v>
      </c>
      <c r="C582">
        <v>581</v>
      </c>
      <c r="D582" t="s">
        <v>12</v>
      </c>
      <c r="E582">
        <v>1</v>
      </c>
      <c r="F582" t="s">
        <v>12</v>
      </c>
      <c r="G582">
        <v>143</v>
      </c>
      <c r="H582" t="s">
        <v>21</v>
      </c>
    </row>
    <row r="583" spans="1:11" x14ac:dyDescent="0.25">
      <c r="A583" s="4">
        <v>44630</v>
      </c>
      <c r="B583" t="s">
        <v>13</v>
      </c>
      <c r="C583">
        <v>582</v>
      </c>
      <c r="D583" t="s">
        <v>12</v>
      </c>
      <c r="E583">
        <v>1</v>
      </c>
      <c r="F583" t="s">
        <v>12</v>
      </c>
      <c r="G583">
        <v>143</v>
      </c>
      <c r="H583" t="s">
        <v>21</v>
      </c>
    </row>
    <row r="584" spans="1:11" ht="30" x14ac:dyDescent="0.25">
      <c r="A584" s="4">
        <v>44630</v>
      </c>
      <c r="B584" t="s">
        <v>13</v>
      </c>
      <c r="C584">
        <v>583</v>
      </c>
      <c r="D584" t="s">
        <v>12</v>
      </c>
      <c r="E584">
        <v>2</v>
      </c>
      <c r="F584" t="s">
        <v>12</v>
      </c>
      <c r="G584">
        <v>143</v>
      </c>
      <c r="H584" t="s">
        <v>21</v>
      </c>
      <c r="I584">
        <v>1.069E-2</v>
      </c>
      <c r="K584" s="14" t="str">
        <f>"Aggregate weight spec " &amp;C582&amp;"-"&amp;C584</f>
        <v>Aggregate weight spec 581-583</v>
      </c>
    </row>
    <row r="585" spans="1:11" x14ac:dyDescent="0.25">
      <c r="A585" s="4">
        <v>44630</v>
      </c>
      <c r="B585" t="s">
        <v>13</v>
      </c>
      <c r="C585">
        <v>584</v>
      </c>
      <c r="D585" t="s">
        <v>12</v>
      </c>
      <c r="E585">
        <v>1</v>
      </c>
      <c r="F585" t="s">
        <v>12</v>
      </c>
      <c r="G585">
        <v>144</v>
      </c>
      <c r="H585" t="s">
        <v>21</v>
      </c>
    </row>
    <row r="586" spans="1:11" x14ac:dyDescent="0.25">
      <c r="A586" s="4">
        <v>44630</v>
      </c>
      <c r="B586" t="s">
        <v>13</v>
      </c>
      <c r="C586">
        <v>585</v>
      </c>
      <c r="D586" t="s">
        <v>12</v>
      </c>
      <c r="E586">
        <v>4</v>
      </c>
      <c r="F586" t="s">
        <v>12</v>
      </c>
      <c r="G586">
        <v>144</v>
      </c>
      <c r="H586" t="s">
        <v>21</v>
      </c>
    </row>
    <row r="587" spans="1:11" ht="30" x14ac:dyDescent="0.25">
      <c r="A587" s="4">
        <v>44630</v>
      </c>
      <c r="B587" t="s">
        <v>13</v>
      </c>
      <c r="C587">
        <v>586</v>
      </c>
      <c r="D587" t="s">
        <v>12</v>
      </c>
      <c r="E587">
        <v>1</v>
      </c>
      <c r="F587" t="s">
        <v>12</v>
      </c>
      <c r="G587">
        <v>144</v>
      </c>
      <c r="H587" t="s">
        <v>21</v>
      </c>
      <c r="I587">
        <v>1.082E-2</v>
      </c>
      <c r="K587" s="14" t="str">
        <f>"Aggregate weight spec " &amp;C585&amp;"-"&amp;C587</f>
        <v>Aggregate weight spec 584-586</v>
      </c>
    </row>
    <row r="588" spans="1:11" x14ac:dyDescent="0.25">
      <c r="A588" s="4">
        <v>44630</v>
      </c>
      <c r="B588" t="s">
        <v>13</v>
      </c>
      <c r="C588">
        <v>587</v>
      </c>
      <c r="D588" t="s">
        <v>12</v>
      </c>
      <c r="E588">
        <v>8</v>
      </c>
      <c r="F588" t="s">
        <v>12</v>
      </c>
      <c r="H588" t="s">
        <v>11</v>
      </c>
    </row>
    <row r="589" spans="1:11" x14ac:dyDescent="0.25">
      <c r="A589" s="4">
        <v>44630</v>
      </c>
      <c r="B589" t="s">
        <v>13</v>
      </c>
      <c r="C589">
        <v>588</v>
      </c>
      <c r="D589" t="s">
        <v>12</v>
      </c>
      <c r="E589">
        <v>1</v>
      </c>
      <c r="F589" t="s">
        <v>12</v>
      </c>
      <c r="H589" t="s">
        <v>11</v>
      </c>
    </row>
    <row r="590" spans="1:11" x14ac:dyDescent="0.25">
      <c r="A590" s="4">
        <v>44630</v>
      </c>
      <c r="B590" t="s">
        <v>13</v>
      </c>
      <c r="C590">
        <v>589</v>
      </c>
      <c r="D590" t="s">
        <v>12</v>
      </c>
      <c r="E590">
        <v>4</v>
      </c>
      <c r="F590" t="s">
        <v>12</v>
      </c>
      <c r="H590" t="s">
        <v>11</v>
      </c>
    </row>
    <row r="591" spans="1:11" ht="30" x14ac:dyDescent="0.25">
      <c r="A591" s="4">
        <v>44630</v>
      </c>
      <c r="B591" t="s">
        <v>13</v>
      </c>
      <c r="C591">
        <v>590</v>
      </c>
      <c r="D591" t="s">
        <v>12</v>
      </c>
      <c r="E591">
        <v>11</v>
      </c>
      <c r="F591" t="s">
        <v>12</v>
      </c>
      <c r="H591" t="s">
        <v>11</v>
      </c>
      <c r="I591">
        <v>1.5740000000000001E-2</v>
      </c>
      <c r="J591" s="8">
        <f>COUNTIF(D577:D591,"Y")/COUNTA(D577:D591)</f>
        <v>0.93333333333333335</v>
      </c>
      <c r="K591" s="14" t="str">
        <f>"Aggregate weight spec " &amp;C589&amp;"-"&amp;C591</f>
        <v>Aggregate weight spec 588-590</v>
      </c>
    </row>
    <row r="592" spans="1:11" x14ac:dyDescent="0.25">
      <c r="A592" s="4">
        <v>44630</v>
      </c>
      <c r="B592" t="s">
        <v>64</v>
      </c>
      <c r="C592">
        <v>591</v>
      </c>
      <c r="D592" t="s">
        <v>9</v>
      </c>
      <c r="E592">
        <v>0</v>
      </c>
      <c r="F592" t="s">
        <v>12</v>
      </c>
      <c r="G592">
        <v>145</v>
      </c>
      <c r="H592" t="s">
        <v>16</v>
      </c>
    </row>
    <row r="593" spans="1:11" x14ac:dyDescent="0.25">
      <c r="A593" s="4">
        <v>44630</v>
      </c>
      <c r="B593" s="6" t="s">
        <v>64</v>
      </c>
      <c r="C593">
        <v>592</v>
      </c>
      <c r="D593" t="s">
        <v>9</v>
      </c>
      <c r="E593">
        <v>0</v>
      </c>
      <c r="F593" t="s">
        <v>12</v>
      </c>
      <c r="G593">
        <v>145</v>
      </c>
      <c r="H593" t="s">
        <v>16</v>
      </c>
    </row>
    <row r="594" spans="1:11" ht="30" x14ac:dyDescent="0.25">
      <c r="A594" s="4">
        <v>44630</v>
      </c>
      <c r="B594" s="6" t="s">
        <v>64</v>
      </c>
      <c r="C594">
        <v>593</v>
      </c>
      <c r="D594" t="s">
        <v>12</v>
      </c>
      <c r="E594">
        <v>3</v>
      </c>
      <c r="F594" t="s">
        <v>12</v>
      </c>
      <c r="G594">
        <v>145</v>
      </c>
      <c r="H594" t="s">
        <v>16</v>
      </c>
      <c r="I594">
        <v>9.3100000000000006E-3</v>
      </c>
      <c r="K594" s="14" t="str">
        <f>"Aggregate weight spec " &amp;C592&amp;"-"&amp;C594</f>
        <v>Aggregate weight spec 591-593</v>
      </c>
    </row>
    <row r="595" spans="1:11" x14ac:dyDescent="0.25">
      <c r="A595" s="4">
        <v>44630</v>
      </c>
      <c r="B595" s="6" t="s">
        <v>64</v>
      </c>
      <c r="C595">
        <v>594</v>
      </c>
      <c r="D595" t="s">
        <v>12</v>
      </c>
      <c r="E595">
        <v>1</v>
      </c>
      <c r="F595" t="s">
        <v>12</v>
      </c>
      <c r="G595">
        <v>146</v>
      </c>
      <c r="H595" t="s">
        <v>16</v>
      </c>
    </row>
    <row r="596" spans="1:11" x14ac:dyDescent="0.25">
      <c r="A596" s="4">
        <v>44630</v>
      </c>
      <c r="B596" s="6" t="s">
        <v>64</v>
      </c>
      <c r="C596">
        <v>595</v>
      </c>
      <c r="D596" t="s">
        <v>12</v>
      </c>
      <c r="E596">
        <v>4</v>
      </c>
      <c r="F596" t="s">
        <v>12</v>
      </c>
      <c r="G596">
        <v>146</v>
      </c>
      <c r="H596" t="s">
        <v>16</v>
      </c>
    </row>
    <row r="597" spans="1:11" ht="30" x14ac:dyDescent="0.25">
      <c r="A597" s="4">
        <v>44630</v>
      </c>
      <c r="B597" s="6" t="s">
        <v>64</v>
      </c>
      <c r="C597">
        <v>596</v>
      </c>
      <c r="D597" t="s">
        <v>9</v>
      </c>
      <c r="E597">
        <v>0</v>
      </c>
      <c r="F597" t="s">
        <v>12</v>
      </c>
      <c r="G597">
        <v>146</v>
      </c>
      <c r="H597" t="s">
        <v>16</v>
      </c>
      <c r="I597">
        <v>1.082E-2</v>
      </c>
      <c r="K597" s="14" t="str">
        <f>"Aggregate weight spec " &amp;C595&amp;"-"&amp;C597</f>
        <v>Aggregate weight spec 594-596</v>
      </c>
    </row>
    <row r="598" spans="1:11" x14ac:dyDescent="0.25">
      <c r="A598" s="4">
        <v>44630</v>
      </c>
      <c r="B598" s="6" t="s">
        <v>64</v>
      </c>
      <c r="C598">
        <v>597</v>
      </c>
      <c r="D598" t="s">
        <v>12</v>
      </c>
      <c r="E598">
        <v>1</v>
      </c>
      <c r="F598" t="s">
        <v>12</v>
      </c>
      <c r="G598">
        <v>147</v>
      </c>
      <c r="H598" t="s">
        <v>21</v>
      </c>
    </row>
    <row r="599" spans="1:11" x14ac:dyDescent="0.25">
      <c r="A599" s="4">
        <v>44630</v>
      </c>
      <c r="B599" s="6" t="s">
        <v>64</v>
      </c>
      <c r="C599">
        <v>598</v>
      </c>
      <c r="D599" t="s">
        <v>9</v>
      </c>
      <c r="E599">
        <v>0</v>
      </c>
      <c r="F599" t="s">
        <v>19</v>
      </c>
      <c r="G599">
        <v>147</v>
      </c>
      <c r="H599" t="s">
        <v>21</v>
      </c>
    </row>
    <row r="600" spans="1:11" ht="30" x14ac:dyDescent="0.25">
      <c r="A600" s="4">
        <v>44630</v>
      </c>
      <c r="B600" s="6" t="s">
        <v>64</v>
      </c>
      <c r="C600">
        <v>599</v>
      </c>
      <c r="D600" t="s">
        <v>12</v>
      </c>
      <c r="E600">
        <v>3</v>
      </c>
      <c r="F600" t="s">
        <v>12</v>
      </c>
      <c r="G600">
        <v>147</v>
      </c>
      <c r="H600" t="s">
        <v>21</v>
      </c>
      <c r="I600">
        <v>1.2120000000000001E-2</v>
      </c>
      <c r="K600" s="14" t="str">
        <f>"Aggregate weight spec " &amp;C598&amp;"-"&amp;C600</f>
        <v>Aggregate weight spec 597-599</v>
      </c>
    </row>
    <row r="601" spans="1:11" x14ac:dyDescent="0.25">
      <c r="A601" s="4">
        <v>44630</v>
      </c>
      <c r="B601" s="6" t="s">
        <v>64</v>
      </c>
      <c r="C601">
        <v>600</v>
      </c>
      <c r="D601" t="s">
        <v>9</v>
      </c>
      <c r="E601">
        <v>0</v>
      </c>
      <c r="F601" t="s">
        <v>12</v>
      </c>
      <c r="G601">
        <v>148</v>
      </c>
      <c r="H601" t="s">
        <v>21</v>
      </c>
    </row>
    <row r="602" spans="1:11" x14ac:dyDescent="0.25">
      <c r="A602" s="4">
        <v>44630</v>
      </c>
      <c r="B602" s="6" t="s">
        <v>64</v>
      </c>
      <c r="C602">
        <v>601</v>
      </c>
      <c r="D602" t="s">
        <v>12</v>
      </c>
      <c r="E602">
        <v>13</v>
      </c>
      <c r="F602" t="s">
        <v>12</v>
      </c>
      <c r="G602">
        <v>148</v>
      </c>
      <c r="H602" t="s">
        <v>21</v>
      </c>
    </row>
    <row r="603" spans="1:11" ht="30" x14ac:dyDescent="0.25">
      <c r="A603" s="4">
        <v>44630</v>
      </c>
      <c r="B603" s="6" t="s">
        <v>64</v>
      </c>
      <c r="C603">
        <v>602</v>
      </c>
      <c r="D603" t="s">
        <v>12</v>
      </c>
      <c r="E603">
        <v>5</v>
      </c>
      <c r="F603" t="s">
        <v>12</v>
      </c>
      <c r="G603">
        <v>148</v>
      </c>
      <c r="H603" t="s">
        <v>21</v>
      </c>
      <c r="I603">
        <v>1.119E-2</v>
      </c>
      <c r="K603" s="14" t="str">
        <f>"Aggregate weight spec " &amp;C601&amp;"-"&amp;C603</f>
        <v>Aggregate weight spec 600-602</v>
      </c>
    </row>
    <row r="604" spans="1:11" x14ac:dyDescent="0.25">
      <c r="A604" s="4">
        <v>44630</v>
      </c>
      <c r="B604" s="6" t="s">
        <v>64</v>
      </c>
      <c r="C604">
        <v>603</v>
      </c>
      <c r="D604" t="s">
        <v>12</v>
      </c>
      <c r="E604">
        <v>2</v>
      </c>
      <c r="F604" t="s">
        <v>12</v>
      </c>
      <c r="H604" t="s">
        <v>11</v>
      </c>
    </row>
    <row r="605" spans="1:11" x14ac:dyDescent="0.25">
      <c r="A605" s="4">
        <v>44630</v>
      </c>
      <c r="B605" s="6" t="s">
        <v>64</v>
      </c>
      <c r="C605">
        <v>604</v>
      </c>
      <c r="D605" t="s">
        <v>12</v>
      </c>
      <c r="E605">
        <v>1</v>
      </c>
      <c r="F605" t="s">
        <v>12</v>
      </c>
      <c r="H605" t="s">
        <v>11</v>
      </c>
    </row>
    <row r="606" spans="1:11" x14ac:dyDescent="0.25">
      <c r="A606" s="4">
        <v>44630</v>
      </c>
      <c r="B606" s="6" t="s">
        <v>64</v>
      </c>
      <c r="C606">
        <v>605</v>
      </c>
      <c r="D606" t="s">
        <v>9</v>
      </c>
      <c r="E606">
        <v>0</v>
      </c>
      <c r="F606" t="s">
        <v>12</v>
      </c>
      <c r="H606" t="s">
        <v>11</v>
      </c>
    </row>
    <row r="607" spans="1:11" ht="30" x14ac:dyDescent="0.25">
      <c r="A607" s="4">
        <v>44630</v>
      </c>
      <c r="B607" s="6" t="s">
        <v>64</v>
      </c>
      <c r="C607">
        <v>606</v>
      </c>
      <c r="D607" t="s">
        <v>12</v>
      </c>
      <c r="E607">
        <v>2</v>
      </c>
      <c r="F607" t="s">
        <v>12</v>
      </c>
      <c r="H607" t="s">
        <v>11</v>
      </c>
      <c r="I607">
        <v>1.4014E-2</v>
      </c>
      <c r="J607" s="8">
        <f>COUNTIF(D593:D607,"Y")/COUNTA(D593:D607)</f>
        <v>0.66666666666666663</v>
      </c>
      <c r="K607" s="14" t="str">
        <f>"Aggregate weight spec " &amp;C605&amp;"-"&amp;C607</f>
        <v>Aggregate weight spec 604-606</v>
      </c>
    </row>
    <row r="608" spans="1:11" x14ac:dyDescent="0.25">
      <c r="A608" s="4">
        <v>44630</v>
      </c>
      <c r="B608" s="6" t="s">
        <v>8</v>
      </c>
      <c r="C608">
        <v>607</v>
      </c>
      <c r="D608" t="s">
        <v>12</v>
      </c>
      <c r="E608">
        <v>3</v>
      </c>
      <c r="F608" t="s">
        <v>12</v>
      </c>
      <c r="G608">
        <v>149</v>
      </c>
      <c r="H608" t="s">
        <v>16</v>
      </c>
    </row>
    <row r="609" spans="1:11" x14ac:dyDescent="0.25">
      <c r="A609" s="4">
        <v>44630</v>
      </c>
      <c r="B609" s="6" t="s">
        <v>8</v>
      </c>
      <c r="C609">
        <v>608</v>
      </c>
      <c r="D609" t="s">
        <v>12</v>
      </c>
      <c r="E609">
        <v>16</v>
      </c>
      <c r="F609" t="s">
        <v>12</v>
      </c>
      <c r="G609">
        <v>149</v>
      </c>
      <c r="H609" t="s">
        <v>16</v>
      </c>
    </row>
    <row r="610" spans="1:11" ht="30" x14ac:dyDescent="0.25">
      <c r="A610" s="4">
        <v>44630</v>
      </c>
      <c r="B610" s="6" t="s">
        <v>8</v>
      </c>
      <c r="C610">
        <v>609</v>
      </c>
      <c r="D610" t="s">
        <v>12</v>
      </c>
      <c r="E610">
        <v>1</v>
      </c>
      <c r="F610" t="s">
        <v>12</v>
      </c>
      <c r="G610">
        <v>149</v>
      </c>
      <c r="H610" t="s">
        <v>16</v>
      </c>
      <c r="I610">
        <v>1.176E-2</v>
      </c>
      <c r="K610" s="14" t="str">
        <f>"Aggregate weight spec " &amp;C608&amp;"-"&amp;C610</f>
        <v>Aggregate weight spec 607-609</v>
      </c>
    </row>
    <row r="611" spans="1:11" x14ac:dyDescent="0.25">
      <c r="A611" s="4">
        <v>44630</v>
      </c>
      <c r="B611" s="6" t="s">
        <v>8</v>
      </c>
      <c r="C611">
        <v>610</v>
      </c>
      <c r="D611" t="s">
        <v>12</v>
      </c>
      <c r="E611">
        <v>3</v>
      </c>
      <c r="F611" t="s">
        <v>12</v>
      </c>
      <c r="G611">
        <v>150</v>
      </c>
      <c r="H611" t="s">
        <v>16</v>
      </c>
    </row>
    <row r="612" spans="1:11" x14ac:dyDescent="0.25">
      <c r="A612" s="4">
        <v>44630</v>
      </c>
      <c r="B612" s="6" t="s">
        <v>8</v>
      </c>
      <c r="C612">
        <v>611</v>
      </c>
      <c r="D612" t="s">
        <v>12</v>
      </c>
      <c r="E612">
        <v>15</v>
      </c>
      <c r="F612" t="s">
        <v>12</v>
      </c>
      <c r="G612">
        <v>150</v>
      </c>
      <c r="H612" t="s">
        <v>16</v>
      </c>
    </row>
    <row r="613" spans="1:11" ht="30" x14ac:dyDescent="0.25">
      <c r="A613" s="4">
        <v>44630</v>
      </c>
      <c r="B613" s="6" t="s">
        <v>8</v>
      </c>
      <c r="C613">
        <v>612</v>
      </c>
      <c r="D613" t="s">
        <v>12</v>
      </c>
      <c r="E613">
        <v>1</v>
      </c>
      <c r="F613" t="s">
        <v>12</v>
      </c>
      <c r="G613">
        <v>150</v>
      </c>
      <c r="H613" t="s">
        <v>16</v>
      </c>
      <c r="I613">
        <v>1.2939000000000001E-2</v>
      </c>
      <c r="K613" s="14" t="str">
        <f>"Aggregate weight spec " &amp;C611&amp;"-"&amp;C613</f>
        <v>Aggregate weight spec 610-612</v>
      </c>
    </row>
    <row r="614" spans="1:11" x14ac:dyDescent="0.25">
      <c r="A614" s="4">
        <v>44630</v>
      </c>
      <c r="B614" s="6" t="s">
        <v>8</v>
      </c>
      <c r="C614">
        <v>613</v>
      </c>
      <c r="D614" t="s">
        <v>12</v>
      </c>
      <c r="E614">
        <v>4</v>
      </c>
      <c r="F614" t="s">
        <v>12</v>
      </c>
      <c r="G614">
        <v>151</v>
      </c>
      <c r="H614" t="s">
        <v>21</v>
      </c>
    </row>
    <row r="615" spans="1:11" x14ac:dyDescent="0.25">
      <c r="A615" s="4">
        <v>44630</v>
      </c>
      <c r="B615" s="6" t="s">
        <v>8</v>
      </c>
      <c r="C615">
        <v>614</v>
      </c>
      <c r="D615" t="s">
        <v>12</v>
      </c>
      <c r="E615">
        <v>2</v>
      </c>
      <c r="F615" t="s">
        <v>12</v>
      </c>
      <c r="G615">
        <v>151</v>
      </c>
      <c r="H615" t="s">
        <v>21</v>
      </c>
    </row>
    <row r="616" spans="1:11" ht="30" x14ac:dyDescent="0.25">
      <c r="A616" s="4">
        <v>44630</v>
      </c>
      <c r="B616" s="6" t="s">
        <v>8</v>
      </c>
      <c r="C616">
        <v>615</v>
      </c>
      <c r="D616" t="s">
        <v>12</v>
      </c>
      <c r="E616">
        <v>2</v>
      </c>
      <c r="F616" t="s">
        <v>12</v>
      </c>
      <c r="G616">
        <v>151</v>
      </c>
      <c r="H616" t="s">
        <v>21</v>
      </c>
      <c r="I616">
        <v>1.091E-2</v>
      </c>
      <c r="K616" s="14" t="str">
        <f>"Aggregate weight spec " &amp;C614&amp;"-"&amp;C616</f>
        <v>Aggregate weight spec 613-615</v>
      </c>
    </row>
    <row r="617" spans="1:11" x14ac:dyDescent="0.25">
      <c r="A617" s="4">
        <v>44630</v>
      </c>
      <c r="B617" s="6" t="s">
        <v>8</v>
      </c>
      <c r="C617">
        <v>616</v>
      </c>
      <c r="D617" t="s">
        <v>12</v>
      </c>
      <c r="E617">
        <v>5</v>
      </c>
      <c r="F617" t="s">
        <v>12</v>
      </c>
      <c r="G617">
        <v>152</v>
      </c>
      <c r="H617" t="s">
        <v>21</v>
      </c>
    </row>
    <row r="618" spans="1:11" x14ac:dyDescent="0.25">
      <c r="A618" s="4">
        <v>44630</v>
      </c>
      <c r="B618" s="6" t="s">
        <v>8</v>
      </c>
      <c r="C618">
        <v>617</v>
      </c>
      <c r="D618" t="s">
        <v>12</v>
      </c>
      <c r="E618">
        <v>9</v>
      </c>
      <c r="F618" t="s">
        <v>12</v>
      </c>
      <c r="G618">
        <v>152</v>
      </c>
      <c r="H618" t="s">
        <v>21</v>
      </c>
    </row>
    <row r="619" spans="1:11" ht="30" x14ac:dyDescent="0.25">
      <c r="A619" s="4">
        <v>44630</v>
      </c>
      <c r="B619" s="6" t="s">
        <v>8</v>
      </c>
      <c r="C619">
        <v>618</v>
      </c>
      <c r="D619" t="s">
        <v>12</v>
      </c>
      <c r="E619">
        <v>1</v>
      </c>
      <c r="F619" t="s">
        <v>12</v>
      </c>
      <c r="G619">
        <v>152</v>
      </c>
      <c r="H619" t="s">
        <v>21</v>
      </c>
      <c r="I619">
        <v>1.353E-2</v>
      </c>
      <c r="K619" s="14" t="str">
        <f>"Aggregate weight spec " &amp;C617&amp;"-"&amp;C619</f>
        <v>Aggregate weight spec 616-618</v>
      </c>
    </row>
    <row r="620" spans="1:11" x14ac:dyDescent="0.25">
      <c r="A620" s="4">
        <v>44630</v>
      </c>
      <c r="B620" s="6" t="s">
        <v>8</v>
      </c>
      <c r="C620">
        <v>619</v>
      </c>
      <c r="D620" t="s">
        <v>12</v>
      </c>
      <c r="E620">
        <v>3</v>
      </c>
      <c r="F620" t="s">
        <v>12</v>
      </c>
      <c r="H620" t="s">
        <v>11</v>
      </c>
    </row>
    <row r="621" spans="1:11" x14ac:dyDescent="0.25">
      <c r="A621" s="4">
        <v>44630</v>
      </c>
      <c r="B621" s="6" t="s">
        <v>8</v>
      </c>
      <c r="C621">
        <v>620</v>
      </c>
      <c r="D621" t="s">
        <v>9</v>
      </c>
      <c r="E621">
        <v>0</v>
      </c>
      <c r="F621" t="s">
        <v>12</v>
      </c>
      <c r="H621" t="s">
        <v>11</v>
      </c>
    </row>
    <row r="622" spans="1:11" x14ac:dyDescent="0.25">
      <c r="A622" s="4">
        <v>44630</v>
      </c>
      <c r="B622" s="6" t="s">
        <v>8</v>
      </c>
      <c r="C622">
        <v>621</v>
      </c>
      <c r="D622" t="s">
        <v>12</v>
      </c>
      <c r="E622">
        <v>3</v>
      </c>
      <c r="F622" t="s">
        <v>12</v>
      </c>
      <c r="H622" t="s">
        <v>11</v>
      </c>
    </row>
    <row r="623" spans="1:11" ht="30" x14ac:dyDescent="0.25">
      <c r="A623" s="4">
        <v>44630</v>
      </c>
      <c r="B623" s="6" t="s">
        <v>8</v>
      </c>
      <c r="C623">
        <v>622</v>
      </c>
      <c r="D623" t="s">
        <v>12</v>
      </c>
      <c r="E623">
        <v>6</v>
      </c>
      <c r="F623" t="s">
        <v>12</v>
      </c>
      <c r="H623" t="s">
        <v>11</v>
      </c>
      <c r="I623">
        <v>1.5180000000000001E-2</v>
      </c>
      <c r="J623" s="8">
        <f>COUNTIF(D609:D623,"Y")/COUNTA(D609:D623)</f>
        <v>0.93333333333333335</v>
      </c>
      <c r="K623" s="14" t="str">
        <f>"Aggregate weight spec " &amp;C621&amp;"-"&amp;C623</f>
        <v>Aggregate weight spec 620-622</v>
      </c>
    </row>
    <row r="624" spans="1:11" x14ac:dyDescent="0.25">
      <c r="A624" s="4">
        <v>44631</v>
      </c>
      <c r="B624" s="6" t="s">
        <v>18</v>
      </c>
      <c r="C624">
        <v>623</v>
      </c>
      <c r="D624" t="s">
        <v>9</v>
      </c>
      <c r="E624">
        <v>0</v>
      </c>
      <c r="F624" t="s">
        <v>12</v>
      </c>
      <c r="G624">
        <v>153</v>
      </c>
      <c r="H624" t="s">
        <v>16</v>
      </c>
    </row>
    <row r="625" spans="1:11" x14ac:dyDescent="0.25">
      <c r="A625" s="4">
        <v>44631</v>
      </c>
      <c r="B625" s="6" t="s">
        <v>18</v>
      </c>
      <c r="C625">
        <v>624</v>
      </c>
      <c r="D625" t="s">
        <v>12</v>
      </c>
      <c r="E625">
        <v>1</v>
      </c>
      <c r="F625" t="s">
        <v>12</v>
      </c>
      <c r="G625">
        <v>153</v>
      </c>
      <c r="H625" t="s">
        <v>16</v>
      </c>
    </row>
    <row r="626" spans="1:11" ht="30" x14ac:dyDescent="0.25">
      <c r="A626" s="4">
        <v>44631</v>
      </c>
      <c r="B626" s="6" t="s">
        <v>18</v>
      </c>
      <c r="C626">
        <v>625</v>
      </c>
      <c r="D626" t="s">
        <v>12</v>
      </c>
      <c r="E626">
        <v>2</v>
      </c>
      <c r="F626" t="s">
        <v>12</v>
      </c>
      <c r="G626">
        <v>153</v>
      </c>
      <c r="H626" t="s">
        <v>16</v>
      </c>
      <c r="I626">
        <v>9.9780000000000008E-3</v>
      </c>
      <c r="K626" s="14" t="str">
        <f>"Aggregate weight spec " &amp;C624&amp;"-"&amp;C626</f>
        <v>Aggregate weight spec 623-625</v>
      </c>
    </row>
    <row r="627" spans="1:11" x14ac:dyDescent="0.25">
      <c r="A627" s="4">
        <v>44631</v>
      </c>
      <c r="B627" s="6" t="s">
        <v>18</v>
      </c>
      <c r="C627">
        <v>626</v>
      </c>
      <c r="D627" t="s">
        <v>12</v>
      </c>
      <c r="E627">
        <v>1</v>
      </c>
      <c r="F627" t="s">
        <v>12</v>
      </c>
      <c r="G627">
        <v>154</v>
      </c>
      <c r="H627" t="s">
        <v>16</v>
      </c>
    </row>
    <row r="628" spans="1:11" x14ac:dyDescent="0.25">
      <c r="A628" s="4">
        <v>44631</v>
      </c>
      <c r="B628" s="6" t="s">
        <v>18</v>
      </c>
      <c r="C628">
        <v>627</v>
      </c>
      <c r="D628" t="s">
        <v>12</v>
      </c>
      <c r="E628">
        <v>6</v>
      </c>
      <c r="F628" t="s">
        <v>12</v>
      </c>
      <c r="G628">
        <v>154</v>
      </c>
      <c r="H628" t="s">
        <v>16</v>
      </c>
    </row>
    <row r="629" spans="1:11" ht="30" x14ac:dyDescent="0.25">
      <c r="A629" s="4">
        <v>44631</v>
      </c>
      <c r="B629" s="6" t="s">
        <v>18</v>
      </c>
      <c r="C629">
        <v>628</v>
      </c>
      <c r="D629" t="s">
        <v>12</v>
      </c>
      <c r="E629">
        <v>8</v>
      </c>
      <c r="F629" t="s">
        <v>12</v>
      </c>
      <c r="G629">
        <v>154</v>
      </c>
      <c r="H629" t="s">
        <v>16</v>
      </c>
      <c r="I629">
        <v>1.12E-2</v>
      </c>
      <c r="K629" s="14" t="str">
        <f>"Aggregate weight spec " &amp;C627&amp;"-"&amp;C629</f>
        <v>Aggregate weight spec 626-628</v>
      </c>
    </row>
    <row r="630" spans="1:11" x14ac:dyDescent="0.25">
      <c r="A630" s="4">
        <v>44631</v>
      </c>
      <c r="B630" s="6" t="s">
        <v>18</v>
      </c>
      <c r="C630">
        <v>629</v>
      </c>
      <c r="D630" t="s">
        <v>9</v>
      </c>
      <c r="E630">
        <v>0</v>
      </c>
      <c r="F630" t="s">
        <v>12</v>
      </c>
      <c r="G630">
        <v>155</v>
      </c>
      <c r="H630" t="s">
        <v>21</v>
      </c>
    </row>
    <row r="631" spans="1:11" x14ac:dyDescent="0.25">
      <c r="A631" s="4">
        <v>44631</v>
      </c>
      <c r="B631" s="6" t="s">
        <v>18</v>
      </c>
      <c r="C631">
        <v>630</v>
      </c>
      <c r="D631" t="s">
        <v>9</v>
      </c>
      <c r="E631">
        <v>0</v>
      </c>
      <c r="F631" t="s">
        <v>12</v>
      </c>
      <c r="G631">
        <v>155</v>
      </c>
      <c r="H631" t="s">
        <v>21</v>
      </c>
    </row>
    <row r="632" spans="1:11" ht="30" x14ac:dyDescent="0.25">
      <c r="A632" s="4">
        <v>44631</v>
      </c>
      <c r="B632" s="6" t="s">
        <v>18</v>
      </c>
      <c r="C632">
        <v>631</v>
      </c>
      <c r="D632" t="s">
        <v>9</v>
      </c>
      <c r="E632">
        <v>0</v>
      </c>
      <c r="F632" t="s">
        <v>12</v>
      </c>
      <c r="G632">
        <v>155</v>
      </c>
      <c r="H632" t="s">
        <v>21</v>
      </c>
      <c r="I632">
        <v>1.106E-2</v>
      </c>
      <c r="K632" s="14" t="str">
        <f>"Aggregate weight spec " &amp;C630&amp;"-"&amp;C632</f>
        <v>Aggregate weight spec 629-631</v>
      </c>
    </row>
    <row r="633" spans="1:11" x14ac:dyDescent="0.25">
      <c r="A633" s="4">
        <v>44631</v>
      </c>
      <c r="B633" s="6" t="s">
        <v>18</v>
      </c>
      <c r="C633">
        <v>632</v>
      </c>
      <c r="D633" t="s">
        <v>9</v>
      </c>
      <c r="E633">
        <v>0</v>
      </c>
      <c r="F633" t="s">
        <v>12</v>
      </c>
      <c r="G633">
        <v>156</v>
      </c>
      <c r="H633" t="s">
        <v>21</v>
      </c>
    </row>
    <row r="634" spans="1:11" x14ac:dyDescent="0.25">
      <c r="A634" s="4">
        <v>44631</v>
      </c>
      <c r="B634" s="6" t="s">
        <v>18</v>
      </c>
      <c r="C634">
        <v>633</v>
      </c>
      <c r="D634" t="s">
        <v>9</v>
      </c>
      <c r="E634">
        <v>0</v>
      </c>
      <c r="F634" t="s">
        <v>12</v>
      </c>
      <c r="G634">
        <v>156</v>
      </c>
      <c r="H634" t="s">
        <v>21</v>
      </c>
    </row>
    <row r="635" spans="1:11" ht="30" x14ac:dyDescent="0.25">
      <c r="A635" s="4">
        <v>44631</v>
      </c>
      <c r="B635" s="6" t="s">
        <v>18</v>
      </c>
      <c r="C635">
        <v>634</v>
      </c>
      <c r="D635" t="s">
        <v>12</v>
      </c>
      <c r="E635">
        <v>2</v>
      </c>
      <c r="F635" t="s">
        <v>12</v>
      </c>
      <c r="G635">
        <v>156</v>
      </c>
      <c r="H635" t="s">
        <v>21</v>
      </c>
      <c r="I635">
        <v>1.017E-2</v>
      </c>
      <c r="K635" s="14" t="str">
        <f>"Aggregate weight spec " &amp;C633&amp;"-"&amp;C635</f>
        <v>Aggregate weight spec 632-634</v>
      </c>
    </row>
    <row r="636" spans="1:11" x14ac:dyDescent="0.25">
      <c r="A636" s="4">
        <v>44631</v>
      </c>
      <c r="B636" s="6" t="s">
        <v>18</v>
      </c>
      <c r="C636">
        <v>635</v>
      </c>
      <c r="D636" t="s">
        <v>12</v>
      </c>
      <c r="E636">
        <v>1</v>
      </c>
      <c r="F636" t="s">
        <v>12</v>
      </c>
      <c r="H636" t="s">
        <v>11</v>
      </c>
    </row>
    <row r="637" spans="1:11" x14ac:dyDescent="0.25">
      <c r="A637" s="4">
        <v>44631</v>
      </c>
      <c r="B637" s="6" t="s">
        <v>18</v>
      </c>
      <c r="C637">
        <v>636</v>
      </c>
      <c r="D637" t="s">
        <v>9</v>
      </c>
      <c r="E637">
        <v>0</v>
      </c>
      <c r="F637" t="s">
        <v>12</v>
      </c>
      <c r="H637" t="s">
        <v>11</v>
      </c>
    </row>
    <row r="638" spans="1:11" x14ac:dyDescent="0.25">
      <c r="A638" s="4">
        <v>44631</v>
      </c>
      <c r="B638" s="6" t="s">
        <v>18</v>
      </c>
      <c r="C638">
        <v>637</v>
      </c>
      <c r="D638" t="s">
        <v>12</v>
      </c>
      <c r="E638">
        <v>10</v>
      </c>
      <c r="F638" t="s">
        <v>12</v>
      </c>
      <c r="H638" t="s">
        <v>11</v>
      </c>
    </row>
    <row r="639" spans="1:11" ht="30" x14ac:dyDescent="0.25">
      <c r="A639" s="4">
        <v>44631</v>
      </c>
      <c r="B639" s="6" t="s">
        <v>18</v>
      </c>
      <c r="C639">
        <v>638</v>
      </c>
      <c r="D639" t="s">
        <v>12</v>
      </c>
      <c r="E639">
        <v>2</v>
      </c>
      <c r="F639" t="s">
        <v>12</v>
      </c>
      <c r="H639" t="s">
        <v>11</v>
      </c>
      <c r="I639">
        <v>1.4030000000000001E-2</v>
      </c>
      <c r="J639" s="8">
        <f>COUNTIF(D625:D639,"Y")/COUNTA(D625:D639)</f>
        <v>0.6</v>
      </c>
      <c r="K639" s="14" t="str">
        <f>"Aggregate weight spec " &amp;C636&amp;"-"&amp;C639</f>
        <v>Aggregate weight spec 635-638</v>
      </c>
    </row>
    <row r="640" spans="1:11" x14ac:dyDescent="0.25">
      <c r="A640" s="4">
        <v>44631</v>
      </c>
      <c r="B640" s="6" t="s">
        <v>13</v>
      </c>
      <c r="C640">
        <v>639</v>
      </c>
      <c r="D640" t="s">
        <v>9</v>
      </c>
      <c r="E640">
        <v>0</v>
      </c>
      <c r="F640" t="s">
        <v>12</v>
      </c>
      <c r="G640">
        <v>157</v>
      </c>
      <c r="H640" t="s">
        <v>16</v>
      </c>
    </row>
    <row r="641" spans="1:11" x14ac:dyDescent="0.25">
      <c r="A641" s="4">
        <v>44631</v>
      </c>
      <c r="B641" s="6" t="s">
        <v>13</v>
      </c>
      <c r="C641">
        <v>640</v>
      </c>
      <c r="D641" t="s">
        <v>9</v>
      </c>
      <c r="E641">
        <v>0</v>
      </c>
      <c r="F641" t="s">
        <v>12</v>
      </c>
      <c r="G641">
        <v>157</v>
      </c>
      <c r="H641" t="s">
        <v>16</v>
      </c>
    </row>
    <row r="642" spans="1:11" ht="30" x14ac:dyDescent="0.25">
      <c r="A642" s="4">
        <v>44631</v>
      </c>
      <c r="B642" s="6" t="s">
        <v>13</v>
      </c>
      <c r="C642">
        <v>641</v>
      </c>
      <c r="D642" t="s">
        <v>12</v>
      </c>
      <c r="E642">
        <v>1</v>
      </c>
      <c r="F642" t="s">
        <v>12</v>
      </c>
      <c r="G642">
        <v>157</v>
      </c>
      <c r="H642" t="s">
        <v>16</v>
      </c>
      <c r="I642">
        <v>1.103E-2</v>
      </c>
      <c r="K642" s="14" t="str">
        <f>"Aggregate weight spec " &amp;C640&amp;"-"&amp;C642</f>
        <v>Aggregate weight spec 639-641</v>
      </c>
    </row>
    <row r="643" spans="1:11" x14ac:dyDescent="0.25">
      <c r="A643" s="4">
        <v>44631</v>
      </c>
      <c r="B643" s="6" t="s">
        <v>13</v>
      </c>
      <c r="C643">
        <v>642</v>
      </c>
      <c r="D643" t="s">
        <v>12</v>
      </c>
      <c r="E643">
        <v>1</v>
      </c>
      <c r="F643" t="s">
        <v>12</v>
      </c>
      <c r="G643">
        <v>158</v>
      </c>
      <c r="H643" t="s">
        <v>16</v>
      </c>
    </row>
    <row r="644" spans="1:11" x14ac:dyDescent="0.25">
      <c r="A644" s="4">
        <v>44631</v>
      </c>
      <c r="B644" s="6" t="s">
        <v>13</v>
      </c>
      <c r="C644">
        <v>643</v>
      </c>
      <c r="D644" t="s">
        <v>12</v>
      </c>
      <c r="E644">
        <v>4</v>
      </c>
      <c r="F644" t="s">
        <v>12</v>
      </c>
      <c r="G644">
        <v>158</v>
      </c>
      <c r="H644" t="s">
        <v>16</v>
      </c>
    </row>
    <row r="645" spans="1:11" ht="30" x14ac:dyDescent="0.25">
      <c r="A645" s="4">
        <v>44631</v>
      </c>
      <c r="B645" s="6" t="s">
        <v>13</v>
      </c>
      <c r="C645">
        <v>644</v>
      </c>
      <c r="D645" t="s">
        <v>9</v>
      </c>
      <c r="E645">
        <v>0</v>
      </c>
      <c r="F645" t="s">
        <v>12</v>
      </c>
      <c r="G645">
        <v>158</v>
      </c>
      <c r="H645" t="s">
        <v>16</v>
      </c>
      <c r="I645">
        <v>1.3140000000000001E-2</v>
      </c>
      <c r="K645" s="14" t="str">
        <f>"Aggregate weight spec " &amp;C643&amp;"-"&amp;C645</f>
        <v>Aggregate weight spec 642-644</v>
      </c>
    </row>
    <row r="646" spans="1:11" x14ac:dyDescent="0.25">
      <c r="A646" s="4">
        <v>44631</v>
      </c>
      <c r="B646" s="6" t="s">
        <v>13</v>
      </c>
      <c r="C646">
        <v>645</v>
      </c>
      <c r="D646" t="s">
        <v>12</v>
      </c>
      <c r="E646">
        <v>1</v>
      </c>
      <c r="F646" t="s">
        <v>12</v>
      </c>
      <c r="G646">
        <v>159</v>
      </c>
      <c r="H646" t="s">
        <v>21</v>
      </c>
    </row>
    <row r="647" spans="1:11" x14ac:dyDescent="0.25">
      <c r="A647" s="4">
        <v>44631</v>
      </c>
      <c r="B647" s="6" t="s">
        <v>13</v>
      </c>
      <c r="C647">
        <v>646</v>
      </c>
      <c r="D647" t="s">
        <v>12</v>
      </c>
      <c r="E647">
        <v>2</v>
      </c>
      <c r="F647" t="s">
        <v>12</v>
      </c>
      <c r="G647">
        <v>159</v>
      </c>
      <c r="H647" t="s">
        <v>21</v>
      </c>
    </row>
    <row r="648" spans="1:11" ht="30" x14ac:dyDescent="0.25">
      <c r="A648" s="4">
        <v>44631</v>
      </c>
      <c r="B648" s="6" t="s">
        <v>13</v>
      </c>
      <c r="C648">
        <v>647</v>
      </c>
      <c r="D648" t="s">
        <v>9</v>
      </c>
      <c r="E648">
        <v>0</v>
      </c>
      <c r="F648" t="s">
        <v>12</v>
      </c>
      <c r="G648">
        <v>159</v>
      </c>
      <c r="H648" t="s">
        <v>21</v>
      </c>
      <c r="I648">
        <v>1.2189999999999999E-2</v>
      </c>
      <c r="K648" s="14" t="str">
        <f>"Aggregate weight spec " &amp;C646&amp;"-"&amp;C648</f>
        <v>Aggregate weight spec 645-647</v>
      </c>
    </row>
    <row r="649" spans="1:11" x14ac:dyDescent="0.25">
      <c r="A649" s="4">
        <v>44631</v>
      </c>
      <c r="B649" s="6" t="s">
        <v>13</v>
      </c>
      <c r="C649">
        <v>648</v>
      </c>
      <c r="D649" t="s">
        <v>9</v>
      </c>
      <c r="E649">
        <v>0</v>
      </c>
      <c r="F649" t="s">
        <v>12</v>
      </c>
      <c r="G649">
        <v>160</v>
      </c>
      <c r="H649" t="s">
        <v>21</v>
      </c>
    </row>
    <row r="650" spans="1:11" x14ac:dyDescent="0.25">
      <c r="A650" s="4">
        <v>44631</v>
      </c>
      <c r="B650" s="6" t="s">
        <v>13</v>
      </c>
      <c r="C650">
        <v>649</v>
      </c>
      <c r="D650" t="s">
        <v>9</v>
      </c>
      <c r="E650">
        <v>0</v>
      </c>
      <c r="F650" t="s">
        <v>12</v>
      </c>
      <c r="G650">
        <v>160</v>
      </c>
      <c r="H650" t="s">
        <v>21</v>
      </c>
    </row>
    <row r="651" spans="1:11" ht="30" x14ac:dyDescent="0.25">
      <c r="A651" s="4">
        <v>44631</v>
      </c>
      <c r="B651" s="6" t="s">
        <v>13</v>
      </c>
      <c r="C651">
        <v>650</v>
      </c>
      <c r="D651" t="s">
        <v>9</v>
      </c>
      <c r="E651">
        <v>0</v>
      </c>
      <c r="F651" t="s">
        <v>12</v>
      </c>
      <c r="G651">
        <v>160</v>
      </c>
      <c r="H651" t="s">
        <v>21</v>
      </c>
      <c r="I651">
        <v>1.136E-2</v>
      </c>
      <c r="K651" s="14" t="str">
        <f>"Aggregate weight spec " &amp;C649&amp;"-"&amp;C651</f>
        <v>Aggregate weight spec 648-650</v>
      </c>
    </row>
    <row r="652" spans="1:11" x14ac:dyDescent="0.25">
      <c r="A652" s="4">
        <v>44631</v>
      </c>
      <c r="B652" s="6" t="s">
        <v>13</v>
      </c>
      <c r="C652">
        <v>651</v>
      </c>
      <c r="D652" t="s">
        <v>9</v>
      </c>
      <c r="E652">
        <v>0</v>
      </c>
      <c r="F652" t="s">
        <v>12</v>
      </c>
      <c r="H652" t="s">
        <v>11</v>
      </c>
    </row>
    <row r="653" spans="1:11" x14ac:dyDescent="0.25">
      <c r="A653" s="4">
        <v>44631</v>
      </c>
      <c r="B653" s="6" t="s">
        <v>13</v>
      </c>
      <c r="C653">
        <v>652</v>
      </c>
      <c r="D653" t="s">
        <v>12</v>
      </c>
      <c r="E653">
        <v>1</v>
      </c>
      <c r="F653" t="s">
        <v>12</v>
      </c>
      <c r="H653" t="s">
        <v>11</v>
      </c>
    </row>
    <row r="654" spans="1:11" x14ac:dyDescent="0.25">
      <c r="A654" s="4">
        <v>44631</v>
      </c>
      <c r="B654" s="6" t="s">
        <v>13</v>
      </c>
      <c r="C654">
        <v>653</v>
      </c>
      <c r="D654" t="s">
        <v>9</v>
      </c>
      <c r="E654">
        <v>0</v>
      </c>
      <c r="F654" t="s">
        <v>12</v>
      </c>
      <c r="H654" t="s">
        <v>11</v>
      </c>
    </row>
    <row r="655" spans="1:11" ht="30" x14ac:dyDescent="0.25">
      <c r="A655" s="4">
        <v>44631</v>
      </c>
      <c r="B655" s="6" t="s">
        <v>13</v>
      </c>
      <c r="C655">
        <v>654</v>
      </c>
      <c r="D655" t="s">
        <v>12</v>
      </c>
      <c r="E655">
        <v>1</v>
      </c>
      <c r="F655" t="s">
        <v>12</v>
      </c>
      <c r="H655" t="s">
        <v>11</v>
      </c>
      <c r="I655">
        <v>1.626E-2</v>
      </c>
      <c r="J655" s="8">
        <f>COUNTIF(D641:D655,"Y")/COUNTA(D641:D655)</f>
        <v>0.46666666666666667</v>
      </c>
      <c r="K655" s="14" t="str">
        <f>"Aggregate weight spec " &amp;C652&amp;"-"&amp;C655</f>
        <v>Aggregate weight spec 651-654</v>
      </c>
    </row>
    <row r="656" spans="1:11" x14ac:dyDescent="0.25">
      <c r="A656" s="4">
        <v>44631</v>
      </c>
      <c r="B656" s="6" t="s">
        <v>64</v>
      </c>
      <c r="C656">
        <v>655</v>
      </c>
      <c r="D656" t="s">
        <v>12</v>
      </c>
      <c r="E656">
        <v>1</v>
      </c>
      <c r="F656" t="s">
        <v>12</v>
      </c>
      <c r="G656">
        <v>161</v>
      </c>
      <c r="H656" t="s">
        <v>16</v>
      </c>
    </row>
    <row r="657" spans="1:11" x14ac:dyDescent="0.25">
      <c r="A657" s="4">
        <v>44631</v>
      </c>
      <c r="B657" s="6" t="s">
        <v>64</v>
      </c>
      <c r="C657">
        <v>656</v>
      </c>
      <c r="D657" t="s">
        <v>12</v>
      </c>
      <c r="E657">
        <v>5</v>
      </c>
      <c r="F657" t="s">
        <v>12</v>
      </c>
      <c r="G657">
        <v>161</v>
      </c>
      <c r="H657" t="s">
        <v>16</v>
      </c>
    </row>
    <row r="658" spans="1:11" ht="30" x14ac:dyDescent="0.25">
      <c r="A658" s="4">
        <v>44631</v>
      </c>
      <c r="B658" s="6" t="s">
        <v>64</v>
      </c>
      <c r="C658">
        <v>657</v>
      </c>
      <c r="D658" t="s">
        <v>12</v>
      </c>
      <c r="E658">
        <v>13</v>
      </c>
      <c r="F658" t="s">
        <v>12</v>
      </c>
      <c r="G658">
        <v>161</v>
      </c>
      <c r="H658" t="s">
        <v>16</v>
      </c>
      <c r="I658">
        <v>9.2099999999999994E-3</v>
      </c>
      <c r="K658" s="14" t="str">
        <f>"Aggregate weight spec " &amp;C656&amp;"-"&amp;C658</f>
        <v>Aggregate weight spec 655-657</v>
      </c>
    </row>
    <row r="659" spans="1:11" x14ac:dyDescent="0.25">
      <c r="A659" s="4">
        <v>44631</v>
      </c>
      <c r="B659" s="6" t="s">
        <v>64</v>
      </c>
      <c r="C659">
        <v>658</v>
      </c>
      <c r="D659" t="s">
        <v>12</v>
      </c>
      <c r="E659">
        <v>3</v>
      </c>
      <c r="F659" t="s">
        <v>12</v>
      </c>
      <c r="G659">
        <v>162</v>
      </c>
      <c r="H659" t="s">
        <v>16</v>
      </c>
    </row>
    <row r="660" spans="1:11" x14ac:dyDescent="0.25">
      <c r="A660" s="4">
        <v>44631</v>
      </c>
      <c r="B660" s="6" t="s">
        <v>64</v>
      </c>
      <c r="C660">
        <v>659</v>
      </c>
      <c r="D660" t="s">
        <v>12</v>
      </c>
      <c r="E660">
        <v>2</v>
      </c>
      <c r="F660" t="s">
        <v>12</v>
      </c>
      <c r="G660">
        <v>162</v>
      </c>
      <c r="H660" t="s">
        <v>16</v>
      </c>
    </row>
    <row r="661" spans="1:11" ht="30" x14ac:dyDescent="0.25">
      <c r="A661" s="4">
        <v>44631</v>
      </c>
      <c r="B661" s="6" t="s">
        <v>64</v>
      </c>
      <c r="C661">
        <v>660</v>
      </c>
      <c r="D661" t="s">
        <v>12</v>
      </c>
      <c r="E661">
        <v>2</v>
      </c>
      <c r="F661" t="s">
        <v>12</v>
      </c>
      <c r="G661">
        <v>162</v>
      </c>
      <c r="H661" t="s">
        <v>16</v>
      </c>
      <c r="I661">
        <v>9.75E-3</v>
      </c>
      <c r="K661" s="14" t="str">
        <f>"Aggregate weight spec " &amp;C659&amp;"-"&amp;C661</f>
        <v>Aggregate weight spec 658-660</v>
      </c>
    </row>
    <row r="662" spans="1:11" x14ac:dyDescent="0.25">
      <c r="A662" s="4">
        <v>44631</v>
      </c>
      <c r="B662" s="6" t="s">
        <v>64</v>
      </c>
      <c r="C662">
        <v>661</v>
      </c>
      <c r="D662" t="s">
        <v>12</v>
      </c>
      <c r="E662">
        <v>4</v>
      </c>
      <c r="F662" t="s">
        <v>12</v>
      </c>
      <c r="G662">
        <v>163</v>
      </c>
      <c r="H662" t="s">
        <v>21</v>
      </c>
    </row>
    <row r="663" spans="1:11" x14ac:dyDescent="0.25">
      <c r="A663" s="4">
        <v>44631</v>
      </c>
      <c r="B663" s="6" t="s">
        <v>64</v>
      </c>
      <c r="C663">
        <v>662</v>
      </c>
      <c r="D663" t="s">
        <v>9</v>
      </c>
      <c r="E663">
        <v>0</v>
      </c>
      <c r="F663" t="s">
        <v>12</v>
      </c>
      <c r="G663">
        <v>163</v>
      </c>
      <c r="H663" t="s">
        <v>21</v>
      </c>
    </row>
    <row r="664" spans="1:11" ht="30" x14ac:dyDescent="0.25">
      <c r="A664" s="4">
        <v>44631</v>
      </c>
      <c r="B664" s="6" t="s">
        <v>64</v>
      </c>
      <c r="C664">
        <v>663</v>
      </c>
      <c r="D664" t="s">
        <v>12</v>
      </c>
      <c r="E664">
        <v>8</v>
      </c>
      <c r="F664" t="s">
        <v>12</v>
      </c>
      <c r="G664">
        <v>163</v>
      </c>
      <c r="H664" t="s">
        <v>21</v>
      </c>
      <c r="I664">
        <v>9.1299999999999992E-3</v>
      </c>
      <c r="K664" s="14" t="str">
        <f>"Aggregate weight spec " &amp;C662&amp;"-"&amp;C664</f>
        <v>Aggregate weight spec 661-663</v>
      </c>
    </row>
    <row r="665" spans="1:11" x14ac:dyDescent="0.25">
      <c r="A665" s="4">
        <v>44631</v>
      </c>
      <c r="B665" s="6" t="s">
        <v>64</v>
      </c>
      <c r="C665">
        <v>664</v>
      </c>
      <c r="D665" t="s">
        <v>12</v>
      </c>
      <c r="E665">
        <v>2</v>
      </c>
      <c r="F665" t="s">
        <v>12</v>
      </c>
      <c r="G665">
        <v>164</v>
      </c>
      <c r="H665" t="s">
        <v>21</v>
      </c>
    </row>
    <row r="666" spans="1:11" x14ac:dyDescent="0.25">
      <c r="A666" s="4">
        <v>44631</v>
      </c>
      <c r="B666" s="6" t="s">
        <v>64</v>
      </c>
      <c r="C666">
        <v>665</v>
      </c>
      <c r="D666" t="s">
        <v>9</v>
      </c>
      <c r="E666">
        <v>0</v>
      </c>
      <c r="F666" t="s">
        <v>12</v>
      </c>
      <c r="G666">
        <v>164</v>
      </c>
      <c r="H666" t="s">
        <v>21</v>
      </c>
    </row>
    <row r="667" spans="1:11" ht="30" x14ac:dyDescent="0.25">
      <c r="A667" s="4">
        <v>44631</v>
      </c>
      <c r="B667" s="6" t="s">
        <v>64</v>
      </c>
      <c r="C667">
        <v>666</v>
      </c>
      <c r="D667" t="s">
        <v>12</v>
      </c>
      <c r="E667">
        <v>3</v>
      </c>
      <c r="F667" t="s">
        <v>12</v>
      </c>
      <c r="G667">
        <v>164</v>
      </c>
      <c r="H667" t="s">
        <v>21</v>
      </c>
      <c r="I667">
        <v>8.0099999999999998E-3</v>
      </c>
      <c r="K667" s="14" t="str">
        <f>"Aggregate weight spec " &amp;C665&amp;"-"&amp;C667</f>
        <v>Aggregate weight spec 664-666</v>
      </c>
    </row>
    <row r="668" spans="1:11" x14ac:dyDescent="0.25">
      <c r="A668" s="4">
        <v>44631</v>
      </c>
      <c r="B668" s="6" t="s">
        <v>64</v>
      </c>
      <c r="C668">
        <v>667</v>
      </c>
      <c r="D668" t="s">
        <v>12</v>
      </c>
      <c r="E668">
        <v>5</v>
      </c>
      <c r="F668" t="s">
        <v>12</v>
      </c>
      <c r="H668" t="s">
        <v>11</v>
      </c>
    </row>
    <row r="669" spans="1:11" x14ac:dyDescent="0.25">
      <c r="A669" s="4">
        <v>44631</v>
      </c>
      <c r="B669" s="6" t="s">
        <v>64</v>
      </c>
      <c r="C669">
        <v>668</v>
      </c>
      <c r="D669" t="s">
        <v>12</v>
      </c>
      <c r="E669">
        <v>6</v>
      </c>
      <c r="F669" t="s">
        <v>12</v>
      </c>
      <c r="H669" t="s">
        <v>11</v>
      </c>
    </row>
    <row r="670" spans="1:11" x14ac:dyDescent="0.25">
      <c r="A670" s="4">
        <v>44631</v>
      </c>
      <c r="B670" s="6" t="s">
        <v>64</v>
      </c>
      <c r="C670">
        <v>669</v>
      </c>
      <c r="D670" t="s">
        <v>9</v>
      </c>
      <c r="E670">
        <v>0</v>
      </c>
      <c r="F670" t="s">
        <v>12</v>
      </c>
      <c r="H670" t="s">
        <v>11</v>
      </c>
    </row>
    <row r="671" spans="1:11" ht="30" x14ac:dyDescent="0.25">
      <c r="A671" s="4">
        <v>44631</v>
      </c>
      <c r="B671" s="6" t="s">
        <v>64</v>
      </c>
      <c r="C671">
        <v>670</v>
      </c>
      <c r="D671" t="s">
        <v>12</v>
      </c>
      <c r="E671">
        <v>2</v>
      </c>
      <c r="F671" t="s">
        <v>12</v>
      </c>
      <c r="H671" t="s">
        <v>11</v>
      </c>
      <c r="I671">
        <v>1.2279999999999999E-2</v>
      </c>
      <c r="J671" s="8">
        <f>COUNTIF(D657:D671,"Y")/COUNTA(D657:D671)</f>
        <v>0.8</v>
      </c>
      <c r="K671" s="14" t="str">
        <f>"Aggregate weight spec " &amp;C668&amp;"-"&amp;C671</f>
        <v>Aggregate weight spec 667-670</v>
      </c>
    </row>
    <row r="672" spans="1:11" x14ac:dyDescent="0.25">
      <c r="A672" s="4">
        <v>44631</v>
      </c>
      <c r="B672" s="6" t="s">
        <v>8</v>
      </c>
      <c r="C672">
        <v>671</v>
      </c>
      <c r="D672" t="s">
        <v>12</v>
      </c>
      <c r="E672">
        <v>7</v>
      </c>
      <c r="F672" t="s">
        <v>12</v>
      </c>
      <c r="G672">
        <v>165</v>
      </c>
      <c r="H672" t="s">
        <v>16</v>
      </c>
    </row>
    <row r="673" spans="1:11" x14ac:dyDescent="0.25">
      <c r="A673" s="4">
        <v>44631</v>
      </c>
      <c r="B673" s="6" t="s">
        <v>8</v>
      </c>
      <c r="C673">
        <v>672</v>
      </c>
      <c r="D673" t="s">
        <v>12</v>
      </c>
      <c r="E673">
        <v>2</v>
      </c>
      <c r="F673" t="s">
        <v>12</v>
      </c>
      <c r="G673">
        <v>165</v>
      </c>
      <c r="H673" t="s">
        <v>16</v>
      </c>
    </row>
    <row r="674" spans="1:11" ht="30" x14ac:dyDescent="0.25">
      <c r="A674" s="4">
        <v>44631</v>
      </c>
      <c r="B674" s="6" t="s">
        <v>8</v>
      </c>
      <c r="C674">
        <v>673</v>
      </c>
      <c r="D674" t="s">
        <v>12</v>
      </c>
      <c r="E674">
        <v>9</v>
      </c>
      <c r="F674" t="s">
        <v>12</v>
      </c>
      <c r="G674">
        <v>165</v>
      </c>
      <c r="H674" t="s">
        <v>16</v>
      </c>
      <c r="I674">
        <v>1.154E-2</v>
      </c>
      <c r="K674" s="14" t="str">
        <f>"Aggregate weight spec " &amp;C672&amp;"-"&amp;C674</f>
        <v>Aggregate weight spec 671-673</v>
      </c>
    </row>
    <row r="675" spans="1:11" x14ac:dyDescent="0.25">
      <c r="A675" s="4">
        <v>44631</v>
      </c>
      <c r="B675" s="6" t="s">
        <v>8</v>
      </c>
      <c r="C675">
        <v>674</v>
      </c>
      <c r="D675" t="s">
        <v>12</v>
      </c>
      <c r="E675">
        <v>6</v>
      </c>
      <c r="F675" t="s">
        <v>12</v>
      </c>
      <c r="G675">
        <v>166</v>
      </c>
      <c r="H675" t="s">
        <v>16</v>
      </c>
    </row>
    <row r="676" spans="1:11" x14ac:dyDescent="0.25">
      <c r="A676" s="4">
        <v>44631</v>
      </c>
      <c r="B676" s="6" t="s">
        <v>8</v>
      </c>
      <c r="C676">
        <v>675</v>
      </c>
      <c r="D676" t="s">
        <v>9</v>
      </c>
      <c r="E676">
        <v>0</v>
      </c>
      <c r="F676" t="s">
        <v>12</v>
      </c>
      <c r="G676">
        <v>166</v>
      </c>
      <c r="H676" t="s">
        <v>16</v>
      </c>
    </row>
    <row r="677" spans="1:11" ht="30" x14ac:dyDescent="0.25">
      <c r="A677" s="4">
        <v>44631</v>
      </c>
      <c r="B677" s="6" t="s">
        <v>8</v>
      </c>
      <c r="C677">
        <v>676</v>
      </c>
      <c r="D677" t="s">
        <v>12</v>
      </c>
      <c r="E677">
        <v>3</v>
      </c>
      <c r="F677" t="s">
        <v>12</v>
      </c>
      <c r="G677">
        <v>166</v>
      </c>
      <c r="H677" t="s">
        <v>16</v>
      </c>
      <c r="I677">
        <v>1.098E-2</v>
      </c>
      <c r="K677" s="14" t="str">
        <f>"Aggregate weight spec " &amp;C675&amp;"-"&amp;C677</f>
        <v>Aggregate weight spec 674-676</v>
      </c>
    </row>
    <row r="678" spans="1:11" x14ac:dyDescent="0.25">
      <c r="A678" s="4">
        <v>44631</v>
      </c>
      <c r="B678" s="6" t="s">
        <v>8</v>
      </c>
      <c r="C678">
        <v>677</v>
      </c>
      <c r="D678" t="s">
        <v>12</v>
      </c>
      <c r="E678">
        <v>1</v>
      </c>
      <c r="F678" t="s">
        <v>12</v>
      </c>
      <c r="G678">
        <v>167</v>
      </c>
      <c r="H678" t="s">
        <v>21</v>
      </c>
    </row>
    <row r="679" spans="1:11" x14ac:dyDescent="0.25">
      <c r="A679" s="4">
        <v>44631</v>
      </c>
      <c r="B679" s="6" t="s">
        <v>8</v>
      </c>
      <c r="C679">
        <v>678</v>
      </c>
      <c r="D679" t="s">
        <v>12</v>
      </c>
      <c r="E679">
        <v>1</v>
      </c>
      <c r="F679" t="s">
        <v>12</v>
      </c>
      <c r="G679">
        <v>167</v>
      </c>
      <c r="H679" t="s">
        <v>21</v>
      </c>
    </row>
    <row r="680" spans="1:11" ht="30" x14ac:dyDescent="0.25">
      <c r="A680" s="4">
        <v>44631</v>
      </c>
      <c r="B680" s="6" t="s">
        <v>8</v>
      </c>
      <c r="C680">
        <v>679</v>
      </c>
      <c r="D680" t="s">
        <v>12</v>
      </c>
      <c r="E680">
        <v>12</v>
      </c>
      <c r="F680" t="s">
        <v>12</v>
      </c>
      <c r="G680">
        <v>167</v>
      </c>
      <c r="H680" t="s">
        <v>21</v>
      </c>
      <c r="I680">
        <v>1.0540000000000001E-2</v>
      </c>
      <c r="K680" s="14" t="str">
        <f>"Aggregate weight spec " &amp;C678&amp;"-"&amp;C680</f>
        <v>Aggregate weight spec 677-679</v>
      </c>
    </row>
    <row r="681" spans="1:11" x14ac:dyDescent="0.25">
      <c r="A681" s="4">
        <v>44631</v>
      </c>
      <c r="B681" s="6" t="s">
        <v>8</v>
      </c>
      <c r="C681">
        <v>680</v>
      </c>
      <c r="D681" t="s">
        <v>12</v>
      </c>
      <c r="E681">
        <v>1</v>
      </c>
      <c r="F681" t="s">
        <v>12</v>
      </c>
      <c r="G681">
        <v>168</v>
      </c>
      <c r="H681" t="s">
        <v>21</v>
      </c>
    </row>
    <row r="682" spans="1:11" x14ac:dyDescent="0.25">
      <c r="A682" s="4">
        <v>44631</v>
      </c>
      <c r="B682" s="6" t="s">
        <v>8</v>
      </c>
      <c r="C682">
        <v>681</v>
      </c>
      <c r="D682" t="s">
        <v>12</v>
      </c>
      <c r="E682">
        <v>2</v>
      </c>
      <c r="F682" t="s">
        <v>12</v>
      </c>
      <c r="G682">
        <v>168</v>
      </c>
      <c r="H682" t="s">
        <v>21</v>
      </c>
    </row>
    <row r="683" spans="1:11" ht="30" x14ac:dyDescent="0.25">
      <c r="A683" s="4">
        <v>44631</v>
      </c>
      <c r="B683" s="6" t="s">
        <v>8</v>
      </c>
      <c r="C683">
        <v>682</v>
      </c>
      <c r="D683" t="s">
        <v>12</v>
      </c>
      <c r="E683">
        <v>1</v>
      </c>
      <c r="F683" t="s">
        <v>12</v>
      </c>
      <c r="G683">
        <v>168</v>
      </c>
      <c r="H683" t="s">
        <v>21</v>
      </c>
      <c r="I683">
        <v>1.223E-2</v>
      </c>
      <c r="K683" s="14" t="str">
        <f>"Aggregate weight spec " &amp;C681&amp;"-"&amp;C683</f>
        <v>Aggregate weight spec 680-682</v>
      </c>
    </row>
    <row r="684" spans="1:11" x14ac:dyDescent="0.25">
      <c r="A684" s="4">
        <v>44631</v>
      </c>
      <c r="B684" s="6" t="s">
        <v>8</v>
      </c>
      <c r="C684">
        <v>683</v>
      </c>
      <c r="D684" t="s">
        <v>12</v>
      </c>
      <c r="E684">
        <v>8</v>
      </c>
      <c r="F684" t="s">
        <v>12</v>
      </c>
      <c r="H684" t="s">
        <v>11</v>
      </c>
    </row>
    <row r="685" spans="1:11" x14ac:dyDescent="0.25">
      <c r="A685" s="4">
        <v>44631</v>
      </c>
      <c r="B685" s="6" t="s">
        <v>8</v>
      </c>
      <c r="C685">
        <v>684</v>
      </c>
      <c r="D685" t="s">
        <v>12</v>
      </c>
      <c r="E685">
        <v>3</v>
      </c>
      <c r="F685" t="s">
        <v>12</v>
      </c>
      <c r="H685" t="s">
        <v>11</v>
      </c>
    </row>
    <row r="686" spans="1:11" x14ac:dyDescent="0.25">
      <c r="A686" s="4">
        <v>44631</v>
      </c>
      <c r="B686" s="6" t="s">
        <v>8</v>
      </c>
      <c r="C686">
        <v>685</v>
      </c>
      <c r="D686" t="s">
        <v>12</v>
      </c>
      <c r="E686">
        <v>4</v>
      </c>
      <c r="F686" t="s">
        <v>12</v>
      </c>
      <c r="H686" t="s">
        <v>11</v>
      </c>
    </row>
    <row r="687" spans="1:11" ht="30" x14ac:dyDescent="0.25">
      <c r="A687" s="4">
        <v>44631</v>
      </c>
      <c r="B687" s="6" t="s">
        <v>8</v>
      </c>
      <c r="C687">
        <v>686</v>
      </c>
      <c r="D687" t="s">
        <v>12</v>
      </c>
      <c r="E687">
        <v>1</v>
      </c>
      <c r="F687" t="s">
        <v>12</v>
      </c>
      <c r="H687" t="s">
        <v>11</v>
      </c>
      <c r="I687">
        <v>1.6799999999999999E-2</v>
      </c>
      <c r="J687" s="8">
        <f>COUNTIF(D673:D687,"Y")/COUNTA(D673:D687)</f>
        <v>0.93333333333333335</v>
      </c>
      <c r="K687" s="14" t="str">
        <f>"Aggregate weight spec " &amp;C684&amp;"-"&amp;C687</f>
        <v>Aggregate weight spec 683-686</v>
      </c>
    </row>
    <row r="688" spans="1:11" x14ac:dyDescent="0.25">
      <c r="A688" s="4">
        <v>44632</v>
      </c>
      <c r="B688" s="6" t="s">
        <v>18</v>
      </c>
      <c r="C688">
        <v>687</v>
      </c>
      <c r="D688" t="s">
        <v>9</v>
      </c>
      <c r="E688">
        <v>0</v>
      </c>
      <c r="F688" t="s">
        <v>12</v>
      </c>
      <c r="G688">
        <v>169</v>
      </c>
      <c r="H688" t="s">
        <v>16</v>
      </c>
    </row>
    <row r="689" spans="1:11" x14ac:dyDescent="0.25">
      <c r="A689" s="4">
        <v>44632</v>
      </c>
      <c r="B689" s="6" t="s">
        <v>18</v>
      </c>
      <c r="C689">
        <v>688</v>
      </c>
      <c r="D689" t="s">
        <v>9</v>
      </c>
      <c r="E689">
        <v>0</v>
      </c>
      <c r="F689" t="s">
        <v>12</v>
      </c>
      <c r="G689">
        <v>169</v>
      </c>
      <c r="H689" t="s">
        <v>16</v>
      </c>
    </row>
    <row r="690" spans="1:11" ht="30" x14ac:dyDescent="0.25">
      <c r="A690" s="4">
        <v>44632</v>
      </c>
      <c r="B690" s="6" t="s">
        <v>18</v>
      </c>
      <c r="C690">
        <v>689</v>
      </c>
      <c r="D690" t="s">
        <v>9</v>
      </c>
      <c r="E690">
        <v>0</v>
      </c>
      <c r="F690" t="s">
        <v>12</v>
      </c>
      <c r="G690">
        <v>169</v>
      </c>
      <c r="H690" t="s">
        <v>16</v>
      </c>
      <c r="I690">
        <v>1.0023000000000001E-2</v>
      </c>
      <c r="K690" s="14" t="str">
        <f>"Aggregate weight spec " &amp;C688&amp;"-"&amp;C690</f>
        <v>Aggregate weight spec 687-689</v>
      </c>
    </row>
    <row r="691" spans="1:11" x14ac:dyDescent="0.25">
      <c r="A691" s="4">
        <v>44632</v>
      </c>
      <c r="B691" s="6" t="s">
        <v>18</v>
      </c>
      <c r="C691">
        <v>690</v>
      </c>
      <c r="D691" t="s">
        <v>9</v>
      </c>
      <c r="E691">
        <v>0</v>
      </c>
      <c r="F691" t="s">
        <v>12</v>
      </c>
      <c r="G691">
        <v>170</v>
      </c>
      <c r="H691" t="s">
        <v>16</v>
      </c>
    </row>
    <row r="692" spans="1:11" x14ac:dyDescent="0.25">
      <c r="A692" s="4">
        <v>44632</v>
      </c>
      <c r="B692" s="6" t="s">
        <v>18</v>
      </c>
      <c r="C692">
        <v>691</v>
      </c>
      <c r="D692" t="s">
        <v>9</v>
      </c>
      <c r="E692">
        <v>0</v>
      </c>
      <c r="F692" t="s">
        <v>12</v>
      </c>
      <c r="G692">
        <v>170</v>
      </c>
      <c r="H692" t="s">
        <v>16</v>
      </c>
    </row>
    <row r="693" spans="1:11" ht="30" x14ac:dyDescent="0.25">
      <c r="A693" s="4">
        <v>44632</v>
      </c>
      <c r="B693" s="6" t="s">
        <v>18</v>
      </c>
      <c r="C693">
        <v>692</v>
      </c>
      <c r="D693" t="s">
        <v>9</v>
      </c>
      <c r="E693">
        <v>0</v>
      </c>
      <c r="F693" t="s">
        <v>12</v>
      </c>
      <c r="G693">
        <v>170</v>
      </c>
      <c r="H693" t="s">
        <v>16</v>
      </c>
      <c r="I693">
        <v>1.086E-2</v>
      </c>
      <c r="K693" s="14" t="str">
        <f>"Aggregate weight spec " &amp;C691&amp;"-"&amp;C693</f>
        <v>Aggregate weight spec 690-692</v>
      </c>
    </row>
    <row r="694" spans="1:11" x14ac:dyDescent="0.25">
      <c r="A694" s="4">
        <v>44632</v>
      </c>
      <c r="B694" s="6" t="s">
        <v>18</v>
      </c>
      <c r="C694">
        <v>693</v>
      </c>
      <c r="D694" t="s">
        <v>9</v>
      </c>
      <c r="E694">
        <v>0</v>
      </c>
      <c r="F694" t="s">
        <v>12</v>
      </c>
      <c r="G694">
        <v>171</v>
      </c>
      <c r="H694" t="s">
        <v>21</v>
      </c>
    </row>
    <row r="695" spans="1:11" x14ac:dyDescent="0.25">
      <c r="A695" s="4">
        <v>44632</v>
      </c>
      <c r="B695" s="6" t="s">
        <v>18</v>
      </c>
      <c r="C695">
        <v>694</v>
      </c>
      <c r="D695" t="s">
        <v>12</v>
      </c>
      <c r="E695">
        <v>3</v>
      </c>
      <c r="F695" t="s">
        <v>12</v>
      </c>
      <c r="G695">
        <v>171</v>
      </c>
      <c r="H695" t="s">
        <v>21</v>
      </c>
    </row>
    <row r="696" spans="1:11" ht="30" x14ac:dyDescent="0.25">
      <c r="A696" s="4">
        <v>44632</v>
      </c>
      <c r="B696" s="6" t="s">
        <v>18</v>
      </c>
      <c r="C696">
        <v>695</v>
      </c>
      <c r="D696" t="s">
        <v>12</v>
      </c>
      <c r="E696">
        <v>2</v>
      </c>
      <c r="F696" t="s">
        <v>12</v>
      </c>
      <c r="G696">
        <v>171</v>
      </c>
      <c r="H696" t="s">
        <v>21</v>
      </c>
      <c r="I696">
        <v>1.065E-2</v>
      </c>
      <c r="K696" s="14" t="str">
        <f>"Aggregate weight spec " &amp;C694&amp;"-"&amp;C696</f>
        <v>Aggregate weight spec 693-695</v>
      </c>
    </row>
    <row r="697" spans="1:11" x14ac:dyDescent="0.25">
      <c r="A697" s="4">
        <v>44632</v>
      </c>
      <c r="B697" s="6" t="s">
        <v>18</v>
      </c>
      <c r="C697">
        <v>696</v>
      </c>
      <c r="D697" t="s">
        <v>12</v>
      </c>
      <c r="E697">
        <v>1</v>
      </c>
      <c r="F697" t="s">
        <v>12</v>
      </c>
      <c r="G697">
        <v>172</v>
      </c>
      <c r="H697" t="s">
        <v>21</v>
      </c>
    </row>
    <row r="698" spans="1:11" x14ac:dyDescent="0.25">
      <c r="A698" s="4">
        <v>44632</v>
      </c>
      <c r="B698" s="6" t="s">
        <v>18</v>
      </c>
      <c r="C698">
        <v>697</v>
      </c>
      <c r="D698" t="s">
        <v>9</v>
      </c>
      <c r="E698">
        <v>0</v>
      </c>
      <c r="F698" t="s">
        <v>12</v>
      </c>
      <c r="G698">
        <v>172</v>
      </c>
      <c r="H698" t="s">
        <v>21</v>
      </c>
    </row>
    <row r="699" spans="1:11" ht="30" x14ac:dyDescent="0.25">
      <c r="A699" s="4">
        <v>44632</v>
      </c>
      <c r="B699" s="6" t="s">
        <v>18</v>
      </c>
      <c r="C699">
        <v>698</v>
      </c>
      <c r="D699" t="s">
        <v>9</v>
      </c>
      <c r="E699">
        <v>0</v>
      </c>
      <c r="F699" t="s">
        <v>12</v>
      </c>
      <c r="G699">
        <v>172</v>
      </c>
      <c r="H699" t="s">
        <v>21</v>
      </c>
      <c r="I699">
        <v>9.9000000000000008E-3</v>
      </c>
      <c r="K699" s="14" t="str">
        <f>"Aggregate weight spec " &amp;C697&amp;"-"&amp;C699</f>
        <v>Aggregate weight spec 696-698</v>
      </c>
    </row>
    <row r="700" spans="1:11" x14ac:dyDescent="0.25">
      <c r="A700" s="4">
        <v>44632</v>
      </c>
      <c r="B700" s="6" t="s">
        <v>18</v>
      </c>
      <c r="C700">
        <v>699</v>
      </c>
      <c r="D700" t="s">
        <v>12</v>
      </c>
      <c r="E700">
        <v>1</v>
      </c>
      <c r="F700" t="s">
        <v>12</v>
      </c>
      <c r="H700" t="s">
        <v>11</v>
      </c>
    </row>
    <row r="701" spans="1:11" x14ac:dyDescent="0.25">
      <c r="A701" s="4">
        <v>44632</v>
      </c>
      <c r="B701" s="6" t="s">
        <v>18</v>
      </c>
      <c r="C701">
        <v>700</v>
      </c>
      <c r="D701" t="s">
        <v>12</v>
      </c>
      <c r="E701">
        <v>2</v>
      </c>
      <c r="F701" t="s">
        <v>12</v>
      </c>
      <c r="H701" t="s">
        <v>11</v>
      </c>
    </row>
    <row r="702" spans="1:11" x14ac:dyDescent="0.25">
      <c r="A702" s="4">
        <v>44632</v>
      </c>
      <c r="B702" s="6" t="s">
        <v>18</v>
      </c>
      <c r="C702">
        <v>701</v>
      </c>
      <c r="D702" t="s">
        <v>12</v>
      </c>
      <c r="E702">
        <v>1</v>
      </c>
      <c r="F702" t="s">
        <v>12</v>
      </c>
      <c r="H702" t="s">
        <v>11</v>
      </c>
    </row>
    <row r="703" spans="1:11" ht="30" x14ac:dyDescent="0.25">
      <c r="A703" s="4">
        <v>44632</v>
      </c>
      <c r="B703" s="6" t="s">
        <v>18</v>
      </c>
      <c r="C703">
        <v>702</v>
      </c>
      <c r="D703" t="s">
        <v>9</v>
      </c>
      <c r="E703">
        <v>0</v>
      </c>
      <c r="F703" t="s">
        <v>12</v>
      </c>
      <c r="H703" t="s">
        <v>11</v>
      </c>
      <c r="I703">
        <v>1.486E-2</v>
      </c>
      <c r="J703" s="8">
        <f>COUNTIF(D689:D703,"Y")/COUNTA(D689:D703)</f>
        <v>0.4</v>
      </c>
      <c r="K703" s="14" t="str">
        <f>"Aggregate weight spec " &amp;C700&amp;"-"&amp;C703</f>
        <v>Aggregate weight spec 699-702</v>
      </c>
    </row>
    <row r="704" spans="1:11" x14ac:dyDescent="0.25">
      <c r="A704" s="4">
        <v>44632</v>
      </c>
      <c r="B704" s="6" t="s">
        <v>13</v>
      </c>
      <c r="C704">
        <v>703</v>
      </c>
      <c r="D704" t="s">
        <v>12</v>
      </c>
      <c r="E704">
        <v>1</v>
      </c>
      <c r="F704" t="s">
        <v>12</v>
      </c>
      <c r="G704">
        <v>173</v>
      </c>
      <c r="H704" t="s">
        <v>16</v>
      </c>
    </row>
    <row r="705" spans="1:11" x14ac:dyDescent="0.25">
      <c r="A705" s="4">
        <v>44632</v>
      </c>
      <c r="B705" s="6" t="s">
        <v>13</v>
      </c>
      <c r="C705">
        <v>704</v>
      </c>
      <c r="D705" t="s">
        <v>9</v>
      </c>
      <c r="E705">
        <v>0</v>
      </c>
      <c r="F705" t="s">
        <v>12</v>
      </c>
      <c r="G705">
        <v>173</v>
      </c>
      <c r="H705" t="s">
        <v>16</v>
      </c>
    </row>
    <row r="706" spans="1:11" ht="30" x14ac:dyDescent="0.25">
      <c r="A706" s="4">
        <v>44632</v>
      </c>
      <c r="B706" s="6" t="s">
        <v>13</v>
      </c>
      <c r="C706">
        <v>705</v>
      </c>
      <c r="D706" t="s">
        <v>9</v>
      </c>
      <c r="E706">
        <v>0</v>
      </c>
      <c r="F706" t="s">
        <v>12</v>
      </c>
      <c r="G706">
        <v>173</v>
      </c>
      <c r="H706" t="s">
        <v>16</v>
      </c>
      <c r="I706">
        <v>1.2200000000000001E-2</v>
      </c>
      <c r="K706" s="14" t="str">
        <f>"Aggregate weight spec " &amp;C704&amp;"-"&amp;C706</f>
        <v>Aggregate weight spec 703-705</v>
      </c>
    </row>
    <row r="707" spans="1:11" x14ac:dyDescent="0.25">
      <c r="A707" s="4">
        <v>44632</v>
      </c>
      <c r="B707" s="6" t="s">
        <v>13</v>
      </c>
      <c r="C707">
        <v>706</v>
      </c>
      <c r="D707" t="s">
        <v>9</v>
      </c>
      <c r="E707">
        <v>0</v>
      </c>
      <c r="F707" t="s">
        <v>12</v>
      </c>
      <c r="G707">
        <v>174</v>
      </c>
      <c r="H707" t="s">
        <v>16</v>
      </c>
    </row>
    <row r="708" spans="1:11" x14ac:dyDescent="0.25">
      <c r="A708" s="4">
        <v>44632</v>
      </c>
      <c r="B708" s="6" t="s">
        <v>13</v>
      </c>
      <c r="C708">
        <v>707</v>
      </c>
      <c r="D708" t="s">
        <v>12</v>
      </c>
      <c r="E708">
        <v>1</v>
      </c>
      <c r="F708" t="s">
        <v>12</v>
      </c>
      <c r="G708">
        <v>174</v>
      </c>
      <c r="H708" t="s">
        <v>16</v>
      </c>
    </row>
    <row r="709" spans="1:11" ht="30" x14ac:dyDescent="0.25">
      <c r="A709" s="4">
        <v>44632</v>
      </c>
      <c r="B709" s="6" t="s">
        <v>13</v>
      </c>
      <c r="C709">
        <v>708</v>
      </c>
      <c r="D709" t="s">
        <v>12</v>
      </c>
      <c r="E709">
        <v>1</v>
      </c>
      <c r="F709" t="s">
        <v>12</v>
      </c>
      <c r="G709">
        <v>174</v>
      </c>
      <c r="H709" t="s">
        <v>16</v>
      </c>
      <c r="I709">
        <v>1.3100000000000001E-2</v>
      </c>
      <c r="K709" s="14" t="str">
        <f>"Aggregate weight spec " &amp;C707&amp;"-"&amp;C709</f>
        <v>Aggregate weight spec 706-708</v>
      </c>
    </row>
    <row r="710" spans="1:11" x14ac:dyDescent="0.25">
      <c r="A710" s="4">
        <v>44632</v>
      </c>
      <c r="B710" s="6" t="s">
        <v>13</v>
      </c>
      <c r="C710">
        <v>709</v>
      </c>
      <c r="D710" t="s">
        <v>12</v>
      </c>
      <c r="E710">
        <v>1</v>
      </c>
      <c r="F710" t="s">
        <v>12</v>
      </c>
      <c r="G710">
        <v>175</v>
      </c>
      <c r="H710" t="s">
        <v>21</v>
      </c>
    </row>
    <row r="711" spans="1:11" x14ac:dyDescent="0.25">
      <c r="A711" s="4">
        <v>44632</v>
      </c>
      <c r="B711" s="6" t="s">
        <v>13</v>
      </c>
      <c r="C711">
        <v>710</v>
      </c>
      <c r="D711" t="s">
        <v>12</v>
      </c>
      <c r="E711">
        <v>1</v>
      </c>
      <c r="F711" t="s">
        <v>12</v>
      </c>
      <c r="G711">
        <v>175</v>
      </c>
      <c r="H711" t="s">
        <v>21</v>
      </c>
    </row>
    <row r="712" spans="1:11" ht="30" x14ac:dyDescent="0.25">
      <c r="A712" s="4">
        <v>44632</v>
      </c>
      <c r="B712" s="6" t="s">
        <v>13</v>
      </c>
      <c r="C712">
        <v>711</v>
      </c>
      <c r="D712" t="s">
        <v>12</v>
      </c>
      <c r="E712">
        <v>1</v>
      </c>
      <c r="F712" t="s">
        <v>12</v>
      </c>
      <c r="G712">
        <v>175</v>
      </c>
      <c r="H712" t="s">
        <v>21</v>
      </c>
      <c r="I712">
        <v>1.285E-2</v>
      </c>
      <c r="K712" s="14" t="str">
        <f>"Aggregate weight spec " &amp;C710&amp;"-"&amp;C712</f>
        <v>Aggregate weight spec 709-711</v>
      </c>
    </row>
    <row r="713" spans="1:11" x14ac:dyDescent="0.25">
      <c r="A713" s="4">
        <v>44632</v>
      </c>
      <c r="B713" s="6" t="s">
        <v>13</v>
      </c>
      <c r="C713">
        <v>712</v>
      </c>
      <c r="D713" t="s">
        <v>12</v>
      </c>
      <c r="E713">
        <v>1</v>
      </c>
      <c r="F713" t="s">
        <v>12</v>
      </c>
      <c r="G713">
        <v>176</v>
      </c>
      <c r="H713" t="s">
        <v>21</v>
      </c>
    </row>
    <row r="714" spans="1:11" x14ac:dyDescent="0.25">
      <c r="A714" s="4">
        <v>44632</v>
      </c>
      <c r="B714" s="6" t="s">
        <v>13</v>
      </c>
      <c r="C714">
        <v>713</v>
      </c>
      <c r="D714" t="s">
        <v>9</v>
      </c>
      <c r="E714">
        <v>0</v>
      </c>
      <c r="F714" t="s">
        <v>12</v>
      </c>
      <c r="G714">
        <v>176</v>
      </c>
      <c r="H714" t="s">
        <v>21</v>
      </c>
    </row>
    <row r="715" spans="1:11" ht="30" x14ac:dyDescent="0.25">
      <c r="A715" s="4">
        <v>44632</v>
      </c>
      <c r="B715" s="6" t="s">
        <v>13</v>
      </c>
      <c r="C715">
        <v>714</v>
      </c>
      <c r="D715" t="s">
        <v>12</v>
      </c>
      <c r="E715">
        <v>3</v>
      </c>
      <c r="F715" t="s">
        <v>12</v>
      </c>
      <c r="G715">
        <v>176</v>
      </c>
      <c r="H715" t="s">
        <v>21</v>
      </c>
      <c r="I715">
        <v>1.21E-2</v>
      </c>
      <c r="K715" s="14" t="str">
        <f>"Aggregate weight spec " &amp;C713&amp;"-"&amp;C715</f>
        <v>Aggregate weight spec 712-714</v>
      </c>
    </row>
    <row r="716" spans="1:11" x14ac:dyDescent="0.25">
      <c r="A716" s="4">
        <v>44632</v>
      </c>
      <c r="B716" s="6" t="s">
        <v>13</v>
      </c>
      <c r="C716">
        <v>715</v>
      </c>
      <c r="D716" t="s">
        <v>12</v>
      </c>
      <c r="E716">
        <v>1</v>
      </c>
      <c r="F716" t="s">
        <v>12</v>
      </c>
      <c r="H716" t="s">
        <v>11</v>
      </c>
    </row>
    <row r="717" spans="1:11" x14ac:dyDescent="0.25">
      <c r="A717" s="4">
        <v>44632</v>
      </c>
      <c r="B717" s="6" t="s">
        <v>13</v>
      </c>
      <c r="C717">
        <v>716</v>
      </c>
      <c r="D717" t="s">
        <v>12</v>
      </c>
      <c r="E717">
        <v>9</v>
      </c>
      <c r="F717" t="s">
        <v>12</v>
      </c>
      <c r="H717" t="s">
        <v>11</v>
      </c>
    </row>
    <row r="718" spans="1:11" x14ac:dyDescent="0.25">
      <c r="A718" s="4">
        <v>44632</v>
      </c>
      <c r="B718" s="6" t="s">
        <v>13</v>
      </c>
      <c r="C718">
        <v>717</v>
      </c>
      <c r="D718" t="s">
        <v>12</v>
      </c>
      <c r="E718">
        <v>1</v>
      </c>
      <c r="F718" t="s">
        <v>12</v>
      </c>
      <c r="H718" t="s">
        <v>11</v>
      </c>
    </row>
    <row r="719" spans="1:11" ht="30" x14ac:dyDescent="0.25">
      <c r="A719" s="4">
        <v>44632</v>
      </c>
      <c r="B719" s="6" t="s">
        <v>13</v>
      </c>
      <c r="C719">
        <v>718</v>
      </c>
      <c r="D719" t="s">
        <v>9</v>
      </c>
      <c r="E719">
        <v>0</v>
      </c>
      <c r="F719" t="s">
        <v>12</v>
      </c>
      <c r="H719" t="s">
        <v>11</v>
      </c>
      <c r="I719">
        <v>1.5679999999999999E-2</v>
      </c>
      <c r="J719" s="8">
        <f>COUNTIF(D705:D719,"Y")/COUNTA(D705:D719)</f>
        <v>0.66666666666666663</v>
      </c>
      <c r="K719" s="14" t="str">
        <f>"Aggregate weight spec " &amp;C716&amp;"-"&amp;C719</f>
        <v>Aggregate weight spec 715-718</v>
      </c>
    </row>
    <row r="720" spans="1:11" x14ac:dyDescent="0.25">
      <c r="A720" s="4">
        <v>44632</v>
      </c>
      <c r="B720" s="6" t="s">
        <v>64</v>
      </c>
      <c r="C720">
        <v>719</v>
      </c>
      <c r="D720" t="s">
        <v>12</v>
      </c>
      <c r="E720">
        <v>1</v>
      </c>
      <c r="F720" t="s">
        <v>12</v>
      </c>
      <c r="G720">
        <v>177</v>
      </c>
      <c r="H720" t="s">
        <v>16</v>
      </c>
    </row>
    <row r="721" spans="1:11" x14ac:dyDescent="0.25">
      <c r="A721" s="4">
        <v>44632</v>
      </c>
      <c r="B721" s="6" t="s">
        <v>64</v>
      </c>
      <c r="C721">
        <v>720</v>
      </c>
      <c r="D721" t="s">
        <v>9</v>
      </c>
      <c r="E721">
        <v>0</v>
      </c>
      <c r="F721" t="s">
        <v>12</v>
      </c>
      <c r="G721">
        <v>177</v>
      </c>
      <c r="H721" t="s">
        <v>16</v>
      </c>
    </row>
    <row r="722" spans="1:11" ht="30" x14ac:dyDescent="0.25">
      <c r="A722" s="4">
        <v>44632</v>
      </c>
      <c r="B722" s="6" t="s">
        <v>64</v>
      </c>
      <c r="C722">
        <v>721</v>
      </c>
      <c r="D722" t="s">
        <v>12</v>
      </c>
      <c r="E722">
        <v>2</v>
      </c>
      <c r="F722" t="s">
        <v>12</v>
      </c>
      <c r="G722">
        <v>177</v>
      </c>
      <c r="H722" t="s">
        <v>16</v>
      </c>
      <c r="I722">
        <v>1.242E-2</v>
      </c>
      <c r="K722" s="14" t="str">
        <f>"Aggregate weight spec " &amp;C720&amp;"-"&amp;C722</f>
        <v>Aggregate weight spec 719-721</v>
      </c>
    </row>
    <row r="723" spans="1:11" x14ac:dyDescent="0.25">
      <c r="A723" s="4">
        <v>44632</v>
      </c>
      <c r="B723" s="6" t="s">
        <v>64</v>
      </c>
      <c r="C723">
        <v>722</v>
      </c>
      <c r="D723" t="s">
        <v>12</v>
      </c>
      <c r="E723">
        <v>4</v>
      </c>
      <c r="F723" t="s">
        <v>12</v>
      </c>
      <c r="G723">
        <v>178</v>
      </c>
      <c r="H723" t="s">
        <v>16</v>
      </c>
    </row>
    <row r="724" spans="1:11" x14ac:dyDescent="0.25">
      <c r="A724" s="4">
        <v>44632</v>
      </c>
      <c r="B724" s="6" t="s">
        <v>64</v>
      </c>
      <c r="C724">
        <v>723</v>
      </c>
      <c r="D724" t="s">
        <v>12</v>
      </c>
      <c r="E724">
        <v>1</v>
      </c>
      <c r="F724" t="s">
        <v>12</v>
      </c>
      <c r="G724">
        <v>178</v>
      </c>
      <c r="H724" t="s">
        <v>16</v>
      </c>
    </row>
    <row r="725" spans="1:11" ht="30" x14ac:dyDescent="0.25">
      <c r="A725" s="4">
        <v>44632</v>
      </c>
      <c r="B725" s="6" t="s">
        <v>64</v>
      </c>
      <c r="C725">
        <v>724</v>
      </c>
      <c r="D725" t="s">
        <v>9</v>
      </c>
      <c r="E725">
        <v>0</v>
      </c>
      <c r="F725" t="s">
        <v>12</v>
      </c>
      <c r="G725">
        <v>178</v>
      </c>
      <c r="H725" t="s">
        <v>16</v>
      </c>
      <c r="I725">
        <v>1.022E-2</v>
      </c>
      <c r="K725" s="14" t="str">
        <f>"Aggregate weight spec " &amp;C723&amp;"-"&amp;C725</f>
        <v>Aggregate weight spec 722-724</v>
      </c>
    </row>
    <row r="726" spans="1:11" x14ac:dyDescent="0.25">
      <c r="A726" s="4">
        <v>44632</v>
      </c>
      <c r="B726" s="6" t="s">
        <v>64</v>
      </c>
      <c r="C726">
        <v>725</v>
      </c>
      <c r="D726" t="s">
        <v>12</v>
      </c>
      <c r="E726">
        <v>9</v>
      </c>
      <c r="F726" t="s">
        <v>12</v>
      </c>
      <c r="G726">
        <v>179</v>
      </c>
      <c r="H726" t="s">
        <v>21</v>
      </c>
    </row>
    <row r="727" spans="1:11" x14ac:dyDescent="0.25">
      <c r="A727" s="4">
        <v>44632</v>
      </c>
      <c r="B727" s="6" t="s">
        <v>64</v>
      </c>
      <c r="C727">
        <v>726</v>
      </c>
      <c r="D727" t="s">
        <v>12</v>
      </c>
      <c r="E727">
        <v>6</v>
      </c>
      <c r="F727" t="s">
        <v>12</v>
      </c>
      <c r="G727">
        <v>179</v>
      </c>
      <c r="H727" t="s">
        <v>21</v>
      </c>
    </row>
    <row r="728" spans="1:11" ht="30" x14ac:dyDescent="0.25">
      <c r="A728" s="4">
        <v>44632</v>
      </c>
      <c r="B728" s="6" t="s">
        <v>64</v>
      </c>
      <c r="C728">
        <v>727</v>
      </c>
      <c r="D728" t="s">
        <v>9</v>
      </c>
      <c r="E728">
        <v>0</v>
      </c>
      <c r="F728" t="s">
        <v>12</v>
      </c>
      <c r="G728">
        <v>179</v>
      </c>
      <c r="H728" t="s">
        <v>21</v>
      </c>
      <c r="I728">
        <v>1.1350000000000001E-2</v>
      </c>
      <c r="K728" s="14" t="str">
        <f>"Aggregate weight spec " &amp;C726&amp;"-"&amp;C728</f>
        <v>Aggregate weight spec 725-727</v>
      </c>
    </row>
    <row r="729" spans="1:11" x14ac:dyDescent="0.25">
      <c r="A729" s="4">
        <v>44632</v>
      </c>
      <c r="B729" s="6" t="s">
        <v>64</v>
      </c>
      <c r="C729">
        <v>728</v>
      </c>
      <c r="D729" t="s">
        <v>9</v>
      </c>
      <c r="E729">
        <v>0</v>
      </c>
      <c r="F729" t="s">
        <v>12</v>
      </c>
      <c r="G729">
        <v>180</v>
      </c>
      <c r="H729" t="s">
        <v>21</v>
      </c>
    </row>
    <row r="730" spans="1:11" x14ac:dyDescent="0.25">
      <c r="A730" s="4">
        <v>44632</v>
      </c>
      <c r="B730" s="6" t="s">
        <v>64</v>
      </c>
      <c r="C730">
        <v>729</v>
      </c>
      <c r="D730" t="s">
        <v>12</v>
      </c>
      <c r="E730">
        <v>8</v>
      </c>
      <c r="F730" t="s">
        <v>12</v>
      </c>
      <c r="G730">
        <v>180</v>
      </c>
      <c r="H730" t="s">
        <v>21</v>
      </c>
    </row>
    <row r="731" spans="1:11" ht="30" x14ac:dyDescent="0.25">
      <c r="A731" s="4">
        <v>44632</v>
      </c>
      <c r="B731" s="6" t="s">
        <v>64</v>
      </c>
      <c r="C731">
        <v>730</v>
      </c>
      <c r="D731" t="s">
        <v>12</v>
      </c>
      <c r="E731">
        <v>1</v>
      </c>
      <c r="F731" t="s">
        <v>12</v>
      </c>
      <c r="G731">
        <v>180</v>
      </c>
      <c r="H731" t="s">
        <v>21</v>
      </c>
      <c r="I731">
        <v>1.093E-2</v>
      </c>
      <c r="K731" s="14" t="str">
        <f>"Aggregate weight spec " &amp;C729&amp;"-"&amp;C731</f>
        <v>Aggregate weight spec 728-730</v>
      </c>
    </row>
    <row r="732" spans="1:11" x14ac:dyDescent="0.25">
      <c r="A732" s="4">
        <v>44632</v>
      </c>
      <c r="B732" s="6" t="s">
        <v>64</v>
      </c>
      <c r="C732">
        <v>731</v>
      </c>
      <c r="D732" t="s">
        <v>12</v>
      </c>
      <c r="E732">
        <v>1</v>
      </c>
      <c r="F732" t="s">
        <v>12</v>
      </c>
      <c r="H732" t="s">
        <v>11</v>
      </c>
    </row>
    <row r="733" spans="1:11" x14ac:dyDescent="0.25">
      <c r="A733" s="4">
        <v>44632</v>
      </c>
      <c r="B733" s="6" t="s">
        <v>64</v>
      </c>
      <c r="C733">
        <v>732</v>
      </c>
      <c r="D733" t="s">
        <v>12</v>
      </c>
      <c r="E733">
        <v>1</v>
      </c>
      <c r="F733" t="s">
        <v>12</v>
      </c>
      <c r="H733" t="s">
        <v>11</v>
      </c>
    </row>
    <row r="734" spans="1:11" x14ac:dyDescent="0.25">
      <c r="A734" s="4">
        <v>44632</v>
      </c>
      <c r="B734" s="6" t="s">
        <v>64</v>
      </c>
      <c r="C734">
        <v>733</v>
      </c>
      <c r="D734" t="s">
        <v>9</v>
      </c>
      <c r="E734">
        <v>0</v>
      </c>
      <c r="F734" t="s">
        <v>12</v>
      </c>
      <c r="H734" t="s">
        <v>11</v>
      </c>
    </row>
    <row r="735" spans="1:11" ht="30" x14ac:dyDescent="0.25">
      <c r="A735" s="4">
        <v>44632</v>
      </c>
      <c r="B735" s="6" t="s">
        <v>64</v>
      </c>
      <c r="C735">
        <v>734</v>
      </c>
      <c r="D735" t="s">
        <v>9</v>
      </c>
      <c r="E735">
        <v>0</v>
      </c>
      <c r="F735" t="s">
        <v>12</v>
      </c>
      <c r="H735" t="s">
        <v>11</v>
      </c>
      <c r="I735">
        <v>1.474E-2</v>
      </c>
      <c r="J735" s="8">
        <f>COUNTIF(D722:D735,"Y")/COUNTA(D722:D735)</f>
        <v>0.6428571428571429</v>
      </c>
      <c r="K735" s="14" t="str">
        <f>"Aggregate weight spec " &amp;C732&amp;"-"&amp;C735</f>
        <v>Aggregate weight spec 731-734</v>
      </c>
    </row>
    <row r="736" spans="1:11" x14ac:dyDescent="0.25">
      <c r="A736" s="4">
        <v>44632</v>
      </c>
      <c r="B736" s="6" t="s">
        <v>8</v>
      </c>
      <c r="C736">
        <v>735</v>
      </c>
      <c r="D736" t="s">
        <v>9</v>
      </c>
      <c r="E736">
        <v>0</v>
      </c>
      <c r="F736" t="s">
        <v>12</v>
      </c>
      <c r="G736">
        <v>181</v>
      </c>
      <c r="H736" t="s">
        <v>16</v>
      </c>
    </row>
    <row r="737" spans="1:11" x14ac:dyDescent="0.25">
      <c r="A737" s="4">
        <v>44632</v>
      </c>
      <c r="B737" s="6" t="s">
        <v>8</v>
      </c>
      <c r="C737">
        <v>736</v>
      </c>
      <c r="D737" t="s">
        <v>9</v>
      </c>
      <c r="E737">
        <v>0</v>
      </c>
      <c r="F737" t="s">
        <v>12</v>
      </c>
      <c r="G737">
        <v>181</v>
      </c>
      <c r="H737" t="s">
        <v>16</v>
      </c>
    </row>
    <row r="738" spans="1:11" ht="30" x14ac:dyDescent="0.25">
      <c r="A738" s="4">
        <v>44632</v>
      </c>
      <c r="B738" s="6" t="s">
        <v>8</v>
      </c>
      <c r="C738">
        <v>737</v>
      </c>
      <c r="D738" t="s">
        <v>9</v>
      </c>
      <c r="E738">
        <v>0</v>
      </c>
      <c r="F738" t="s">
        <v>12</v>
      </c>
      <c r="G738">
        <v>181</v>
      </c>
      <c r="H738" t="s">
        <v>16</v>
      </c>
      <c r="I738">
        <v>8.0499999999999999E-3</v>
      </c>
      <c r="K738" s="14" t="str">
        <f>"Aggregate weight spec " &amp;C736&amp;"-"&amp;C738</f>
        <v>Aggregate weight spec 735-737</v>
      </c>
    </row>
    <row r="739" spans="1:11" x14ac:dyDescent="0.25">
      <c r="A739" s="4">
        <v>44632</v>
      </c>
      <c r="B739" s="6" t="s">
        <v>8</v>
      </c>
      <c r="C739">
        <v>738</v>
      </c>
      <c r="D739" t="s">
        <v>12</v>
      </c>
      <c r="E739">
        <v>9</v>
      </c>
      <c r="F739" t="s">
        <v>12</v>
      </c>
      <c r="G739">
        <v>182</v>
      </c>
      <c r="H739" t="s">
        <v>16</v>
      </c>
    </row>
    <row r="740" spans="1:11" x14ac:dyDescent="0.25">
      <c r="A740" s="4">
        <v>44632</v>
      </c>
      <c r="B740" s="6" t="s">
        <v>8</v>
      </c>
      <c r="C740">
        <v>739</v>
      </c>
      <c r="D740" t="s">
        <v>12</v>
      </c>
      <c r="E740">
        <v>2</v>
      </c>
      <c r="F740" t="s">
        <v>12</v>
      </c>
      <c r="G740">
        <v>182</v>
      </c>
      <c r="H740" t="s">
        <v>16</v>
      </c>
    </row>
    <row r="741" spans="1:11" ht="30" x14ac:dyDescent="0.25">
      <c r="A741" s="4">
        <v>44632</v>
      </c>
      <c r="B741" s="6" t="s">
        <v>8</v>
      </c>
      <c r="C741">
        <v>740</v>
      </c>
      <c r="D741" t="s">
        <v>12</v>
      </c>
      <c r="E741">
        <v>1</v>
      </c>
      <c r="F741" t="s">
        <v>12</v>
      </c>
      <c r="G741">
        <v>182</v>
      </c>
      <c r="H741" t="s">
        <v>16</v>
      </c>
      <c r="I741">
        <v>1.023E-2</v>
      </c>
      <c r="K741" s="14" t="str">
        <f>"Aggregate weight spec " &amp;C739&amp;"-"&amp;C741</f>
        <v>Aggregate weight spec 738-740</v>
      </c>
    </row>
    <row r="742" spans="1:11" x14ac:dyDescent="0.25">
      <c r="A742" s="4">
        <v>44632</v>
      </c>
      <c r="B742" s="6" t="s">
        <v>8</v>
      </c>
      <c r="C742">
        <v>741</v>
      </c>
      <c r="D742" t="s">
        <v>9</v>
      </c>
      <c r="E742">
        <v>0</v>
      </c>
      <c r="F742" t="s">
        <v>12</v>
      </c>
      <c r="G742">
        <v>183</v>
      </c>
      <c r="H742" t="s">
        <v>21</v>
      </c>
    </row>
    <row r="743" spans="1:11" x14ac:dyDescent="0.25">
      <c r="A743" s="4">
        <v>44632</v>
      </c>
      <c r="B743" s="6" t="s">
        <v>8</v>
      </c>
      <c r="C743">
        <v>742</v>
      </c>
      <c r="D743" t="s">
        <v>9</v>
      </c>
      <c r="E743">
        <v>0</v>
      </c>
      <c r="F743" t="s">
        <v>12</v>
      </c>
      <c r="G743">
        <v>183</v>
      </c>
      <c r="H743" t="s">
        <v>21</v>
      </c>
    </row>
    <row r="744" spans="1:11" ht="30" x14ac:dyDescent="0.25">
      <c r="A744" s="4">
        <v>44632</v>
      </c>
      <c r="B744" s="6" t="s">
        <v>8</v>
      </c>
      <c r="C744">
        <v>743</v>
      </c>
      <c r="D744" t="s">
        <v>12</v>
      </c>
      <c r="E744">
        <v>1</v>
      </c>
      <c r="F744" t="s">
        <v>12</v>
      </c>
      <c r="G744">
        <v>183</v>
      </c>
      <c r="H744" t="s">
        <v>21</v>
      </c>
      <c r="I744">
        <v>8.2900000000000005E-3</v>
      </c>
      <c r="K744" s="14" t="str">
        <f>"Aggregate weight spec " &amp;C742&amp;"-"&amp;C744</f>
        <v>Aggregate weight spec 741-743</v>
      </c>
    </row>
    <row r="745" spans="1:11" x14ac:dyDescent="0.25">
      <c r="A745" s="4">
        <v>44632</v>
      </c>
      <c r="B745" s="6" t="s">
        <v>8</v>
      </c>
      <c r="C745">
        <v>744</v>
      </c>
      <c r="D745" t="s">
        <v>12</v>
      </c>
      <c r="E745">
        <v>12</v>
      </c>
      <c r="F745" t="s">
        <v>12</v>
      </c>
      <c r="G745">
        <v>184</v>
      </c>
      <c r="H745" t="s">
        <v>21</v>
      </c>
    </row>
    <row r="746" spans="1:11" x14ac:dyDescent="0.25">
      <c r="A746" s="4">
        <v>44632</v>
      </c>
      <c r="B746" s="6" t="s">
        <v>8</v>
      </c>
      <c r="C746">
        <v>745</v>
      </c>
      <c r="D746" t="s">
        <v>9</v>
      </c>
      <c r="E746">
        <v>0</v>
      </c>
      <c r="F746" t="s">
        <v>12</v>
      </c>
      <c r="G746">
        <v>184</v>
      </c>
      <c r="H746" t="s">
        <v>21</v>
      </c>
    </row>
    <row r="747" spans="1:11" ht="30" x14ac:dyDescent="0.25">
      <c r="A747" s="4">
        <v>44632</v>
      </c>
      <c r="B747" s="6" t="s">
        <v>8</v>
      </c>
      <c r="C747">
        <v>746</v>
      </c>
      <c r="D747" t="s">
        <v>9</v>
      </c>
      <c r="E747">
        <v>0</v>
      </c>
      <c r="F747" t="s">
        <v>12</v>
      </c>
      <c r="G747">
        <v>184</v>
      </c>
      <c r="H747" t="s">
        <v>21</v>
      </c>
      <c r="I747">
        <v>9.0600000000000003E-3</v>
      </c>
      <c r="K747" s="14" t="str">
        <f>"Aggregate weight spec " &amp;C745&amp;"-"&amp;C747</f>
        <v>Aggregate weight spec 744-746</v>
      </c>
    </row>
    <row r="748" spans="1:11" x14ac:dyDescent="0.25">
      <c r="A748" s="4">
        <v>44632</v>
      </c>
      <c r="B748" s="6" t="s">
        <v>8</v>
      </c>
      <c r="C748">
        <v>747</v>
      </c>
      <c r="D748" t="s">
        <v>9</v>
      </c>
      <c r="E748">
        <v>0</v>
      </c>
      <c r="F748" t="s">
        <v>12</v>
      </c>
      <c r="H748" t="s">
        <v>11</v>
      </c>
    </row>
    <row r="749" spans="1:11" x14ac:dyDescent="0.25">
      <c r="A749" s="4">
        <v>44632</v>
      </c>
      <c r="B749" s="6" t="s">
        <v>8</v>
      </c>
      <c r="C749">
        <v>748</v>
      </c>
      <c r="D749" t="s">
        <v>12</v>
      </c>
      <c r="E749">
        <v>4</v>
      </c>
      <c r="F749" t="s">
        <v>12</v>
      </c>
      <c r="H749" t="s">
        <v>11</v>
      </c>
    </row>
    <row r="750" spans="1:11" x14ac:dyDescent="0.25">
      <c r="A750" s="4">
        <v>44632</v>
      </c>
      <c r="B750" s="6" t="s">
        <v>8</v>
      </c>
      <c r="C750">
        <v>749</v>
      </c>
      <c r="D750" t="s">
        <v>9</v>
      </c>
      <c r="E750">
        <v>0</v>
      </c>
      <c r="F750" t="s">
        <v>12</v>
      </c>
      <c r="H750" t="s">
        <v>11</v>
      </c>
    </row>
    <row r="751" spans="1:11" x14ac:dyDescent="0.25">
      <c r="A751" s="4">
        <v>44632</v>
      </c>
      <c r="B751" s="6" t="s">
        <v>8</v>
      </c>
      <c r="C751">
        <v>750</v>
      </c>
      <c r="D751" t="s">
        <v>9</v>
      </c>
      <c r="E751">
        <v>0</v>
      </c>
      <c r="F751" t="s">
        <v>12</v>
      </c>
      <c r="H751" t="s">
        <v>11</v>
      </c>
    </row>
    <row r="752" spans="1:11" ht="30" x14ac:dyDescent="0.25">
      <c r="A752" s="4">
        <v>44632</v>
      </c>
      <c r="B752" s="6" t="s">
        <v>8</v>
      </c>
      <c r="C752">
        <v>751</v>
      </c>
      <c r="D752" t="s">
        <v>12</v>
      </c>
      <c r="E752">
        <v>2</v>
      </c>
      <c r="F752" t="s">
        <v>12</v>
      </c>
      <c r="H752" t="s">
        <v>11</v>
      </c>
      <c r="I752">
        <v>1.4120000000000001E-2</v>
      </c>
      <c r="J752" s="8">
        <f>COUNTIF(D736:D752,"Y")/COUNTA(D736:D752)</f>
        <v>0.41176470588235292</v>
      </c>
      <c r="K752" s="14" t="str">
        <f>"Aggregate weight spec " &amp;C748&amp;"-"&amp;C752</f>
        <v>Aggregate weight spec 747-751</v>
      </c>
    </row>
    <row r="753" spans="1:11" x14ac:dyDescent="0.25">
      <c r="A753" s="4">
        <v>44633</v>
      </c>
      <c r="B753" s="6" t="s">
        <v>18</v>
      </c>
      <c r="C753">
        <v>752</v>
      </c>
      <c r="D753" t="s">
        <v>9</v>
      </c>
      <c r="E753">
        <v>0</v>
      </c>
      <c r="F753" t="s">
        <v>12</v>
      </c>
      <c r="G753">
        <v>185</v>
      </c>
      <c r="H753" t="s">
        <v>16</v>
      </c>
    </row>
    <row r="754" spans="1:11" x14ac:dyDescent="0.25">
      <c r="A754" s="4">
        <v>44633</v>
      </c>
      <c r="B754" s="6" t="s">
        <v>18</v>
      </c>
      <c r="C754">
        <v>753</v>
      </c>
      <c r="D754" t="s">
        <v>12</v>
      </c>
      <c r="E754">
        <v>2</v>
      </c>
      <c r="F754" t="s">
        <v>12</v>
      </c>
      <c r="G754">
        <v>185</v>
      </c>
      <c r="H754" t="s">
        <v>16</v>
      </c>
    </row>
    <row r="755" spans="1:11" ht="30" x14ac:dyDescent="0.25">
      <c r="A755" s="4">
        <v>44633</v>
      </c>
      <c r="B755" s="6" t="s">
        <v>18</v>
      </c>
      <c r="C755">
        <v>754</v>
      </c>
      <c r="D755" t="s">
        <v>9</v>
      </c>
      <c r="E755">
        <v>0</v>
      </c>
      <c r="F755" t="s">
        <v>12</v>
      </c>
      <c r="G755">
        <v>185</v>
      </c>
      <c r="H755" t="s">
        <v>16</v>
      </c>
      <c r="I755">
        <v>8.149E-3</v>
      </c>
      <c r="K755" s="14" t="str">
        <f>"Aggregate weight spec " &amp;C753&amp;"-"&amp;C755</f>
        <v>Aggregate weight spec 752-754</v>
      </c>
    </row>
    <row r="756" spans="1:11" x14ac:dyDescent="0.25">
      <c r="A756" s="4">
        <v>44633</v>
      </c>
      <c r="B756" s="6" t="s">
        <v>18</v>
      </c>
      <c r="C756">
        <v>755</v>
      </c>
      <c r="D756" t="s">
        <v>12</v>
      </c>
      <c r="E756">
        <v>10</v>
      </c>
      <c r="F756" t="s">
        <v>12</v>
      </c>
      <c r="G756">
        <v>186</v>
      </c>
      <c r="H756" t="s">
        <v>16</v>
      </c>
    </row>
    <row r="757" spans="1:11" x14ac:dyDescent="0.25">
      <c r="A757" s="4">
        <v>44633</v>
      </c>
      <c r="B757" s="6" t="s">
        <v>18</v>
      </c>
      <c r="C757">
        <v>756</v>
      </c>
      <c r="D757" t="s">
        <v>12</v>
      </c>
      <c r="E757">
        <v>7</v>
      </c>
      <c r="F757" t="s">
        <v>12</v>
      </c>
      <c r="G757">
        <v>186</v>
      </c>
      <c r="H757" t="s">
        <v>16</v>
      </c>
    </row>
    <row r="758" spans="1:11" ht="30" x14ac:dyDescent="0.25">
      <c r="A758" s="4">
        <v>44633</v>
      </c>
      <c r="B758" s="6" t="s">
        <v>18</v>
      </c>
      <c r="C758">
        <v>757</v>
      </c>
      <c r="D758" t="s">
        <v>12</v>
      </c>
      <c r="E758">
        <v>2</v>
      </c>
      <c r="F758" t="s">
        <v>12</v>
      </c>
      <c r="G758">
        <v>186</v>
      </c>
      <c r="H758" t="s">
        <v>16</v>
      </c>
      <c r="I758">
        <v>8.6599999999999993E-3</v>
      </c>
      <c r="K758" s="14" t="str">
        <f>"Aggregate weight spec " &amp;C756&amp;"-"&amp;C758</f>
        <v>Aggregate weight spec 755-757</v>
      </c>
    </row>
    <row r="759" spans="1:11" x14ac:dyDescent="0.25">
      <c r="A759" s="4">
        <v>44633</v>
      </c>
      <c r="B759" s="6" t="s">
        <v>18</v>
      </c>
      <c r="C759">
        <v>758</v>
      </c>
      <c r="D759" t="s">
        <v>9</v>
      </c>
      <c r="E759">
        <v>0</v>
      </c>
      <c r="F759" t="s">
        <v>12</v>
      </c>
      <c r="G759">
        <v>187</v>
      </c>
      <c r="H759" t="s">
        <v>21</v>
      </c>
    </row>
    <row r="760" spans="1:11" x14ac:dyDescent="0.25">
      <c r="A760" s="4">
        <v>44633</v>
      </c>
      <c r="B760" s="6" t="s">
        <v>18</v>
      </c>
      <c r="C760">
        <v>759</v>
      </c>
      <c r="D760" t="s">
        <v>9</v>
      </c>
      <c r="E760">
        <v>0</v>
      </c>
      <c r="F760" t="s">
        <v>12</v>
      </c>
      <c r="G760">
        <v>187</v>
      </c>
      <c r="H760" t="s">
        <v>21</v>
      </c>
    </row>
    <row r="761" spans="1:11" ht="30" x14ac:dyDescent="0.25">
      <c r="A761" s="4">
        <v>44633</v>
      </c>
      <c r="B761" s="6" t="s">
        <v>18</v>
      </c>
      <c r="C761">
        <v>760</v>
      </c>
      <c r="D761" t="s">
        <v>9</v>
      </c>
      <c r="E761">
        <v>0</v>
      </c>
      <c r="F761" t="s">
        <v>12</v>
      </c>
      <c r="G761">
        <v>187</v>
      </c>
      <c r="H761" t="s">
        <v>21</v>
      </c>
      <c r="I761">
        <v>8.6300000000000005E-3</v>
      </c>
      <c r="K761" s="14" t="str">
        <f>"Aggregate weight spec " &amp;C759&amp;"-"&amp;C761</f>
        <v>Aggregate weight spec 758-760</v>
      </c>
    </row>
    <row r="762" spans="1:11" x14ac:dyDescent="0.25">
      <c r="A762" s="4">
        <v>44633</v>
      </c>
      <c r="B762" s="6" t="s">
        <v>18</v>
      </c>
      <c r="C762">
        <v>761</v>
      </c>
      <c r="D762" t="s">
        <v>12</v>
      </c>
      <c r="E762">
        <v>1</v>
      </c>
      <c r="F762" t="s">
        <v>12</v>
      </c>
      <c r="G762">
        <v>188</v>
      </c>
      <c r="H762" t="s">
        <v>21</v>
      </c>
    </row>
    <row r="763" spans="1:11" x14ac:dyDescent="0.25">
      <c r="A763" s="4">
        <v>44633</v>
      </c>
      <c r="B763" s="6" t="s">
        <v>18</v>
      </c>
      <c r="C763">
        <v>762</v>
      </c>
      <c r="D763" t="s">
        <v>12</v>
      </c>
      <c r="E763">
        <v>6</v>
      </c>
      <c r="F763" t="s">
        <v>12</v>
      </c>
      <c r="G763">
        <v>188</v>
      </c>
      <c r="H763" t="s">
        <v>21</v>
      </c>
    </row>
    <row r="764" spans="1:11" ht="30" x14ac:dyDescent="0.25">
      <c r="A764" s="4">
        <v>44633</v>
      </c>
      <c r="B764" s="6" t="s">
        <v>18</v>
      </c>
      <c r="C764">
        <v>763</v>
      </c>
      <c r="D764" t="s">
        <v>12</v>
      </c>
      <c r="E764">
        <v>1</v>
      </c>
      <c r="F764" t="s">
        <v>12</v>
      </c>
      <c r="G764">
        <v>188</v>
      </c>
      <c r="H764" t="s">
        <v>21</v>
      </c>
      <c r="I764">
        <v>8.9300000000000004E-3</v>
      </c>
      <c r="K764" s="14" t="str">
        <f>"Aggregate weight spec " &amp;C762&amp;"-"&amp;C764</f>
        <v>Aggregate weight spec 761-763</v>
      </c>
    </row>
    <row r="765" spans="1:11" x14ac:dyDescent="0.25">
      <c r="A765" s="4">
        <v>44633</v>
      </c>
      <c r="B765" s="6" t="s">
        <v>18</v>
      </c>
      <c r="C765">
        <v>764</v>
      </c>
      <c r="D765" t="s">
        <v>12</v>
      </c>
      <c r="E765">
        <v>6</v>
      </c>
      <c r="F765" t="s">
        <v>12</v>
      </c>
      <c r="H765" t="s">
        <v>11</v>
      </c>
    </row>
    <row r="766" spans="1:11" x14ac:dyDescent="0.25">
      <c r="A766" s="4">
        <v>44633</v>
      </c>
      <c r="B766" s="6" t="s">
        <v>18</v>
      </c>
      <c r="C766">
        <v>765</v>
      </c>
      <c r="D766" t="s">
        <v>12</v>
      </c>
      <c r="E766">
        <v>7</v>
      </c>
      <c r="F766" t="s">
        <v>12</v>
      </c>
      <c r="H766" t="s">
        <v>11</v>
      </c>
    </row>
    <row r="767" spans="1:11" x14ac:dyDescent="0.25">
      <c r="A767" s="4">
        <v>44633</v>
      </c>
      <c r="B767" s="6" t="s">
        <v>18</v>
      </c>
      <c r="C767">
        <v>766</v>
      </c>
      <c r="D767" t="s">
        <v>12</v>
      </c>
      <c r="E767">
        <v>3</v>
      </c>
      <c r="F767" t="s">
        <v>12</v>
      </c>
      <c r="H767" t="s">
        <v>11</v>
      </c>
    </row>
    <row r="768" spans="1:11" ht="30" x14ac:dyDescent="0.25">
      <c r="A768" s="4">
        <v>44633</v>
      </c>
      <c r="B768" s="6" t="s">
        <v>18</v>
      </c>
      <c r="C768">
        <v>767</v>
      </c>
      <c r="D768" t="s">
        <v>12</v>
      </c>
      <c r="E768">
        <v>2</v>
      </c>
      <c r="F768" t="s">
        <v>12</v>
      </c>
      <c r="H768" t="s">
        <v>11</v>
      </c>
      <c r="I768">
        <v>1.06E-2</v>
      </c>
      <c r="J768" s="8">
        <f>COUNTIF(D753:D768,"Y")/COUNTA(D753:D768)</f>
        <v>0.6875</v>
      </c>
      <c r="K768" s="14" t="str">
        <f>"Aggregate weight spec " &amp;C765&amp;"-"&amp;C768</f>
        <v>Aggregate weight spec 764-767</v>
      </c>
    </row>
    <row r="769" spans="1:11" x14ac:dyDescent="0.25">
      <c r="A769" s="4">
        <v>44633</v>
      </c>
      <c r="B769" s="6" t="s">
        <v>13</v>
      </c>
      <c r="C769">
        <v>768</v>
      </c>
      <c r="D769" t="s">
        <v>9</v>
      </c>
      <c r="E769">
        <v>0</v>
      </c>
      <c r="F769" t="s">
        <v>12</v>
      </c>
      <c r="G769">
        <v>189</v>
      </c>
      <c r="H769" t="s">
        <v>16</v>
      </c>
    </row>
    <row r="770" spans="1:11" x14ac:dyDescent="0.25">
      <c r="A770" s="4">
        <v>44633</v>
      </c>
      <c r="B770" s="6" t="s">
        <v>13</v>
      </c>
      <c r="C770">
        <v>769</v>
      </c>
      <c r="D770" t="s">
        <v>9</v>
      </c>
      <c r="E770">
        <v>0</v>
      </c>
      <c r="F770" t="s">
        <v>12</v>
      </c>
      <c r="G770">
        <v>189</v>
      </c>
      <c r="H770" t="s">
        <v>16</v>
      </c>
    </row>
    <row r="771" spans="1:11" ht="30" x14ac:dyDescent="0.25">
      <c r="A771" s="4">
        <v>44633</v>
      </c>
      <c r="B771" s="6" t="s">
        <v>13</v>
      </c>
      <c r="C771">
        <v>770</v>
      </c>
      <c r="D771" t="s">
        <v>9</v>
      </c>
      <c r="E771">
        <v>0</v>
      </c>
      <c r="F771" t="s">
        <v>12</v>
      </c>
      <c r="G771">
        <v>189</v>
      </c>
      <c r="H771" t="s">
        <v>16</v>
      </c>
      <c r="I771">
        <v>9.809E-3</v>
      </c>
      <c r="K771" s="14" t="str">
        <f>"Aggregate weight spec " &amp;C769&amp;"-"&amp;C771</f>
        <v>Aggregate weight spec 768-770</v>
      </c>
    </row>
    <row r="772" spans="1:11" x14ac:dyDescent="0.25">
      <c r="A772" s="4">
        <v>44633</v>
      </c>
      <c r="B772" s="6" t="s">
        <v>13</v>
      </c>
      <c r="C772">
        <v>771</v>
      </c>
      <c r="D772" t="s">
        <v>12</v>
      </c>
      <c r="E772">
        <v>1</v>
      </c>
      <c r="F772" t="s">
        <v>12</v>
      </c>
      <c r="G772">
        <v>190</v>
      </c>
      <c r="H772" t="s">
        <v>16</v>
      </c>
    </row>
    <row r="773" spans="1:11" x14ac:dyDescent="0.25">
      <c r="A773" s="4">
        <v>44633</v>
      </c>
      <c r="B773" s="6" t="s">
        <v>13</v>
      </c>
      <c r="C773">
        <v>772</v>
      </c>
      <c r="D773" t="s">
        <v>9</v>
      </c>
      <c r="E773">
        <v>0</v>
      </c>
      <c r="F773" t="s">
        <v>12</v>
      </c>
      <c r="G773">
        <v>190</v>
      </c>
      <c r="H773" t="s">
        <v>16</v>
      </c>
    </row>
    <row r="774" spans="1:11" ht="30" x14ac:dyDescent="0.25">
      <c r="A774" s="4">
        <v>44633</v>
      </c>
      <c r="B774" s="6" t="s">
        <v>13</v>
      </c>
      <c r="C774">
        <v>773</v>
      </c>
      <c r="D774" t="s">
        <v>9</v>
      </c>
      <c r="E774">
        <v>0</v>
      </c>
      <c r="F774" t="s">
        <v>12</v>
      </c>
      <c r="G774">
        <v>190</v>
      </c>
      <c r="H774" t="s">
        <v>16</v>
      </c>
      <c r="I774">
        <v>9.9900000000000006E-3</v>
      </c>
      <c r="K774" s="14" t="str">
        <f>"Aggregate weight spec " &amp;C772&amp;"-"&amp;C774</f>
        <v>Aggregate weight spec 771-773</v>
      </c>
    </row>
    <row r="775" spans="1:11" x14ac:dyDescent="0.25">
      <c r="A775" s="4">
        <v>44633</v>
      </c>
      <c r="B775" s="6" t="s">
        <v>13</v>
      </c>
      <c r="C775">
        <v>774</v>
      </c>
      <c r="D775" t="s">
        <v>12</v>
      </c>
      <c r="E775">
        <v>1</v>
      </c>
      <c r="F775" t="s">
        <v>12</v>
      </c>
      <c r="G775">
        <v>191</v>
      </c>
      <c r="H775" t="s">
        <v>21</v>
      </c>
    </row>
    <row r="776" spans="1:11" x14ac:dyDescent="0.25">
      <c r="A776" s="4">
        <v>44633</v>
      </c>
      <c r="B776" s="6" t="s">
        <v>13</v>
      </c>
      <c r="C776">
        <v>775</v>
      </c>
      <c r="D776" t="s">
        <v>12</v>
      </c>
      <c r="E776">
        <v>2</v>
      </c>
      <c r="F776" t="s">
        <v>12</v>
      </c>
      <c r="G776">
        <v>191</v>
      </c>
      <c r="H776" t="s">
        <v>21</v>
      </c>
    </row>
    <row r="777" spans="1:11" ht="30" x14ac:dyDescent="0.25">
      <c r="A777" s="4">
        <v>44633</v>
      </c>
      <c r="B777" s="6" t="s">
        <v>13</v>
      </c>
      <c r="C777">
        <v>776</v>
      </c>
      <c r="D777" t="s">
        <v>12</v>
      </c>
      <c r="E777">
        <v>1</v>
      </c>
      <c r="F777" t="s">
        <v>12</v>
      </c>
      <c r="G777">
        <v>191</v>
      </c>
      <c r="H777" t="s">
        <v>21</v>
      </c>
      <c r="I777">
        <v>9.1299999999999992E-3</v>
      </c>
      <c r="K777" s="14" t="str">
        <f>"Aggregate weight spec " &amp;C775&amp;"-"&amp;C777</f>
        <v>Aggregate weight spec 774-776</v>
      </c>
    </row>
    <row r="778" spans="1:11" x14ac:dyDescent="0.25">
      <c r="A778" s="4">
        <v>44633</v>
      </c>
      <c r="B778" s="6" t="s">
        <v>13</v>
      </c>
      <c r="C778">
        <v>777</v>
      </c>
      <c r="D778" t="s">
        <v>12</v>
      </c>
      <c r="E778">
        <v>1</v>
      </c>
      <c r="F778" t="s">
        <v>12</v>
      </c>
      <c r="G778">
        <v>192</v>
      </c>
      <c r="H778" t="s">
        <v>21</v>
      </c>
    </row>
    <row r="779" spans="1:11" x14ac:dyDescent="0.25">
      <c r="A779" s="4">
        <v>44633</v>
      </c>
      <c r="B779" s="6" t="s">
        <v>13</v>
      </c>
      <c r="C779">
        <v>778</v>
      </c>
      <c r="D779" t="s">
        <v>12</v>
      </c>
      <c r="E779">
        <v>1</v>
      </c>
      <c r="F779" t="s">
        <v>12</v>
      </c>
      <c r="G779">
        <v>192</v>
      </c>
      <c r="H779" t="s">
        <v>21</v>
      </c>
    </row>
    <row r="780" spans="1:11" ht="30" x14ac:dyDescent="0.25">
      <c r="A780" s="4">
        <v>44633</v>
      </c>
      <c r="B780" s="6" t="s">
        <v>13</v>
      </c>
      <c r="C780">
        <v>779</v>
      </c>
      <c r="D780" t="s">
        <v>9</v>
      </c>
      <c r="E780">
        <v>0</v>
      </c>
      <c r="F780" t="s">
        <v>12</v>
      </c>
      <c r="G780">
        <v>192</v>
      </c>
      <c r="H780" t="s">
        <v>21</v>
      </c>
      <c r="I780">
        <v>9.3799999999999994E-3</v>
      </c>
      <c r="K780" s="14" t="str">
        <f>"Aggregate weight spec " &amp;C778&amp;"-"&amp;C780</f>
        <v>Aggregate weight spec 777-779</v>
      </c>
    </row>
    <row r="781" spans="1:11" x14ac:dyDescent="0.25">
      <c r="A781" s="4">
        <v>44633</v>
      </c>
      <c r="B781" s="6" t="s">
        <v>13</v>
      </c>
      <c r="C781">
        <v>780</v>
      </c>
      <c r="D781" t="s">
        <v>12</v>
      </c>
      <c r="E781">
        <v>1</v>
      </c>
      <c r="F781" t="s">
        <v>12</v>
      </c>
      <c r="H781" t="s">
        <v>11</v>
      </c>
    </row>
    <row r="782" spans="1:11" x14ac:dyDescent="0.25">
      <c r="A782" s="4">
        <v>44633</v>
      </c>
      <c r="B782" s="6" t="s">
        <v>13</v>
      </c>
      <c r="C782">
        <v>781</v>
      </c>
      <c r="D782" t="s">
        <v>12</v>
      </c>
      <c r="E782">
        <v>2</v>
      </c>
      <c r="F782" t="s">
        <v>12</v>
      </c>
      <c r="H782" t="s">
        <v>11</v>
      </c>
    </row>
    <row r="783" spans="1:11" x14ac:dyDescent="0.25">
      <c r="A783" s="4">
        <v>44633</v>
      </c>
      <c r="B783" s="6" t="s">
        <v>13</v>
      </c>
      <c r="C783">
        <v>782</v>
      </c>
      <c r="D783" t="s">
        <v>12</v>
      </c>
      <c r="E783">
        <v>3</v>
      </c>
      <c r="F783" t="s">
        <v>12</v>
      </c>
      <c r="H783" t="s">
        <v>11</v>
      </c>
    </row>
    <row r="784" spans="1:11" ht="30" x14ac:dyDescent="0.25">
      <c r="A784" s="4">
        <v>44633</v>
      </c>
      <c r="B784" s="6" t="s">
        <v>13</v>
      </c>
      <c r="C784">
        <v>783</v>
      </c>
      <c r="D784" t="s">
        <v>12</v>
      </c>
      <c r="E784">
        <v>3</v>
      </c>
      <c r="F784" t="s">
        <v>12</v>
      </c>
      <c r="H784" t="s">
        <v>11</v>
      </c>
      <c r="I784">
        <v>1.1259999999999999E-2</v>
      </c>
      <c r="J784" s="8">
        <f>COUNTIF(D769:D784,"Y")/COUNTA(D769:D784)</f>
        <v>0.625</v>
      </c>
      <c r="K784" s="14" t="str">
        <f>"Aggregate weight spec " &amp;C781&amp;"-"&amp;C784</f>
        <v>Aggregate weight spec 780-783</v>
      </c>
    </row>
    <row r="785" spans="1:11" x14ac:dyDescent="0.25">
      <c r="A785" s="4">
        <v>44633</v>
      </c>
      <c r="B785" s="6" t="s">
        <v>64</v>
      </c>
      <c r="C785">
        <v>784</v>
      </c>
      <c r="D785" t="s">
        <v>9</v>
      </c>
      <c r="E785">
        <v>0</v>
      </c>
      <c r="F785" t="s">
        <v>12</v>
      </c>
      <c r="G785">
        <v>193</v>
      </c>
      <c r="H785" t="s">
        <v>16</v>
      </c>
    </row>
    <row r="786" spans="1:11" x14ac:dyDescent="0.25">
      <c r="A786" s="4">
        <v>44633</v>
      </c>
      <c r="B786" s="6" t="s">
        <v>64</v>
      </c>
      <c r="C786">
        <v>785</v>
      </c>
      <c r="D786" t="s">
        <v>12</v>
      </c>
      <c r="E786">
        <v>1</v>
      </c>
      <c r="F786" t="s">
        <v>12</v>
      </c>
      <c r="G786">
        <v>193</v>
      </c>
      <c r="H786" t="s">
        <v>16</v>
      </c>
    </row>
    <row r="787" spans="1:11" ht="30" x14ac:dyDescent="0.25">
      <c r="A787" s="4">
        <v>44633</v>
      </c>
      <c r="B787" s="6" t="s">
        <v>64</v>
      </c>
      <c r="C787">
        <v>786</v>
      </c>
      <c r="D787" t="s">
        <v>12</v>
      </c>
      <c r="E787">
        <v>2</v>
      </c>
      <c r="F787" t="s">
        <v>12</v>
      </c>
      <c r="G787">
        <v>193</v>
      </c>
      <c r="H787" t="s">
        <v>16</v>
      </c>
      <c r="I787">
        <v>8.4700000000000001E-3</v>
      </c>
      <c r="K787" s="14" t="str">
        <f>"Aggregate weight spec " &amp;C785&amp;"-"&amp;C787</f>
        <v>Aggregate weight spec 784-786</v>
      </c>
    </row>
    <row r="788" spans="1:11" x14ac:dyDescent="0.25">
      <c r="A788" s="4">
        <v>44633</v>
      </c>
      <c r="B788" s="6" t="s">
        <v>64</v>
      </c>
      <c r="C788">
        <v>787</v>
      </c>
      <c r="D788" t="s">
        <v>12</v>
      </c>
      <c r="E788">
        <v>1</v>
      </c>
      <c r="F788" t="s">
        <v>12</v>
      </c>
      <c r="G788">
        <v>194</v>
      </c>
      <c r="H788" t="s">
        <v>16</v>
      </c>
    </row>
    <row r="789" spans="1:11" x14ac:dyDescent="0.25">
      <c r="A789" s="4">
        <v>44633</v>
      </c>
      <c r="B789" s="6" t="s">
        <v>64</v>
      </c>
      <c r="C789">
        <v>788</v>
      </c>
      <c r="D789" t="s">
        <v>12</v>
      </c>
      <c r="E789">
        <v>10</v>
      </c>
      <c r="F789" t="s">
        <v>12</v>
      </c>
      <c r="G789">
        <v>194</v>
      </c>
      <c r="H789" t="s">
        <v>16</v>
      </c>
    </row>
    <row r="790" spans="1:11" ht="30" x14ac:dyDescent="0.25">
      <c r="A790" s="4">
        <v>44633</v>
      </c>
      <c r="B790" s="6" t="s">
        <v>64</v>
      </c>
      <c r="C790">
        <v>789</v>
      </c>
      <c r="D790" t="s">
        <v>12</v>
      </c>
      <c r="E790">
        <v>3</v>
      </c>
      <c r="F790" t="s">
        <v>12</v>
      </c>
      <c r="G790">
        <v>194</v>
      </c>
      <c r="H790" t="s">
        <v>16</v>
      </c>
      <c r="I790">
        <v>8.6E-3</v>
      </c>
      <c r="K790" s="14" t="str">
        <f>"Aggregate weight spec " &amp;C788&amp;"-"&amp;C790</f>
        <v>Aggregate weight spec 787-789</v>
      </c>
    </row>
    <row r="791" spans="1:11" x14ac:dyDescent="0.25">
      <c r="A791" s="4">
        <v>44633</v>
      </c>
      <c r="B791" s="6" t="s">
        <v>64</v>
      </c>
      <c r="C791">
        <v>790</v>
      </c>
      <c r="D791" t="s">
        <v>12</v>
      </c>
      <c r="E791">
        <v>2</v>
      </c>
      <c r="F791" t="s">
        <v>12</v>
      </c>
      <c r="G791">
        <v>195</v>
      </c>
      <c r="H791" t="s">
        <v>21</v>
      </c>
    </row>
    <row r="792" spans="1:11" x14ac:dyDescent="0.25">
      <c r="A792" s="4">
        <v>44633</v>
      </c>
      <c r="B792" s="6" t="s">
        <v>64</v>
      </c>
      <c r="C792">
        <v>791</v>
      </c>
      <c r="D792" t="s">
        <v>9</v>
      </c>
      <c r="E792">
        <v>0</v>
      </c>
      <c r="F792" t="s">
        <v>12</v>
      </c>
      <c r="G792">
        <v>195</v>
      </c>
      <c r="H792" t="s">
        <v>21</v>
      </c>
    </row>
    <row r="793" spans="1:11" ht="30" x14ac:dyDescent="0.25">
      <c r="A793" s="4">
        <v>44633</v>
      </c>
      <c r="B793" s="6" t="s">
        <v>64</v>
      </c>
      <c r="C793">
        <v>792</v>
      </c>
      <c r="D793" t="s">
        <v>12</v>
      </c>
      <c r="E793">
        <v>7</v>
      </c>
      <c r="F793" t="s">
        <v>12</v>
      </c>
      <c r="G793">
        <v>195</v>
      </c>
      <c r="H793" t="s">
        <v>21</v>
      </c>
      <c r="I793">
        <v>8.5299999999999994E-3</v>
      </c>
      <c r="K793" s="14" t="str">
        <f>"Aggregate weight spec " &amp;C791&amp;"-"&amp;C793</f>
        <v>Aggregate weight spec 790-792</v>
      </c>
    </row>
    <row r="794" spans="1:11" x14ac:dyDescent="0.25">
      <c r="A794" s="4">
        <v>44633</v>
      </c>
      <c r="B794" s="6" t="s">
        <v>64</v>
      </c>
      <c r="C794">
        <v>793</v>
      </c>
      <c r="D794" t="s">
        <v>12</v>
      </c>
      <c r="E794">
        <v>3</v>
      </c>
      <c r="F794" t="s">
        <v>12</v>
      </c>
      <c r="G794">
        <v>196</v>
      </c>
      <c r="H794" t="s">
        <v>21</v>
      </c>
    </row>
    <row r="795" spans="1:11" x14ac:dyDescent="0.25">
      <c r="A795" s="4">
        <v>44633</v>
      </c>
      <c r="B795" s="6" t="s">
        <v>64</v>
      </c>
      <c r="C795">
        <v>794</v>
      </c>
      <c r="D795" t="s">
        <v>9</v>
      </c>
      <c r="E795">
        <v>0</v>
      </c>
      <c r="F795" t="s">
        <v>12</v>
      </c>
      <c r="G795">
        <v>196</v>
      </c>
      <c r="H795" t="s">
        <v>21</v>
      </c>
    </row>
    <row r="796" spans="1:11" ht="30" x14ac:dyDescent="0.25">
      <c r="A796" s="4">
        <v>44633</v>
      </c>
      <c r="B796" s="6" t="s">
        <v>64</v>
      </c>
      <c r="C796">
        <v>795</v>
      </c>
      <c r="D796" t="s">
        <v>12</v>
      </c>
      <c r="E796">
        <v>8</v>
      </c>
      <c r="F796" t="s">
        <v>12</v>
      </c>
      <c r="G796">
        <v>196</v>
      </c>
      <c r="H796" t="s">
        <v>21</v>
      </c>
      <c r="I796">
        <v>7.8289999999999992E-3</v>
      </c>
      <c r="K796" s="14" t="str">
        <f>"Aggregate weight spec " &amp;C794&amp;"-"&amp;C796</f>
        <v>Aggregate weight spec 793-795</v>
      </c>
    </row>
    <row r="797" spans="1:11" x14ac:dyDescent="0.25">
      <c r="A797" s="4">
        <v>44633</v>
      </c>
      <c r="B797" s="6" t="s">
        <v>64</v>
      </c>
      <c r="C797">
        <v>796</v>
      </c>
      <c r="D797" t="s">
        <v>9</v>
      </c>
      <c r="E797">
        <v>0</v>
      </c>
      <c r="F797" t="s">
        <v>12</v>
      </c>
      <c r="H797" t="s">
        <v>11</v>
      </c>
    </row>
    <row r="798" spans="1:11" x14ac:dyDescent="0.25">
      <c r="A798" s="4">
        <v>44633</v>
      </c>
      <c r="B798" s="6" t="s">
        <v>64</v>
      </c>
      <c r="C798">
        <v>797</v>
      </c>
      <c r="D798" t="s">
        <v>12</v>
      </c>
      <c r="E798">
        <v>2</v>
      </c>
      <c r="F798" t="s">
        <v>12</v>
      </c>
      <c r="H798" t="s">
        <v>11</v>
      </c>
    </row>
    <row r="799" spans="1:11" ht="30" x14ac:dyDescent="0.25">
      <c r="A799" s="4">
        <v>44633</v>
      </c>
      <c r="B799" s="6" t="s">
        <v>64</v>
      </c>
      <c r="C799">
        <v>798</v>
      </c>
      <c r="D799" t="s">
        <v>12</v>
      </c>
      <c r="E799">
        <v>1</v>
      </c>
      <c r="F799" t="s">
        <v>12</v>
      </c>
      <c r="H799" t="s">
        <v>11</v>
      </c>
      <c r="I799">
        <v>7.3800000000000003E-3</v>
      </c>
      <c r="J799" s="8">
        <f>COUNTIF(D785:D799,"Y")/COUNTA(D785:D799)</f>
        <v>0.73333333333333328</v>
      </c>
      <c r="K799" s="14" t="str">
        <f>"Aggregate weight spec " &amp;C797&amp;"-"&amp;C799</f>
        <v>Aggregate weight spec 796-798</v>
      </c>
    </row>
    <row r="800" spans="1:11" x14ac:dyDescent="0.25">
      <c r="A800" s="4">
        <v>44633</v>
      </c>
      <c r="B800" s="6" t="s">
        <v>8</v>
      </c>
      <c r="C800">
        <v>799</v>
      </c>
      <c r="D800" t="s">
        <v>12</v>
      </c>
      <c r="E800">
        <v>3</v>
      </c>
      <c r="F800" t="s">
        <v>12</v>
      </c>
      <c r="G800">
        <v>197</v>
      </c>
      <c r="H800" t="s">
        <v>16</v>
      </c>
    </row>
    <row r="801" spans="1:11" x14ac:dyDescent="0.25">
      <c r="A801" s="4">
        <v>44633</v>
      </c>
      <c r="B801" s="6" t="s">
        <v>8</v>
      </c>
      <c r="C801">
        <v>800</v>
      </c>
      <c r="D801" t="s">
        <v>9</v>
      </c>
      <c r="E801">
        <v>0</v>
      </c>
      <c r="F801" t="s">
        <v>12</v>
      </c>
      <c r="G801">
        <v>197</v>
      </c>
      <c r="H801" t="s">
        <v>16</v>
      </c>
    </row>
    <row r="802" spans="1:11" ht="30" x14ac:dyDescent="0.25">
      <c r="A802" s="4">
        <v>44633</v>
      </c>
      <c r="B802" s="6" t="s">
        <v>8</v>
      </c>
      <c r="C802">
        <v>801</v>
      </c>
      <c r="D802" t="s">
        <v>9</v>
      </c>
      <c r="E802">
        <v>0</v>
      </c>
      <c r="F802" t="s">
        <v>12</v>
      </c>
      <c r="G802">
        <v>197</v>
      </c>
      <c r="H802" t="s">
        <v>16</v>
      </c>
      <c r="I802">
        <v>9.8899999999999995E-3</v>
      </c>
      <c r="K802" s="14" t="str">
        <f>"Aggregate weight spec " &amp;C800&amp;"-"&amp;C802</f>
        <v>Aggregate weight spec 799-801</v>
      </c>
    </row>
    <row r="803" spans="1:11" x14ac:dyDescent="0.25">
      <c r="A803" s="4">
        <v>44633</v>
      </c>
      <c r="B803" s="6" t="s">
        <v>8</v>
      </c>
      <c r="C803">
        <v>802</v>
      </c>
      <c r="D803" t="s">
        <v>12</v>
      </c>
      <c r="E803">
        <v>5</v>
      </c>
      <c r="F803" t="s">
        <v>12</v>
      </c>
      <c r="G803">
        <v>198</v>
      </c>
      <c r="H803" t="s">
        <v>16</v>
      </c>
    </row>
    <row r="804" spans="1:11" x14ac:dyDescent="0.25">
      <c r="A804" s="4">
        <v>44633</v>
      </c>
      <c r="B804" s="6" t="s">
        <v>8</v>
      </c>
      <c r="C804">
        <v>803</v>
      </c>
      <c r="D804" t="s">
        <v>12</v>
      </c>
      <c r="E804">
        <v>1</v>
      </c>
      <c r="F804" t="s">
        <v>12</v>
      </c>
      <c r="G804">
        <v>198</v>
      </c>
      <c r="H804" t="s">
        <v>16</v>
      </c>
    </row>
    <row r="805" spans="1:11" ht="30" x14ac:dyDescent="0.25">
      <c r="A805" s="4">
        <v>44633</v>
      </c>
      <c r="B805" s="6" t="s">
        <v>8</v>
      </c>
      <c r="C805">
        <v>804</v>
      </c>
      <c r="D805" t="s">
        <v>9</v>
      </c>
      <c r="E805">
        <v>0</v>
      </c>
      <c r="F805" t="s">
        <v>12</v>
      </c>
      <c r="G805">
        <v>198</v>
      </c>
      <c r="H805" t="s">
        <v>16</v>
      </c>
      <c r="I805">
        <v>9.3699999999999999E-3</v>
      </c>
      <c r="K805" s="14" t="str">
        <f>"Aggregate weight spec " &amp;C803&amp;"-"&amp;C805</f>
        <v>Aggregate weight spec 802-804</v>
      </c>
    </row>
    <row r="806" spans="1:11" x14ac:dyDescent="0.25">
      <c r="A806" s="4">
        <v>44633</v>
      </c>
      <c r="B806" s="6" t="s">
        <v>8</v>
      </c>
      <c r="C806">
        <v>805</v>
      </c>
      <c r="D806" t="s">
        <v>12</v>
      </c>
      <c r="E806">
        <v>4</v>
      </c>
      <c r="F806" t="s">
        <v>12</v>
      </c>
      <c r="G806">
        <v>199</v>
      </c>
      <c r="H806" t="s">
        <v>21</v>
      </c>
    </row>
    <row r="807" spans="1:11" x14ac:dyDescent="0.25">
      <c r="A807" s="4">
        <v>44633</v>
      </c>
      <c r="B807" s="6" t="s">
        <v>8</v>
      </c>
      <c r="C807">
        <v>806</v>
      </c>
      <c r="D807" t="s">
        <v>12</v>
      </c>
      <c r="E807">
        <v>3</v>
      </c>
      <c r="F807" t="s">
        <v>12</v>
      </c>
      <c r="G807">
        <v>199</v>
      </c>
      <c r="H807" t="s">
        <v>21</v>
      </c>
    </row>
    <row r="808" spans="1:11" ht="30" x14ac:dyDescent="0.25">
      <c r="A808" s="4">
        <v>44633</v>
      </c>
      <c r="B808" s="6" t="s">
        <v>8</v>
      </c>
      <c r="C808">
        <v>807</v>
      </c>
      <c r="D808" t="s">
        <v>9</v>
      </c>
      <c r="E808">
        <v>0</v>
      </c>
      <c r="F808" t="s">
        <v>12</v>
      </c>
      <c r="G808">
        <v>199</v>
      </c>
      <c r="H808" t="s">
        <v>21</v>
      </c>
      <c r="I808">
        <v>1.0149999999999999E-2</v>
      </c>
      <c r="K808" s="14" t="str">
        <f>"Aggregate weight spec " &amp;C806&amp;"-"&amp;C808</f>
        <v>Aggregate weight spec 805-807</v>
      </c>
    </row>
    <row r="809" spans="1:11" x14ac:dyDescent="0.25">
      <c r="A809" s="4">
        <v>44633</v>
      </c>
      <c r="B809" s="6" t="s">
        <v>8</v>
      </c>
      <c r="C809">
        <v>808</v>
      </c>
      <c r="D809" t="s">
        <v>12</v>
      </c>
      <c r="E809">
        <v>11</v>
      </c>
      <c r="F809" t="s">
        <v>12</v>
      </c>
      <c r="G809">
        <v>200</v>
      </c>
      <c r="H809" t="s">
        <v>21</v>
      </c>
    </row>
    <row r="810" spans="1:11" x14ac:dyDescent="0.25">
      <c r="A810" s="4">
        <v>44633</v>
      </c>
      <c r="B810" s="6" t="s">
        <v>8</v>
      </c>
      <c r="C810">
        <v>809</v>
      </c>
      <c r="D810" t="s">
        <v>12</v>
      </c>
      <c r="E810">
        <v>1</v>
      </c>
      <c r="F810" t="s">
        <v>12</v>
      </c>
      <c r="G810">
        <v>200</v>
      </c>
      <c r="H810" t="s">
        <v>21</v>
      </c>
    </row>
    <row r="811" spans="1:11" ht="30" x14ac:dyDescent="0.25">
      <c r="A811" s="4">
        <v>44633</v>
      </c>
      <c r="B811" s="6" t="s">
        <v>8</v>
      </c>
      <c r="C811">
        <v>810</v>
      </c>
      <c r="D811" t="s">
        <v>9</v>
      </c>
      <c r="E811">
        <v>0</v>
      </c>
      <c r="F811" t="s">
        <v>12</v>
      </c>
      <c r="G811">
        <v>200</v>
      </c>
      <c r="H811" t="s">
        <v>21</v>
      </c>
      <c r="I811">
        <v>8.6199999999999992E-3</v>
      </c>
      <c r="K811" s="14" t="str">
        <f>"Aggregate weight spec " &amp;C809&amp;"-"&amp;C811</f>
        <v>Aggregate weight spec 808-810</v>
      </c>
    </row>
    <row r="812" spans="1:11" x14ac:dyDescent="0.25">
      <c r="A812" s="4">
        <v>44633</v>
      </c>
      <c r="B812" s="6" t="s">
        <v>8</v>
      </c>
      <c r="C812">
        <v>811</v>
      </c>
      <c r="D812" t="s">
        <v>12</v>
      </c>
      <c r="E812">
        <v>2</v>
      </c>
      <c r="F812" t="s">
        <v>12</v>
      </c>
      <c r="H812" t="s">
        <v>11</v>
      </c>
    </row>
    <row r="813" spans="1:11" x14ac:dyDescent="0.25">
      <c r="A813" s="4">
        <v>44633</v>
      </c>
      <c r="B813" s="6" t="s">
        <v>8</v>
      </c>
      <c r="C813">
        <v>812</v>
      </c>
      <c r="D813" t="s">
        <v>12</v>
      </c>
      <c r="E813">
        <v>5</v>
      </c>
      <c r="F813" t="s">
        <v>12</v>
      </c>
      <c r="H813" t="s">
        <v>11</v>
      </c>
    </row>
    <row r="814" spans="1:11" x14ac:dyDescent="0.25">
      <c r="A814" s="4">
        <v>44633</v>
      </c>
      <c r="B814" s="6" t="s">
        <v>8</v>
      </c>
      <c r="C814">
        <v>813</v>
      </c>
      <c r="D814" t="s">
        <v>9</v>
      </c>
      <c r="E814">
        <v>0</v>
      </c>
      <c r="F814" t="s">
        <v>12</v>
      </c>
      <c r="H814" t="s">
        <v>11</v>
      </c>
    </row>
    <row r="815" spans="1:11" ht="30" x14ac:dyDescent="0.25">
      <c r="A815" s="4">
        <v>44633</v>
      </c>
      <c r="B815" s="6" t="s">
        <v>8</v>
      </c>
      <c r="C815">
        <v>814</v>
      </c>
      <c r="D815" t="s">
        <v>9</v>
      </c>
      <c r="E815">
        <v>0</v>
      </c>
      <c r="F815" t="s">
        <v>12</v>
      </c>
      <c r="H815" t="s">
        <v>11</v>
      </c>
      <c r="I815">
        <v>1.0255E-2</v>
      </c>
      <c r="J815" s="8">
        <f>COUNTIF(D800:D815,"Y")/COUNTA(D800:D815)</f>
        <v>0.5625</v>
      </c>
      <c r="K815" s="14" t="str">
        <f>"Aggregate weight spec " &amp;C812&amp;"-"&amp;C815</f>
        <v>Aggregate weight spec 811-814</v>
      </c>
    </row>
    <row r="816" spans="1:11" x14ac:dyDescent="0.25">
      <c r="A816" s="4">
        <v>44634</v>
      </c>
      <c r="B816" s="6" t="s">
        <v>18</v>
      </c>
      <c r="C816">
        <v>815</v>
      </c>
      <c r="D816" t="s">
        <v>12</v>
      </c>
      <c r="E816">
        <v>1</v>
      </c>
      <c r="F816" t="s">
        <v>12</v>
      </c>
      <c r="G816">
        <v>201</v>
      </c>
      <c r="H816" t="s">
        <v>16</v>
      </c>
    </row>
    <row r="817" spans="1:11" x14ac:dyDescent="0.25">
      <c r="A817" s="4">
        <v>44634</v>
      </c>
      <c r="B817" s="6" t="s">
        <v>18</v>
      </c>
      <c r="C817">
        <v>816</v>
      </c>
      <c r="D817" t="s">
        <v>12</v>
      </c>
      <c r="E817">
        <v>1</v>
      </c>
      <c r="F817" t="s">
        <v>12</v>
      </c>
      <c r="G817">
        <v>201</v>
      </c>
      <c r="H817" t="s">
        <v>16</v>
      </c>
    </row>
    <row r="818" spans="1:11" ht="30" x14ac:dyDescent="0.25">
      <c r="A818" s="4">
        <v>44634</v>
      </c>
      <c r="B818" s="6" t="s">
        <v>18</v>
      </c>
      <c r="C818">
        <v>817</v>
      </c>
      <c r="D818" t="s">
        <v>12</v>
      </c>
      <c r="E818">
        <v>3</v>
      </c>
      <c r="F818" t="s">
        <v>12</v>
      </c>
      <c r="G818">
        <v>201</v>
      </c>
      <c r="H818" t="s">
        <v>16</v>
      </c>
      <c r="I818">
        <v>9.1020000000000007E-3</v>
      </c>
      <c r="K818" s="14" t="str">
        <f>"Aggregate weight spec " &amp;C816&amp;"-"&amp;C818</f>
        <v>Aggregate weight spec 815-817</v>
      </c>
    </row>
    <row r="819" spans="1:11" x14ac:dyDescent="0.25">
      <c r="A819" s="4">
        <v>44634</v>
      </c>
      <c r="B819" s="6" t="s">
        <v>18</v>
      </c>
      <c r="C819">
        <v>818</v>
      </c>
      <c r="D819" t="s">
        <v>12</v>
      </c>
      <c r="E819">
        <v>5</v>
      </c>
      <c r="F819" t="s">
        <v>12</v>
      </c>
      <c r="G819">
        <v>202</v>
      </c>
      <c r="H819" t="s">
        <v>16</v>
      </c>
    </row>
    <row r="820" spans="1:11" x14ac:dyDescent="0.25">
      <c r="A820" s="4">
        <v>44634</v>
      </c>
      <c r="B820" s="6" t="s">
        <v>18</v>
      </c>
      <c r="C820">
        <v>819</v>
      </c>
      <c r="D820" t="s">
        <v>12</v>
      </c>
      <c r="E820">
        <v>6</v>
      </c>
      <c r="F820" t="s">
        <v>12</v>
      </c>
      <c r="G820">
        <v>202</v>
      </c>
      <c r="H820" t="s">
        <v>16</v>
      </c>
    </row>
    <row r="821" spans="1:11" ht="30" x14ac:dyDescent="0.25">
      <c r="A821" s="4">
        <v>44634</v>
      </c>
      <c r="B821" s="6" t="s">
        <v>18</v>
      </c>
      <c r="C821">
        <v>820</v>
      </c>
      <c r="D821" t="s">
        <v>12</v>
      </c>
      <c r="E821">
        <v>1</v>
      </c>
      <c r="F821" t="s">
        <v>12</v>
      </c>
      <c r="G821">
        <v>202</v>
      </c>
      <c r="H821" t="s">
        <v>16</v>
      </c>
      <c r="I821">
        <v>9.0799999999999995E-3</v>
      </c>
      <c r="K821" s="14" t="str">
        <f>"Aggregate weight spec " &amp;C819&amp;"-"&amp;C821</f>
        <v>Aggregate weight spec 818-820</v>
      </c>
    </row>
    <row r="822" spans="1:11" x14ac:dyDescent="0.25">
      <c r="A822" s="4">
        <v>44634</v>
      </c>
      <c r="B822" s="6" t="s">
        <v>18</v>
      </c>
      <c r="C822">
        <v>821</v>
      </c>
      <c r="D822" t="s">
        <v>12</v>
      </c>
      <c r="E822">
        <v>2</v>
      </c>
      <c r="F822" t="s">
        <v>12</v>
      </c>
      <c r="G822">
        <v>203</v>
      </c>
      <c r="H822" t="s">
        <v>21</v>
      </c>
    </row>
    <row r="823" spans="1:11" x14ac:dyDescent="0.25">
      <c r="A823" s="4">
        <v>44634</v>
      </c>
      <c r="B823" s="6" t="s">
        <v>18</v>
      </c>
      <c r="C823">
        <v>822</v>
      </c>
      <c r="D823" t="s">
        <v>12</v>
      </c>
      <c r="E823">
        <v>2</v>
      </c>
      <c r="F823" t="s">
        <v>12</v>
      </c>
      <c r="G823">
        <v>203</v>
      </c>
      <c r="H823" t="s">
        <v>21</v>
      </c>
    </row>
    <row r="824" spans="1:11" ht="30" x14ac:dyDescent="0.25">
      <c r="A824" s="4">
        <v>44634</v>
      </c>
      <c r="B824" s="6" t="s">
        <v>18</v>
      </c>
      <c r="C824">
        <v>823</v>
      </c>
      <c r="D824" t="s">
        <v>9</v>
      </c>
      <c r="E824">
        <v>0</v>
      </c>
      <c r="F824" t="s">
        <v>12</v>
      </c>
      <c r="G824">
        <v>203</v>
      </c>
      <c r="H824" t="s">
        <v>21</v>
      </c>
      <c r="I824">
        <v>8.4100000000000008E-3</v>
      </c>
      <c r="K824" s="14" t="str">
        <f>"Aggregate weight spec " &amp;C822&amp;"-"&amp;C824</f>
        <v>Aggregate weight spec 821-823</v>
      </c>
    </row>
    <row r="825" spans="1:11" x14ac:dyDescent="0.25">
      <c r="A825" s="4">
        <v>44634</v>
      </c>
      <c r="B825" s="6" t="s">
        <v>18</v>
      </c>
      <c r="C825">
        <v>824</v>
      </c>
      <c r="D825" t="s">
        <v>9</v>
      </c>
      <c r="E825">
        <v>0</v>
      </c>
      <c r="F825" t="s">
        <v>12</v>
      </c>
      <c r="G825">
        <v>204</v>
      </c>
      <c r="H825" t="s">
        <v>21</v>
      </c>
    </row>
    <row r="826" spans="1:11" x14ac:dyDescent="0.25">
      <c r="A826" s="4">
        <v>44634</v>
      </c>
      <c r="B826" s="6" t="s">
        <v>18</v>
      </c>
      <c r="C826">
        <v>825</v>
      </c>
      <c r="D826" t="s">
        <v>12</v>
      </c>
      <c r="E826">
        <v>2</v>
      </c>
      <c r="F826" t="s">
        <v>12</v>
      </c>
      <c r="G826">
        <v>204</v>
      </c>
      <c r="H826" t="s">
        <v>21</v>
      </c>
    </row>
    <row r="827" spans="1:11" ht="30" x14ac:dyDescent="0.25">
      <c r="A827" s="4">
        <v>44634</v>
      </c>
      <c r="B827" s="6" t="s">
        <v>18</v>
      </c>
      <c r="C827">
        <v>826</v>
      </c>
      <c r="D827" t="s">
        <v>9</v>
      </c>
      <c r="E827">
        <v>0</v>
      </c>
      <c r="F827" t="s">
        <v>12</v>
      </c>
      <c r="G827">
        <v>204</v>
      </c>
      <c r="H827" t="s">
        <v>21</v>
      </c>
      <c r="I827">
        <v>9.8099999999999993E-3</v>
      </c>
      <c r="K827" s="14" t="str">
        <f>"Aggregate weight spec " &amp;C825&amp;"-"&amp;C827</f>
        <v>Aggregate weight spec 824-826</v>
      </c>
    </row>
    <row r="828" spans="1:11" x14ac:dyDescent="0.25">
      <c r="A828" s="4">
        <v>44634</v>
      </c>
      <c r="B828" s="6" t="s">
        <v>18</v>
      </c>
      <c r="C828">
        <v>827</v>
      </c>
      <c r="D828" t="s">
        <v>12</v>
      </c>
      <c r="E828">
        <v>2</v>
      </c>
      <c r="F828" t="s">
        <v>12</v>
      </c>
      <c r="H828" t="s">
        <v>11</v>
      </c>
    </row>
    <row r="829" spans="1:11" x14ac:dyDescent="0.25">
      <c r="A829" s="4">
        <v>44634</v>
      </c>
      <c r="B829" s="6" t="s">
        <v>18</v>
      </c>
      <c r="C829">
        <v>828</v>
      </c>
      <c r="D829" t="s">
        <v>9</v>
      </c>
      <c r="E829">
        <v>0</v>
      </c>
      <c r="F829" t="s">
        <v>12</v>
      </c>
      <c r="H829" t="s">
        <v>11</v>
      </c>
    </row>
    <row r="830" spans="1:11" x14ac:dyDescent="0.25">
      <c r="A830" s="4">
        <v>44634</v>
      </c>
      <c r="B830" s="6" t="s">
        <v>18</v>
      </c>
      <c r="C830">
        <v>829</v>
      </c>
      <c r="D830" t="s">
        <v>12</v>
      </c>
      <c r="E830">
        <v>8</v>
      </c>
      <c r="F830" t="s">
        <v>12</v>
      </c>
      <c r="H830" t="s">
        <v>11</v>
      </c>
    </row>
    <row r="831" spans="1:11" ht="30" x14ac:dyDescent="0.25">
      <c r="A831" s="4">
        <v>44634</v>
      </c>
      <c r="B831" s="6" t="s">
        <v>18</v>
      </c>
      <c r="C831">
        <v>830</v>
      </c>
      <c r="D831" t="s">
        <v>12</v>
      </c>
      <c r="E831">
        <v>4</v>
      </c>
      <c r="F831" t="s">
        <v>12</v>
      </c>
      <c r="H831" t="s">
        <v>11</v>
      </c>
      <c r="I831">
        <v>1.0460000000000001E-2</v>
      </c>
      <c r="J831" s="8">
        <f>COUNTIF(D816:D831,"Y")/COUNTA(D816:D831)</f>
        <v>0.75</v>
      </c>
      <c r="K831" s="14" t="str">
        <f>"Aggregate weight spec " &amp;C828&amp;"-"&amp;C831</f>
        <v>Aggregate weight spec 827-830</v>
      </c>
    </row>
    <row r="832" spans="1:11" x14ac:dyDescent="0.25">
      <c r="A832" s="4">
        <v>44634</v>
      </c>
      <c r="B832" s="6" t="s">
        <v>13</v>
      </c>
      <c r="C832">
        <v>831</v>
      </c>
      <c r="D832" t="s">
        <v>12</v>
      </c>
      <c r="E832">
        <v>1</v>
      </c>
      <c r="F832" t="s">
        <v>12</v>
      </c>
      <c r="G832">
        <v>205</v>
      </c>
      <c r="H832" t="s">
        <v>16</v>
      </c>
    </row>
    <row r="833" spans="1:11" x14ac:dyDescent="0.25">
      <c r="A833" s="4">
        <v>44634</v>
      </c>
      <c r="B833" s="6" t="s">
        <v>13</v>
      </c>
      <c r="C833">
        <v>832</v>
      </c>
      <c r="D833" t="s">
        <v>12</v>
      </c>
      <c r="E833">
        <v>5</v>
      </c>
      <c r="F833" t="s">
        <v>12</v>
      </c>
      <c r="G833">
        <v>205</v>
      </c>
      <c r="H833" t="s">
        <v>16</v>
      </c>
    </row>
    <row r="834" spans="1:11" ht="30" x14ac:dyDescent="0.25">
      <c r="A834" s="4">
        <v>44634</v>
      </c>
      <c r="B834" s="6" t="s">
        <v>13</v>
      </c>
      <c r="C834">
        <v>833</v>
      </c>
      <c r="D834" t="s">
        <v>12</v>
      </c>
      <c r="E834">
        <v>1</v>
      </c>
      <c r="F834" t="s">
        <v>12</v>
      </c>
      <c r="G834">
        <v>205</v>
      </c>
      <c r="H834" t="s">
        <v>16</v>
      </c>
      <c r="I834">
        <v>1.048E-2</v>
      </c>
      <c r="K834" s="14" t="str">
        <f>"Aggregate weight spec " &amp;C832&amp;"-"&amp;C834</f>
        <v>Aggregate weight spec 831-833</v>
      </c>
    </row>
    <row r="835" spans="1:11" x14ac:dyDescent="0.25">
      <c r="A835" s="4">
        <v>44634</v>
      </c>
      <c r="B835" s="6" t="s">
        <v>13</v>
      </c>
      <c r="C835">
        <v>834</v>
      </c>
      <c r="D835" t="s">
        <v>12</v>
      </c>
      <c r="E835">
        <v>1</v>
      </c>
      <c r="F835" t="s">
        <v>12</v>
      </c>
      <c r="G835">
        <v>206</v>
      </c>
      <c r="H835" t="s">
        <v>16</v>
      </c>
    </row>
    <row r="836" spans="1:11" x14ac:dyDescent="0.25">
      <c r="A836" s="4">
        <v>44634</v>
      </c>
      <c r="B836" s="6" t="s">
        <v>13</v>
      </c>
      <c r="C836">
        <v>835</v>
      </c>
      <c r="D836" t="s">
        <v>12</v>
      </c>
      <c r="E836">
        <v>2</v>
      </c>
      <c r="F836" t="s">
        <v>12</v>
      </c>
      <c r="G836">
        <v>206</v>
      </c>
      <c r="H836" t="s">
        <v>16</v>
      </c>
    </row>
    <row r="837" spans="1:11" ht="30" x14ac:dyDescent="0.25">
      <c r="A837" s="4">
        <v>44634</v>
      </c>
      <c r="B837" s="6" t="s">
        <v>13</v>
      </c>
      <c r="C837">
        <v>836</v>
      </c>
      <c r="D837" t="s">
        <v>12</v>
      </c>
      <c r="E837">
        <v>2</v>
      </c>
      <c r="F837" t="s">
        <v>12</v>
      </c>
      <c r="G837">
        <v>206</v>
      </c>
      <c r="H837" t="s">
        <v>16</v>
      </c>
      <c r="I837">
        <v>1.0580000000000001E-2</v>
      </c>
      <c r="K837" s="14" t="str">
        <f>"Aggregate weight spec " &amp;C835&amp;"-"&amp;C837</f>
        <v>Aggregate weight spec 834-836</v>
      </c>
    </row>
    <row r="838" spans="1:11" x14ac:dyDescent="0.25">
      <c r="A838" s="4">
        <v>44634</v>
      </c>
      <c r="B838" s="6" t="s">
        <v>13</v>
      </c>
      <c r="C838">
        <v>837</v>
      </c>
      <c r="D838" t="s">
        <v>9</v>
      </c>
      <c r="E838">
        <v>0</v>
      </c>
      <c r="F838" t="s">
        <v>12</v>
      </c>
      <c r="G838">
        <v>207</v>
      </c>
      <c r="H838" t="s">
        <v>21</v>
      </c>
    </row>
    <row r="839" spans="1:11" x14ac:dyDescent="0.25">
      <c r="A839" s="4">
        <v>44634</v>
      </c>
      <c r="B839" s="6" t="s">
        <v>13</v>
      </c>
      <c r="C839">
        <v>838</v>
      </c>
      <c r="D839" t="s">
        <v>12</v>
      </c>
      <c r="E839">
        <v>5</v>
      </c>
      <c r="F839" t="s">
        <v>12</v>
      </c>
      <c r="G839">
        <v>207</v>
      </c>
      <c r="H839" t="s">
        <v>21</v>
      </c>
    </row>
    <row r="840" spans="1:11" ht="30" x14ac:dyDescent="0.25">
      <c r="A840" s="4">
        <v>44634</v>
      </c>
      <c r="B840" s="6" t="s">
        <v>13</v>
      </c>
      <c r="C840">
        <v>839</v>
      </c>
      <c r="D840" t="s">
        <v>9</v>
      </c>
      <c r="E840">
        <v>0</v>
      </c>
      <c r="F840" t="s">
        <v>12</v>
      </c>
      <c r="G840">
        <v>207</v>
      </c>
      <c r="H840" t="s">
        <v>21</v>
      </c>
      <c r="I840">
        <v>1.0710000000000001E-2</v>
      </c>
      <c r="K840" s="14" t="str">
        <f>"Aggregate weight spec " &amp;C838&amp;"-"&amp;C840</f>
        <v>Aggregate weight spec 837-839</v>
      </c>
    </row>
    <row r="841" spans="1:11" x14ac:dyDescent="0.25">
      <c r="A841" s="4">
        <v>44634</v>
      </c>
      <c r="B841" s="6" t="s">
        <v>13</v>
      </c>
      <c r="C841">
        <v>840</v>
      </c>
      <c r="D841" t="s">
        <v>12</v>
      </c>
      <c r="E841">
        <v>1</v>
      </c>
      <c r="F841" t="s">
        <v>12</v>
      </c>
      <c r="G841">
        <v>208</v>
      </c>
      <c r="H841" t="s">
        <v>21</v>
      </c>
    </row>
    <row r="842" spans="1:11" x14ac:dyDescent="0.25">
      <c r="A842" s="4">
        <v>44634</v>
      </c>
      <c r="B842" s="6" t="s">
        <v>13</v>
      </c>
      <c r="C842">
        <v>841</v>
      </c>
      <c r="D842" t="s">
        <v>9</v>
      </c>
      <c r="E842">
        <v>0</v>
      </c>
      <c r="F842" t="s">
        <v>12</v>
      </c>
      <c r="G842">
        <v>208</v>
      </c>
      <c r="H842" t="s">
        <v>21</v>
      </c>
    </row>
    <row r="843" spans="1:11" ht="30" x14ac:dyDescent="0.25">
      <c r="A843" s="4">
        <v>44634</v>
      </c>
      <c r="B843" s="6" t="s">
        <v>13</v>
      </c>
      <c r="C843">
        <v>842</v>
      </c>
      <c r="D843" t="s">
        <v>9</v>
      </c>
      <c r="E843">
        <v>0</v>
      </c>
      <c r="F843" t="s">
        <v>12</v>
      </c>
      <c r="G843">
        <v>208</v>
      </c>
      <c r="H843" t="s">
        <v>21</v>
      </c>
      <c r="I843">
        <v>1.0460000000000001E-2</v>
      </c>
      <c r="K843" s="14" t="str">
        <f>"Aggregate weight spec " &amp;C840&amp;"-"&amp;C843</f>
        <v>Aggregate weight spec 839-842</v>
      </c>
    </row>
    <row r="844" spans="1:11" x14ac:dyDescent="0.25">
      <c r="A844" s="4">
        <v>44634</v>
      </c>
      <c r="B844" s="6" t="s">
        <v>13</v>
      </c>
      <c r="C844">
        <v>843</v>
      </c>
      <c r="D844" t="s">
        <v>12</v>
      </c>
      <c r="E844">
        <v>4</v>
      </c>
      <c r="F844" t="s">
        <v>12</v>
      </c>
      <c r="H844" t="s">
        <v>11</v>
      </c>
    </row>
    <row r="845" spans="1:11" x14ac:dyDescent="0.25">
      <c r="A845" s="4">
        <v>44634</v>
      </c>
      <c r="B845" s="6" t="s">
        <v>13</v>
      </c>
      <c r="C845">
        <v>844</v>
      </c>
      <c r="D845" t="s">
        <v>12</v>
      </c>
      <c r="E845">
        <v>1</v>
      </c>
      <c r="F845" t="s">
        <v>12</v>
      </c>
      <c r="H845" t="s">
        <v>11</v>
      </c>
    </row>
    <row r="846" spans="1:11" x14ac:dyDescent="0.25">
      <c r="A846" s="4">
        <v>44634</v>
      </c>
      <c r="B846" s="6" t="s">
        <v>13</v>
      </c>
      <c r="C846">
        <v>845</v>
      </c>
      <c r="D846" t="s">
        <v>9</v>
      </c>
      <c r="E846">
        <v>0</v>
      </c>
      <c r="F846" t="s">
        <v>12</v>
      </c>
      <c r="H846" t="s">
        <v>11</v>
      </c>
    </row>
    <row r="847" spans="1:11" ht="30" x14ac:dyDescent="0.25">
      <c r="A847" s="4">
        <v>44634</v>
      </c>
      <c r="B847" s="6" t="s">
        <v>13</v>
      </c>
      <c r="C847">
        <v>846</v>
      </c>
      <c r="D847" t="s">
        <v>9</v>
      </c>
      <c r="E847">
        <v>0</v>
      </c>
      <c r="F847" t="s">
        <v>12</v>
      </c>
      <c r="H847" t="s">
        <v>11</v>
      </c>
      <c r="I847">
        <v>1.095E-2</v>
      </c>
      <c r="J847" s="8">
        <f>COUNTIF(D832:D847,"Y")/COUNTA(D832:D847)</f>
        <v>0.625</v>
      </c>
      <c r="K847" s="14" t="str">
        <f>"Aggregate weight spec " &amp;C844&amp;"-"&amp;C847</f>
        <v>Aggregate weight spec 843-846</v>
      </c>
    </row>
    <row r="848" spans="1:11" x14ac:dyDescent="0.25">
      <c r="A848" s="4">
        <v>44634</v>
      </c>
      <c r="B848" s="6" t="s">
        <v>64</v>
      </c>
      <c r="C848">
        <v>847</v>
      </c>
      <c r="D848" t="s">
        <v>12</v>
      </c>
      <c r="E848">
        <v>1</v>
      </c>
      <c r="F848" t="s">
        <v>12</v>
      </c>
      <c r="G848">
        <v>209</v>
      </c>
      <c r="H848" t="s">
        <v>16</v>
      </c>
    </row>
    <row r="849" spans="1:11" x14ac:dyDescent="0.25">
      <c r="A849" s="4">
        <v>44634</v>
      </c>
      <c r="B849" s="6" t="s">
        <v>64</v>
      </c>
      <c r="C849">
        <v>848</v>
      </c>
      <c r="D849" t="s">
        <v>9</v>
      </c>
      <c r="E849">
        <v>0</v>
      </c>
      <c r="F849" t="s">
        <v>12</v>
      </c>
      <c r="G849">
        <v>209</v>
      </c>
      <c r="H849" t="s">
        <v>16</v>
      </c>
    </row>
    <row r="850" spans="1:11" ht="30" x14ac:dyDescent="0.25">
      <c r="A850" s="4">
        <v>44634</v>
      </c>
      <c r="B850" s="6" t="s">
        <v>64</v>
      </c>
      <c r="C850">
        <v>849</v>
      </c>
      <c r="D850" t="s">
        <v>9</v>
      </c>
      <c r="E850">
        <v>0</v>
      </c>
      <c r="F850" t="s">
        <v>12</v>
      </c>
      <c r="G850">
        <v>209</v>
      </c>
      <c r="H850" t="s">
        <v>16</v>
      </c>
      <c r="I850">
        <v>7.1450000000000003E-3</v>
      </c>
      <c r="K850" s="14" t="str">
        <f>"Aggregate weight spec " &amp;C848&amp;"-"&amp;C850</f>
        <v>Aggregate weight spec 847-849</v>
      </c>
    </row>
    <row r="851" spans="1:11" x14ac:dyDescent="0.25">
      <c r="A851" s="4">
        <v>44634</v>
      </c>
      <c r="B851" s="6" t="s">
        <v>64</v>
      </c>
      <c r="C851">
        <v>850</v>
      </c>
      <c r="D851" t="s">
        <v>12</v>
      </c>
      <c r="E851">
        <v>1</v>
      </c>
      <c r="F851" t="s">
        <v>12</v>
      </c>
      <c r="G851">
        <v>210</v>
      </c>
      <c r="H851" t="s">
        <v>16</v>
      </c>
    </row>
    <row r="852" spans="1:11" x14ac:dyDescent="0.25">
      <c r="A852" s="4">
        <v>44634</v>
      </c>
      <c r="B852" s="6" t="s">
        <v>64</v>
      </c>
      <c r="C852">
        <v>851</v>
      </c>
      <c r="D852" t="s">
        <v>12</v>
      </c>
      <c r="E852">
        <v>1</v>
      </c>
      <c r="F852" t="s">
        <v>12</v>
      </c>
      <c r="G852">
        <v>210</v>
      </c>
      <c r="H852" t="s">
        <v>16</v>
      </c>
    </row>
    <row r="853" spans="1:11" ht="30" x14ac:dyDescent="0.25">
      <c r="A853" s="4">
        <v>44634</v>
      </c>
      <c r="B853" s="6" t="s">
        <v>64</v>
      </c>
      <c r="C853">
        <v>852</v>
      </c>
      <c r="D853" t="s">
        <v>12</v>
      </c>
      <c r="E853">
        <v>1</v>
      </c>
      <c r="F853" t="s">
        <v>12</v>
      </c>
      <c r="G853">
        <v>210</v>
      </c>
      <c r="H853" t="s">
        <v>16</v>
      </c>
      <c r="I853">
        <v>8.8269999999999998E-3</v>
      </c>
      <c r="K853" s="14" t="str">
        <f>"Aggregate weight spec " &amp;C851&amp;"-"&amp;C853</f>
        <v>Aggregate weight spec 850-852</v>
      </c>
    </row>
    <row r="854" spans="1:11" x14ac:dyDescent="0.25">
      <c r="A854" s="4">
        <v>44634</v>
      </c>
      <c r="B854" s="6" t="s">
        <v>64</v>
      </c>
      <c r="C854">
        <v>853</v>
      </c>
      <c r="D854" t="s">
        <v>12</v>
      </c>
      <c r="E854">
        <v>1</v>
      </c>
      <c r="F854" t="s">
        <v>12</v>
      </c>
      <c r="G854">
        <v>211</v>
      </c>
      <c r="H854" t="s">
        <v>21</v>
      </c>
    </row>
    <row r="855" spans="1:11" x14ac:dyDescent="0.25">
      <c r="A855" s="4">
        <v>44634</v>
      </c>
      <c r="B855" s="6" t="s">
        <v>64</v>
      </c>
      <c r="C855">
        <v>854</v>
      </c>
      <c r="D855" t="s">
        <v>12</v>
      </c>
      <c r="E855">
        <v>5</v>
      </c>
      <c r="F855" t="s">
        <v>12</v>
      </c>
      <c r="G855">
        <v>211</v>
      </c>
      <c r="H855" t="s">
        <v>21</v>
      </c>
    </row>
    <row r="856" spans="1:11" ht="30" x14ac:dyDescent="0.25">
      <c r="A856" s="4">
        <v>44634</v>
      </c>
      <c r="B856" s="6" t="s">
        <v>64</v>
      </c>
      <c r="C856">
        <v>855</v>
      </c>
      <c r="D856" t="s">
        <v>9</v>
      </c>
      <c r="E856">
        <v>0</v>
      </c>
      <c r="F856" t="s">
        <v>12</v>
      </c>
      <c r="G856">
        <v>211</v>
      </c>
      <c r="H856" t="s">
        <v>21</v>
      </c>
      <c r="I856">
        <v>8.4399999999999996E-3</v>
      </c>
      <c r="K856" s="14" t="str">
        <f>"Aggregate weight spec " &amp;C854&amp;"-"&amp;C856</f>
        <v>Aggregate weight spec 853-855</v>
      </c>
    </row>
    <row r="857" spans="1:11" x14ac:dyDescent="0.25">
      <c r="A857" s="4">
        <v>44634</v>
      </c>
      <c r="B857" s="6" t="s">
        <v>64</v>
      </c>
      <c r="C857">
        <v>856</v>
      </c>
      <c r="D857" t="s">
        <v>9</v>
      </c>
      <c r="E857">
        <v>0</v>
      </c>
      <c r="F857" t="s">
        <v>12</v>
      </c>
      <c r="G857">
        <v>212</v>
      </c>
      <c r="H857" t="s">
        <v>21</v>
      </c>
    </row>
    <row r="858" spans="1:11" x14ac:dyDescent="0.25">
      <c r="A858" s="4">
        <v>44634</v>
      </c>
      <c r="B858" s="6" t="s">
        <v>64</v>
      </c>
      <c r="C858">
        <v>857</v>
      </c>
      <c r="D858" t="s">
        <v>12</v>
      </c>
      <c r="E858">
        <v>2</v>
      </c>
      <c r="F858" t="s">
        <v>12</v>
      </c>
      <c r="G858">
        <v>212</v>
      </c>
      <c r="H858" t="s">
        <v>21</v>
      </c>
    </row>
    <row r="859" spans="1:11" ht="30" x14ac:dyDescent="0.25">
      <c r="A859" s="4">
        <v>44634</v>
      </c>
      <c r="B859" s="6" t="s">
        <v>64</v>
      </c>
      <c r="C859">
        <v>858</v>
      </c>
      <c r="D859" t="s">
        <v>9</v>
      </c>
      <c r="E859">
        <v>0</v>
      </c>
      <c r="F859" t="s">
        <v>12</v>
      </c>
      <c r="G859">
        <v>212</v>
      </c>
      <c r="H859" t="s">
        <v>21</v>
      </c>
      <c r="I859">
        <v>7.9190000000000007E-3</v>
      </c>
      <c r="K859" s="14" t="str">
        <f>"Aggregate weight spec " &amp;C857&amp;"-"&amp;C859</f>
        <v>Aggregate weight spec 856-858</v>
      </c>
    </row>
    <row r="860" spans="1:11" x14ac:dyDescent="0.25">
      <c r="A860" s="4">
        <v>44634</v>
      </c>
      <c r="B860" s="6" t="s">
        <v>64</v>
      </c>
      <c r="C860">
        <v>859</v>
      </c>
      <c r="D860" t="s">
        <v>12</v>
      </c>
      <c r="E860">
        <v>1</v>
      </c>
      <c r="F860" t="s">
        <v>12</v>
      </c>
      <c r="H860" t="s">
        <v>11</v>
      </c>
    </row>
    <row r="861" spans="1:11" x14ac:dyDescent="0.25">
      <c r="A861" s="4">
        <v>44634</v>
      </c>
      <c r="B861" s="6" t="s">
        <v>64</v>
      </c>
      <c r="C861">
        <v>860</v>
      </c>
      <c r="D861" t="s">
        <v>12</v>
      </c>
      <c r="E861">
        <v>2</v>
      </c>
      <c r="F861" t="s">
        <v>12</v>
      </c>
      <c r="H861" t="s">
        <v>11</v>
      </c>
    </row>
    <row r="862" spans="1:11" x14ac:dyDescent="0.25">
      <c r="A862" s="4">
        <v>44634</v>
      </c>
      <c r="B862" s="6" t="s">
        <v>64</v>
      </c>
      <c r="C862">
        <v>861</v>
      </c>
      <c r="D862" t="s">
        <v>9</v>
      </c>
      <c r="E862">
        <v>0</v>
      </c>
      <c r="F862" t="s">
        <v>12</v>
      </c>
      <c r="H862" t="s">
        <v>11</v>
      </c>
    </row>
    <row r="863" spans="1:11" ht="30" x14ac:dyDescent="0.25">
      <c r="A863" s="4">
        <v>44634</v>
      </c>
      <c r="B863" s="6" t="s">
        <v>64</v>
      </c>
      <c r="C863">
        <v>862</v>
      </c>
      <c r="D863" t="s">
        <v>9</v>
      </c>
      <c r="E863">
        <v>0</v>
      </c>
      <c r="F863" t="s">
        <v>12</v>
      </c>
      <c r="H863" t="s">
        <v>11</v>
      </c>
      <c r="I863">
        <v>9.3500000000000007E-3</v>
      </c>
      <c r="J863" s="8">
        <f>COUNTIF(D848:D863,"Y")/COUNTA(D848:D863)</f>
        <v>0.5625</v>
      </c>
      <c r="K863" s="14" t="str">
        <f>"Aggregate weight spec " &amp;C860&amp;"-"&amp;C863</f>
        <v>Aggregate weight spec 859-862</v>
      </c>
    </row>
    <row r="864" spans="1:11" x14ac:dyDescent="0.25">
      <c r="A864" s="4">
        <v>44634</v>
      </c>
      <c r="B864" s="6" t="s">
        <v>8</v>
      </c>
      <c r="C864">
        <v>863</v>
      </c>
      <c r="D864" t="s">
        <v>12</v>
      </c>
      <c r="E864">
        <v>8</v>
      </c>
      <c r="F864" t="s">
        <v>12</v>
      </c>
      <c r="G864">
        <v>213</v>
      </c>
      <c r="H864" t="s">
        <v>16</v>
      </c>
    </row>
    <row r="865" spans="1:11" x14ac:dyDescent="0.25">
      <c r="A865" s="4">
        <v>44634</v>
      </c>
      <c r="B865" s="6" t="s">
        <v>8</v>
      </c>
      <c r="C865">
        <v>864</v>
      </c>
      <c r="D865" t="s">
        <v>12</v>
      </c>
      <c r="E865">
        <v>3</v>
      </c>
      <c r="F865" t="s">
        <v>12</v>
      </c>
      <c r="G865">
        <v>213</v>
      </c>
      <c r="H865" t="s">
        <v>16</v>
      </c>
    </row>
    <row r="866" spans="1:11" ht="30" x14ac:dyDescent="0.25">
      <c r="A866" s="4">
        <v>44634</v>
      </c>
      <c r="B866" s="6" t="s">
        <v>8</v>
      </c>
      <c r="C866">
        <v>865</v>
      </c>
      <c r="D866" t="s">
        <v>12</v>
      </c>
      <c r="E866">
        <v>5</v>
      </c>
      <c r="F866" t="s">
        <v>12</v>
      </c>
      <c r="G866">
        <v>213</v>
      </c>
      <c r="H866" t="s">
        <v>16</v>
      </c>
      <c r="I866">
        <v>9.3399999999999993E-3</v>
      </c>
      <c r="K866" s="14" t="str">
        <f>"Aggregate weight spec " &amp;C864&amp;"-"&amp;C866</f>
        <v>Aggregate weight spec 863-865</v>
      </c>
    </row>
    <row r="867" spans="1:11" x14ac:dyDescent="0.25">
      <c r="A867" s="4">
        <v>44634</v>
      </c>
      <c r="B867" s="6" t="s">
        <v>8</v>
      </c>
      <c r="C867">
        <v>866</v>
      </c>
      <c r="D867" t="s">
        <v>9</v>
      </c>
      <c r="E867">
        <v>0</v>
      </c>
      <c r="F867" t="s">
        <v>12</v>
      </c>
      <c r="G867">
        <v>214</v>
      </c>
      <c r="H867" t="s">
        <v>16</v>
      </c>
    </row>
    <row r="868" spans="1:11" x14ac:dyDescent="0.25">
      <c r="A868" s="4">
        <v>44634</v>
      </c>
      <c r="B868" s="6" t="s">
        <v>8</v>
      </c>
      <c r="C868">
        <v>867</v>
      </c>
      <c r="D868" t="s">
        <v>9</v>
      </c>
      <c r="E868">
        <v>0</v>
      </c>
      <c r="F868" t="s">
        <v>12</v>
      </c>
      <c r="G868">
        <v>214</v>
      </c>
      <c r="H868" t="s">
        <v>16</v>
      </c>
    </row>
    <row r="869" spans="1:11" ht="30" x14ac:dyDescent="0.25">
      <c r="A869" s="4">
        <v>44634</v>
      </c>
      <c r="B869" s="6" t="s">
        <v>8</v>
      </c>
      <c r="C869">
        <v>868</v>
      </c>
      <c r="D869" t="s">
        <v>9</v>
      </c>
      <c r="E869">
        <v>0</v>
      </c>
      <c r="F869" t="s">
        <v>12</v>
      </c>
      <c r="G869">
        <v>214</v>
      </c>
      <c r="H869" t="s">
        <v>16</v>
      </c>
      <c r="I869">
        <v>9.8499999999999994E-3</v>
      </c>
      <c r="K869" s="14" t="str">
        <f>"Aggregate weight spec " &amp;C867&amp;"-"&amp;C869</f>
        <v>Aggregate weight spec 866-868</v>
      </c>
    </row>
    <row r="870" spans="1:11" x14ac:dyDescent="0.25">
      <c r="A870" s="4">
        <v>44634</v>
      </c>
      <c r="B870" s="6" t="s">
        <v>8</v>
      </c>
      <c r="C870">
        <v>869</v>
      </c>
      <c r="D870" t="s">
        <v>12</v>
      </c>
      <c r="E870">
        <v>2</v>
      </c>
      <c r="F870" t="s">
        <v>12</v>
      </c>
      <c r="G870">
        <v>215</v>
      </c>
      <c r="H870" t="s">
        <v>21</v>
      </c>
    </row>
    <row r="871" spans="1:11" x14ac:dyDescent="0.25">
      <c r="A871" s="4">
        <v>44634</v>
      </c>
      <c r="B871" s="6" t="s">
        <v>8</v>
      </c>
      <c r="C871">
        <v>870</v>
      </c>
      <c r="D871" t="s">
        <v>9</v>
      </c>
      <c r="E871">
        <v>0</v>
      </c>
      <c r="F871" t="s">
        <v>12</v>
      </c>
      <c r="G871">
        <v>215</v>
      </c>
      <c r="H871" t="s">
        <v>21</v>
      </c>
    </row>
    <row r="872" spans="1:11" ht="30" x14ac:dyDescent="0.25">
      <c r="A872" s="4">
        <v>44634</v>
      </c>
      <c r="B872" s="6" t="s">
        <v>8</v>
      </c>
      <c r="C872">
        <v>871</v>
      </c>
      <c r="D872" t="s">
        <v>9</v>
      </c>
      <c r="E872">
        <v>0</v>
      </c>
      <c r="F872" t="s">
        <v>12</v>
      </c>
      <c r="G872">
        <v>215</v>
      </c>
      <c r="H872" t="s">
        <v>21</v>
      </c>
      <c r="I872">
        <v>9.8700000000000003E-3</v>
      </c>
      <c r="K872" s="14" t="str">
        <f>"Aggregate weight spec " &amp;C870&amp;"-"&amp;C872</f>
        <v>Aggregate weight spec 869-871</v>
      </c>
    </row>
    <row r="873" spans="1:11" x14ac:dyDescent="0.25">
      <c r="A873" s="4">
        <v>44634</v>
      </c>
      <c r="B873" s="6" t="s">
        <v>8</v>
      </c>
      <c r="C873">
        <v>872</v>
      </c>
      <c r="D873" t="s">
        <v>12</v>
      </c>
      <c r="E873">
        <v>2</v>
      </c>
      <c r="F873" t="s">
        <v>12</v>
      </c>
      <c r="G873">
        <v>216</v>
      </c>
      <c r="H873" t="s">
        <v>21</v>
      </c>
    </row>
    <row r="874" spans="1:11" x14ac:dyDescent="0.25">
      <c r="A874" s="4">
        <v>44634</v>
      </c>
      <c r="B874" s="6" t="s">
        <v>8</v>
      </c>
      <c r="C874">
        <v>873</v>
      </c>
      <c r="D874" t="s">
        <v>12</v>
      </c>
      <c r="E874">
        <v>1</v>
      </c>
      <c r="F874" t="s">
        <v>12</v>
      </c>
      <c r="G874">
        <v>216</v>
      </c>
      <c r="H874" t="s">
        <v>21</v>
      </c>
    </row>
    <row r="875" spans="1:11" ht="30" x14ac:dyDescent="0.25">
      <c r="A875" s="4">
        <v>44634</v>
      </c>
      <c r="B875" s="6" t="s">
        <v>8</v>
      </c>
      <c r="C875">
        <v>874</v>
      </c>
      <c r="D875" t="s">
        <v>12</v>
      </c>
      <c r="E875">
        <v>5</v>
      </c>
      <c r="F875" t="s">
        <v>12</v>
      </c>
      <c r="G875">
        <v>216</v>
      </c>
      <c r="H875" t="s">
        <v>21</v>
      </c>
      <c r="I875">
        <v>7.8600000000000007E-3</v>
      </c>
      <c r="K875" s="14" t="str">
        <f>"Aggregate weight spec " &amp;C873&amp;"-"&amp;C875</f>
        <v>Aggregate weight spec 872-874</v>
      </c>
    </row>
    <row r="876" spans="1:11" x14ac:dyDescent="0.25">
      <c r="A876" s="4">
        <v>44634</v>
      </c>
      <c r="B876" s="6" t="s">
        <v>8</v>
      </c>
      <c r="C876">
        <v>875</v>
      </c>
      <c r="D876" t="s">
        <v>9</v>
      </c>
      <c r="E876">
        <v>0</v>
      </c>
      <c r="F876" t="s">
        <v>12</v>
      </c>
      <c r="H876" t="s">
        <v>11</v>
      </c>
    </row>
    <row r="877" spans="1:11" x14ac:dyDescent="0.25">
      <c r="A877" s="4">
        <v>44634</v>
      </c>
      <c r="B877" s="6" t="s">
        <v>8</v>
      </c>
      <c r="C877">
        <v>876</v>
      </c>
      <c r="D877" t="s">
        <v>12</v>
      </c>
      <c r="E877">
        <v>2</v>
      </c>
      <c r="F877" t="s">
        <v>12</v>
      </c>
      <c r="H877" t="s">
        <v>11</v>
      </c>
    </row>
    <row r="878" spans="1:11" x14ac:dyDescent="0.25">
      <c r="A878" s="4">
        <v>44634</v>
      </c>
      <c r="B878" s="6" t="s">
        <v>8</v>
      </c>
      <c r="C878">
        <v>877</v>
      </c>
      <c r="D878" t="s">
        <v>9</v>
      </c>
      <c r="E878">
        <v>0</v>
      </c>
      <c r="F878" t="s">
        <v>12</v>
      </c>
      <c r="H878" t="s">
        <v>11</v>
      </c>
    </row>
    <row r="879" spans="1:11" ht="30" x14ac:dyDescent="0.25">
      <c r="A879" s="4">
        <v>44634</v>
      </c>
      <c r="B879" s="6" t="s">
        <v>8</v>
      </c>
      <c r="C879">
        <v>878</v>
      </c>
      <c r="D879" t="s">
        <v>12</v>
      </c>
      <c r="E879">
        <v>3</v>
      </c>
      <c r="F879" t="s">
        <v>12</v>
      </c>
      <c r="H879" t="s">
        <v>11</v>
      </c>
      <c r="I879">
        <v>1.238E-2</v>
      </c>
      <c r="J879" s="8">
        <f>COUNTIF(D864:D879,"Y")/COUNTA(D864:D879)</f>
        <v>0.5625</v>
      </c>
      <c r="K879" s="14" t="str">
        <f>"Aggregate weight spec " &amp;C876&amp;"-"&amp;C879</f>
        <v>Aggregate weight spec 875-878</v>
      </c>
    </row>
    <row r="880" spans="1:11" x14ac:dyDescent="0.25">
      <c r="A880" s="4">
        <v>44635</v>
      </c>
      <c r="B880" s="6" t="s">
        <v>18</v>
      </c>
      <c r="C880">
        <v>879</v>
      </c>
      <c r="D880" t="s">
        <v>12</v>
      </c>
      <c r="E880">
        <v>1</v>
      </c>
      <c r="F880" t="s">
        <v>12</v>
      </c>
      <c r="G880">
        <v>217</v>
      </c>
      <c r="H880" t="s">
        <v>16</v>
      </c>
    </row>
    <row r="881" spans="1:11" x14ac:dyDescent="0.25">
      <c r="A881" s="4">
        <v>44635</v>
      </c>
      <c r="B881" s="6" t="s">
        <v>18</v>
      </c>
      <c r="C881">
        <v>880</v>
      </c>
      <c r="D881" t="s">
        <v>12</v>
      </c>
      <c r="E881">
        <v>3</v>
      </c>
      <c r="F881" t="s">
        <v>12</v>
      </c>
      <c r="G881">
        <v>217</v>
      </c>
      <c r="H881" t="s">
        <v>16</v>
      </c>
    </row>
    <row r="882" spans="1:11" ht="30" x14ac:dyDescent="0.25">
      <c r="A882" s="4">
        <v>44635</v>
      </c>
      <c r="B882" s="6" t="s">
        <v>18</v>
      </c>
      <c r="C882">
        <v>881</v>
      </c>
      <c r="D882" t="s">
        <v>9</v>
      </c>
      <c r="E882">
        <v>0</v>
      </c>
      <c r="F882" t="s">
        <v>12</v>
      </c>
      <c r="G882">
        <v>217</v>
      </c>
      <c r="H882" t="s">
        <v>16</v>
      </c>
      <c r="I882">
        <v>7.4130000000000003E-3</v>
      </c>
      <c r="K882" s="14" t="s">
        <v>99</v>
      </c>
    </row>
    <row r="883" spans="1:11" x14ac:dyDescent="0.25">
      <c r="A883" s="4">
        <v>44635</v>
      </c>
      <c r="B883" s="6" t="s">
        <v>18</v>
      </c>
      <c r="C883">
        <v>882</v>
      </c>
      <c r="D883" t="s">
        <v>9</v>
      </c>
      <c r="E883">
        <v>0</v>
      </c>
      <c r="F883" t="s">
        <v>12</v>
      </c>
      <c r="G883">
        <v>218</v>
      </c>
      <c r="H883" t="s">
        <v>16</v>
      </c>
    </row>
    <row r="884" spans="1:11" x14ac:dyDescent="0.25">
      <c r="A884" s="4">
        <v>44635</v>
      </c>
      <c r="B884" s="6" t="s">
        <v>18</v>
      </c>
      <c r="C884">
        <v>883</v>
      </c>
      <c r="D884" t="s">
        <v>12</v>
      </c>
      <c r="E884">
        <v>1</v>
      </c>
      <c r="F884" t="s">
        <v>12</v>
      </c>
      <c r="G884">
        <v>218</v>
      </c>
      <c r="H884" t="s">
        <v>16</v>
      </c>
    </row>
    <row r="885" spans="1:11" ht="30" x14ac:dyDescent="0.25">
      <c r="A885" s="4">
        <v>44635</v>
      </c>
      <c r="B885" s="6" t="s">
        <v>18</v>
      </c>
      <c r="C885">
        <v>884</v>
      </c>
      <c r="D885" t="s">
        <v>12</v>
      </c>
      <c r="E885">
        <v>2</v>
      </c>
      <c r="F885" t="s">
        <v>12</v>
      </c>
      <c r="G885">
        <v>218</v>
      </c>
      <c r="H885" t="s">
        <v>16</v>
      </c>
      <c r="I885">
        <v>9.1900000000000003E-3</v>
      </c>
      <c r="K885" s="14" t="s">
        <v>100</v>
      </c>
    </row>
    <row r="886" spans="1:11" x14ac:dyDescent="0.25">
      <c r="A886" s="4">
        <v>44635</v>
      </c>
      <c r="B886" s="6" t="s">
        <v>18</v>
      </c>
      <c r="C886">
        <v>885</v>
      </c>
      <c r="D886" t="s">
        <v>9</v>
      </c>
      <c r="E886">
        <v>0</v>
      </c>
      <c r="F886" t="s">
        <v>12</v>
      </c>
      <c r="G886">
        <v>219</v>
      </c>
      <c r="H886" t="s">
        <v>21</v>
      </c>
    </row>
    <row r="887" spans="1:11" x14ac:dyDescent="0.25">
      <c r="A887" s="4">
        <v>44635</v>
      </c>
      <c r="B887" s="6" t="s">
        <v>18</v>
      </c>
      <c r="C887">
        <v>886</v>
      </c>
      <c r="D887" t="s">
        <v>12</v>
      </c>
      <c r="E887">
        <v>1</v>
      </c>
      <c r="F887" t="s">
        <v>12</v>
      </c>
      <c r="G887">
        <v>219</v>
      </c>
      <c r="H887" t="s">
        <v>21</v>
      </c>
    </row>
    <row r="888" spans="1:11" ht="30" x14ac:dyDescent="0.25">
      <c r="A888" s="4">
        <v>44635</v>
      </c>
      <c r="B888" s="6" t="s">
        <v>18</v>
      </c>
      <c r="C888">
        <v>887</v>
      </c>
      <c r="D888" t="s">
        <v>9</v>
      </c>
      <c r="E888">
        <v>0</v>
      </c>
      <c r="F888" t="s">
        <v>12</v>
      </c>
      <c r="G888">
        <v>219</v>
      </c>
      <c r="H888" t="s">
        <v>21</v>
      </c>
      <c r="I888">
        <v>9.0500000000000008E-3</v>
      </c>
      <c r="K888" s="14" t="s">
        <v>101</v>
      </c>
    </row>
    <row r="889" spans="1:11" x14ac:dyDescent="0.25">
      <c r="A889" s="4">
        <v>44635</v>
      </c>
      <c r="B889" s="6" t="s">
        <v>18</v>
      </c>
      <c r="C889">
        <v>888</v>
      </c>
      <c r="D889" t="s">
        <v>12</v>
      </c>
      <c r="E889">
        <v>1</v>
      </c>
      <c r="F889" t="s">
        <v>12</v>
      </c>
      <c r="G889">
        <v>220</v>
      </c>
      <c r="H889" t="s">
        <v>21</v>
      </c>
    </row>
    <row r="890" spans="1:11" x14ac:dyDescent="0.25">
      <c r="A890" s="4">
        <v>44635</v>
      </c>
      <c r="B890" s="6" t="s">
        <v>18</v>
      </c>
      <c r="C890">
        <v>889</v>
      </c>
      <c r="D890" t="s">
        <v>9</v>
      </c>
      <c r="E890">
        <v>0</v>
      </c>
      <c r="F890" t="s">
        <v>12</v>
      </c>
      <c r="G890">
        <v>220</v>
      </c>
      <c r="H890" t="s">
        <v>21</v>
      </c>
    </row>
    <row r="891" spans="1:11" ht="30" x14ac:dyDescent="0.25">
      <c r="A891" s="4">
        <v>44635</v>
      </c>
      <c r="B891" s="6" t="s">
        <v>18</v>
      </c>
      <c r="C891">
        <v>890</v>
      </c>
      <c r="D891" t="s">
        <v>9</v>
      </c>
      <c r="E891">
        <v>0</v>
      </c>
      <c r="F891" t="s">
        <v>12</v>
      </c>
      <c r="G891">
        <v>220</v>
      </c>
      <c r="H891" t="s">
        <v>21</v>
      </c>
      <c r="I891">
        <v>9.2599999999999991E-3</v>
      </c>
      <c r="K891" s="14" t="s">
        <v>102</v>
      </c>
    </row>
    <row r="892" spans="1:11" x14ac:dyDescent="0.25">
      <c r="A892" s="4">
        <v>44635</v>
      </c>
      <c r="B892" s="6" t="s">
        <v>18</v>
      </c>
      <c r="C892">
        <v>891</v>
      </c>
      <c r="D892" t="s">
        <v>9</v>
      </c>
      <c r="E892">
        <v>0</v>
      </c>
      <c r="F892" t="s">
        <v>12</v>
      </c>
      <c r="H892" t="s">
        <v>11</v>
      </c>
    </row>
    <row r="893" spans="1:11" x14ac:dyDescent="0.25">
      <c r="A893" s="4">
        <v>44635</v>
      </c>
      <c r="B893" s="6" t="s">
        <v>18</v>
      </c>
      <c r="C893">
        <v>892</v>
      </c>
      <c r="D893" t="s">
        <v>9</v>
      </c>
      <c r="E893">
        <v>0</v>
      </c>
      <c r="F893" t="s">
        <v>12</v>
      </c>
      <c r="H893" t="s">
        <v>11</v>
      </c>
    </row>
    <row r="894" spans="1:11" x14ac:dyDescent="0.25">
      <c r="A894" s="4">
        <v>44635</v>
      </c>
      <c r="B894" s="6" t="s">
        <v>18</v>
      </c>
      <c r="C894">
        <v>893</v>
      </c>
      <c r="D894" t="s">
        <v>12</v>
      </c>
      <c r="E894">
        <v>1</v>
      </c>
      <c r="F894" t="s">
        <v>12</v>
      </c>
      <c r="H894" t="s">
        <v>11</v>
      </c>
    </row>
    <row r="895" spans="1:11" ht="30" x14ac:dyDescent="0.25">
      <c r="A895" s="4">
        <v>44635</v>
      </c>
      <c r="B895" s="6" t="s">
        <v>18</v>
      </c>
      <c r="C895">
        <v>894</v>
      </c>
      <c r="D895" t="s">
        <v>12</v>
      </c>
      <c r="E895">
        <v>1</v>
      </c>
      <c r="F895" t="s">
        <v>12</v>
      </c>
      <c r="H895" t="s">
        <v>11</v>
      </c>
      <c r="I895">
        <v>9.6500000000000006E-3</v>
      </c>
      <c r="J895" s="8">
        <f>COUNTIF(D880:D895,"Y")/COUNTA(D880:D895)</f>
        <v>0.5</v>
      </c>
      <c r="K895" s="14" t="s">
        <v>103</v>
      </c>
    </row>
    <row r="896" spans="1:11" x14ac:dyDescent="0.25">
      <c r="A896" s="4">
        <v>44635</v>
      </c>
      <c r="B896" s="6" t="s">
        <v>13</v>
      </c>
      <c r="C896">
        <v>895</v>
      </c>
      <c r="D896" t="s">
        <v>9</v>
      </c>
      <c r="E896">
        <v>0</v>
      </c>
      <c r="F896" t="s">
        <v>12</v>
      </c>
      <c r="G896">
        <v>221</v>
      </c>
      <c r="H896" t="s">
        <v>16</v>
      </c>
    </row>
    <row r="897" spans="1:11" x14ac:dyDescent="0.25">
      <c r="A897" s="4">
        <v>44635</v>
      </c>
      <c r="B897" s="6" t="s">
        <v>13</v>
      </c>
      <c r="C897">
        <v>896</v>
      </c>
      <c r="D897" t="s">
        <v>12</v>
      </c>
      <c r="E897">
        <v>3</v>
      </c>
      <c r="F897" t="s">
        <v>12</v>
      </c>
      <c r="G897">
        <v>221</v>
      </c>
      <c r="H897" t="s">
        <v>16</v>
      </c>
    </row>
    <row r="898" spans="1:11" ht="30" x14ac:dyDescent="0.25">
      <c r="A898" s="4">
        <v>44635</v>
      </c>
      <c r="B898" s="6" t="s">
        <v>13</v>
      </c>
      <c r="C898">
        <v>897</v>
      </c>
      <c r="D898" t="s">
        <v>9</v>
      </c>
      <c r="E898">
        <v>0</v>
      </c>
      <c r="F898" t="s">
        <v>12</v>
      </c>
      <c r="G898">
        <v>221</v>
      </c>
      <c r="H898" t="s">
        <v>16</v>
      </c>
      <c r="I898">
        <v>9.6399999999999993E-3</v>
      </c>
      <c r="K898" s="14" t="s">
        <v>104</v>
      </c>
    </row>
    <row r="899" spans="1:11" x14ac:dyDescent="0.25">
      <c r="A899" s="4">
        <v>44635</v>
      </c>
      <c r="B899" s="6" t="s">
        <v>13</v>
      </c>
      <c r="C899">
        <v>898</v>
      </c>
      <c r="D899" t="s">
        <v>12</v>
      </c>
      <c r="E899">
        <v>4</v>
      </c>
      <c r="F899" t="s">
        <v>12</v>
      </c>
      <c r="G899">
        <v>222</v>
      </c>
      <c r="H899" t="s">
        <v>16</v>
      </c>
    </row>
    <row r="900" spans="1:11" x14ac:dyDescent="0.25">
      <c r="A900" s="4">
        <v>44635</v>
      </c>
      <c r="B900" s="6" t="s">
        <v>13</v>
      </c>
      <c r="C900">
        <v>899</v>
      </c>
      <c r="D900" t="s">
        <v>12</v>
      </c>
      <c r="E900">
        <v>3</v>
      </c>
      <c r="F900" t="s">
        <v>12</v>
      </c>
      <c r="G900">
        <v>222</v>
      </c>
      <c r="H900" t="s">
        <v>16</v>
      </c>
    </row>
    <row r="901" spans="1:11" ht="30" x14ac:dyDescent="0.25">
      <c r="A901" s="4">
        <v>44635</v>
      </c>
      <c r="B901" s="6" t="s">
        <v>13</v>
      </c>
      <c r="C901">
        <v>900</v>
      </c>
      <c r="D901" t="s">
        <v>9</v>
      </c>
      <c r="E901">
        <v>0</v>
      </c>
      <c r="F901" t="s">
        <v>12</v>
      </c>
      <c r="G901">
        <v>222</v>
      </c>
      <c r="H901" t="s">
        <v>16</v>
      </c>
      <c r="I901">
        <v>1.0070000000000001E-2</v>
      </c>
      <c r="K901" s="14" t="s">
        <v>106</v>
      </c>
    </row>
    <row r="902" spans="1:11" x14ac:dyDescent="0.25">
      <c r="A902" s="4">
        <v>44635</v>
      </c>
      <c r="B902" s="6" t="s">
        <v>13</v>
      </c>
      <c r="C902">
        <v>901</v>
      </c>
      <c r="D902" t="s">
        <v>9</v>
      </c>
      <c r="E902">
        <v>0</v>
      </c>
      <c r="F902" t="s">
        <v>12</v>
      </c>
      <c r="G902">
        <v>223</v>
      </c>
      <c r="H902" t="s">
        <v>21</v>
      </c>
    </row>
    <row r="903" spans="1:11" x14ac:dyDescent="0.25">
      <c r="A903" s="4">
        <v>44635</v>
      </c>
      <c r="B903" s="6" t="s">
        <v>13</v>
      </c>
      <c r="C903">
        <v>902</v>
      </c>
      <c r="D903" t="s">
        <v>12</v>
      </c>
      <c r="E903">
        <v>2</v>
      </c>
      <c r="F903" t="s">
        <v>12</v>
      </c>
      <c r="G903">
        <v>223</v>
      </c>
      <c r="H903" t="s">
        <v>21</v>
      </c>
    </row>
    <row r="904" spans="1:11" ht="30" x14ac:dyDescent="0.25">
      <c r="A904" s="4">
        <v>44635</v>
      </c>
      <c r="B904" s="6" t="s">
        <v>13</v>
      </c>
      <c r="C904">
        <v>903</v>
      </c>
      <c r="D904" t="s">
        <v>12</v>
      </c>
      <c r="E904">
        <v>1</v>
      </c>
      <c r="F904" t="s">
        <v>12</v>
      </c>
      <c r="G904">
        <v>223</v>
      </c>
      <c r="H904" t="s">
        <v>21</v>
      </c>
      <c r="I904">
        <v>1.038E-2</v>
      </c>
      <c r="K904" s="14" t="s">
        <v>105</v>
      </c>
    </row>
    <row r="905" spans="1:11" x14ac:dyDescent="0.25">
      <c r="A905" s="4">
        <v>44635</v>
      </c>
      <c r="B905" s="6" t="s">
        <v>13</v>
      </c>
      <c r="C905">
        <v>904</v>
      </c>
      <c r="D905" t="s">
        <v>12</v>
      </c>
      <c r="E905">
        <v>1</v>
      </c>
      <c r="F905" t="s">
        <v>12</v>
      </c>
      <c r="G905">
        <v>224</v>
      </c>
      <c r="H905" t="s">
        <v>21</v>
      </c>
    </row>
    <row r="906" spans="1:11" x14ac:dyDescent="0.25">
      <c r="A906" s="4">
        <v>44635</v>
      </c>
      <c r="B906" s="6" t="s">
        <v>13</v>
      </c>
      <c r="C906">
        <v>905</v>
      </c>
      <c r="D906" t="s">
        <v>12</v>
      </c>
      <c r="E906">
        <v>1</v>
      </c>
      <c r="F906" t="s">
        <v>12</v>
      </c>
      <c r="G906">
        <v>224</v>
      </c>
      <c r="H906" t="s">
        <v>21</v>
      </c>
    </row>
    <row r="907" spans="1:11" ht="30" x14ac:dyDescent="0.25">
      <c r="A907" s="4">
        <v>44635</v>
      </c>
      <c r="B907" s="6" t="s">
        <v>13</v>
      </c>
      <c r="C907">
        <v>906</v>
      </c>
      <c r="D907" t="s">
        <v>12</v>
      </c>
      <c r="E907">
        <v>1</v>
      </c>
      <c r="F907" t="s">
        <v>12</v>
      </c>
      <c r="G907">
        <v>224</v>
      </c>
      <c r="H907" t="s">
        <v>21</v>
      </c>
      <c r="I907">
        <v>1.055E-2</v>
      </c>
      <c r="K907" s="14" t="s">
        <v>107</v>
      </c>
    </row>
    <row r="908" spans="1:11" x14ac:dyDescent="0.25">
      <c r="A908" s="4">
        <v>44635</v>
      </c>
      <c r="B908" s="6" t="s">
        <v>13</v>
      </c>
      <c r="C908">
        <v>907</v>
      </c>
      <c r="D908" t="s">
        <v>9</v>
      </c>
      <c r="E908">
        <v>0</v>
      </c>
      <c r="F908" t="s">
        <v>12</v>
      </c>
      <c r="H908" t="s">
        <v>11</v>
      </c>
    </row>
    <row r="909" spans="1:11" x14ac:dyDescent="0.25">
      <c r="A909" s="4">
        <v>44635</v>
      </c>
      <c r="B909" s="6" t="s">
        <v>13</v>
      </c>
      <c r="C909">
        <v>908</v>
      </c>
      <c r="D909" t="s">
        <v>12</v>
      </c>
      <c r="E909">
        <v>4</v>
      </c>
      <c r="F909" t="s">
        <v>12</v>
      </c>
      <c r="H909" t="s">
        <v>11</v>
      </c>
    </row>
    <row r="910" spans="1:11" x14ac:dyDescent="0.25">
      <c r="A910" s="4">
        <v>44635</v>
      </c>
      <c r="B910" s="6" t="s">
        <v>13</v>
      </c>
      <c r="C910">
        <v>909</v>
      </c>
      <c r="D910" t="s">
        <v>12</v>
      </c>
      <c r="E910">
        <v>1</v>
      </c>
      <c r="F910" t="s">
        <v>12</v>
      </c>
      <c r="H910" t="s">
        <v>11</v>
      </c>
    </row>
    <row r="911" spans="1:11" ht="30" x14ac:dyDescent="0.25">
      <c r="A911" s="4">
        <v>44635</v>
      </c>
      <c r="B911" s="6" t="s">
        <v>13</v>
      </c>
      <c r="C911">
        <v>910</v>
      </c>
      <c r="D911" t="s">
        <v>12</v>
      </c>
      <c r="E911">
        <v>2</v>
      </c>
      <c r="F911" t="s">
        <v>12</v>
      </c>
      <c r="H911" t="s">
        <v>11</v>
      </c>
      <c r="I911">
        <v>1.2489999999999999E-2</v>
      </c>
      <c r="J911" s="8">
        <f>COUNTIF(D896:D911,"Y")/COUNTA(D896:D911)</f>
        <v>0.6875</v>
      </c>
      <c r="K911" s="14" t="s">
        <v>108</v>
      </c>
    </row>
    <row r="912" spans="1:11" x14ac:dyDescent="0.25">
      <c r="A912" s="4">
        <v>44635</v>
      </c>
      <c r="B912" s="6" t="s">
        <v>64</v>
      </c>
      <c r="C912">
        <v>911</v>
      </c>
      <c r="D912" t="s">
        <v>9</v>
      </c>
      <c r="E912">
        <v>0</v>
      </c>
      <c r="F912" t="s">
        <v>12</v>
      </c>
      <c r="G912">
        <v>225</v>
      </c>
      <c r="H912" t="s">
        <v>16</v>
      </c>
    </row>
    <row r="913" spans="1:11" x14ac:dyDescent="0.25">
      <c r="A913" s="4">
        <v>44635</v>
      </c>
      <c r="B913" s="6" t="s">
        <v>64</v>
      </c>
      <c r="C913">
        <v>912</v>
      </c>
      <c r="D913" t="s">
        <v>9</v>
      </c>
      <c r="E913">
        <v>0</v>
      </c>
      <c r="F913" t="s">
        <v>12</v>
      </c>
      <c r="G913">
        <v>225</v>
      </c>
      <c r="H913" t="s">
        <v>16</v>
      </c>
    </row>
    <row r="914" spans="1:11" ht="30" x14ac:dyDescent="0.25">
      <c r="A914" s="4">
        <v>44635</v>
      </c>
      <c r="B914" s="6" t="s">
        <v>64</v>
      </c>
      <c r="C914">
        <v>913</v>
      </c>
      <c r="D914" t="s">
        <v>12</v>
      </c>
      <c r="E914">
        <v>2</v>
      </c>
      <c r="F914" t="s">
        <v>12</v>
      </c>
      <c r="G914">
        <v>225</v>
      </c>
      <c r="H914" t="s">
        <v>16</v>
      </c>
      <c r="I914">
        <v>9.2700000000000005E-3</v>
      </c>
      <c r="K914" s="14" t="s">
        <v>109</v>
      </c>
    </row>
    <row r="915" spans="1:11" x14ac:dyDescent="0.25">
      <c r="A915" s="4">
        <v>44635</v>
      </c>
      <c r="B915" s="6" t="s">
        <v>64</v>
      </c>
      <c r="C915">
        <v>914</v>
      </c>
      <c r="D915" t="s">
        <v>9</v>
      </c>
      <c r="E915">
        <v>0</v>
      </c>
      <c r="F915" t="s">
        <v>12</v>
      </c>
      <c r="G915">
        <v>226</v>
      </c>
      <c r="H915" t="s">
        <v>16</v>
      </c>
    </row>
    <row r="916" spans="1:11" x14ac:dyDescent="0.25">
      <c r="A916" s="4">
        <v>44635</v>
      </c>
      <c r="B916" s="6" t="s">
        <v>64</v>
      </c>
      <c r="C916">
        <v>915</v>
      </c>
      <c r="D916" t="s">
        <v>9</v>
      </c>
      <c r="E916">
        <v>0</v>
      </c>
      <c r="F916" t="s">
        <v>12</v>
      </c>
      <c r="G916">
        <v>226</v>
      </c>
      <c r="H916" t="s">
        <v>16</v>
      </c>
    </row>
    <row r="917" spans="1:11" ht="30" x14ac:dyDescent="0.25">
      <c r="A917" s="4">
        <v>44635</v>
      </c>
      <c r="B917" s="6" t="s">
        <v>64</v>
      </c>
      <c r="C917">
        <v>916</v>
      </c>
      <c r="D917" t="s">
        <v>9</v>
      </c>
      <c r="E917">
        <v>0</v>
      </c>
      <c r="F917" t="s">
        <v>12</v>
      </c>
      <c r="G917">
        <v>226</v>
      </c>
      <c r="H917" t="s">
        <v>16</v>
      </c>
      <c r="I917">
        <v>8.9800000000000001E-3</v>
      </c>
      <c r="K917" s="14" t="s">
        <v>110</v>
      </c>
    </row>
    <row r="918" spans="1:11" x14ac:dyDescent="0.25">
      <c r="A918" s="4">
        <v>44635</v>
      </c>
      <c r="B918" s="6" t="s">
        <v>64</v>
      </c>
      <c r="C918">
        <v>917</v>
      </c>
      <c r="D918" t="s">
        <v>9</v>
      </c>
      <c r="E918">
        <v>0</v>
      </c>
      <c r="F918" t="s">
        <v>12</v>
      </c>
      <c r="G918">
        <v>227</v>
      </c>
      <c r="H918" t="s">
        <v>21</v>
      </c>
    </row>
    <row r="919" spans="1:11" x14ac:dyDescent="0.25">
      <c r="A919" s="4">
        <v>44635</v>
      </c>
      <c r="B919" s="6" t="s">
        <v>64</v>
      </c>
      <c r="C919">
        <v>918</v>
      </c>
      <c r="D919" t="s">
        <v>9</v>
      </c>
      <c r="E919">
        <v>0</v>
      </c>
      <c r="F919" t="s">
        <v>12</v>
      </c>
      <c r="G919">
        <v>227</v>
      </c>
      <c r="H919" t="s">
        <v>21</v>
      </c>
    </row>
    <row r="920" spans="1:11" ht="30" x14ac:dyDescent="0.25">
      <c r="A920" s="4">
        <v>44635</v>
      </c>
      <c r="B920" s="6" t="s">
        <v>64</v>
      </c>
      <c r="C920">
        <v>919</v>
      </c>
      <c r="D920" t="s">
        <v>9</v>
      </c>
      <c r="E920">
        <v>0</v>
      </c>
      <c r="F920" t="s">
        <v>12</v>
      </c>
      <c r="G920">
        <v>227</v>
      </c>
      <c r="H920" t="s">
        <v>21</v>
      </c>
      <c r="I920">
        <v>9.7999999999999997E-3</v>
      </c>
      <c r="K920" s="14" t="s">
        <v>111</v>
      </c>
    </row>
    <row r="921" spans="1:11" x14ac:dyDescent="0.25">
      <c r="A921" s="4">
        <v>44635</v>
      </c>
      <c r="B921" s="6" t="s">
        <v>64</v>
      </c>
      <c r="C921">
        <v>920</v>
      </c>
      <c r="D921" t="s">
        <v>12</v>
      </c>
      <c r="E921">
        <v>1</v>
      </c>
      <c r="F921" t="s">
        <v>12</v>
      </c>
      <c r="G921">
        <v>228</v>
      </c>
      <c r="H921" t="s">
        <v>21</v>
      </c>
    </row>
    <row r="922" spans="1:11" x14ac:dyDescent="0.25">
      <c r="A922" s="4">
        <v>44635</v>
      </c>
      <c r="B922" s="6" t="s">
        <v>64</v>
      </c>
      <c r="C922">
        <v>921</v>
      </c>
      <c r="D922" t="s">
        <v>12</v>
      </c>
      <c r="E922">
        <v>3</v>
      </c>
      <c r="F922" t="s">
        <v>12</v>
      </c>
      <c r="G922">
        <v>228</v>
      </c>
      <c r="H922" t="s">
        <v>21</v>
      </c>
    </row>
    <row r="923" spans="1:11" ht="30" x14ac:dyDescent="0.25">
      <c r="A923" s="4">
        <v>44635</v>
      </c>
      <c r="B923" s="6" t="s">
        <v>64</v>
      </c>
      <c r="C923">
        <v>922</v>
      </c>
      <c r="D923" t="s">
        <v>9</v>
      </c>
      <c r="E923">
        <v>0</v>
      </c>
      <c r="F923" t="s">
        <v>12</v>
      </c>
      <c r="G923">
        <v>228</v>
      </c>
      <c r="H923" t="s">
        <v>21</v>
      </c>
      <c r="I923">
        <v>9.4179999999999993E-3</v>
      </c>
      <c r="K923" s="14" t="s">
        <v>112</v>
      </c>
    </row>
    <row r="924" spans="1:11" x14ac:dyDescent="0.25">
      <c r="A924" s="4">
        <v>44635</v>
      </c>
      <c r="B924" s="6" t="s">
        <v>64</v>
      </c>
      <c r="C924">
        <v>923</v>
      </c>
      <c r="D924" t="s">
        <v>9</v>
      </c>
      <c r="E924">
        <v>0</v>
      </c>
      <c r="F924" t="s">
        <v>12</v>
      </c>
      <c r="H924" t="s">
        <v>11</v>
      </c>
    </row>
    <row r="925" spans="1:11" x14ac:dyDescent="0.25">
      <c r="A925" s="4">
        <v>44635</v>
      </c>
      <c r="B925" s="6" t="s">
        <v>64</v>
      </c>
      <c r="C925">
        <v>924</v>
      </c>
      <c r="D925" t="s">
        <v>9</v>
      </c>
      <c r="E925">
        <v>0</v>
      </c>
      <c r="F925" t="s">
        <v>12</v>
      </c>
      <c r="H925" t="s">
        <v>11</v>
      </c>
    </row>
    <row r="926" spans="1:11" x14ac:dyDescent="0.25">
      <c r="A926" s="4">
        <v>44635</v>
      </c>
      <c r="B926" s="6" t="s">
        <v>64</v>
      </c>
      <c r="C926">
        <v>925</v>
      </c>
      <c r="D926" t="s">
        <v>12</v>
      </c>
      <c r="E926">
        <v>2</v>
      </c>
      <c r="F926" t="s">
        <v>12</v>
      </c>
      <c r="H926" t="s">
        <v>11</v>
      </c>
    </row>
    <row r="927" spans="1:11" ht="30" x14ac:dyDescent="0.25">
      <c r="A927" s="4">
        <v>44635</v>
      </c>
      <c r="B927" s="6" t="s">
        <v>64</v>
      </c>
      <c r="C927">
        <v>926</v>
      </c>
      <c r="D927" t="s">
        <v>9</v>
      </c>
      <c r="E927">
        <v>0</v>
      </c>
      <c r="F927" t="s">
        <v>12</v>
      </c>
      <c r="H927" t="s">
        <v>11</v>
      </c>
      <c r="I927">
        <v>1.1220000000000001E-2</v>
      </c>
      <c r="J927" s="8">
        <f>COUNTIF(D912:D927,"Y")/COUNTA(D912:D927)</f>
        <v>0.25</v>
      </c>
      <c r="K927" s="14" t="s">
        <v>113</v>
      </c>
    </row>
    <row r="928" spans="1:11" x14ac:dyDescent="0.25">
      <c r="A928" s="4">
        <v>44635</v>
      </c>
      <c r="B928" s="6" t="s">
        <v>8</v>
      </c>
      <c r="C928">
        <v>927</v>
      </c>
      <c r="D928" t="s">
        <v>12</v>
      </c>
      <c r="E928">
        <v>3</v>
      </c>
      <c r="F928" t="s">
        <v>12</v>
      </c>
      <c r="G928">
        <v>229</v>
      </c>
      <c r="H928" t="s">
        <v>16</v>
      </c>
    </row>
    <row r="929" spans="1:11" x14ac:dyDescent="0.25">
      <c r="A929" s="4">
        <v>44635</v>
      </c>
      <c r="B929" s="6" t="s">
        <v>8</v>
      </c>
      <c r="C929">
        <v>928</v>
      </c>
      <c r="D929" t="s">
        <v>12</v>
      </c>
      <c r="E929">
        <v>2</v>
      </c>
      <c r="F929" t="s">
        <v>12</v>
      </c>
      <c r="G929">
        <v>229</v>
      </c>
      <c r="H929" t="s">
        <v>16</v>
      </c>
    </row>
    <row r="930" spans="1:11" ht="30" x14ac:dyDescent="0.25">
      <c r="A930" s="4">
        <v>44635</v>
      </c>
      <c r="B930" s="6" t="s">
        <v>8</v>
      </c>
      <c r="C930">
        <v>929</v>
      </c>
      <c r="D930" t="s">
        <v>9</v>
      </c>
      <c r="E930">
        <v>0</v>
      </c>
      <c r="F930" t="s">
        <v>12</v>
      </c>
      <c r="G930">
        <v>229</v>
      </c>
      <c r="H930" t="s">
        <v>16</v>
      </c>
      <c r="I930">
        <v>9.9299999999999996E-3</v>
      </c>
      <c r="K930" s="14" t="s">
        <v>114</v>
      </c>
    </row>
    <row r="931" spans="1:11" x14ac:dyDescent="0.25">
      <c r="A931" s="4">
        <v>44635</v>
      </c>
      <c r="B931" s="6" t="s">
        <v>8</v>
      </c>
      <c r="C931">
        <v>930</v>
      </c>
      <c r="D931" t="s">
        <v>9</v>
      </c>
      <c r="E931">
        <v>0</v>
      </c>
      <c r="F931" t="s">
        <v>12</v>
      </c>
      <c r="G931">
        <v>230</v>
      </c>
      <c r="H931" t="s">
        <v>16</v>
      </c>
    </row>
    <row r="932" spans="1:11" x14ac:dyDescent="0.25">
      <c r="A932" s="4">
        <v>44635</v>
      </c>
      <c r="B932" s="6" t="s">
        <v>8</v>
      </c>
      <c r="C932">
        <v>931</v>
      </c>
      <c r="D932" t="s">
        <v>12</v>
      </c>
      <c r="E932">
        <v>2</v>
      </c>
      <c r="F932" t="s">
        <v>12</v>
      </c>
      <c r="G932">
        <v>230</v>
      </c>
      <c r="H932" t="s">
        <v>16</v>
      </c>
    </row>
    <row r="933" spans="1:11" ht="30" x14ac:dyDescent="0.25">
      <c r="A933" s="4">
        <v>44635</v>
      </c>
      <c r="B933" s="6" t="s">
        <v>8</v>
      </c>
      <c r="C933">
        <v>932</v>
      </c>
      <c r="D933" t="s">
        <v>9</v>
      </c>
      <c r="E933">
        <v>0</v>
      </c>
      <c r="F933" t="s">
        <v>12</v>
      </c>
      <c r="G933">
        <v>230</v>
      </c>
      <c r="H933" t="s">
        <v>16</v>
      </c>
      <c r="I933">
        <v>1.077E-3</v>
      </c>
      <c r="K933" s="14" t="s">
        <v>115</v>
      </c>
    </row>
    <row r="934" spans="1:11" x14ac:dyDescent="0.25">
      <c r="A934" s="4">
        <v>44635</v>
      </c>
      <c r="B934" s="6" t="s">
        <v>8</v>
      </c>
      <c r="C934">
        <v>933</v>
      </c>
      <c r="D934" t="s">
        <v>12</v>
      </c>
      <c r="E934">
        <v>3</v>
      </c>
      <c r="F934" t="s">
        <v>12</v>
      </c>
      <c r="G934">
        <v>231</v>
      </c>
      <c r="H934" t="s">
        <v>21</v>
      </c>
    </row>
    <row r="935" spans="1:11" x14ac:dyDescent="0.25">
      <c r="A935" s="4">
        <v>44635</v>
      </c>
      <c r="B935" s="6" t="s">
        <v>8</v>
      </c>
      <c r="C935">
        <v>934</v>
      </c>
      <c r="D935" t="s">
        <v>9</v>
      </c>
      <c r="E935">
        <v>0</v>
      </c>
      <c r="F935" t="s">
        <v>12</v>
      </c>
      <c r="G935">
        <v>231</v>
      </c>
      <c r="H935" t="s">
        <v>21</v>
      </c>
    </row>
    <row r="936" spans="1:11" ht="30" x14ac:dyDescent="0.25">
      <c r="A936" s="4">
        <v>44635</v>
      </c>
      <c r="B936" s="6" t="s">
        <v>8</v>
      </c>
      <c r="C936">
        <v>935</v>
      </c>
      <c r="D936" t="s">
        <v>12</v>
      </c>
      <c r="E936">
        <v>3</v>
      </c>
      <c r="F936" t="s">
        <v>12</v>
      </c>
      <c r="G936">
        <v>231</v>
      </c>
      <c r="H936" t="s">
        <v>21</v>
      </c>
      <c r="I936">
        <v>8.9899999999999997E-3</v>
      </c>
      <c r="K936" s="14" t="s">
        <v>116</v>
      </c>
    </row>
    <row r="937" spans="1:11" x14ac:dyDescent="0.25">
      <c r="A937" s="4">
        <v>44635</v>
      </c>
      <c r="B937" s="6" t="s">
        <v>8</v>
      </c>
      <c r="C937">
        <v>936</v>
      </c>
      <c r="D937" t="s">
        <v>12</v>
      </c>
      <c r="E937">
        <v>3</v>
      </c>
      <c r="F937" t="s">
        <v>12</v>
      </c>
      <c r="G937">
        <v>232</v>
      </c>
      <c r="H937" t="s">
        <v>21</v>
      </c>
    </row>
    <row r="938" spans="1:11" x14ac:dyDescent="0.25">
      <c r="A938" s="4">
        <v>44635</v>
      </c>
      <c r="B938" s="6" t="s">
        <v>8</v>
      </c>
      <c r="C938">
        <v>937</v>
      </c>
      <c r="D938" t="s">
        <v>12</v>
      </c>
      <c r="E938">
        <v>3</v>
      </c>
      <c r="F938" t="s">
        <v>12</v>
      </c>
      <c r="G938">
        <v>232</v>
      </c>
      <c r="H938" t="s">
        <v>21</v>
      </c>
    </row>
    <row r="939" spans="1:11" ht="30" x14ac:dyDescent="0.25">
      <c r="A939" s="4">
        <v>44635</v>
      </c>
      <c r="B939" s="6" t="s">
        <v>8</v>
      </c>
      <c r="C939">
        <v>938</v>
      </c>
      <c r="D939" t="s">
        <v>9</v>
      </c>
      <c r="E939">
        <v>0</v>
      </c>
      <c r="F939" t="s">
        <v>12</v>
      </c>
      <c r="G939">
        <v>232</v>
      </c>
      <c r="H939" t="s">
        <v>21</v>
      </c>
      <c r="I939">
        <v>1.176E-2</v>
      </c>
      <c r="K939" s="14" t="s">
        <v>117</v>
      </c>
    </row>
    <row r="940" spans="1:11" x14ac:dyDescent="0.25">
      <c r="A940" s="4">
        <v>44635</v>
      </c>
      <c r="B940" s="6" t="s">
        <v>8</v>
      </c>
      <c r="C940">
        <v>939</v>
      </c>
      <c r="D940" t="s">
        <v>12</v>
      </c>
      <c r="E940">
        <v>2</v>
      </c>
      <c r="F940" t="s">
        <v>12</v>
      </c>
      <c r="H940" t="s">
        <v>11</v>
      </c>
    </row>
    <row r="941" spans="1:11" x14ac:dyDescent="0.25">
      <c r="A941" s="4">
        <v>44635</v>
      </c>
      <c r="B941" s="6" t="s">
        <v>8</v>
      </c>
      <c r="C941">
        <v>940</v>
      </c>
      <c r="D941" t="s">
        <v>9</v>
      </c>
      <c r="E941">
        <v>0</v>
      </c>
      <c r="F941" t="s">
        <v>12</v>
      </c>
      <c r="H941" t="s">
        <v>11</v>
      </c>
    </row>
    <row r="942" spans="1:11" x14ac:dyDescent="0.25">
      <c r="A942" s="4">
        <v>44635</v>
      </c>
      <c r="B942" s="6" t="s">
        <v>8</v>
      </c>
      <c r="C942">
        <v>941</v>
      </c>
      <c r="D942" t="s">
        <v>12</v>
      </c>
      <c r="E942">
        <v>2</v>
      </c>
      <c r="F942" t="s">
        <v>12</v>
      </c>
      <c r="H942" t="s">
        <v>11</v>
      </c>
    </row>
    <row r="943" spans="1:11" ht="30" x14ac:dyDescent="0.25">
      <c r="A943" s="4">
        <v>44635</v>
      </c>
      <c r="B943" s="6" t="s">
        <v>8</v>
      </c>
      <c r="C943">
        <v>942</v>
      </c>
      <c r="D943" t="s">
        <v>9</v>
      </c>
      <c r="E943">
        <v>0</v>
      </c>
      <c r="F943" t="s">
        <v>12</v>
      </c>
      <c r="H943" t="s">
        <v>11</v>
      </c>
      <c r="I943">
        <v>1.021E-2</v>
      </c>
      <c r="J943" s="8">
        <f>COUNTIF(D928:D943,"Y")/COUNTA(D928:D943)</f>
        <v>0.5625</v>
      </c>
      <c r="K943" s="14" t="s">
        <v>118</v>
      </c>
    </row>
    <row r="944" spans="1:11" x14ac:dyDescent="0.25">
      <c r="A944" s="4">
        <v>44636</v>
      </c>
      <c r="B944" s="6" t="s">
        <v>18</v>
      </c>
      <c r="C944">
        <v>943</v>
      </c>
      <c r="D944" t="s">
        <v>12</v>
      </c>
      <c r="E944">
        <v>3</v>
      </c>
      <c r="F944" t="s">
        <v>12</v>
      </c>
      <c r="G944">
        <v>233</v>
      </c>
      <c r="H944" t="s">
        <v>16</v>
      </c>
    </row>
    <row r="945" spans="1:11" x14ac:dyDescent="0.25">
      <c r="A945" s="4">
        <v>44636</v>
      </c>
      <c r="B945" s="6" t="s">
        <v>18</v>
      </c>
      <c r="C945">
        <v>944</v>
      </c>
      <c r="D945" t="s">
        <v>9</v>
      </c>
      <c r="E945">
        <v>0</v>
      </c>
      <c r="F945" t="s">
        <v>12</v>
      </c>
      <c r="G945">
        <v>233</v>
      </c>
      <c r="H945" t="s">
        <v>16</v>
      </c>
    </row>
    <row r="946" spans="1:11" ht="30" x14ac:dyDescent="0.25">
      <c r="A946" s="4">
        <v>44636</v>
      </c>
      <c r="B946" s="6" t="s">
        <v>18</v>
      </c>
      <c r="C946">
        <v>945</v>
      </c>
      <c r="D946" t="s">
        <v>9</v>
      </c>
      <c r="E946">
        <v>0</v>
      </c>
      <c r="F946" t="s">
        <v>12</v>
      </c>
      <c r="G946">
        <v>233</v>
      </c>
      <c r="H946" t="s">
        <v>16</v>
      </c>
      <c r="I946">
        <v>8.7150000000000005E-3</v>
      </c>
      <c r="K946" s="14" t="s">
        <v>119</v>
      </c>
    </row>
    <row r="947" spans="1:11" x14ac:dyDescent="0.25">
      <c r="A947" s="4">
        <v>44636</v>
      </c>
      <c r="B947" s="6" t="s">
        <v>18</v>
      </c>
      <c r="C947">
        <v>946</v>
      </c>
      <c r="D947" t="s">
        <v>9</v>
      </c>
      <c r="E947">
        <v>0</v>
      </c>
      <c r="F947" t="s">
        <v>12</v>
      </c>
      <c r="G947">
        <v>234</v>
      </c>
      <c r="H947" t="s">
        <v>16</v>
      </c>
    </row>
    <row r="948" spans="1:11" x14ac:dyDescent="0.25">
      <c r="A948" s="4">
        <v>44636</v>
      </c>
      <c r="B948" s="6" t="s">
        <v>18</v>
      </c>
      <c r="C948">
        <v>947</v>
      </c>
      <c r="D948" t="s">
        <v>12</v>
      </c>
      <c r="E948">
        <v>1</v>
      </c>
      <c r="F948" t="s">
        <v>12</v>
      </c>
      <c r="G948">
        <v>234</v>
      </c>
      <c r="H948" t="s">
        <v>16</v>
      </c>
    </row>
    <row r="949" spans="1:11" ht="30" x14ac:dyDescent="0.25">
      <c r="A949" s="4">
        <v>44636</v>
      </c>
      <c r="B949" s="6" t="s">
        <v>18</v>
      </c>
      <c r="C949">
        <v>948</v>
      </c>
      <c r="D949" t="s">
        <v>9</v>
      </c>
      <c r="E949">
        <v>0</v>
      </c>
      <c r="F949" t="s">
        <v>12</v>
      </c>
      <c r="G949">
        <v>234</v>
      </c>
      <c r="H949" t="s">
        <v>16</v>
      </c>
      <c r="I949">
        <v>8.0599999999999995E-3</v>
      </c>
      <c r="K949" s="14" t="s">
        <v>120</v>
      </c>
    </row>
    <row r="950" spans="1:11" x14ac:dyDescent="0.25">
      <c r="A950" s="4">
        <v>44636</v>
      </c>
      <c r="B950" s="6" t="s">
        <v>18</v>
      </c>
      <c r="C950">
        <v>949</v>
      </c>
      <c r="D950" t="s">
        <v>12</v>
      </c>
      <c r="E950">
        <v>1</v>
      </c>
      <c r="F950" t="s">
        <v>12</v>
      </c>
      <c r="G950">
        <v>235</v>
      </c>
      <c r="H950" t="s">
        <v>21</v>
      </c>
    </row>
    <row r="951" spans="1:11" x14ac:dyDescent="0.25">
      <c r="A951" s="4">
        <v>44636</v>
      </c>
      <c r="B951" s="6" t="s">
        <v>18</v>
      </c>
      <c r="C951">
        <v>950</v>
      </c>
      <c r="D951" t="s">
        <v>9</v>
      </c>
      <c r="E951">
        <v>0</v>
      </c>
      <c r="F951" t="s">
        <v>12</v>
      </c>
      <c r="G951">
        <v>235</v>
      </c>
      <c r="H951" t="s">
        <v>21</v>
      </c>
    </row>
    <row r="952" spans="1:11" ht="30" x14ac:dyDescent="0.25">
      <c r="A952" s="4">
        <v>44636</v>
      </c>
      <c r="B952" s="6" t="s">
        <v>18</v>
      </c>
      <c r="C952">
        <v>951</v>
      </c>
      <c r="D952" t="s">
        <v>9</v>
      </c>
      <c r="E952">
        <v>0</v>
      </c>
      <c r="F952" t="s">
        <v>12</v>
      </c>
      <c r="G952">
        <v>235</v>
      </c>
      <c r="H952" t="s">
        <v>21</v>
      </c>
      <c r="I952">
        <v>9.7199999999999995E-3</v>
      </c>
      <c r="K952" s="14" t="s">
        <v>121</v>
      </c>
    </row>
    <row r="953" spans="1:11" x14ac:dyDescent="0.25">
      <c r="A953" s="4">
        <v>44636</v>
      </c>
      <c r="B953" s="6" t="s">
        <v>18</v>
      </c>
      <c r="C953">
        <v>952</v>
      </c>
      <c r="D953" t="s">
        <v>9</v>
      </c>
      <c r="E953">
        <v>0</v>
      </c>
      <c r="F953" t="s">
        <v>12</v>
      </c>
      <c r="G953">
        <v>236</v>
      </c>
      <c r="H953" t="s">
        <v>21</v>
      </c>
    </row>
    <row r="954" spans="1:11" x14ac:dyDescent="0.25">
      <c r="A954" s="4">
        <v>44636</v>
      </c>
      <c r="B954" s="6" t="s">
        <v>18</v>
      </c>
      <c r="C954">
        <v>953</v>
      </c>
      <c r="D954" t="s">
        <v>12</v>
      </c>
      <c r="E954">
        <v>2</v>
      </c>
      <c r="F954" t="s">
        <v>12</v>
      </c>
      <c r="G954">
        <v>236</v>
      </c>
      <c r="H954" t="s">
        <v>21</v>
      </c>
    </row>
    <row r="955" spans="1:11" ht="30" x14ac:dyDescent="0.25">
      <c r="A955" s="4">
        <v>44636</v>
      </c>
      <c r="B955" s="6" t="s">
        <v>18</v>
      </c>
      <c r="C955">
        <v>954</v>
      </c>
      <c r="D955" t="s">
        <v>12</v>
      </c>
      <c r="E955">
        <v>4</v>
      </c>
      <c r="F955" t="s">
        <v>12</v>
      </c>
      <c r="G955">
        <v>236</v>
      </c>
      <c r="H955" t="s">
        <v>21</v>
      </c>
      <c r="I955">
        <v>8.8299999999999993E-3</v>
      </c>
      <c r="K955" s="14" t="s">
        <v>122</v>
      </c>
    </row>
    <row r="956" spans="1:11" x14ac:dyDescent="0.25">
      <c r="A956" s="4">
        <v>44636</v>
      </c>
      <c r="B956" s="6" t="s">
        <v>18</v>
      </c>
      <c r="C956">
        <v>955</v>
      </c>
      <c r="D956" t="s">
        <v>12</v>
      </c>
      <c r="E956">
        <v>5</v>
      </c>
      <c r="F956" t="s">
        <v>12</v>
      </c>
      <c r="H956" t="s">
        <v>11</v>
      </c>
    </row>
    <row r="957" spans="1:11" x14ac:dyDescent="0.25">
      <c r="A957" s="4">
        <v>44636</v>
      </c>
      <c r="B957" s="6" t="s">
        <v>18</v>
      </c>
      <c r="C957">
        <v>956</v>
      </c>
      <c r="D957" t="s">
        <v>12</v>
      </c>
      <c r="E957">
        <v>4</v>
      </c>
      <c r="F957" t="s">
        <v>12</v>
      </c>
      <c r="H957" t="s">
        <v>11</v>
      </c>
    </row>
    <row r="958" spans="1:11" x14ac:dyDescent="0.25">
      <c r="A958" s="4">
        <v>44636</v>
      </c>
      <c r="B958" s="6" t="s">
        <v>18</v>
      </c>
      <c r="C958">
        <v>957</v>
      </c>
      <c r="D958" t="s">
        <v>12</v>
      </c>
      <c r="E958">
        <v>1</v>
      </c>
      <c r="F958" t="s">
        <v>12</v>
      </c>
      <c r="H958" t="s">
        <v>11</v>
      </c>
    </row>
    <row r="959" spans="1:11" ht="30" x14ac:dyDescent="0.25">
      <c r="A959" s="4">
        <v>44636</v>
      </c>
      <c r="B959" s="6" t="s">
        <v>18</v>
      </c>
      <c r="C959">
        <v>958</v>
      </c>
      <c r="D959" t="s">
        <v>9</v>
      </c>
      <c r="E959">
        <v>0</v>
      </c>
      <c r="F959" t="s">
        <v>12</v>
      </c>
      <c r="H959" t="s">
        <v>11</v>
      </c>
      <c r="I959">
        <v>1.0279999999999999E-2</v>
      </c>
      <c r="J959" s="8">
        <f>COUNTIF(D944:D959,"Y")/COUNTA(D944:D959)</f>
        <v>0.5</v>
      </c>
      <c r="K959" s="14" t="s">
        <v>123</v>
      </c>
    </row>
    <row r="960" spans="1:11" x14ac:dyDescent="0.25">
      <c r="A960" s="4">
        <v>44636</v>
      </c>
      <c r="B960" s="6" t="s">
        <v>13</v>
      </c>
      <c r="C960">
        <v>959</v>
      </c>
      <c r="D960" t="s">
        <v>9</v>
      </c>
      <c r="E960">
        <v>0</v>
      </c>
      <c r="F960" t="s">
        <v>12</v>
      </c>
      <c r="G960">
        <v>237</v>
      </c>
      <c r="H960" t="s">
        <v>16</v>
      </c>
    </row>
    <row r="961" spans="1:11" x14ac:dyDescent="0.25">
      <c r="A961" s="4">
        <v>44636</v>
      </c>
      <c r="B961" s="6" t="s">
        <v>13</v>
      </c>
      <c r="C961">
        <v>960</v>
      </c>
      <c r="D961" t="s">
        <v>12</v>
      </c>
      <c r="E961">
        <v>3</v>
      </c>
      <c r="F961" t="s">
        <v>12</v>
      </c>
      <c r="G961">
        <v>237</v>
      </c>
      <c r="H961" t="s">
        <v>16</v>
      </c>
    </row>
    <row r="962" spans="1:11" ht="30" x14ac:dyDescent="0.25">
      <c r="A962" s="4">
        <v>44636</v>
      </c>
      <c r="B962" s="6" t="s">
        <v>13</v>
      </c>
      <c r="C962">
        <v>961</v>
      </c>
      <c r="D962" t="s">
        <v>9</v>
      </c>
      <c r="E962">
        <v>0</v>
      </c>
      <c r="F962" t="s">
        <v>12</v>
      </c>
      <c r="G962">
        <v>237</v>
      </c>
      <c r="H962" t="s">
        <v>16</v>
      </c>
      <c r="I962">
        <v>1.031E-2</v>
      </c>
      <c r="K962" s="14" t="s">
        <v>124</v>
      </c>
    </row>
    <row r="963" spans="1:11" x14ac:dyDescent="0.25">
      <c r="A963" s="4">
        <v>44636</v>
      </c>
      <c r="B963" s="6" t="s">
        <v>13</v>
      </c>
      <c r="C963">
        <v>962</v>
      </c>
      <c r="D963" t="s">
        <v>12</v>
      </c>
      <c r="E963">
        <v>3</v>
      </c>
      <c r="F963" t="s">
        <v>12</v>
      </c>
      <c r="G963">
        <v>238</v>
      </c>
      <c r="H963" t="s">
        <v>16</v>
      </c>
    </row>
    <row r="964" spans="1:11" x14ac:dyDescent="0.25">
      <c r="A964" s="4">
        <v>44636</v>
      </c>
      <c r="B964" s="6" t="s">
        <v>13</v>
      </c>
      <c r="C964">
        <v>963</v>
      </c>
      <c r="D964" t="s">
        <v>12</v>
      </c>
      <c r="E964">
        <v>1</v>
      </c>
      <c r="F964" t="s">
        <v>12</v>
      </c>
      <c r="G964">
        <v>238</v>
      </c>
      <c r="H964" t="s">
        <v>16</v>
      </c>
    </row>
    <row r="965" spans="1:11" ht="30" x14ac:dyDescent="0.25">
      <c r="A965" s="4">
        <v>44636</v>
      </c>
      <c r="B965" s="6" t="s">
        <v>13</v>
      </c>
      <c r="C965">
        <v>964</v>
      </c>
      <c r="D965" t="s">
        <v>12</v>
      </c>
      <c r="E965">
        <v>1</v>
      </c>
      <c r="F965" t="s">
        <v>12</v>
      </c>
      <c r="G965">
        <v>238</v>
      </c>
      <c r="H965" t="s">
        <v>16</v>
      </c>
      <c r="I965">
        <v>8.7600000000000004E-3</v>
      </c>
      <c r="K965" s="14" t="s">
        <v>125</v>
      </c>
    </row>
    <row r="966" spans="1:11" x14ac:dyDescent="0.25">
      <c r="A966" s="4">
        <v>44636</v>
      </c>
      <c r="B966" s="6" t="s">
        <v>13</v>
      </c>
      <c r="C966">
        <v>965</v>
      </c>
      <c r="D966" t="s">
        <v>12</v>
      </c>
      <c r="E966">
        <v>2</v>
      </c>
      <c r="F966" t="s">
        <v>12</v>
      </c>
      <c r="G966">
        <v>239</v>
      </c>
      <c r="H966" t="s">
        <v>21</v>
      </c>
    </row>
    <row r="967" spans="1:11" x14ac:dyDescent="0.25">
      <c r="A967" s="4">
        <v>44636</v>
      </c>
      <c r="B967" s="6" t="s">
        <v>13</v>
      </c>
      <c r="C967">
        <v>966</v>
      </c>
      <c r="D967" t="s">
        <v>9</v>
      </c>
      <c r="E967">
        <v>0</v>
      </c>
      <c r="F967" t="s">
        <v>12</v>
      </c>
      <c r="G967">
        <v>239</v>
      </c>
      <c r="H967" t="s">
        <v>21</v>
      </c>
    </row>
    <row r="968" spans="1:11" ht="30" x14ac:dyDescent="0.25">
      <c r="A968" s="4">
        <v>44636</v>
      </c>
      <c r="B968" s="6" t="s">
        <v>13</v>
      </c>
      <c r="C968">
        <v>967</v>
      </c>
      <c r="D968" t="s">
        <v>12</v>
      </c>
      <c r="E968">
        <v>1</v>
      </c>
      <c r="F968" t="s">
        <v>12</v>
      </c>
      <c r="G968">
        <v>239</v>
      </c>
      <c r="H968" t="s">
        <v>21</v>
      </c>
      <c r="I968">
        <v>8.8100000000000001E-3</v>
      </c>
      <c r="K968" s="14" t="s">
        <v>126</v>
      </c>
    </row>
    <row r="969" spans="1:11" x14ac:dyDescent="0.25">
      <c r="A969" s="4">
        <v>44636</v>
      </c>
      <c r="B969" s="6" t="s">
        <v>13</v>
      </c>
      <c r="C969">
        <v>968</v>
      </c>
      <c r="D969" t="s">
        <v>12</v>
      </c>
      <c r="E969">
        <v>1</v>
      </c>
      <c r="F969" t="s">
        <v>12</v>
      </c>
      <c r="G969">
        <v>240</v>
      </c>
      <c r="H969" t="s">
        <v>21</v>
      </c>
    </row>
    <row r="970" spans="1:11" x14ac:dyDescent="0.25">
      <c r="A970" s="4">
        <v>44636</v>
      </c>
      <c r="B970" s="6" t="s">
        <v>13</v>
      </c>
      <c r="C970">
        <v>969</v>
      </c>
      <c r="D970" t="s">
        <v>12</v>
      </c>
      <c r="E970">
        <v>4</v>
      </c>
      <c r="F970" t="s">
        <v>12</v>
      </c>
      <c r="G970">
        <v>240</v>
      </c>
      <c r="H970" t="s">
        <v>21</v>
      </c>
    </row>
    <row r="971" spans="1:11" ht="30" x14ac:dyDescent="0.25">
      <c r="A971" s="4">
        <v>44636</v>
      </c>
      <c r="B971" s="6" t="s">
        <v>13</v>
      </c>
      <c r="C971">
        <v>970</v>
      </c>
      <c r="D971" t="s">
        <v>12</v>
      </c>
      <c r="E971">
        <v>1</v>
      </c>
      <c r="F971" t="s">
        <v>12</v>
      </c>
      <c r="G971">
        <v>240</v>
      </c>
      <c r="H971" t="s">
        <v>21</v>
      </c>
      <c r="I971">
        <v>9.6100000000000005E-3</v>
      </c>
      <c r="K971" s="14" t="s">
        <v>127</v>
      </c>
    </row>
    <row r="972" spans="1:11" x14ac:dyDescent="0.25">
      <c r="A972" s="4">
        <v>44636</v>
      </c>
      <c r="B972" s="6" t="s">
        <v>13</v>
      </c>
      <c r="C972">
        <v>971</v>
      </c>
      <c r="D972" t="s">
        <v>12</v>
      </c>
      <c r="E972">
        <v>1</v>
      </c>
      <c r="F972" t="s">
        <v>12</v>
      </c>
      <c r="H972" t="s">
        <v>11</v>
      </c>
    </row>
    <row r="973" spans="1:11" x14ac:dyDescent="0.25">
      <c r="A973" s="4">
        <v>44636</v>
      </c>
      <c r="B973" s="6" t="s">
        <v>13</v>
      </c>
      <c r="C973">
        <v>972</v>
      </c>
      <c r="D973" t="s">
        <v>9</v>
      </c>
      <c r="E973">
        <v>0</v>
      </c>
      <c r="F973" t="s">
        <v>12</v>
      </c>
      <c r="H973" t="s">
        <v>11</v>
      </c>
    </row>
    <row r="974" spans="1:11" x14ac:dyDescent="0.25">
      <c r="A974" s="4">
        <v>44636</v>
      </c>
      <c r="B974" s="6" t="s">
        <v>13</v>
      </c>
      <c r="C974">
        <v>973</v>
      </c>
      <c r="D974" t="s">
        <v>12</v>
      </c>
      <c r="E974">
        <v>3</v>
      </c>
      <c r="F974" t="s">
        <v>12</v>
      </c>
      <c r="H974" t="s">
        <v>11</v>
      </c>
    </row>
    <row r="975" spans="1:11" ht="30" x14ac:dyDescent="0.25">
      <c r="A975" s="4">
        <v>44636</v>
      </c>
      <c r="B975" s="6" t="s">
        <v>13</v>
      </c>
      <c r="C975">
        <v>974</v>
      </c>
      <c r="D975" t="s">
        <v>12</v>
      </c>
      <c r="E975">
        <v>2</v>
      </c>
      <c r="F975" t="s">
        <v>12</v>
      </c>
      <c r="H975" t="s">
        <v>11</v>
      </c>
      <c r="I975">
        <v>1.1276E-2</v>
      </c>
      <c r="J975" s="8">
        <f>COUNTIF(D960:D975,"Y")/COUNTA(D960:D975)</f>
        <v>0.75</v>
      </c>
      <c r="K975" s="14" t="s">
        <v>128</v>
      </c>
    </row>
    <row r="976" spans="1:11" x14ac:dyDescent="0.25">
      <c r="A976" s="4">
        <v>44636</v>
      </c>
      <c r="B976" s="6" t="s">
        <v>64</v>
      </c>
      <c r="C976">
        <v>975</v>
      </c>
      <c r="D976" t="s">
        <v>12</v>
      </c>
      <c r="E976">
        <v>2</v>
      </c>
      <c r="F976" t="s">
        <v>12</v>
      </c>
      <c r="G976">
        <v>241</v>
      </c>
      <c r="H976" t="s">
        <v>16</v>
      </c>
    </row>
    <row r="977" spans="1:11" x14ac:dyDescent="0.25">
      <c r="A977" s="4">
        <v>44636</v>
      </c>
      <c r="B977" s="6" t="s">
        <v>64</v>
      </c>
      <c r="C977">
        <v>976</v>
      </c>
      <c r="D977" t="s">
        <v>9</v>
      </c>
      <c r="E977">
        <v>0</v>
      </c>
      <c r="F977" t="s">
        <v>12</v>
      </c>
      <c r="G977">
        <v>241</v>
      </c>
      <c r="H977" t="s">
        <v>16</v>
      </c>
    </row>
    <row r="978" spans="1:11" ht="30" x14ac:dyDescent="0.25">
      <c r="A978" s="4">
        <v>44636</v>
      </c>
      <c r="B978" s="6" t="s">
        <v>64</v>
      </c>
      <c r="C978">
        <v>977</v>
      </c>
      <c r="D978" t="s">
        <v>9</v>
      </c>
      <c r="E978">
        <v>0</v>
      </c>
      <c r="F978" t="s">
        <v>12</v>
      </c>
      <c r="G978">
        <v>241</v>
      </c>
      <c r="H978" t="s">
        <v>16</v>
      </c>
      <c r="I978">
        <v>9.41E-3</v>
      </c>
      <c r="K978" s="14" t="s">
        <v>129</v>
      </c>
    </row>
    <row r="979" spans="1:11" x14ac:dyDescent="0.25">
      <c r="A979" s="4">
        <v>44636</v>
      </c>
      <c r="B979" s="6" t="s">
        <v>64</v>
      </c>
      <c r="C979">
        <v>978</v>
      </c>
      <c r="D979" t="s">
        <v>9</v>
      </c>
      <c r="E979">
        <v>0</v>
      </c>
      <c r="F979" t="s">
        <v>12</v>
      </c>
      <c r="G979">
        <v>242</v>
      </c>
      <c r="H979" t="s">
        <v>16</v>
      </c>
    </row>
    <row r="980" spans="1:11" x14ac:dyDescent="0.25">
      <c r="A980" s="4">
        <v>44636</v>
      </c>
      <c r="B980" s="6" t="s">
        <v>64</v>
      </c>
      <c r="C980">
        <v>979</v>
      </c>
      <c r="D980" t="s">
        <v>9</v>
      </c>
      <c r="E980">
        <v>0</v>
      </c>
      <c r="F980" t="s">
        <v>12</v>
      </c>
      <c r="G980">
        <v>242</v>
      </c>
      <c r="H980" t="s">
        <v>16</v>
      </c>
    </row>
    <row r="981" spans="1:11" ht="30" x14ac:dyDescent="0.25">
      <c r="A981" s="4">
        <v>44636</v>
      </c>
      <c r="B981" s="6" t="s">
        <v>64</v>
      </c>
      <c r="C981">
        <v>980</v>
      </c>
      <c r="D981" t="s">
        <v>9</v>
      </c>
      <c r="E981">
        <v>0</v>
      </c>
      <c r="F981" t="s">
        <v>12</v>
      </c>
      <c r="G981">
        <v>242</v>
      </c>
      <c r="H981" t="s">
        <v>16</v>
      </c>
      <c r="I981">
        <v>9.7599999999999996E-3</v>
      </c>
      <c r="K981" s="14" t="s">
        <v>130</v>
      </c>
    </row>
    <row r="982" spans="1:11" x14ac:dyDescent="0.25">
      <c r="A982" s="4">
        <v>44636</v>
      </c>
      <c r="B982" s="6" t="s">
        <v>64</v>
      </c>
      <c r="C982">
        <v>981</v>
      </c>
      <c r="D982" t="s">
        <v>12</v>
      </c>
      <c r="E982">
        <v>4</v>
      </c>
      <c r="F982" t="s">
        <v>12</v>
      </c>
      <c r="G982">
        <v>243</v>
      </c>
      <c r="H982" t="s">
        <v>21</v>
      </c>
    </row>
    <row r="983" spans="1:11" x14ac:dyDescent="0.25">
      <c r="A983" s="4">
        <v>44636</v>
      </c>
      <c r="B983" s="6" t="s">
        <v>64</v>
      </c>
      <c r="C983">
        <v>982</v>
      </c>
      <c r="D983" t="s">
        <v>12</v>
      </c>
      <c r="E983">
        <v>3</v>
      </c>
      <c r="F983" t="s">
        <v>12</v>
      </c>
      <c r="G983">
        <v>243</v>
      </c>
      <c r="H983" t="s">
        <v>21</v>
      </c>
    </row>
    <row r="984" spans="1:11" ht="30" x14ac:dyDescent="0.25">
      <c r="A984" s="4">
        <v>44636</v>
      </c>
      <c r="B984" s="6" t="s">
        <v>64</v>
      </c>
      <c r="C984">
        <v>983</v>
      </c>
      <c r="D984" t="s">
        <v>9</v>
      </c>
      <c r="E984">
        <v>0</v>
      </c>
      <c r="F984" t="s">
        <v>12</v>
      </c>
      <c r="G984">
        <v>243</v>
      </c>
      <c r="H984" t="s">
        <v>21</v>
      </c>
      <c r="I984">
        <v>9.5099999999999994E-3</v>
      </c>
      <c r="K984" s="14" t="s">
        <v>131</v>
      </c>
    </row>
    <row r="985" spans="1:11" x14ac:dyDescent="0.25">
      <c r="A985" s="4">
        <v>44636</v>
      </c>
      <c r="B985" s="6" t="s">
        <v>64</v>
      </c>
      <c r="C985">
        <v>984</v>
      </c>
      <c r="D985" t="s">
        <v>12</v>
      </c>
      <c r="E985">
        <v>3</v>
      </c>
      <c r="F985" t="s">
        <v>12</v>
      </c>
      <c r="G985">
        <v>244</v>
      </c>
      <c r="H985" t="s">
        <v>21</v>
      </c>
    </row>
    <row r="986" spans="1:11" x14ac:dyDescent="0.25">
      <c r="A986" s="4">
        <v>44636</v>
      </c>
      <c r="B986" s="6" t="s">
        <v>64</v>
      </c>
      <c r="C986">
        <v>985</v>
      </c>
      <c r="D986" t="s">
        <v>12</v>
      </c>
      <c r="E986">
        <v>1</v>
      </c>
      <c r="F986" t="s">
        <v>12</v>
      </c>
      <c r="G986">
        <v>244</v>
      </c>
      <c r="H986" t="s">
        <v>21</v>
      </c>
    </row>
    <row r="987" spans="1:11" ht="30" x14ac:dyDescent="0.25">
      <c r="A987" s="4">
        <v>44636</v>
      </c>
      <c r="B987" s="6" t="s">
        <v>64</v>
      </c>
      <c r="C987">
        <v>986</v>
      </c>
      <c r="D987" t="s">
        <v>9</v>
      </c>
      <c r="E987">
        <v>0</v>
      </c>
      <c r="F987" t="s">
        <v>12</v>
      </c>
      <c r="G987">
        <v>244</v>
      </c>
      <c r="H987" t="s">
        <v>21</v>
      </c>
      <c r="I987">
        <v>8.3400000000000002E-3</v>
      </c>
      <c r="K987" s="14" t="s">
        <v>132</v>
      </c>
    </row>
    <row r="988" spans="1:11" x14ac:dyDescent="0.25">
      <c r="A988" s="4">
        <v>44636</v>
      </c>
      <c r="B988" s="6" t="s">
        <v>64</v>
      </c>
      <c r="C988">
        <v>987</v>
      </c>
      <c r="D988" t="s">
        <v>12</v>
      </c>
      <c r="E988">
        <v>3</v>
      </c>
      <c r="F988" t="s">
        <v>12</v>
      </c>
      <c r="H988" t="s">
        <v>11</v>
      </c>
    </row>
    <row r="989" spans="1:11" x14ac:dyDescent="0.25">
      <c r="A989" s="4">
        <v>44636</v>
      </c>
      <c r="B989" s="6" t="s">
        <v>64</v>
      </c>
      <c r="C989">
        <v>988</v>
      </c>
      <c r="D989" t="s">
        <v>12</v>
      </c>
      <c r="E989">
        <v>2</v>
      </c>
      <c r="F989" t="s">
        <v>12</v>
      </c>
      <c r="H989" t="s">
        <v>11</v>
      </c>
    </row>
    <row r="990" spans="1:11" x14ac:dyDescent="0.25">
      <c r="A990" s="4">
        <v>44636</v>
      </c>
      <c r="B990" s="6" t="s">
        <v>64</v>
      </c>
      <c r="C990">
        <v>989</v>
      </c>
      <c r="D990" t="s">
        <v>12</v>
      </c>
      <c r="E990">
        <v>1</v>
      </c>
      <c r="F990" t="s">
        <v>12</v>
      </c>
      <c r="H990" t="s">
        <v>11</v>
      </c>
    </row>
    <row r="991" spans="1:11" ht="30" x14ac:dyDescent="0.25">
      <c r="A991" s="4">
        <v>44636</v>
      </c>
      <c r="B991" s="6" t="s">
        <v>64</v>
      </c>
      <c r="C991">
        <v>990</v>
      </c>
      <c r="D991" t="s">
        <v>12</v>
      </c>
      <c r="E991">
        <v>3</v>
      </c>
      <c r="F991" t="s">
        <v>12</v>
      </c>
      <c r="H991" t="s">
        <v>11</v>
      </c>
      <c r="I991">
        <v>1.11E-2</v>
      </c>
      <c r="J991" s="8">
        <f>COUNTIF(D976:D991,"Y")/COUNTA(D976:D991)</f>
        <v>0.5625</v>
      </c>
      <c r="K991" s="14" t="s">
        <v>133</v>
      </c>
    </row>
    <row r="992" spans="1:11" x14ac:dyDescent="0.25">
      <c r="A992" s="4">
        <v>44636</v>
      </c>
      <c r="B992" s="6" t="s">
        <v>8</v>
      </c>
      <c r="C992">
        <v>991</v>
      </c>
      <c r="D992" t="s">
        <v>12</v>
      </c>
      <c r="E992">
        <v>2</v>
      </c>
      <c r="F992" t="s">
        <v>12</v>
      </c>
      <c r="G992">
        <v>245</v>
      </c>
      <c r="H992" t="s">
        <v>16</v>
      </c>
    </row>
    <row r="993" spans="1:11" x14ac:dyDescent="0.25">
      <c r="A993" s="4">
        <v>44636</v>
      </c>
      <c r="B993" s="6" t="s">
        <v>8</v>
      </c>
      <c r="C993">
        <v>992</v>
      </c>
      <c r="D993" t="s">
        <v>9</v>
      </c>
      <c r="E993">
        <v>0</v>
      </c>
      <c r="F993" t="s">
        <v>12</v>
      </c>
      <c r="G993">
        <v>245</v>
      </c>
      <c r="H993" t="s">
        <v>16</v>
      </c>
    </row>
    <row r="994" spans="1:11" ht="30" x14ac:dyDescent="0.25">
      <c r="A994" s="4">
        <v>44636</v>
      </c>
      <c r="B994" s="6" t="s">
        <v>8</v>
      </c>
      <c r="C994">
        <v>993</v>
      </c>
      <c r="D994" t="s">
        <v>12</v>
      </c>
      <c r="E994">
        <v>1</v>
      </c>
      <c r="F994" t="s">
        <v>12</v>
      </c>
      <c r="G994">
        <v>245</v>
      </c>
      <c r="H994" t="s">
        <v>16</v>
      </c>
      <c r="I994">
        <v>1.0670000000000001E-2</v>
      </c>
      <c r="K994" s="14" t="s">
        <v>134</v>
      </c>
    </row>
    <row r="995" spans="1:11" x14ac:dyDescent="0.25">
      <c r="A995" s="4">
        <v>44636</v>
      </c>
      <c r="B995" s="6" t="s">
        <v>8</v>
      </c>
      <c r="C995">
        <v>994</v>
      </c>
      <c r="D995" t="s">
        <v>12</v>
      </c>
      <c r="E995">
        <v>1</v>
      </c>
      <c r="F995" t="s">
        <v>12</v>
      </c>
      <c r="G995">
        <v>246</v>
      </c>
      <c r="H995" t="s">
        <v>16</v>
      </c>
    </row>
    <row r="996" spans="1:11" x14ac:dyDescent="0.25">
      <c r="A996" s="4">
        <v>44636</v>
      </c>
      <c r="B996" s="6" t="s">
        <v>8</v>
      </c>
      <c r="C996">
        <v>995</v>
      </c>
      <c r="D996" t="s">
        <v>12</v>
      </c>
      <c r="E996">
        <v>1</v>
      </c>
      <c r="F996" t="s">
        <v>12</v>
      </c>
      <c r="G996">
        <v>246</v>
      </c>
      <c r="H996" t="s">
        <v>16</v>
      </c>
    </row>
    <row r="997" spans="1:11" ht="30" x14ac:dyDescent="0.25">
      <c r="A997" s="4">
        <v>44636</v>
      </c>
      <c r="B997" s="6" t="s">
        <v>8</v>
      </c>
      <c r="C997">
        <v>996</v>
      </c>
      <c r="D997" t="s">
        <v>12</v>
      </c>
      <c r="E997">
        <v>1</v>
      </c>
      <c r="F997" t="s">
        <v>12</v>
      </c>
      <c r="G997">
        <v>246</v>
      </c>
      <c r="H997" t="s">
        <v>16</v>
      </c>
      <c r="I997">
        <v>1.082E-2</v>
      </c>
      <c r="K997" s="14" t="s">
        <v>135</v>
      </c>
    </row>
    <row r="998" spans="1:11" x14ac:dyDescent="0.25">
      <c r="A998" s="4">
        <v>44636</v>
      </c>
      <c r="B998" s="6" t="s">
        <v>8</v>
      </c>
      <c r="C998">
        <v>997</v>
      </c>
      <c r="D998" t="s">
        <v>12</v>
      </c>
      <c r="E998">
        <v>1</v>
      </c>
      <c r="F998" t="s">
        <v>12</v>
      </c>
      <c r="G998">
        <v>247</v>
      </c>
      <c r="H998" t="s">
        <v>21</v>
      </c>
    </row>
    <row r="999" spans="1:11" x14ac:dyDescent="0.25">
      <c r="A999" s="4">
        <v>44636</v>
      </c>
      <c r="B999" s="6" t="s">
        <v>8</v>
      </c>
      <c r="C999">
        <v>998</v>
      </c>
      <c r="D999" t="s">
        <v>12</v>
      </c>
      <c r="E999">
        <v>4</v>
      </c>
      <c r="F999" t="s">
        <v>12</v>
      </c>
      <c r="G999">
        <v>247</v>
      </c>
      <c r="H999" t="s">
        <v>21</v>
      </c>
    </row>
    <row r="1000" spans="1:11" ht="30" x14ac:dyDescent="0.25">
      <c r="A1000" s="4">
        <v>44636</v>
      </c>
      <c r="B1000" s="6" t="s">
        <v>8</v>
      </c>
      <c r="C1000">
        <v>999</v>
      </c>
      <c r="D1000" t="s">
        <v>12</v>
      </c>
      <c r="E1000">
        <v>3</v>
      </c>
      <c r="F1000" t="s">
        <v>12</v>
      </c>
      <c r="G1000">
        <v>247</v>
      </c>
      <c r="H1000" t="s">
        <v>21</v>
      </c>
      <c r="I1000">
        <v>1.0710000000000001E-2</v>
      </c>
      <c r="K1000" s="14" t="s">
        <v>136</v>
      </c>
    </row>
    <row r="1001" spans="1:11" x14ac:dyDescent="0.25">
      <c r="A1001" s="4">
        <v>44636</v>
      </c>
      <c r="B1001" s="6" t="s">
        <v>8</v>
      </c>
      <c r="C1001">
        <v>1000</v>
      </c>
      <c r="D1001" t="s">
        <v>12</v>
      </c>
      <c r="E1001">
        <v>3</v>
      </c>
      <c r="F1001" t="s">
        <v>12</v>
      </c>
      <c r="G1001">
        <v>248</v>
      </c>
      <c r="H1001" t="s">
        <v>21</v>
      </c>
    </row>
    <row r="1002" spans="1:11" x14ac:dyDescent="0.25">
      <c r="A1002" s="4">
        <v>44636</v>
      </c>
      <c r="B1002" s="6" t="s">
        <v>8</v>
      </c>
      <c r="C1002">
        <v>1001</v>
      </c>
      <c r="D1002" t="s">
        <v>12</v>
      </c>
      <c r="E1002">
        <v>4</v>
      </c>
      <c r="F1002" t="s">
        <v>12</v>
      </c>
      <c r="G1002">
        <v>248</v>
      </c>
      <c r="H1002" t="s">
        <v>21</v>
      </c>
    </row>
    <row r="1003" spans="1:11" ht="30" x14ac:dyDescent="0.25">
      <c r="A1003" s="4">
        <v>44636</v>
      </c>
      <c r="B1003" s="6" t="s">
        <v>8</v>
      </c>
      <c r="C1003">
        <v>1002</v>
      </c>
      <c r="D1003" t="s">
        <v>9</v>
      </c>
      <c r="E1003">
        <v>0</v>
      </c>
      <c r="F1003" t="s">
        <v>12</v>
      </c>
      <c r="G1003">
        <v>248</v>
      </c>
      <c r="H1003" t="s">
        <v>21</v>
      </c>
      <c r="I1003">
        <v>8.3700000000000007E-3</v>
      </c>
      <c r="K1003" s="14" t="s">
        <v>137</v>
      </c>
    </row>
    <row r="1004" spans="1:11" x14ac:dyDescent="0.25">
      <c r="A1004" s="4">
        <v>44636</v>
      </c>
      <c r="B1004" s="6" t="s">
        <v>8</v>
      </c>
      <c r="C1004">
        <v>1003</v>
      </c>
      <c r="D1004" t="s">
        <v>9</v>
      </c>
      <c r="E1004">
        <v>0</v>
      </c>
      <c r="F1004" t="s">
        <v>12</v>
      </c>
      <c r="H1004" t="s">
        <v>11</v>
      </c>
    </row>
    <row r="1005" spans="1:11" x14ac:dyDescent="0.25">
      <c r="A1005" s="4">
        <v>44636</v>
      </c>
      <c r="B1005" s="6" t="s">
        <v>8</v>
      </c>
      <c r="C1005">
        <v>1004</v>
      </c>
      <c r="D1005" t="s">
        <v>9</v>
      </c>
      <c r="E1005">
        <v>0</v>
      </c>
      <c r="F1005" t="s">
        <v>12</v>
      </c>
      <c r="H1005" t="s">
        <v>11</v>
      </c>
    </row>
    <row r="1006" spans="1:11" x14ac:dyDescent="0.25">
      <c r="A1006" s="4">
        <v>44636</v>
      </c>
      <c r="B1006" s="6" t="s">
        <v>8</v>
      </c>
      <c r="C1006">
        <v>1005</v>
      </c>
      <c r="D1006" t="s">
        <v>12</v>
      </c>
      <c r="E1006">
        <v>5</v>
      </c>
      <c r="F1006" t="s">
        <v>12</v>
      </c>
      <c r="H1006" t="s">
        <v>11</v>
      </c>
    </row>
    <row r="1007" spans="1:11" ht="30" x14ac:dyDescent="0.25">
      <c r="A1007" s="4">
        <v>44636</v>
      </c>
      <c r="B1007" s="6" t="s">
        <v>8</v>
      </c>
      <c r="C1007">
        <v>1006</v>
      </c>
      <c r="D1007" t="s">
        <v>12</v>
      </c>
      <c r="E1007">
        <v>1</v>
      </c>
      <c r="F1007" t="s">
        <v>12</v>
      </c>
      <c r="H1007" t="s">
        <v>11</v>
      </c>
      <c r="I1007">
        <v>1.078E-2</v>
      </c>
      <c r="J1007" s="8">
        <f>COUNTIF(D992:D1007,"Y")/COUNTA(D992:D1007)</f>
        <v>0.75</v>
      </c>
      <c r="K1007" s="14" t="s">
        <v>138</v>
      </c>
    </row>
    <row r="1008" spans="1:11" x14ac:dyDescent="0.25">
      <c r="A1008" s="4">
        <v>44637</v>
      </c>
      <c r="B1008" s="6" t="s">
        <v>18</v>
      </c>
      <c r="C1008">
        <v>1007</v>
      </c>
      <c r="D1008" t="s">
        <v>12</v>
      </c>
      <c r="E1008">
        <v>4</v>
      </c>
      <c r="F1008" t="s">
        <v>12</v>
      </c>
      <c r="G1008">
        <v>249</v>
      </c>
      <c r="H1008" t="s">
        <v>16</v>
      </c>
    </row>
    <row r="1009" spans="1:11" x14ac:dyDescent="0.25">
      <c r="A1009" s="4">
        <v>44637</v>
      </c>
      <c r="B1009" s="6" t="s">
        <v>18</v>
      </c>
      <c r="C1009">
        <v>1008</v>
      </c>
      <c r="D1009" t="s">
        <v>9</v>
      </c>
      <c r="E1009">
        <v>0</v>
      </c>
      <c r="F1009" t="s">
        <v>12</v>
      </c>
      <c r="G1009">
        <v>249</v>
      </c>
      <c r="H1009" t="s">
        <v>16</v>
      </c>
    </row>
    <row r="1010" spans="1:11" ht="30" x14ac:dyDescent="0.25">
      <c r="A1010" s="4">
        <v>44637</v>
      </c>
      <c r="B1010" s="6" t="s">
        <v>18</v>
      </c>
      <c r="C1010">
        <v>1009</v>
      </c>
      <c r="D1010" t="s">
        <v>9</v>
      </c>
      <c r="E1010">
        <v>0</v>
      </c>
      <c r="F1010" t="s">
        <v>12</v>
      </c>
      <c r="G1010">
        <v>249</v>
      </c>
      <c r="H1010" t="s">
        <v>16</v>
      </c>
      <c r="I1010">
        <v>7.489E-3</v>
      </c>
      <c r="K1010" s="14" t="str">
        <f>"Aggregate weight spec " &amp;C1008&amp;"-"&amp;C1010</f>
        <v>Aggregate weight spec 1007-1009</v>
      </c>
    </row>
    <row r="1011" spans="1:11" x14ac:dyDescent="0.25">
      <c r="A1011" s="4">
        <v>44637</v>
      </c>
      <c r="B1011" s="6" t="s">
        <v>18</v>
      </c>
      <c r="C1011">
        <v>1010</v>
      </c>
      <c r="D1011" t="s">
        <v>12</v>
      </c>
      <c r="E1011">
        <v>4</v>
      </c>
      <c r="F1011" t="s">
        <v>12</v>
      </c>
      <c r="G1011">
        <v>250</v>
      </c>
      <c r="H1011" t="s">
        <v>16</v>
      </c>
    </row>
    <row r="1012" spans="1:11" x14ac:dyDescent="0.25">
      <c r="A1012" s="4">
        <v>44637</v>
      </c>
      <c r="B1012" s="6" t="s">
        <v>18</v>
      </c>
      <c r="C1012">
        <v>1011</v>
      </c>
      <c r="D1012" t="s">
        <v>9</v>
      </c>
      <c r="E1012">
        <v>0</v>
      </c>
      <c r="F1012" t="s">
        <v>12</v>
      </c>
      <c r="G1012">
        <v>250</v>
      </c>
      <c r="H1012" t="s">
        <v>16</v>
      </c>
    </row>
    <row r="1013" spans="1:11" ht="22.5" customHeight="1" x14ac:dyDescent="0.25">
      <c r="A1013" s="4">
        <v>44637</v>
      </c>
      <c r="B1013" s="6" t="s">
        <v>18</v>
      </c>
      <c r="C1013">
        <v>1012</v>
      </c>
      <c r="D1013" t="s">
        <v>12</v>
      </c>
      <c r="E1013">
        <v>1</v>
      </c>
      <c r="F1013" t="s">
        <v>12</v>
      </c>
      <c r="G1013">
        <v>250</v>
      </c>
      <c r="H1013" t="s">
        <v>16</v>
      </c>
      <c r="I1013">
        <v>8.0199999999999994E-3</v>
      </c>
      <c r="K1013" s="14" t="str">
        <f>"Aggregate weight spec " &amp;C1011&amp;"-"&amp;C1013</f>
        <v>Aggregate weight spec 1010-1012</v>
      </c>
    </row>
    <row r="1014" spans="1:11" x14ac:dyDescent="0.25">
      <c r="A1014" s="4">
        <v>44637</v>
      </c>
      <c r="B1014" s="6" t="s">
        <v>18</v>
      </c>
      <c r="C1014">
        <v>1013</v>
      </c>
      <c r="D1014" t="s">
        <v>12</v>
      </c>
      <c r="E1014">
        <v>8</v>
      </c>
      <c r="F1014" t="s">
        <v>12</v>
      </c>
      <c r="G1014">
        <v>251</v>
      </c>
      <c r="H1014" t="s">
        <v>21</v>
      </c>
    </row>
    <row r="1015" spans="1:11" x14ac:dyDescent="0.25">
      <c r="A1015" s="4">
        <v>44637</v>
      </c>
      <c r="B1015" s="6" t="s">
        <v>18</v>
      </c>
      <c r="C1015">
        <v>1014</v>
      </c>
      <c r="D1015" t="s">
        <v>12</v>
      </c>
      <c r="E1015">
        <v>3</v>
      </c>
      <c r="F1015" t="s">
        <v>12</v>
      </c>
      <c r="G1015">
        <v>251</v>
      </c>
      <c r="H1015" t="s">
        <v>21</v>
      </c>
    </row>
    <row r="1016" spans="1:11" ht="30" x14ac:dyDescent="0.25">
      <c r="A1016" s="4">
        <v>44637</v>
      </c>
      <c r="B1016" s="6" t="s">
        <v>18</v>
      </c>
      <c r="C1016">
        <v>1015</v>
      </c>
      <c r="D1016" t="s">
        <v>9</v>
      </c>
      <c r="E1016">
        <v>0</v>
      </c>
      <c r="F1016" t="s">
        <v>12</v>
      </c>
      <c r="G1016">
        <v>251</v>
      </c>
      <c r="H1016" t="s">
        <v>21</v>
      </c>
      <c r="I1016">
        <v>6.7999999999999996E-3</v>
      </c>
      <c r="K1016" s="14" t="str">
        <f>"Aggregate weight spec " &amp;C1014&amp;"-"&amp;C1016</f>
        <v>Aggregate weight spec 1013-1015</v>
      </c>
    </row>
    <row r="1017" spans="1:11" x14ac:dyDescent="0.25">
      <c r="A1017" s="4">
        <v>44637</v>
      </c>
      <c r="B1017" s="6" t="s">
        <v>18</v>
      </c>
      <c r="C1017">
        <v>1016</v>
      </c>
      <c r="D1017" t="s">
        <v>12</v>
      </c>
      <c r="E1017">
        <v>2</v>
      </c>
      <c r="F1017" t="s">
        <v>12</v>
      </c>
      <c r="G1017">
        <v>252</v>
      </c>
      <c r="H1017" t="s">
        <v>21</v>
      </c>
    </row>
    <row r="1018" spans="1:11" x14ac:dyDescent="0.25">
      <c r="A1018" s="4">
        <v>44637</v>
      </c>
      <c r="B1018" s="6" t="s">
        <v>18</v>
      </c>
      <c r="C1018">
        <v>1017</v>
      </c>
      <c r="D1018" t="s">
        <v>9</v>
      </c>
      <c r="E1018">
        <v>0</v>
      </c>
      <c r="F1018" t="s">
        <v>12</v>
      </c>
      <c r="G1018">
        <v>252</v>
      </c>
      <c r="H1018" t="s">
        <v>21</v>
      </c>
    </row>
    <row r="1019" spans="1:11" ht="30" x14ac:dyDescent="0.25">
      <c r="A1019" s="4">
        <v>44637</v>
      </c>
      <c r="B1019" s="6" t="s">
        <v>18</v>
      </c>
      <c r="C1019">
        <v>1018</v>
      </c>
      <c r="D1019" t="s">
        <v>9</v>
      </c>
      <c r="E1019">
        <v>0</v>
      </c>
      <c r="F1019" t="s">
        <v>12</v>
      </c>
      <c r="G1019">
        <v>252</v>
      </c>
      <c r="H1019" t="s">
        <v>21</v>
      </c>
      <c r="I1019">
        <v>7.0699999999999999E-3</v>
      </c>
      <c r="K1019" s="14" t="str">
        <f>"Aggregate weight spec " &amp;C1017&amp;"-"&amp;C1019</f>
        <v>Aggregate weight spec 1016-1018</v>
      </c>
    </row>
    <row r="1020" spans="1:11" x14ac:dyDescent="0.25">
      <c r="A1020" s="4">
        <v>44637</v>
      </c>
      <c r="B1020" s="6" t="s">
        <v>18</v>
      </c>
      <c r="C1020">
        <v>1019</v>
      </c>
      <c r="D1020" t="s">
        <v>9</v>
      </c>
      <c r="E1020">
        <v>0</v>
      </c>
      <c r="F1020" t="s">
        <v>12</v>
      </c>
      <c r="H1020" t="s">
        <v>11</v>
      </c>
    </row>
    <row r="1021" spans="1:11" x14ac:dyDescent="0.25">
      <c r="A1021" s="4">
        <v>44637</v>
      </c>
      <c r="B1021" s="6" t="s">
        <v>18</v>
      </c>
      <c r="C1021">
        <v>1020</v>
      </c>
      <c r="D1021" t="s">
        <v>12</v>
      </c>
      <c r="E1021">
        <v>3</v>
      </c>
      <c r="F1021" t="s">
        <v>12</v>
      </c>
      <c r="H1021" t="s">
        <v>11</v>
      </c>
    </row>
    <row r="1022" spans="1:11" x14ac:dyDescent="0.25">
      <c r="A1022" s="4">
        <v>44637</v>
      </c>
      <c r="B1022" s="6" t="s">
        <v>18</v>
      </c>
      <c r="C1022">
        <v>1021</v>
      </c>
      <c r="D1022" t="s">
        <v>9</v>
      </c>
      <c r="E1022">
        <v>0</v>
      </c>
      <c r="F1022" t="s">
        <v>12</v>
      </c>
      <c r="H1022" t="s">
        <v>11</v>
      </c>
    </row>
    <row r="1023" spans="1:11" ht="30" x14ac:dyDescent="0.25">
      <c r="A1023" s="4">
        <v>44637</v>
      </c>
      <c r="B1023" s="6" t="s">
        <v>18</v>
      </c>
      <c r="C1023">
        <v>1022</v>
      </c>
      <c r="D1023" t="s">
        <v>12</v>
      </c>
      <c r="E1023">
        <v>1</v>
      </c>
      <c r="F1023" t="s">
        <v>12</v>
      </c>
      <c r="H1023" t="s">
        <v>11</v>
      </c>
      <c r="I1023">
        <v>1.027E-2</v>
      </c>
      <c r="J1023" s="8">
        <f>COUNTIF(D1008:D1023,"Y")/COUNTA(D1008:D1023)</f>
        <v>0.5</v>
      </c>
      <c r="K1023" s="14" t="str">
        <f>"Aggregate weight spec " &amp;C1020&amp;"-"&amp;C1023</f>
        <v>Aggregate weight spec 1019-1022</v>
      </c>
    </row>
    <row r="1024" spans="1:11" x14ac:dyDescent="0.25">
      <c r="A1024" s="4">
        <v>44637</v>
      </c>
      <c r="B1024" s="6" t="s">
        <v>13</v>
      </c>
      <c r="C1024">
        <v>1023</v>
      </c>
      <c r="D1024" t="s">
        <v>12</v>
      </c>
      <c r="E1024">
        <v>2</v>
      </c>
      <c r="F1024" t="s">
        <v>12</v>
      </c>
      <c r="G1024">
        <v>253</v>
      </c>
      <c r="H1024" t="s">
        <v>16</v>
      </c>
    </row>
    <row r="1025" spans="1:12" x14ac:dyDescent="0.25">
      <c r="A1025" s="4">
        <v>44637</v>
      </c>
      <c r="B1025" s="6" t="s">
        <v>13</v>
      </c>
      <c r="C1025">
        <v>1024</v>
      </c>
      <c r="D1025" t="s">
        <v>12</v>
      </c>
      <c r="E1025">
        <v>1</v>
      </c>
      <c r="F1025" t="s">
        <v>12</v>
      </c>
      <c r="G1025">
        <v>253</v>
      </c>
      <c r="H1025" t="s">
        <v>16</v>
      </c>
    </row>
    <row r="1026" spans="1:12" ht="30" x14ac:dyDescent="0.25">
      <c r="A1026" s="4">
        <v>44637</v>
      </c>
      <c r="B1026" s="6" t="s">
        <v>13</v>
      </c>
      <c r="C1026">
        <v>1025</v>
      </c>
      <c r="D1026" t="s">
        <v>12</v>
      </c>
      <c r="E1026">
        <v>1</v>
      </c>
      <c r="F1026" t="s">
        <v>12</v>
      </c>
      <c r="G1026">
        <v>253</v>
      </c>
      <c r="H1026" t="s">
        <v>16</v>
      </c>
      <c r="I1026">
        <v>8.8800000000000007E-3</v>
      </c>
      <c r="K1026" s="14" t="str">
        <f>"Aggregate weight spec " &amp;C1024&amp;"-"&amp;C1026</f>
        <v>Aggregate weight spec 1023-1025</v>
      </c>
    </row>
    <row r="1027" spans="1:12" x14ac:dyDescent="0.25">
      <c r="A1027" s="4">
        <v>44637</v>
      </c>
      <c r="B1027" s="6" t="s">
        <v>13</v>
      </c>
      <c r="C1027">
        <v>1026</v>
      </c>
      <c r="D1027" t="s">
        <v>12</v>
      </c>
      <c r="E1027">
        <v>3</v>
      </c>
      <c r="F1027" t="s">
        <v>12</v>
      </c>
      <c r="G1027">
        <v>254</v>
      </c>
      <c r="H1027" t="s">
        <v>16</v>
      </c>
    </row>
    <row r="1028" spans="1:12" x14ac:dyDescent="0.25">
      <c r="A1028" s="4">
        <v>44637</v>
      </c>
      <c r="B1028" s="6" t="s">
        <v>13</v>
      </c>
      <c r="C1028">
        <v>1027</v>
      </c>
      <c r="D1028" t="s">
        <v>12</v>
      </c>
      <c r="E1028">
        <v>5</v>
      </c>
      <c r="F1028" t="s">
        <v>12</v>
      </c>
      <c r="G1028">
        <v>254</v>
      </c>
      <c r="H1028" t="s">
        <v>16</v>
      </c>
    </row>
    <row r="1029" spans="1:12" ht="30" x14ac:dyDescent="0.25">
      <c r="A1029" s="4">
        <v>44637</v>
      </c>
      <c r="B1029" s="6" t="s">
        <v>13</v>
      </c>
      <c r="C1029">
        <v>1028</v>
      </c>
      <c r="D1029" t="s">
        <v>12</v>
      </c>
      <c r="E1029">
        <v>7</v>
      </c>
      <c r="F1029" t="s">
        <v>12</v>
      </c>
      <c r="G1029">
        <v>254</v>
      </c>
      <c r="H1029" t="s">
        <v>16</v>
      </c>
      <c r="I1029">
        <v>8.3000000000000001E-3</v>
      </c>
      <c r="K1029" s="14" t="str">
        <f>"Aggregate weight spec " &amp;C1027&amp;"-"&amp;C1029</f>
        <v>Aggregate weight spec 1026-1028</v>
      </c>
    </row>
    <row r="1030" spans="1:12" x14ac:dyDescent="0.25">
      <c r="A1030" s="4">
        <v>44637</v>
      </c>
      <c r="B1030" s="6" t="s">
        <v>13</v>
      </c>
      <c r="C1030">
        <v>1029</v>
      </c>
      <c r="D1030" t="s">
        <v>12</v>
      </c>
      <c r="E1030">
        <v>1</v>
      </c>
      <c r="F1030" t="s">
        <v>12</v>
      </c>
      <c r="G1030">
        <v>255</v>
      </c>
      <c r="H1030" t="s">
        <v>21</v>
      </c>
    </row>
    <row r="1031" spans="1:12" x14ac:dyDescent="0.25">
      <c r="A1031" s="4">
        <v>44637</v>
      </c>
      <c r="B1031" s="6" t="s">
        <v>13</v>
      </c>
      <c r="C1031">
        <v>1030</v>
      </c>
      <c r="D1031" t="s">
        <v>12</v>
      </c>
      <c r="E1031">
        <v>1</v>
      </c>
      <c r="F1031" t="s">
        <v>12</v>
      </c>
      <c r="G1031">
        <v>255</v>
      </c>
      <c r="H1031" t="s">
        <v>21</v>
      </c>
    </row>
    <row r="1032" spans="1:12" ht="30" x14ac:dyDescent="0.25">
      <c r="A1032" s="4">
        <v>44637</v>
      </c>
      <c r="B1032" s="6" t="s">
        <v>13</v>
      </c>
      <c r="C1032">
        <v>1031</v>
      </c>
      <c r="D1032" t="s">
        <v>9</v>
      </c>
      <c r="E1032">
        <v>0</v>
      </c>
      <c r="F1032" t="s">
        <v>12</v>
      </c>
      <c r="G1032">
        <v>255</v>
      </c>
      <c r="H1032" t="s">
        <v>21</v>
      </c>
      <c r="I1032">
        <v>7.43E-3</v>
      </c>
      <c r="K1032" s="14" t="str">
        <f>"Aggregate weight spec " &amp;C1030&amp;"-"&amp;C1032</f>
        <v>Aggregate weight spec 1029-1031</v>
      </c>
    </row>
    <row r="1033" spans="1:12" x14ac:dyDescent="0.25">
      <c r="A1033" s="4">
        <v>44637</v>
      </c>
      <c r="B1033" s="6" t="s">
        <v>13</v>
      </c>
      <c r="C1033">
        <v>1032</v>
      </c>
      <c r="D1033" t="s">
        <v>12</v>
      </c>
      <c r="E1033">
        <v>3</v>
      </c>
      <c r="F1033" t="s">
        <v>12</v>
      </c>
      <c r="G1033">
        <v>256</v>
      </c>
      <c r="H1033" t="s">
        <v>21</v>
      </c>
    </row>
    <row r="1034" spans="1:12" x14ac:dyDescent="0.25">
      <c r="A1034" s="4">
        <v>44637</v>
      </c>
      <c r="B1034" s="6" t="s">
        <v>13</v>
      </c>
      <c r="C1034">
        <v>1033</v>
      </c>
      <c r="D1034" t="s">
        <v>12</v>
      </c>
      <c r="E1034">
        <v>4</v>
      </c>
      <c r="F1034" t="s">
        <v>12</v>
      </c>
      <c r="G1034">
        <v>256</v>
      </c>
      <c r="H1034" t="s">
        <v>21</v>
      </c>
    </row>
    <row r="1035" spans="1:12" ht="30" x14ac:dyDescent="0.25">
      <c r="A1035" s="4">
        <v>44637</v>
      </c>
      <c r="B1035" s="6" t="s">
        <v>13</v>
      </c>
      <c r="C1035">
        <v>1034</v>
      </c>
      <c r="D1035" t="s">
        <v>12</v>
      </c>
      <c r="E1035">
        <v>4</v>
      </c>
      <c r="F1035" t="s">
        <v>12</v>
      </c>
      <c r="G1035">
        <v>256</v>
      </c>
      <c r="H1035" t="s">
        <v>21</v>
      </c>
      <c r="I1035">
        <v>7.7299999999999999E-3</v>
      </c>
      <c r="K1035" s="14" t="str">
        <f>"Aggregate weight spec " &amp;C1033&amp;"-"&amp;C1035</f>
        <v>Aggregate weight spec 1032-1034</v>
      </c>
    </row>
    <row r="1036" spans="1:12" x14ac:dyDescent="0.25">
      <c r="A1036" s="4">
        <v>44637</v>
      </c>
      <c r="B1036" s="6" t="s">
        <v>13</v>
      </c>
      <c r="C1036">
        <v>1035</v>
      </c>
      <c r="D1036" t="s">
        <v>12</v>
      </c>
      <c r="E1036">
        <v>19</v>
      </c>
      <c r="F1036" t="s">
        <v>12</v>
      </c>
      <c r="H1036" t="s">
        <v>11</v>
      </c>
    </row>
    <row r="1037" spans="1:12" x14ac:dyDescent="0.25">
      <c r="A1037" s="4">
        <v>44637</v>
      </c>
      <c r="B1037" s="6" t="s">
        <v>13</v>
      </c>
      <c r="C1037">
        <v>1036</v>
      </c>
      <c r="D1037" t="s">
        <v>12</v>
      </c>
      <c r="E1037">
        <v>8</v>
      </c>
      <c r="F1037" t="s">
        <v>12</v>
      </c>
      <c r="H1037" t="s">
        <v>11</v>
      </c>
    </row>
    <row r="1038" spans="1:12" ht="30" x14ac:dyDescent="0.25">
      <c r="A1038" s="4">
        <v>44637</v>
      </c>
      <c r="B1038" s="6" t="s">
        <v>13</v>
      </c>
      <c r="C1038">
        <v>1037</v>
      </c>
      <c r="D1038" t="s">
        <v>12</v>
      </c>
      <c r="E1038">
        <v>8</v>
      </c>
      <c r="F1038" t="s">
        <v>12</v>
      </c>
      <c r="H1038" t="s">
        <v>11</v>
      </c>
      <c r="I1038">
        <v>8.5000000000000006E-3</v>
      </c>
      <c r="J1038" s="8">
        <f>COUNTIF(D1024:D1038,"Y")/COUNTA(D1024:D1038)</f>
        <v>0.93333333333333335</v>
      </c>
      <c r="K1038" s="14" t="str">
        <f>"Aggregate weight spec " &amp;C1036&amp;"-"&amp;C1038</f>
        <v>Aggregate weight spec 1035-1037</v>
      </c>
      <c r="L1038" t="s">
        <v>139</v>
      </c>
    </row>
    <row r="1039" spans="1:12" x14ac:dyDescent="0.25">
      <c r="A1039" s="4">
        <v>44637</v>
      </c>
      <c r="B1039" s="6" t="s">
        <v>64</v>
      </c>
      <c r="C1039">
        <v>1038</v>
      </c>
      <c r="D1039" t="s">
        <v>12</v>
      </c>
      <c r="E1039">
        <v>1</v>
      </c>
      <c r="F1039" t="s">
        <v>12</v>
      </c>
      <c r="G1039">
        <v>257</v>
      </c>
      <c r="H1039" t="s">
        <v>16</v>
      </c>
    </row>
    <row r="1040" spans="1:12" x14ac:dyDescent="0.25">
      <c r="A1040" s="4">
        <v>44637</v>
      </c>
      <c r="B1040" s="6" t="s">
        <v>64</v>
      </c>
      <c r="C1040">
        <v>1039</v>
      </c>
      <c r="D1040" t="s">
        <v>12</v>
      </c>
      <c r="E1040">
        <v>5</v>
      </c>
      <c r="F1040" t="s">
        <v>12</v>
      </c>
      <c r="G1040">
        <v>257</v>
      </c>
      <c r="H1040" t="s">
        <v>16</v>
      </c>
    </row>
    <row r="1041" spans="1:11" ht="30" x14ac:dyDescent="0.25">
      <c r="A1041" s="4">
        <v>44637</v>
      </c>
      <c r="B1041" s="6" t="s">
        <v>64</v>
      </c>
      <c r="C1041">
        <v>1040</v>
      </c>
      <c r="D1041" t="s">
        <v>12</v>
      </c>
      <c r="E1041">
        <v>1</v>
      </c>
      <c r="F1041" t="s">
        <v>12</v>
      </c>
      <c r="G1041">
        <v>257</v>
      </c>
      <c r="H1041" t="s">
        <v>16</v>
      </c>
      <c r="I1041">
        <v>7.7099999999999998E-3</v>
      </c>
      <c r="K1041" s="14" t="str">
        <f>"Aggregate weight spec " &amp;C1039&amp;"-"&amp;C1041</f>
        <v>Aggregate weight spec 1038-1040</v>
      </c>
    </row>
    <row r="1042" spans="1:11" x14ac:dyDescent="0.25">
      <c r="A1042" s="4">
        <v>44637</v>
      </c>
      <c r="B1042" s="6" t="s">
        <v>64</v>
      </c>
      <c r="C1042">
        <v>1041</v>
      </c>
      <c r="D1042" t="s">
        <v>12</v>
      </c>
      <c r="E1042">
        <v>1</v>
      </c>
      <c r="F1042" t="s">
        <v>12</v>
      </c>
      <c r="G1042">
        <v>258</v>
      </c>
      <c r="H1042" t="s">
        <v>16</v>
      </c>
    </row>
    <row r="1043" spans="1:11" x14ac:dyDescent="0.25">
      <c r="A1043" s="4">
        <v>44637</v>
      </c>
      <c r="B1043" s="6" t="s">
        <v>64</v>
      </c>
      <c r="C1043">
        <v>1042</v>
      </c>
      <c r="D1043" t="s">
        <v>12</v>
      </c>
      <c r="E1043">
        <v>2</v>
      </c>
      <c r="F1043" t="s">
        <v>12</v>
      </c>
      <c r="G1043">
        <v>258</v>
      </c>
      <c r="H1043" t="s">
        <v>16</v>
      </c>
    </row>
    <row r="1044" spans="1:11" ht="30" x14ac:dyDescent="0.25">
      <c r="A1044" s="4">
        <v>44637</v>
      </c>
      <c r="B1044" s="6" t="s">
        <v>64</v>
      </c>
      <c r="C1044">
        <v>1043</v>
      </c>
      <c r="D1044" t="s">
        <v>12</v>
      </c>
      <c r="E1044">
        <v>2</v>
      </c>
      <c r="F1044" t="s">
        <v>12</v>
      </c>
      <c r="G1044">
        <v>258</v>
      </c>
      <c r="H1044" t="s">
        <v>16</v>
      </c>
      <c r="I1044">
        <v>8.9999999999999993E-3</v>
      </c>
      <c r="K1044" s="14" t="str">
        <f>"Aggregate weight spec " &amp;C1042&amp;"-"&amp;C1044</f>
        <v>Aggregate weight spec 1041-1043</v>
      </c>
    </row>
    <row r="1045" spans="1:11" x14ac:dyDescent="0.25">
      <c r="A1045" s="4">
        <v>44637</v>
      </c>
      <c r="B1045" s="6" t="s">
        <v>64</v>
      </c>
      <c r="C1045">
        <v>1044</v>
      </c>
      <c r="D1045" t="s">
        <v>12</v>
      </c>
      <c r="E1045">
        <v>3</v>
      </c>
      <c r="F1045" t="s">
        <v>12</v>
      </c>
      <c r="G1045">
        <v>259</v>
      </c>
      <c r="H1045" t="s">
        <v>21</v>
      </c>
    </row>
    <row r="1046" spans="1:11" x14ac:dyDescent="0.25">
      <c r="A1046" s="4">
        <v>44637</v>
      </c>
      <c r="B1046" s="6" t="s">
        <v>64</v>
      </c>
      <c r="C1046">
        <v>1045</v>
      </c>
      <c r="D1046" t="s">
        <v>9</v>
      </c>
      <c r="E1046">
        <v>0</v>
      </c>
      <c r="F1046" t="s">
        <v>12</v>
      </c>
      <c r="G1046">
        <v>259</v>
      </c>
      <c r="H1046" t="s">
        <v>21</v>
      </c>
    </row>
    <row r="1047" spans="1:11" ht="30" x14ac:dyDescent="0.25">
      <c r="A1047" s="4">
        <v>44637</v>
      </c>
      <c r="B1047" s="6" t="s">
        <v>64</v>
      </c>
      <c r="C1047">
        <v>1046</v>
      </c>
      <c r="D1047" t="s">
        <v>9</v>
      </c>
      <c r="E1047">
        <v>0</v>
      </c>
      <c r="F1047" t="s">
        <v>12</v>
      </c>
      <c r="G1047">
        <v>259</v>
      </c>
      <c r="H1047" t="s">
        <v>21</v>
      </c>
      <c r="I1047">
        <v>9.0500000000000008E-3</v>
      </c>
      <c r="K1047" s="14" t="str">
        <f>"Aggregate weight spec " &amp;C1045&amp;"-"&amp;C1047</f>
        <v>Aggregate weight spec 1044-1046</v>
      </c>
    </row>
    <row r="1048" spans="1:11" x14ac:dyDescent="0.25">
      <c r="A1048" s="4">
        <v>44637</v>
      </c>
      <c r="B1048" s="6" t="s">
        <v>64</v>
      </c>
      <c r="C1048">
        <v>1047</v>
      </c>
      <c r="D1048" t="s">
        <v>12</v>
      </c>
      <c r="E1048">
        <v>1</v>
      </c>
      <c r="F1048" t="s">
        <v>12</v>
      </c>
      <c r="G1048">
        <v>260</v>
      </c>
      <c r="H1048" t="s">
        <v>21</v>
      </c>
    </row>
    <row r="1049" spans="1:11" x14ac:dyDescent="0.25">
      <c r="A1049" s="4">
        <v>44637</v>
      </c>
      <c r="B1049" s="6" t="s">
        <v>64</v>
      </c>
      <c r="C1049">
        <v>1048</v>
      </c>
      <c r="D1049" t="s">
        <v>9</v>
      </c>
      <c r="E1049">
        <v>0</v>
      </c>
      <c r="F1049" t="s">
        <v>12</v>
      </c>
      <c r="G1049">
        <v>260</v>
      </c>
      <c r="H1049" t="s">
        <v>21</v>
      </c>
    </row>
    <row r="1050" spans="1:11" ht="30" x14ac:dyDescent="0.25">
      <c r="A1050" s="4">
        <v>44637</v>
      </c>
      <c r="B1050" s="6" t="s">
        <v>64</v>
      </c>
      <c r="C1050">
        <v>1049</v>
      </c>
      <c r="D1050" t="s">
        <v>12</v>
      </c>
      <c r="E1050">
        <v>2</v>
      </c>
      <c r="F1050" t="s">
        <v>12</v>
      </c>
      <c r="G1050">
        <v>260</v>
      </c>
      <c r="H1050" t="s">
        <v>21</v>
      </c>
      <c r="I1050">
        <v>8.7299999999999999E-3</v>
      </c>
      <c r="K1050" s="14" t="str">
        <f>"Aggregate weight spec " &amp;C1048&amp;"-"&amp;C1050</f>
        <v>Aggregate weight spec 1047-1049</v>
      </c>
    </row>
    <row r="1051" spans="1:11" x14ac:dyDescent="0.25">
      <c r="A1051" s="4">
        <v>44637</v>
      </c>
      <c r="B1051" s="6" t="s">
        <v>64</v>
      </c>
      <c r="C1051">
        <v>1050</v>
      </c>
      <c r="D1051" t="s">
        <v>12</v>
      </c>
      <c r="E1051">
        <v>0</v>
      </c>
      <c r="F1051" t="s">
        <v>12</v>
      </c>
      <c r="H1051" t="s">
        <v>11</v>
      </c>
    </row>
    <row r="1052" spans="1:11" x14ac:dyDescent="0.25">
      <c r="A1052" s="4">
        <v>44637</v>
      </c>
      <c r="B1052" s="6" t="s">
        <v>64</v>
      </c>
      <c r="C1052">
        <v>1051</v>
      </c>
      <c r="D1052" t="s">
        <v>9</v>
      </c>
      <c r="E1052">
        <v>0</v>
      </c>
      <c r="F1052" t="s">
        <v>12</v>
      </c>
      <c r="H1052" t="s">
        <v>11</v>
      </c>
    </row>
    <row r="1053" spans="1:11" x14ac:dyDescent="0.25">
      <c r="A1053" s="4">
        <v>44637</v>
      </c>
      <c r="B1053" s="6" t="s">
        <v>64</v>
      </c>
      <c r="C1053">
        <v>1052</v>
      </c>
      <c r="D1053" t="s">
        <v>9</v>
      </c>
      <c r="E1053">
        <v>0</v>
      </c>
      <c r="F1053" t="s">
        <v>12</v>
      </c>
      <c r="H1053" t="s">
        <v>11</v>
      </c>
    </row>
    <row r="1054" spans="1:11" ht="30" x14ac:dyDescent="0.25">
      <c r="A1054" s="4">
        <v>44637</v>
      </c>
      <c r="B1054" s="6" t="s">
        <v>64</v>
      </c>
      <c r="C1054">
        <v>1053</v>
      </c>
      <c r="D1054" t="s">
        <v>9</v>
      </c>
      <c r="E1054">
        <v>3</v>
      </c>
      <c r="F1054" t="s">
        <v>12</v>
      </c>
      <c r="H1054" t="s">
        <v>11</v>
      </c>
      <c r="I1054">
        <v>1.048E-2</v>
      </c>
      <c r="J1054" s="8">
        <f>COUNTIF(D1039:D1054,"Y")/COUNTA(D1039:D1054)</f>
        <v>0.625</v>
      </c>
      <c r="K1054" s="14" t="str">
        <f>"Aggregate weight spec " &amp;C1051&amp;"-"&amp;C1054</f>
        <v>Aggregate weight spec 1050-1053</v>
      </c>
    </row>
    <row r="1055" spans="1:11" x14ac:dyDescent="0.25">
      <c r="A1055" s="4">
        <v>44637</v>
      </c>
      <c r="B1055" s="6" t="s">
        <v>8</v>
      </c>
      <c r="C1055">
        <v>1054</v>
      </c>
      <c r="D1055" t="s">
        <v>9</v>
      </c>
      <c r="E1055">
        <v>0</v>
      </c>
      <c r="F1055" t="s">
        <v>12</v>
      </c>
      <c r="G1055">
        <v>261</v>
      </c>
      <c r="H1055" t="s">
        <v>16</v>
      </c>
    </row>
    <row r="1056" spans="1:11" x14ac:dyDescent="0.25">
      <c r="A1056" s="4">
        <v>44637</v>
      </c>
      <c r="B1056" s="6" t="s">
        <v>8</v>
      </c>
      <c r="C1056">
        <v>1055</v>
      </c>
      <c r="D1056" t="s">
        <v>9</v>
      </c>
      <c r="E1056">
        <v>0</v>
      </c>
      <c r="F1056" t="s">
        <v>12</v>
      </c>
      <c r="G1056">
        <v>261</v>
      </c>
      <c r="H1056" t="s">
        <v>16</v>
      </c>
    </row>
    <row r="1057" spans="1:11" ht="30" x14ac:dyDescent="0.25">
      <c r="A1057" s="4">
        <v>44637</v>
      </c>
      <c r="B1057" s="6" t="s">
        <v>8</v>
      </c>
      <c r="C1057">
        <v>1056</v>
      </c>
      <c r="D1057" t="s">
        <v>12</v>
      </c>
      <c r="E1057">
        <v>3</v>
      </c>
      <c r="F1057" t="s">
        <v>12</v>
      </c>
      <c r="G1057">
        <v>261</v>
      </c>
      <c r="H1057" t="s">
        <v>16</v>
      </c>
      <c r="I1057">
        <v>9.6299999999999997E-3</v>
      </c>
      <c r="K1057" s="14" t="str">
        <f>"Aggregate weight spec " &amp;C1055&amp;"-"&amp;C1057</f>
        <v>Aggregate weight spec 1054-1056</v>
      </c>
    </row>
    <row r="1058" spans="1:11" x14ac:dyDescent="0.25">
      <c r="A1058" s="4">
        <v>44637</v>
      </c>
      <c r="B1058" s="6" t="s">
        <v>8</v>
      </c>
      <c r="C1058">
        <v>1057</v>
      </c>
      <c r="D1058" t="s">
        <v>12</v>
      </c>
      <c r="E1058">
        <v>4</v>
      </c>
      <c r="F1058" t="s">
        <v>12</v>
      </c>
      <c r="G1058">
        <v>262</v>
      </c>
      <c r="H1058" t="s">
        <v>16</v>
      </c>
    </row>
    <row r="1059" spans="1:11" x14ac:dyDescent="0.25">
      <c r="A1059" s="4">
        <v>44637</v>
      </c>
      <c r="B1059" s="6" t="s">
        <v>8</v>
      </c>
      <c r="C1059">
        <v>1058</v>
      </c>
      <c r="D1059" t="s">
        <v>12</v>
      </c>
      <c r="E1059">
        <v>1</v>
      </c>
      <c r="F1059" t="s">
        <v>12</v>
      </c>
      <c r="G1059">
        <v>262</v>
      </c>
      <c r="H1059" t="s">
        <v>16</v>
      </c>
    </row>
    <row r="1060" spans="1:11" ht="30" x14ac:dyDescent="0.25">
      <c r="A1060" s="4">
        <v>44637</v>
      </c>
      <c r="B1060" s="6" t="s">
        <v>8</v>
      </c>
      <c r="C1060">
        <v>1059</v>
      </c>
      <c r="D1060" t="s">
        <v>12</v>
      </c>
      <c r="E1060">
        <v>4</v>
      </c>
      <c r="F1060" t="s">
        <v>12</v>
      </c>
      <c r="G1060">
        <v>262</v>
      </c>
      <c r="H1060" t="s">
        <v>16</v>
      </c>
      <c r="I1060">
        <v>9.8899999999999995E-3</v>
      </c>
      <c r="K1060" s="14" t="str">
        <f>"Aggregate weight spec " &amp;C1058&amp;"-"&amp;C1060</f>
        <v>Aggregate weight spec 1057-1059</v>
      </c>
    </row>
    <row r="1061" spans="1:11" x14ac:dyDescent="0.25">
      <c r="A1061" s="4">
        <v>44637</v>
      </c>
      <c r="B1061" s="6" t="s">
        <v>8</v>
      </c>
      <c r="C1061">
        <v>1060</v>
      </c>
      <c r="D1061" t="s">
        <v>12</v>
      </c>
      <c r="E1061">
        <v>2</v>
      </c>
      <c r="F1061" t="s">
        <v>12</v>
      </c>
      <c r="G1061">
        <v>263</v>
      </c>
      <c r="H1061" t="s">
        <v>21</v>
      </c>
    </row>
    <row r="1062" spans="1:11" x14ac:dyDescent="0.25">
      <c r="A1062" s="4">
        <v>44637</v>
      </c>
      <c r="B1062" s="6" t="s">
        <v>8</v>
      </c>
      <c r="C1062">
        <v>1061</v>
      </c>
      <c r="D1062" t="s">
        <v>12</v>
      </c>
      <c r="E1062">
        <v>1</v>
      </c>
      <c r="F1062" t="s">
        <v>12</v>
      </c>
      <c r="G1062">
        <v>263</v>
      </c>
      <c r="H1062" t="s">
        <v>21</v>
      </c>
    </row>
    <row r="1063" spans="1:11" ht="30" x14ac:dyDescent="0.25">
      <c r="A1063" s="4">
        <v>44637</v>
      </c>
      <c r="B1063" s="6" t="s">
        <v>8</v>
      </c>
      <c r="C1063">
        <v>1062</v>
      </c>
      <c r="D1063" t="s">
        <v>12</v>
      </c>
      <c r="E1063">
        <v>4</v>
      </c>
      <c r="F1063" t="s">
        <v>12</v>
      </c>
      <c r="G1063">
        <v>263</v>
      </c>
      <c r="H1063" t="s">
        <v>21</v>
      </c>
      <c r="I1063">
        <v>8.8599999999999998E-3</v>
      </c>
      <c r="K1063" s="14" t="str">
        <f>"Aggregate weight spec " &amp;C1061&amp;"-"&amp;C1063</f>
        <v>Aggregate weight spec 1060-1062</v>
      </c>
    </row>
    <row r="1064" spans="1:11" x14ac:dyDescent="0.25">
      <c r="A1064" s="4">
        <v>44637</v>
      </c>
      <c r="B1064" s="6" t="s">
        <v>8</v>
      </c>
      <c r="C1064">
        <v>1063</v>
      </c>
      <c r="D1064" t="s">
        <v>12</v>
      </c>
      <c r="E1064">
        <v>0</v>
      </c>
      <c r="F1064" t="s">
        <v>12</v>
      </c>
      <c r="G1064">
        <v>264</v>
      </c>
      <c r="H1064" t="s">
        <v>21</v>
      </c>
    </row>
    <row r="1065" spans="1:11" x14ac:dyDescent="0.25">
      <c r="A1065" s="4">
        <v>44637</v>
      </c>
      <c r="B1065" s="6" t="s">
        <v>8</v>
      </c>
      <c r="C1065">
        <v>1064</v>
      </c>
      <c r="D1065" t="s">
        <v>9</v>
      </c>
      <c r="E1065">
        <v>0</v>
      </c>
      <c r="F1065" t="s">
        <v>12</v>
      </c>
      <c r="G1065">
        <v>264</v>
      </c>
      <c r="H1065" t="s">
        <v>21</v>
      </c>
    </row>
    <row r="1066" spans="1:11" ht="30" x14ac:dyDescent="0.25">
      <c r="A1066" s="4">
        <v>44637</v>
      </c>
      <c r="B1066" s="6" t="s">
        <v>8</v>
      </c>
      <c r="C1066">
        <v>1065</v>
      </c>
      <c r="D1066" t="s">
        <v>9</v>
      </c>
      <c r="E1066">
        <v>1</v>
      </c>
      <c r="F1066" t="s">
        <v>12</v>
      </c>
      <c r="G1066">
        <v>264</v>
      </c>
      <c r="H1066" t="s">
        <v>21</v>
      </c>
      <c r="I1066">
        <v>9.0399999999999994E-3</v>
      </c>
      <c r="K1066" s="14" t="str">
        <f>"Aggregate weight spec " &amp;C1064&amp;"-"&amp;C1066</f>
        <v>Aggregate weight spec 1063-1065</v>
      </c>
    </row>
    <row r="1067" spans="1:11" x14ac:dyDescent="0.25">
      <c r="A1067" s="4">
        <v>44637</v>
      </c>
      <c r="B1067" s="6" t="s">
        <v>8</v>
      </c>
      <c r="C1067">
        <v>1066</v>
      </c>
      <c r="D1067" t="s">
        <v>12</v>
      </c>
      <c r="E1067">
        <v>5</v>
      </c>
      <c r="F1067" t="s">
        <v>12</v>
      </c>
      <c r="H1067" t="s">
        <v>11</v>
      </c>
    </row>
    <row r="1068" spans="1:11" x14ac:dyDescent="0.25">
      <c r="A1068" s="4">
        <v>44637</v>
      </c>
      <c r="B1068" s="6" t="s">
        <v>8</v>
      </c>
      <c r="C1068">
        <v>1067</v>
      </c>
      <c r="D1068" t="s">
        <v>9</v>
      </c>
      <c r="E1068">
        <v>0</v>
      </c>
      <c r="F1068" t="s">
        <v>12</v>
      </c>
      <c r="H1068" t="s">
        <v>11</v>
      </c>
    </row>
    <row r="1069" spans="1:11" x14ac:dyDescent="0.25">
      <c r="A1069" s="4">
        <v>44637</v>
      </c>
      <c r="B1069" s="6" t="s">
        <v>8</v>
      </c>
      <c r="C1069">
        <v>1068</v>
      </c>
      <c r="D1069" t="s">
        <v>9</v>
      </c>
      <c r="E1069">
        <v>0</v>
      </c>
      <c r="F1069" t="s">
        <v>12</v>
      </c>
      <c r="H1069" t="s">
        <v>11</v>
      </c>
    </row>
    <row r="1070" spans="1:11" ht="30" x14ac:dyDescent="0.25">
      <c r="A1070" s="4">
        <v>44637</v>
      </c>
      <c r="B1070" s="6" t="s">
        <v>8</v>
      </c>
      <c r="C1070">
        <v>1069</v>
      </c>
      <c r="D1070" t="s">
        <v>12</v>
      </c>
      <c r="E1070">
        <v>1</v>
      </c>
      <c r="F1070" t="s">
        <v>12</v>
      </c>
      <c r="H1070" t="s">
        <v>11</v>
      </c>
      <c r="I1070">
        <v>1.1379999999999999E-2</v>
      </c>
      <c r="J1070" s="8">
        <f>COUNTIF(D1055:D1070,"Y")/COUNTA(D1055:D1070)</f>
        <v>0.625</v>
      </c>
      <c r="K1070" s="14" t="str">
        <f>"Aggregate weight spec " &amp;C1067&amp;"-"&amp;C1070</f>
        <v>Aggregate weight spec 1066-1069</v>
      </c>
    </row>
    <row r="1071" spans="1:11" x14ac:dyDescent="0.25">
      <c r="A1071" s="4">
        <v>44638</v>
      </c>
      <c r="B1071" s="6" t="s">
        <v>140</v>
      </c>
      <c r="C1071">
        <v>1070</v>
      </c>
      <c r="D1071" t="s">
        <v>9</v>
      </c>
      <c r="E1071">
        <v>0</v>
      </c>
      <c r="F1071" t="s">
        <v>12</v>
      </c>
      <c r="G1071">
        <v>265</v>
      </c>
      <c r="H1071" t="s">
        <v>16</v>
      </c>
    </row>
    <row r="1072" spans="1:11" x14ac:dyDescent="0.25">
      <c r="A1072" s="4">
        <v>44638</v>
      </c>
      <c r="B1072" s="6" t="s">
        <v>18</v>
      </c>
      <c r="C1072">
        <v>1071</v>
      </c>
      <c r="D1072" t="s">
        <v>9</v>
      </c>
      <c r="E1072">
        <v>0</v>
      </c>
      <c r="F1072" t="s">
        <v>12</v>
      </c>
      <c r="G1072">
        <v>265</v>
      </c>
      <c r="H1072" t="s">
        <v>16</v>
      </c>
    </row>
    <row r="1073" spans="1:12" ht="30" x14ac:dyDescent="0.25">
      <c r="A1073" s="4">
        <v>44638</v>
      </c>
      <c r="B1073" s="6" t="s">
        <v>18</v>
      </c>
      <c r="C1073">
        <v>1072</v>
      </c>
      <c r="D1073" t="s">
        <v>12</v>
      </c>
      <c r="E1073">
        <v>3</v>
      </c>
      <c r="F1073" t="s">
        <v>12</v>
      </c>
      <c r="G1073">
        <v>265</v>
      </c>
      <c r="H1073" t="s">
        <v>16</v>
      </c>
      <c r="I1073">
        <v>8.6400000000000001E-3</v>
      </c>
      <c r="K1073" s="14" t="s">
        <v>141</v>
      </c>
    </row>
    <row r="1074" spans="1:12" x14ac:dyDescent="0.25">
      <c r="A1074" s="4">
        <v>44638</v>
      </c>
      <c r="B1074" s="6" t="s">
        <v>18</v>
      </c>
      <c r="C1074">
        <v>1073</v>
      </c>
      <c r="D1074" t="s">
        <v>9</v>
      </c>
      <c r="E1074">
        <v>0</v>
      </c>
      <c r="F1074" t="s">
        <v>12</v>
      </c>
      <c r="G1074">
        <v>266</v>
      </c>
      <c r="H1074" t="s">
        <v>16</v>
      </c>
    </row>
    <row r="1075" spans="1:12" x14ac:dyDescent="0.25">
      <c r="A1075" s="4">
        <v>44638</v>
      </c>
      <c r="B1075" s="6" t="s">
        <v>18</v>
      </c>
      <c r="C1075">
        <v>1074</v>
      </c>
      <c r="D1075" t="s">
        <v>12</v>
      </c>
      <c r="E1075">
        <v>1</v>
      </c>
      <c r="F1075" t="s">
        <v>12</v>
      </c>
      <c r="G1075">
        <v>266</v>
      </c>
      <c r="H1075" t="s">
        <v>16</v>
      </c>
    </row>
    <row r="1076" spans="1:12" ht="30" x14ac:dyDescent="0.25">
      <c r="A1076" s="4">
        <v>44638</v>
      </c>
      <c r="B1076" s="6" t="s">
        <v>18</v>
      </c>
      <c r="C1076">
        <v>1075</v>
      </c>
      <c r="D1076" t="s">
        <v>9</v>
      </c>
      <c r="E1076">
        <v>0</v>
      </c>
      <c r="F1076" t="s">
        <v>12</v>
      </c>
      <c r="G1076">
        <v>266</v>
      </c>
      <c r="H1076" t="s">
        <v>16</v>
      </c>
      <c r="I1076">
        <v>7.6299999999999996E-3</v>
      </c>
      <c r="K1076" s="14" t="s">
        <v>142</v>
      </c>
    </row>
    <row r="1077" spans="1:12" x14ac:dyDescent="0.25">
      <c r="A1077" s="4">
        <v>44638</v>
      </c>
      <c r="B1077" s="6" t="s">
        <v>18</v>
      </c>
      <c r="C1077">
        <v>1076</v>
      </c>
      <c r="D1077" t="s">
        <v>12</v>
      </c>
      <c r="E1077">
        <v>3</v>
      </c>
      <c r="F1077" t="s">
        <v>12</v>
      </c>
      <c r="G1077">
        <v>267</v>
      </c>
      <c r="H1077" t="s">
        <v>21</v>
      </c>
    </row>
    <row r="1078" spans="1:12" x14ac:dyDescent="0.25">
      <c r="A1078" s="4">
        <v>44638</v>
      </c>
      <c r="B1078" s="6" t="s">
        <v>18</v>
      </c>
      <c r="C1078">
        <v>1077</v>
      </c>
      <c r="D1078" t="s">
        <v>9</v>
      </c>
      <c r="E1078">
        <v>0</v>
      </c>
      <c r="F1078" t="s">
        <v>12</v>
      </c>
      <c r="G1078">
        <v>267</v>
      </c>
      <c r="H1078" t="s">
        <v>21</v>
      </c>
    </row>
    <row r="1079" spans="1:12" ht="30" x14ac:dyDescent="0.25">
      <c r="A1079" s="4">
        <v>44638</v>
      </c>
      <c r="B1079" s="6" t="s">
        <v>18</v>
      </c>
      <c r="C1079">
        <v>1078</v>
      </c>
      <c r="D1079" t="s">
        <v>9</v>
      </c>
      <c r="E1079">
        <v>0</v>
      </c>
      <c r="F1079" t="s">
        <v>12</v>
      </c>
      <c r="G1079">
        <v>267</v>
      </c>
      <c r="H1079" t="s">
        <v>21</v>
      </c>
      <c r="I1079">
        <v>7.9100000000000004E-3</v>
      </c>
      <c r="K1079" s="14" t="s">
        <v>143</v>
      </c>
    </row>
    <row r="1080" spans="1:12" x14ac:dyDescent="0.25">
      <c r="A1080" s="4">
        <v>44638</v>
      </c>
      <c r="B1080" s="6" t="s">
        <v>18</v>
      </c>
      <c r="C1080">
        <v>1079</v>
      </c>
      <c r="D1080" t="s">
        <v>9</v>
      </c>
      <c r="E1080">
        <v>0</v>
      </c>
      <c r="F1080" t="s">
        <v>12</v>
      </c>
      <c r="G1080">
        <v>268</v>
      </c>
      <c r="H1080" t="s">
        <v>21</v>
      </c>
    </row>
    <row r="1081" spans="1:12" x14ac:dyDescent="0.25">
      <c r="A1081" s="4">
        <v>44638</v>
      </c>
      <c r="B1081" s="6" t="s">
        <v>18</v>
      </c>
      <c r="C1081">
        <v>1080</v>
      </c>
      <c r="D1081" t="s">
        <v>9</v>
      </c>
      <c r="E1081">
        <v>0</v>
      </c>
      <c r="F1081" t="s">
        <v>12</v>
      </c>
      <c r="G1081">
        <v>268</v>
      </c>
      <c r="H1081" t="s">
        <v>21</v>
      </c>
    </row>
    <row r="1082" spans="1:12" ht="30" x14ac:dyDescent="0.25">
      <c r="A1082" s="4">
        <v>44638</v>
      </c>
      <c r="B1082" s="6" t="s">
        <v>18</v>
      </c>
      <c r="C1082">
        <v>1081</v>
      </c>
      <c r="D1082" t="s">
        <v>12</v>
      </c>
      <c r="E1082">
        <v>2</v>
      </c>
      <c r="F1082" t="s">
        <v>12</v>
      </c>
      <c r="G1082">
        <v>268</v>
      </c>
      <c r="H1082" t="s">
        <v>21</v>
      </c>
      <c r="I1082">
        <v>8.6099999999999996E-3</v>
      </c>
      <c r="K1082" s="14" t="s">
        <v>144</v>
      </c>
    </row>
    <row r="1083" spans="1:12" x14ac:dyDescent="0.25">
      <c r="A1083" s="4">
        <v>44638</v>
      </c>
      <c r="B1083" s="6" t="s">
        <v>18</v>
      </c>
      <c r="C1083">
        <v>1082</v>
      </c>
      <c r="D1083" t="s">
        <v>12</v>
      </c>
      <c r="E1083">
        <v>3</v>
      </c>
      <c r="F1083" s="9" t="s">
        <v>9</v>
      </c>
      <c r="H1083" t="s">
        <v>11</v>
      </c>
    </row>
    <row r="1084" spans="1:12" x14ac:dyDescent="0.25">
      <c r="A1084" s="4">
        <v>44638</v>
      </c>
      <c r="B1084" s="6" t="s">
        <v>18</v>
      </c>
      <c r="C1084">
        <v>1083</v>
      </c>
      <c r="D1084" t="s">
        <v>12</v>
      </c>
      <c r="E1084">
        <v>1</v>
      </c>
      <c r="F1084" s="9" t="s">
        <v>9</v>
      </c>
      <c r="H1084" t="s">
        <v>11</v>
      </c>
    </row>
    <row r="1085" spans="1:12" x14ac:dyDescent="0.25">
      <c r="A1085" s="4">
        <v>44638</v>
      </c>
      <c r="B1085" s="6" t="s">
        <v>18</v>
      </c>
      <c r="C1085">
        <v>1084</v>
      </c>
      <c r="D1085" t="s">
        <v>12</v>
      </c>
      <c r="E1085">
        <v>3</v>
      </c>
      <c r="F1085" s="9" t="s">
        <v>9</v>
      </c>
      <c r="H1085" t="s">
        <v>11</v>
      </c>
    </row>
    <row r="1086" spans="1:12" s="9" customFormat="1" ht="30" x14ac:dyDescent="0.25">
      <c r="A1086" s="10">
        <v>44638</v>
      </c>
      <c r="B1086" s="11" t="s">
        <v>18</v>
      </c>
      <c r="C1086" s="9">
        <v>1085</v>
      </c>
      <c r="D1086" s="9" t="s">
        <v>10</v>
      </c>
      <c r="E1086" s="9" t="s">
        <v>10</v>
      </c>
      <c r="F1086" s="9" t="s">
        <v>9</v>
      </c>
      <c r="H1086" s="9" t="s">
        <v>11</v>
      </c>
      <c r="I1086" s="9">
        <v>7.6600000000000001E-3</v>
      </c>
      <c r="J1086" s="12">
        <f>COUNTIF(D1071:D1086,"Y")/COUNTA(D1071:D1086)</f>
        <v>0.4375</v>
      </c>
      <c r="K1086" s="15" t="s">
        <v>145</v>
      </c>
      <c r="L1086" s="9" t="s">
        <v>161</v>
      </c>
    </row>
    <row r="1087" spans="1:12" x14ac:dyDescent="0.25">
      <c r="A1087" s="4">
        <v>44638</v>
      </c>
      <c r="B1087" s="6" t="s">
        <v>13</v>
      </c>
      <c r="C1087">
        <v>1086</v>
      </c>
      <c r="D1087" t="s">
        <v>9</v>
      </c>
      <c r="E1087">
        <v>0</v>
      </c>
      <c r="F1087" t="s">
        <v>12</v>
      </c>
      <c r="G1087">
        <v>269</v>
      </c>
      <c r="H1087" t="s">
        <v>16</v>
      </c>
    </row>
    <row r="1088" spans="1:12" x14ac:dyDescent="0.25">
      <c r="A1088" s="4">
        <v>44638</v>
      </c>
      <c r="B1088" s="6" t="s">
        <v>13</v>
      </c>
      <c r="C1088">
        <v>1087</v>
      </c>
      <c r="D1088" t="s">
        <v>12</v>
      </c>
      <c r="E1088">
        <v>2</v>
      </c>
      <c r="F1088" t="s">
        <v>12</v>
      </c>
      <c r="G1088">
        <v>269</v>
      </c>
      <c r="H1088" t="s">
        <v>16</v>
      </c>
    </row>
    <row r="1089" spans="1:11" ht="30" x14ac:dyDescent="0.25">
      <c r="A1089" s="4">
        <v>44638</v>
      </c>
      <c r="B1089" s="6" t="s">
        <v>13</v>
      </c>
      <c r="C1089">
        <v>1088</v>
      </c>
      <c r="D1089" t="s">
        <v>12</v>
      </c>
      <c r="E1089">
        <v>3</v>
      </c>
      <c r="F1089" t="s">
        <v>12</v>
      </c>
      <c r="G1089">
        <v>269</v>
      </c>
      <c r="H1089" t="s">
        <v>16</v>
      </c>
      <c r="I1089">
        <v>8.5699999999999995E-3</v>
      </c>
      <c r="K1089" s="14" t="s">
        <v>146</v>
      </c>
    </row>
    <row r="1090" spans="1:11" x14ac:dyDescent="0.25">
      <c r="A1090" s="4">
        <v>44638</v>
      </c>
      <c r="B1090" s="6" t="s">
        <v>13</v>
      </c>
      <c r="C1090">
        <v>1089</v>
      </c>
      <c r="D1090" t="s">
        <v>12</v>
      </c>
      <c r="E1090">
        <v>1</v>
      </c>
      <c r="F1090" t="s">
        <v>12</v>
      </c>
      <c r="G1090">
        <v>270</v>
      </c>
      <c r="H1090" t="s">
        <v>16</v>
      </c>
    </row>
    <row r="1091" spans="1:11" x14ac:dyDescent="0.25">
      <c r="A1091" s="4">
        <v>44638</v>
      </c>
      <c r="B1091" s="6" t="s">
        <v>13</v>
      </c>
      <c r="C1091">
        <v>1090</v>
      </c>
      <c r="D1091" t="s">
        <v>12</v>
      </c>
      <c r="E1091">
        <v>4</v>
      </c>
      <c r="F1091" t="s">
        <v>12</v>
      </c>
      <c r="G1091">
        <v>270</v>
      </c>
      <c r="H1091" t="s">
        <v>16</v>
      </c>
    </row>
    <row r="1092" spans="1:11" ht="30" x14ac:dyDescent="0.25">
      <c r="A1092" s="4">
        <v>44638</v>
      </c>
      <c r="B1092" s="6" t="s">
        <v>13</v>
      </c>
      <c r="C1092">
        <v>1091</v>
      </c>
      <c r="D1092" t="s">
        <v>12</v>
      </c>
      <c r="E1092">
        <v>2</v>
      </c>
      <c r="F1092" t="s">
        <v>12</v>
      </c>
      <c r="G1092">
        <v>270</v>
      </c>
      <c r="H1092" t="s">
        <v>16</v>
      </c>
      <c r="I1092">
        <v>1.056E-2</v>
      </c>
      <c r="K1092" s="14" t="s">
        <v>147</v>
      </c>
    </row>
    <row r="1093" spans="1:11" x14ac:dyDescent="0.25">
      <c r="A1093" s="4">
        <v>44638</v>
      </c>
      <c r="B1093" s="6" t="s">
        <v>13</v>
      </c>
      <c r="C1093">
        <v>1092</v>
      </c>
      <c r="D1093" t="s">
        <v>12</v>
      </c>
      <c r="E1093">
        <v>4</v>
      </c>
      <c r="F1093" t="s">
        <v>12</v>
      </c>
      <c r="G1093">
        <v>271</v>
      </c>
      <c r="H1093" t="s">
        <v>21</v>
      </c>
    </row>
    <row r="1094" spans="1:11" x14ac:dyDescent="0.25">
      <c r="A1094" s="4">
        <v>44638</v>
      </c>
      <c r="B1094" s="6" t="s">
        <v>13</v>
      </c>
      <c r="C1094">
        <v>1093</v>
      </c>
      <c r="D1094" t="s">
        <v>9</v>
      </c>
      <c r="E1094">
        <v>0</v>
      </c>
      <c r="F1094" t="s">
        <v>12</v>
      </c>
      <c r="G1094">
        <v>271</v>
      </c>
      <c r="H1094" t="s">
        <v>21</v>
      </c>
    </row>
    <row r="1095" spans="1:11" ht="30" x14ac:dyDescent="0.25">
      <c r="A1095" s="4">
        <v>44638</v>
      </c>
      <c r="B1095" s="6" t="s">
        <v>13</v>
      </c>
      <c r="C1095">
        <v>1094</v>
      </c>
      <c r="D1095" t="s">
        <v>12</v>
      </c>
      <c r="E1095">
        <v>4</v>
      </c>
      <c r="F1095" t="s">
        <v>12</v>
      </c>
      <c r="G1095">
        <v>271</v>
      </c>
      <c r="H1095" t="s">
        <v>21</v>
      </c>
      <c r="I1095">
        <v>9.5399999999999999E-3</v>
      </c>
      <c r="K1095" s="14" t="s">
        <v>148</v>
      </c>
    </row>
    <row r="1096" spans="1:11" x14ac:dyDescent="0.25">
      <c r="A1096" s="4">
        <v>44638</v>
      </c>
      <c r="B1096" s="6" t="s">
        <v>13</v>
      </c>
      <c r="C1096">
        <v>1095</v>
      </c>
      <c r="D1096" t="s">
        <v>9</v>
      </c>
      <c r="E1096">
        <v>0</v>
      </c>
      <c r="F1096" t="s">
        <v>12</v>
      </c>
      <c r="G1096">
        <v>272</v>
      </c>
      <c r="H1096" t="s">
        <v>21</v>
      </c>
    </row>
    <row r="1097" spans="1:11" x14ac:dyDescent="0.25">
      <c r="A1097" s="4">
        <v>44638</v>
      </c>
      <c r="B1097" s="6" t="s">
        <v>13</v>
      </c>
      <c r="C1097">
        <v>1096</v>
      </c>
      <c r="D1097" t="s">
        <v>12</v>
      </c>
      <c r="E1097">
        <v>1</v>
      </c>
      <c r="F1097" t="s">
        <v>12</v>
      </c>
      <c r="G1097">
        <v>272</v>
      </c>
      <c r="H1097" t="s">
        <v>21</v>
      </c>
    </row>
    <row r="1098" spans="1:11" ht="30" x14ac:dyDescent="0.25">
      <c r="A1098" s="4">
        <v>44638</v>
      </c>
      <c r="B1098" s="6" t="s">
        <v>13</v>
      </c>
      <c r="C1098">
        <v>1097</v>
      </c>
      <c r="D1098" t="s">
        <v>12</v>
      </c>
      <c r="E1098">
        <v>3</v>
      </c>
      <c r="F1098" t="s">
        <v>12</v>
      </c>
      <c r="G1098">
        <v>272</v>
      </c>
      <c r="H1098" t="s">
        <v>21</v>
      </c>
      <c r="I1098">
        <v>9.1599999999999997E-3</v>
      </c>
      <c r="K1098" s="14" t="s">
        <v>149</v>
      </c>
    </row>
    <row r="1099" spans="1:11" x14ac:dyDescent="0.25">
      <c r="A1099" s="4">
        <v>44638</v>
      </c>
      <c r="B1099" s="6" t="s">
        <v>13</v>
      </c>
      <c r="C1099">
        <v>1098</v>
      </c>
      <c r="D1099" t="s">
        <v>9</v>
      </c>
      <c r="E1099">
        <v>0</v>
      </c>
      <c r="F1099" t="s">
        <v>12</v>
      </c>
      <c r="H1099" t="s">
        <v>11</v>
      </c>
    </row>
    <row r="1100" spans="1:11" x14ac:dyDescent="0.25">
      <c r="A1100" s="4">
        <v>44638</v>
      </c>
      <c r="B1100" s="6" t="s">
        <v>13</v>
      </c>
      <c r="C1100">
        <v>1099</v>
      </c>
      <c r="D1100" t="s">
        <v>9</v>
      </c>
      <c r="E1100">
        <v>0</v>
      </c>
      <c r="F1100" t="s">
        <v>12</v>
      </c>
      <c r="H1100" t="s">
        <v>11</v>
      </c>
    </row>
    <row r="1101" spans="1:11" x14ac:dyDescent="0.25">
      <c r="A1101" s="4">
        <v>44638</v>
      </c>
      <c r="B1101" s="6" t="s">
        <v>13</v>
      </c>
      <c r="C1101">
        <v>1100</v>
      </c>
      <c r="D1101" t="s">
        <v>12</v>
      </c>
      <c r="E1101">
        <v>6</v>
      </c>
      <c r="F1101" t="s">
        <v>12</v>
      </c>
      <c r="H1101" t="s">
        <v>11</v>
      </c>
    </row>
    <row r="1102" spans="1:11" ht="30" x14ac:dyDescent="0.25">
      <c r="A1102" s="4">
        <v>44638</v>
      </c>
      <c r="B1102" s="6" t="s">
        <v>13</v>
      </c>
      <c r="C1102">
        <v>1101</v>
      </c>
      <c r="D1102" t="s">
        <v>12</v>
      </c>
      <c r="E1102">
        <v>8</v>
      </c>
      <c r="F1102" t="s">
        <v>12</v>
      </c>
      <c r="H1102" t="s">
        <v>11</v>
      </c>
      <c r="I1102">
        <v>1.252E-2</v>
      </c>
      <c r="J1102" s="8">
        <f>COUNTIF(D1087:D1102,"Y")/COUNTA(D1087:D1102)</f>
        <v>0.6875</v>
      </c>
      <c r="K1102" s="14" t="s">
        <v>150</v>
      </c>
    </row>
    <row r="1103" spans="1:11" x14ac:dyDescent="0.25">
      <c r="A1103" s="4">
        <v>44638</v>
      </c>
      <c r="B1103" s="6" t="s">
        <v>64</v>
      </c>
      <c r="C1103">
        <v>1102</v>
      </c>
      <c r="D1103" t="s">
        <v>9</v>
      </c>
      <c r="E1103">
        <v>0</v>
      </c>
      <c r="F1103" t="s">
        <v>12</v>
      </c>
      <c r="G1103">
        <v>273</v>
      </c>
      <c r="H1103" t="s">
        <v>16</v>
      </c>
    </row>
    <row r="1104" spans="1:11" x14ac:dyDescent="0.25">
      <c r="A1104" s="4">
        <v>44638</v>
      </c>
      <c r="B1104" s="6" t="s">
        <v>64</v>
      </c>
      <c r="C1104">
        <v>1103</v>
      </c>
      <c r="D1104" t="s">
        <v>12</v>
      </c>
      <c r="E1104">
        <v>2</v>
      </c>
      <c r="F1104" t="s">
        <v>12</v>
      </c>
      <c r="G1104">
        <v>273</v>
      </c>
      <c r="H1104" t="s">
        <v>16</v>
      </c>
    </row>
    <row r="1105" spans="1:11" ht="30" x14ac:dyDescent="0.25">
      <c r="A1105" s="4">
        <v>44638</v>
      </c>
      <c r="B1105" s="6" t="s">
        <v>64</v>
      </c>
      <c r="C1105">
        <v>1104</v>
      </c>
      <c r="D1105" t="s">
        <v>12</v>
      </c>
      <c r="E1105">
        <v>2</v>
      </c>
      <c r="F1105" t="s">
        <v>12</v>
      </c>
      <c r="G1105">
        <v>273</v>
      </c>
      <c r="H1105" t="s">
        <v>16</v>
      </c>
      <c r="I1105">
        <v>8.8900000000000003E-3</v>
      </c>
      <c r="K1105" s="14" t="s">
        <v>151</v>
      </c>
    </row>
    <row r="1106" spans="1:11" x14ac:dyDescent="0.25">
      <c r="A1106" s="4">
        <v>44638</v>
      </c>
      <c r="B1106" s="6" t="s">
        <v>64</v>
      </c>
      <c r="C1106">
        <v>1105</v>
      </c>
      <c r="D1106" t="s">
        <v>9</v>
      </c>
      <c r="E1106">
        <v>0</v>
      </c>
      <c r="F1106" t="s">
        <v>12</v>
      </c>
      <c r="G1106">
        <v>274</v>
      </c>
      <c r="H1106" t="s">
        <v>16</v>
      </c>
    </row>
    <row r="1107" spans="1:11" x14ac:dyDescent="0.25">
      <c r="A1107" s="4">
        <v>44638</v>
      </c>
      <c r="B1107" s="6" t="s">
        <v>64</v>
      </c>
      <c r="C1107">
        <v>1106</v>
      </c>
      <c r="D1107" t="s">
        <v>9</v>
      </c>
      <c r="E1107">
        <v>0</v>
      </c>
      <c r="F1107" t="s">
        <v>12</v>
      </c>
      <c r="G1107">
        <v>274</v>
      </c>
      <c r="H1107" t="s">
        <v>16</v>
      </c>
    </row>
    <row r="1108" spans="1:11" ht="30" x14ac:dyDescent="0.25">
      <c r="A1108" s="4">
        <v>44638</v>
      </c>
      <c r="B1108" s="6" t="s">
        <v>64</v>
      </c>
      <c r="C1108">
        <v>1107</v>
      </c>
      <c r="D1108" t="s">
        <v>12</v>
      </c>
      <c r="E1108">
        <v>2</v>
      </c>
      <c r="F1108" t="s">
        <v>12</v>
      </c>
      <c r="G1108">
        <v>274</v>
      </c>
      <c r="H1108" t="s">
        <v>16</v>
      </c>
      <c r="I1108">
        <v>8.6E-3</v>
      </c>
      <c r="K1108" s="14" t="s">
        <v>152</v>
      </c>
    </row>
    <row r="1109" spans="1:11" x14ac:dyDescent="0.25">
      <c r="A1109" s="4">
        <v>44638</v>
      </c>
      <c r="B1109" s="6" t="s">
        <v>64</v>
      </c>
      <c r="C1109">
        <v>1108</v>
      </c>
      <c r="D1109" t="s">
        <v>9</v>
      </c>
      <c r="E1109">
        <v>0</v>
      </c>
      <c r="F1109" t="s">
        <v>12</v>
      </c>
      <c r="G1109">
        <v>275</v>
      </c>
      <c r="H1109" t="s">
        <v>21</v>
      </c>
    </row>
    <row r="1110" spans="1:11" x14ac:dyDescent="0.25">
      <c r="A1110" s="4">
        <v>44638</v>
      </c>
      <c r="B1110" s="6" t="s">
        <v>64</v>
      </c>
      <c r="C1110">
        <v>1109</v>
      </c>
      <c r="D1110" t="s">
        <v>12</v>
      </c>
      <c r="E1110">
        <v>1</v>
      </c>
      <c r="F1110" t="s">
        <v>12</v>
      </c>
      <c r="G1110">
        <v>275</v>
      </c>
      <c r="H1110" t="s">
        <v>21</v>
      </c>
    </row>
    <row r="1111" spans="1:11" ht="30" x14ac:dyDescent="0.25">
      <c r="A1111" s="4">
        <v>44638</v>
      </c>
      <c r="B1111" s="6" t="s">
        <v>64</v>
      </c>
      <c r="C1111">
        <v>1110</v>
      </c>
      <c r="D1111" t="s">
        <v>9</v>
      </c>
      <c r="E1111">
        <v>0</v>
      </c>
      <c r="F1111" t="s">
        <v>12</v>
      </c>
      <c r="G1111">
        <v>275</v>
      </c>
      <c r="H1111" t="s">
        <v>21</v>
      </c>
      <c r="I1111">
        <v>9.0299999999999998E-3</v>
      </c>
      <c r="K1111" s="14" t="s">
        <v>153</v>
      </c>
    </row>
    <row r="1112" spans="1:11" x14ac:dyDescent="0.25">
      <c r="A1112" s="4">
        <v>44638</v>
      </c>
      <c r="B1112" s="6" t="s">
        <v>64</v>
      </c>
      <c r="C1112">
        <v>1111</v>
      </c>
      <c r="D1112" t="s">
        <v>9</v>
      </c>
      <c r="E1112">
        <v>0</v>
      </c>
      <c r="F1112" t="s">
        <v>12</v>
      </c>
      <c r="G1112">
        <v>276</v>
      </c>
      <c r="H1112" t="s">
        <v>21</v>
      </c>
    </row>
    <row r="1113" spans="1:11" x14ac:dyDescent="0.25">
      <c r="A1113" s="4">
        <v>44638</v>
      </c>
      <c r="B1113" s="6" t="s">
        <v>64</v>
      </c>
      <c r="C1113">
        <v>1112</v>
      </c>
      <c r="D1113" t="s">
        <v>12</v>
      </c>
      <c r="E1113">
        <v>1</v>
      </c>
      <c r="F1113" t="s">
        <v>12</v>
      </c>
      <c r="G1113">
        <v>276</v>
      </c>
      <c r="H1113" t="s">
        <v>21</v>
      </c>
    </row>
    <row r="1114" spans="1:11" ht="30" x14ac:dyDescent="0.25">
      <c r="A1114" s="4">
        <v>44638</v>
      </c>
      <c r="B1114" s="6" t="s">
        <v>64</v>
      </c>
      <c r="C1114">
        <v>1113</v>
      </c>
      <c r="D1114" t="s">
        <v>9</v>
      </c>
      <c r="E1114">
        <v>0</v>
      </c>
      <c r="F1114" t="s">
        <v>12</v>
      </c>
      <c r="G1114">
        <v>276</v>
      </c>
      <c r="H1114" t="s">
        <v>21</v>
      </c>
      <c r="I1114">
        <v>8.2199999999999999E-3</v>
      </c>
      <c r="K1114" s="14" t="s">
        <v>154</v>
      </c>
    </row>
    <row r="1115" spans="1:11" x14ac:dyDescent="0.25">
      <c r="A1115" s="4">
        <v>44638</v>
      </c>
      <c r="B1115" s="6" t="s">
        <v>64</v>
      </c>
      <c r="C1115">
        <v>1114</v>
      </c>
      <c r="D1115" t="s">
        <v>9</v>
      </c>
      <c r="E1115">
        <v>0</v>
      </c>
      <c r="F1115" t="s">
        <v>12</v>
      </c>
      <c r="H1115" t="s">
        <v>11</v>
      </c>
    </row>
    <row r="1116" spans="1:11" x14ac:dyDescent="0.25">
      <c r="A1116" s="4">
        <v>44638</v>
      </c>
      <c r="B1116" s="6" t="s">
        <v>64</v>
      </c>
      <c r="C1116">
        <v>1115</v>
      </c>
      <c r="D1116" t="s">
        <v>9</v>
      </c>
      <c r="E1116">
        <v>0</v>
      </c>
      <c r="F1116" t="s">
        <v>12</v>
      </c>
      <c r="H1116" t="s">
        <v>11</v>
      </c>
    </row>
    <row r="1117" spans="1:11" x14ac:dyDescent="0.25">
      <c r="A1117" s="4">
        <v>44638</v>
      </c>
      <c r="B1117" s="6" t="s">
        <v>64</v>
      </c>
      <c r="C1117">
        <v>1116</v>
      </c>
      <c r="D1117" t="s">
        <v>12</v>
      </c>
      <c r="E1117">
        <v>1</v>
      </c>
      <c r="F1117" t="s">
        <v>12</v>
      </c>
      <c r="H1117" t="s">
        <v>11</v>
      </c>
    </row>
    <row r="1118" spans="1:11" ht="30" x14ac:dyDescent="0.25">
      <c r="A1118" s="4">
        <v>44638</v>
      </c>
      <c r="B1118" s="6" t="s">
        <v>64</v>
      </c>
      <c r="C1118">
        <v>1117</v>
      </c>
      <c r="D1118" t="s">
        <v>9</v>
      </c>
      <c r="E1118">
        <v>0</v>
      </c>
      <c r="F1118" t="s">
        <v>12</v>
      </c>
      <c r="H1118" t="s">
        <v>11</v>
      </c>
      <c r="I1118">
        <v>1.1639999999999999E-2</v>
      </c>
      <c r="J1118" s="8">
        <f>COUNTIF(D1103:D1118,"Y")/COUNTA(D1103:D1118)</f>
        <v>0.375</v>
      </c>
      <c r="K1118" s="14" t="s">
        <v>155</v>
      </c>
    </row>
    <row r="1119" spans="1:11" x14ac:dyDescent="0.25">
      <c r="A1119" s="4">
        <v>44638</v>
      </c>
      <c r="B1119" s="6" t="s">
        <v>8</v>
      </c>
      <c r="C1119">
        <v>1118</v>
      </c>
      <c r="D1119" t="s">
        <v>9</v>
      </c>
      <c r="E1119">
        <v>0</v>
      </c>
      <c r="F1119" t="s">
        <v>12</v>
      </c>
      <c r="G1119">
        <v>277</v>
      </c>
      <c r="H1119" t="s">
        <v>16</v>
      </c>
    </row>
    <row r="1120" spans="1:11" x14ac:dyDescent="0.25">
      <c r="A1120" s="4">
        <v>44638</v>
      </c>
      <c r="B1120" s="6" t="s">
        <v>8</v>
      </c>
      <c r="C1120">
        <v>1119</v>
      </c>
      <c r="D1120" t="s">
        <v>12</v>
      </c>
      <c r="E1120">
        <v>2</v>
      </c>
      <c r="F1120" t="s">
        <v>12</v>
      </c>
      <c r="G1120">
        <v>277</v>
      </c>
      <c r="H1120" t="s">
        <v>16</v>
      </c>
    </row>
    <row r="1121" spans="1:12" ht="30" x14ac:dyDescent="0.25">
      <c r="A1121" s="4">
        <v>44638</v>
      </c>
      <c r="B1121" s="6" t="s">
        <v>8</v>
      </c>
      <c r="C1121">
        <v>1120</v>
      </c>
      <c r="D1121" t="s">
        <v>9</v>
      </c>
      <c r="E1121">
        <v>0</v>
      </c>
      <c r="F1121" t="s">
        <v>12</v>
      </c>
      <c r="G1121">
        <v>277</v>
      </c>
      <c r="H1121" t="s">
        <v>16</v>
      </c>
      <c r="I1121">
        <v>1.01E-2</v>
      </c>
      <c r="K1121" s="14" t="s">
        <v>156</v>
      </c>
    </row>
    <row r="1122" spans="1:12" x14ac:dyDescent="0.25">
      <c r="A1122" s="4">
        <v>44638</v>
      </c>
      <c r="B1122" s="6" t="s">
        <v>8</v>
      </c>
      <c r="C1122">
        <v>1121</v>
      </c>
      <c r="D1122" t="s">
        <v>12</v>
      </c>
      <c r="E1122">
        <v>1</v>
      </c>
      <c r="F1122" t="s">
        <v>12</v>
      </c>
      <c r="G1122">
        <v>278</v>
      </c>
      <c r="H1122" t="s">
        <v>16</v>
      </c>
    </row>
    <row r="1123" spans="1:12" x14ac:dyDescent="0.25">
      <c r="A1123" s="4">
        <v>44638</v>
      </c>
      <c r="B1123" s="6" t="s">
        <v>8</v>
      </c>
      <c r="C1123">
        <v>1122</v>
      </c>
      <c r="D1123" t="s">
        <v>9</v>
      </c>
      <c r="E1123">
        <v>0</v>
      </c>
      <c r="F1123" t="s">
        <v>12</v>
      </c>
      <c r="G1123">
        <v>278</v>
      </c>
      <c r="H1123" t="s">
        <v>16</v>
      </c>
    </row>
    <row r="1124" spans="1:12" ht="30" x14ac:dyDescent="0.25">
      <c r="A1124" s="4">
        <v>44638</v>
      </c>
      <c r="B1124" s="6" t="s">
        <v>8</v>
      </c>
      <c r="C1124">
        <v>1123</v>
      </c>
      <c r="D1124" t="s">
        <v>12</v>
      </c>
      <c r="E1124">
        <v>1</v>
      </c>
      <c r="F1124" t="s">
        <v>12</v>
      </c>
      <c r="G1124">
        <v>278</v>
      </c>
      <c r="H1124" t="s">
        <v>16</v>
      </c>
      <c r="I1124">
        <v>1.0293999999999999E-2</v>
      </c>
      <c r="K1124" s="14" t="s">
        <v>157</v>
      </c>
    </row>
    <row r="1125" spans="1:12" x14ac:dyDescent="0.25">
      <c r="A1125" s="4">
        <v>44638</v>
      </c>
      <c r="B1125" s="6" t="s">
        <v>8</v>
      </c>
      <c r="C1125">
        <v>1124</v>
      </c>
      <c r="D1125" t="s">
        <v>9</v>
      </c>
      <c r="E1125">
        <v>0</v>
      </c>
      <c r="F1125" t="s">
        <v>12</v>
      </c>
      <c r="G1125">
        <v>279</v>
      </c>
      <c r="H1125" t="s">
        <v>21</v>
      </c>
    </row>
    <row r="1126" spans="1:12" x14ac:dyDescent="0.25">
      <c r="A1126" s="4">
        <v>44638</v>
      </c>
      <c r="B1126" s="6" t="s">
        <v>8</v>
      </c>
      <c r="C1126">
        <v>1125</v>
      </c>
      <c r="D1126" t="s">
        <v>12</v>
      </c>
      <c r="E1126">
        <v>2</v>
      </c>
      <c r="F1126" t="s">
        <v>12</v>
      </c>
      <c r="G1126">
        <v>279</v>
      </c>
      <c r="H1126" t="s">
        <v>21</v>
      </c>
    </row>
    <row r="1127" spans="1:12" ht="30" x14ac:dyDescent="0.25">
      <c r="A1127" s="4">
        <v>44638</v>
      </c>
      <c r="B1127" s="6" t="s">
        <v>8</v>
      </c>
      <c r="C1127">
        <v>1126</v>
      </c>
      <c r="D1127" t="s">
        <v>12</v>
      </c>
      <c r="E1127">
        <v>1</v>
      </c>
      <c r="F1127" t="s">
        <v>12</v>
      </c>
      <c r="G1127">
        <v>279</v>
      </c>
      <c r="H1127" t="s">
        <v>21</v>
      </c>
      <c r="I1127">
        <v>1.1509999999999999E-2</v>
      </c>
      <c r="K1127" s="14" t="s">
        <v>158</v>
      </c>
    </row>
    <row r="1128" spans="1:12" x14ac:dyDescent="0.25">
      <c r="A1128" s="4">
        <v>44638</v>
      </c>
      <c r="B1128" s="6" t="s">
        <v>8</v>
      </c>
      <c r="C1128">
        <v>1127</v>
      </c>
      <c r="D1128" t="s">
        <v>12</v>
      </c>
      <c r="E1128">
        <v>2</v>
      </c>
      <c r="F1128" t="s">
        <v>12</v>
      </c>
      <c r="G1128">
        <v>280</v>
      </c>
      <c r="H1128" t="s">
        <v>21</v>
      </c>
    </row>
    <row r="1129" spans="1:12" x14ac:dyDescent="0.25">
      <c r="A1129" s="4">
        <v>44638</v>
      </c>
      <c r="B1129" s="6" t="s">
        <v>8</v>
      </c>
      <c r="C1129">
        <v>1128</v>
      </c>
      <c r="D1129" t="s">
        <v>12</v>
      </c>
      <c r="E1129">
        <v>3</v>
      </c>
      <c r="F1129" t="s">
        <v>12</v>
      </c>
      <c r="G1129">
        <v>280</v>
      </c>
      <c r="H1129" t="s">
        <v>21</v>
      </c>
    </row>
    <row r="1130" spans="1:12" ht="30" x14ac:dyDescent="0.25">
      <c r="A1130" s="4">
        <v>44638</v>
      </c>
      <c r="B1130" s="6" t="s">
        <v>8</v>
      </c>
      <c r="C1130">
        <v>1129</v>
      </c>
      <c r="D1130" t="s">
        <v>12</v>
      </c>
      <c r="E1130">
        <v>7</v>
      </c>
      <c r="F1130" t="s">
        <v>12</v>
      </c>
      <c r="G1130">
        <v>280</v>
      </c>
      <c r="H1130" t="s">
        <v>21</v>
      </c>
      <c r="I1130">
        <v>1.0410000000000001E-2</v>
      </c>
      <c r="K1130" s="14" t="s">
        <v>159</v>
      </c>
    </row>
    <row r="1131" spans="1:12" x14ac:dyDescent="0.25">
      <c r="A1131" s="4">
        <v>44638</v>
      </c>
      <c r="B1131" s="6" t="s">
        <v>8</v>
      </c>
      <c r="C1131">
        <v>1130</v>
      </c>
      <c r="D1131" t="s">
        <v>9</v>
      </c>
      <c r="E1131">
        <v>0</v>
      </c>
      <c r="F1131" t="s">
        <v>12</v>
      </c>
      <c r="H1131" t="s">
        <v>11</v>
      </c>
    </row>
    <row r="1132" spans="1:12" x14ac:dyDescent="0.25">
      <c r="A1132" s="4">
        <v>44638</v>
      </c>
      <c r="B1132" s="6" t="s">
        <v>8</v>
      </c>
      <c r="C1132">
        <v>1131</v>
      </c>
      <c r="D1132" t="s">
        <v>12</v>
      </c>
      <c r="E1132">
        <v>2</v>
      </c>
      <c r="F1132" t="s">
        <v>12</v>
      </c>
      <c r="H1132" t="s">
        <v>11</v>
      </c>
    </row>
    <row r="1133" spans="1:12" ht="30" x14ac:dyDescent="0.25">
      <c r="A1133" s="4">
        <v>44638</v>
      </c>
      <c r="B1133" s="6" t="s">
        <v>8</v>
      </c>
      <c r="C1133">
        <v>1132</v>
      </c>
      <c r="D1133" t="s">
        <v>9</v>
      </c>
      <c r="E1133">
        <v>0</v>
      </c>
      <c r="F1133" t="s">
        <v>12</v>
      </c>
      <c r="H1133" t="s">
        <v>11</v>
      </c>
      <c r="I1133">
        <v>9.8399999999999998E-3</v>
      </c>
      <c r="J1133" s="8">
        <f>COUNTIF(D1119:D1133,"Y")/COUNTA(D1119:D1133)</f>
        <v>0.6</v>
      </c>
      <c r="K1133" s="14" t="s">
        <v>160</v>
      </c>
      <c r="L1133" s="9" t="s">
        <v>162</v>
      </c>
    </row>
    <row r="1134" spans="1:12" x14ac:dyDescent="0.25">
      <c r="A1134" s="4">
        <v>44639</v>
      </c>
      <c r="B1134" s="6" t="s">
        <v>140</v>
      </c>
      <c r="C1134">
        <v>1133</v>
      </c>
      <c r="D1134" t="s">
        <v>9</v>
      </c>
      <c r="E1134">
        <v>0</v>
      </c>
      <c r="F1134" t="s">
        <v>12</v>
      </c>
      <c r="G1134">
        <v>281</v>
      </c>
      <c r="H1134" t="s">
        <v>16</v>
      </c>
    </row>
    <row r="1135" spans="1:12" x14ac:dyDescent="0.25">
      <c r="A1135" s="4">
        <v>44639</v>
      </c>
      <c r="B1135" s="6" t="s">
        <v>18</v>
      </c>
      <c r="C1135">
        <v>1134</v>
      </c>
      <c r="D1135" t="s">
        <v>12</v>
      </c>
      <c r="E1135">
        <v>1</v>
      </c>
      <c r="F1135" t="s">
        <v>12</v>
      </c>
      <c r="G1135">
        <v>281</v>
      </c>
      <c r="H1135" t="s">
        <v>16</v>
      </c>
    </row>
    <row r="1136" spans="1:12" ht="30" x14ac:dyDescent="0.25">
      <c r="A1136" s="4">
        <v>44639</v>
      </c>
      <c r="B1136" s="6" t="s">
        <v>18</v>
      </c>
      <c r="C1136">
        <v>1135</v>
      </c>
      <c r="D1136" t="s">
        <v>12</v>
      </c>
      <c r="E1136">
        <v>2</v>
      </c>
      <c r="F1136" t="s">
        <v>12</v>
      </c>
      <c r="G1136">
        <v>281</v>
      </c>
      <c r="H1136" t="s">
        <v>16</v>
      </c>
      <c r="I1136">
        <v>8.0319999999999992E-3</v>
      </c>
      <c r="K1136" s="14" t="str">
        <f>"Aggregate weight spec " &amp;C1134&amp;"-"&amp;C1136</f>
        <v>Aggregate weight spec 1133-1135</v>
      </c>
    </row>
    <row r="1137" spans="1:11" x14ac:dyDescent="0.25">
      <c r="A1137" s="4">
        <v>44639</v>
      </c>
      <c r="B1137" s="6" t="s">
        <v>18</v>
      </c>
      <c r="C1137">
        <v>1136</v>
      </c>
      <c r="D1137" t="s">
        <v>12</v>
      </c>
      <c r="E1137">
        <v>1</v>
      </c>
      <c r="F1137" t="s">
        <v>12</v>
      </c>
      <c r="G1137">
        <v>282</v>
      </c>
      <c r="H1137" t="s">
        <v>16</v>
      </c>
    </row>
    <row r="1138" spans="1:11" x14ac:dyDescent="0.25">
      <c r="A1138" s="4">
        <v>44639</v>
      </c>
      <c r="B1138" s="6" t="s">
        <v>18</v>
      </c>
      <c r="C1138">
        <v>1137</v>
      </c>
      <c r="D1138" t="s">
        <v>12</v>
      </c>
      <c r="E1138">
        <v>6</v>
      </c>
      <c r="F1138" t="s">
        <v>12</v>
      </c>
      <c r="G1138">
        <v>282</v>
      </c>
      <c r="H1138" t="s">
        <v>16</v>
      </c>
    </row>
    <row r="1139" spans="1:11" ht="30" x14ac:dyDescent="0.25">
      <c r="A1139" s="4">
        <v>44639</v>
      </c>
      <c r="B1139" s="6" t="s">
        <v>18</v>
      </c>
      <c r="C1139">
        <v>1138</v>
      </c>
      <c r="D1139" t="s">
        <v>12</v>
      </c>
      <c r="E1139">
        <v>2</v>
      </c>
      <c r="F1139" t="s">
        <v>12</v>
      </c>
      <c r="G1139">
        <v>282</v>
      </c>
      <c r="H1139" t="s">
        <v>16</v>
      </c>
      <c r="I1139">
        <v>7.0600000000000003E-3</v>
      </c>
      <c r="K1139" s="14" t="str">
        <f>"Aggregate weight spec " &amp;C1137&amp;"-"&amp;C1139</f>
        <v>Aggregate weight spec 1136-1138</v>
      </c>
    </row>
    <row r="1140" spans="1:11" x14ac:dyDescent="0.25">
      <c r="A1140" s="4">
        <v>44639</v>
      </c>
      <c r="B1140" s="6" t="s">
        <v>18</v>
      </c>
      <c r="C1140">
        <v>1139</v>
      </c>
      <c r="D1140" t="s">
        <v>12</v>
      </c>
      <c r="E1140">
        <v>2</v>
      </c>
      <c r="F1140" t="s">
        <v>12</v>
      </c>
      <c r="G1140">
        <v>283</v>
      </c>
      <c r="H1140" t="s">
        <v>21</v>
      </c>
    </row>
    <row r="1141" spans="1:11" x14ac:dyDescent="0.25">
      <c r="A1141" s="4">
        <v>44639</v>
      </c>
      <c r="B1141" s="6" t="s">
        <v>18</v>
      </c>
      <c r="C1141">
        <v>1140</v>
      </c>
      <c r="D1141" t="s">
        <v>12</v>
      </c>
      <c r="E1141">
        <v>3</v>
      </c>
      <c r="F1141" t="s">
        <v>12</v>
      </c>
      <c r="G1141">
        <v>283</v>
      </c>
      <c r="H1141" t="s">
        <v>21</v>
      </c>
    </row>
    <row r="1142" spans="1:11" ht="30" x14ac:dyDescent="0.25">
      <c r="A1142" s="4">
        <v>44639</v>
      </c>
      <c r="B1142" s="6" t="s">
        <v>18</v>
      </c>
      <c r="C1142">
        <v>1141</v>
      </c>
      <c r="D1142" t="s">
        <v>9</v>
      </c>
      <c r="E1142">
        <v>0</v>
      </c>
      <c r="F1142" t="s">
        <v>12</v>
      </c>
      <c r="G1142">
        <v>283</v>
      </c>
      <c r="H1142" t="s">
        <v>21</v>
      </c>
      <c r="I1142">
        <v>7.3600000000000002E-3</v>
      </c>
      <c r="K1142" s="14" t="str">
        <f>"Aggregate weight spec " &amp;C1140&amp;"-"&amp;C1142</f>
        <v>Aggregate weight spec 1139-1141</v>
      </c>
    </row>
    <row r="1143" spans="1:11" x14ac:dyDescent="0.25">
      <c r="A1143" s="4">
        <v>44639</v>
      </c>
      <c r="B1143" s="6" t="s">
        <v>18</v>
      </c>
      <c r="C1143">
        <v>1142</v>
      </c>
      <c r="D1143" t="s">
        <v>9</v>
      </c>
      <c r="E1143">
        <v>0</v>
      </c>
      <c r="F1143" t="s">
        <v>12</v>
      </c>
      <c r="G1143">
        <v>284</v>
      </c>
      <c r="H1143" t="s">
        <v>21</v>
      </c>
    </row>
    <row r="1144" spans="1:11" x14ac:dyDescent="0.25">
      <c r="A1144" s="4">
        <v>44639</v>
      </c>
      <c r="B1144" s="6" t="s">
        <v>18</v>
      </c>
      <c r="C1144">
        <v>1143</v>
      </c>
      <c r="D1144" t="s">
        <v>12</v>
      </c>
      <c r="E1144">
        <v>5</v>
      </c>
      <c r="F1144" t="s">
        <v>12</v>
      </c>
      <c r="G1144">
        <v>284</v>
      </c>
      <c r="H1144" t="s">
        <v>21</v>
      </c>
    </row>
    <row r="1145" spans="1:11" ht="30" x14ac:dyDescent="0.25">
      <c r="A1145" s="4">
        <v>44639</v>
      </c>
      <c r="B1145" s="6" t="s">
        <v>18</v>
      </c>
      <c r="C1145">
        <v>1144</v>
      </c>
      <c r="D1145" t="s">
        <v>9</v>
      </c>
      <c r="E1145">
        <v>0</v>
      </c>
      <c r="F1145" t="s">
        <v>12</v>
      </c>
      <c r="G1145">
        <v>284</v>
      </c>
      <c r="H1145" t="s">
        <v>21</v>
      </c>
      <c r="I1145">
        <v>7.0499999999999998E-3</v>
      </c>
      <c r="K1145" s="14" t="str">
        <f>"Aggregate weight spec " &amp;C1143&amp;"-"&amp;C1145</f>
        <v>Aggregate weight spec 1142-1144</v>
      </c>
    </row>
    <row r="1146" spans="1:11" x14ac:dyDescent="0.25">
      <c r="A1146" s="4">
        <v>44639</v>
      </c>
      <c r="B1146" s="6" t="s">
        <v>18</v>
      </c>
      <c r="C1146">
        <v>1145</v>
      </c>
      <c r="D1146" t="s">
        <v>9</v>
      </c>
      <c r="E1146">
        <v>0</v>
      </c>
      <c r="F1146" t="s">
        <v>12</v>
      </c>
      <c r="H1146" t="s">
        <v>11</v>
      </c>
    </row>
    <row r="1147" spans="1:11" x14ac:dyDescent="0.25">
      <c r="A1147" s="4">
        <v>44639</v>
      </c>
      <c r="B1147" s="6" t="s">
        <v>18</v>
      </c>
      <c r="C1147">
        <v>1146</v>
      </c>
      <c r="D1147" t="s">
        <v>12</v>
      </c>
      <c r="E1147">
        <v>0</v>
      </c>
      <c r="F1147" t="s">
        <v>12</v>
      </c>
      <c r="H1147" t="s">
        <v>11</v>
      </c>
    </row>
    <row r="1148" spans="1:11" x14ac:dyDescent="0.25">
      <c r="A1148" s="4">
        <v>44639</v>
      </c>
      <c r="B1148" s="6" t="s">
        <v>18</v>
      </c>
      <c r="C1148">
        <v>1147</v>
      </c>
      <c r="D1148" t="s">
        <v>9</v>
      </c>
      <c r="E1148">
        <v>2</v>
      </c>
      <c r="F1148" t="s">
        <v>12</v>
      </c>
      <c r="H1148" t="s">
        <v>11</v>
      </c>
    </row>
    <row r="1149" spans="1:11" ht="30" x14ac:dyDescent="0.25">
      <c r="A1149" s="4">
        <v>44639</v>
      </c>
      <c r="B1149" s="6" t="s">
        <v>18</v>
      </c>
      <c r="C1149">
        <v>1148</v>
      </c>
      <c r="D1149" t="s">
        <v>9</v>
      </c>
      <c r="E1149">
        <v>9</v>
      </c>
      <c r="F1149" t="s">
        <v>12</v>
      </c>
      <c r="H1149" t="s">
        <v>11</v>
      </c>
      <c r="I1149">
        <v>9.2800000000000001E-3</v>
      </c>
      <c r="J1149" s="8">
        <f>COUNTIF(D1134:D1149,"Y")/COUNTA(D1134:D1149)</f>
        <v>0.5625</v>
      </c>
      <c r="K1149" s="14" t="str">
        <f>"Aggregate weight spec " &amp;C1146&amp;"-"&amp;C1149</f>
        <v>Aggregate weight spec 1145-1148</v>
      </c>
    </row>
    <row r="1150" spans="1:11" x14ac:dyDescent="0.25">
      <c r="A1150" s="4">
        <v>44639</v>
      </c>
      <c r="B1150" s="6" t="s">
        <v>13</v>
      </c>
      <c r="C1150">
        <v>1149</v>
      </c>
      <c r="D1150" t="s">
        <v>12</v>
      </c>
      <c r="E1150">
        <v>1</v>
      </c>
      <c r="F1150" t="s">
        <v>12</v>
      </c>
      <c r="G1150">
        <v>285</v>
      </c>
      <c r="H1150" t="s">
        <v>16</v>
      </c>
    </row>
    <row r="1151" spans="1:11" x14ac:dyDescent="0.25">
      <c r="A1151" s="4">
        <v>44639</v>
      </c>
      <c r="B1151" s="6" t="s">
        <v>13</v>
      </c>
      <c r="C1151">
        <v>1150</v>
      </c>
      <c r="D1151" t="s">
        <v>12</v>
      </c>
      <c r="E1151">
        <v>8</v>
      </c>
      <c r="F1151" t="s">
        <v>12</v>
      </c>
      <c r="G1151">
        <v>285</v>
      </c>
      <c r="H1151" t="s">
        <v>16</v>
      </c>
    </row>
    <row r="1152" spans="1:11" ht="30" x14ac:dyDescent="0.25">
      <c r="A1152" s="4">
        <v>44639</v>
      </c>
      <c r="B1152" s="6" t="s">
        <v>13</v>
      </c>
      <c r="C1152">
        <v>1151</v>
      </c>
      <c r="D1152" t="s">
        <v>12</v>
      </c>
      <c r="E1152">
        <v>1</v>
      </c>
      <c r="F1152" t="s">
        <v>12</v>
      </c>
      <c r="G1152">
        <v>285</v>
      </c>
      <c r="H1152" t="s">
        <v>16</v>
      </c>
      <c r="I1152">
        <v>8.8599999999999998E-3</v>
      </c>
      <c r="K1152" s="14" t="str">
        <f>"Aggregate weight spec " &amp;C1150&amp;"-"&amp;C1152</f>
        <v>Aggregate weight spec 1149-1151</v>
      </c>
    </row>
    <row r="1153" spans="1:12" x14ac:dyDescent="0.25">
      <c r="A1153" s="4">
        <v>44639</v>
      </c>
      <c r="B1153" s="6" t="s">
        <v>13</v>
      </c>
      <c r="C1153">
        <v>1152</v>
      </c>
      <c r="D1153" t="s">
        <v>12</v>
      </c>
      <c r="E1153">
        <v>3</v>
      </c>
      <c r="F1153" t="s">
        <v>12</v>
      </c>
      <c r="G1153">
        <v>286</v>
      </c>
      <c r="H1153" t="s">
        <v>16</v>
      </c>
    </row>
    <row r="1154" spans="1:12" x14ac:dyDescent="0.25">
      <c r="A1154" s="4">
        <v>44639</v>
      </c>
      <c r="B1154" s="6" t="s">
        <v>13</v>
      </c>
      <c r="C1154">
        <v>1153</v>
      </c>
      <c r="D1154" t="s">
        <v>12</v>
      </c>
      <c r="E1154">
        <v>3</v>
      </c>
      <c r="F1154" t="s">
        <v>12</v>
      </c>
      <c r="G1154">
        <v>286</v>
      </c>
      <c r="H1154" t="s">
        <v>16</v>
      </c>
      <c r="L1154" t="s">
        <v>163</v>
      </c>
    </row>
    <row r="1155" spans="1:12" ht="30" x14ac:dyDescent="0.25">
      <c r="A1155" s="4">
        <v>44639</v>
      </c>
      <c r="B1155" s="6" t="s">
        <v>13</v>
      </c>
      <c r="C1155">
        <v>1154</v>
      </c>
      <c r="D1155" t="s">
        <v>12</v>
      </c>
      <c r="E1155">
        <v>12</v>
      </c>
      <c r="F1155" t="s">
        <v>12</v>
      </c>
      <c r="G1155">
        <v>286</v>
      </c>
      <c r="H1155" t="s">
        <v>16</v>
      </c>
      <c r="I1155">
        <v>8.6999999999999994E-3</v>
      </c>
      <c r="K1155" s="14" t="str">
        <f>"Aggregate weight spec " &amp;C1153&amp;"-"&amp;C1155</f>
        <v>Aggregate weight spec 1152-1154</v>
      </c>
    </row>
    <row r="1156" spans="1:12" x14ac:dyDescent="0.25">
      <c r="A1156" s="4">
        <v>44639</v>
      </c>
      <c r="B1156" s="6" t="s">
        <v>13</v>
      </c>
      <c r="C1156">
        <v>1155</v>
      </c>
      <c r="D1156" t="s">
        <v>12</v>
      </c>
      <c r="E1156">
        <v>6</v>
      </c>
      <c r="F1156" t="s">
        <v>12</v>
      </c>
      <c r="G1156">
        <v>287</v>
      </c>
      <c r="H1156" t="s">
        <v>21</v>
      </c>
      <c r="L1156" t="s">
        <v>163</v>
      </c>
    </row>
    <row r="1157" spans="1:12" x14ac:dyDescent="0.25">
      <c r="A1157" s="4">
        <v>44639</v>
      </c>
      <c r="B1157" s="6" t="s">
        <v>13</v>
      </c>
      <c r="C1157">
        <v>1156</v>
      </c>
      <c r="D1157" t="s">
        <v>12</v>
      </c>
      <c r="E1157">
        <v>2</v>
      </c>
      <c r="F1157" t="s">
        <v>12</v>
      </c>
      <c r="G1157">
        <v>287</v>
      </c>
      <c r="H1157" t="s">
        <v>21</v>
      </c>
      <c r="L1157" t="s">
        <v>163</v>
      </c>
    </row>
    <row r="1158" spans="1:12" ht="30" x14ac:dyDescent="0.25">
      <c r="A1158" s="4">
        <v>44639</v>
      </c>
      <c r="B1158" s="6" t="s">
        <v>13</v>
      </c>
      <c r="C1158">
        <v>1157</v>
      </c>
      <c r="D1158" t="s">
        <v>12</v>
      </c>
      <c r="E1158">
        <v>1</v>
      </c>
      <c r="F1158" t="s">
        <v>12</v>
      </c>
      <c r="G1158">
        <v>287</v>
      </c>
      <c r="H1158" t="s">
        <v>21</v>
      </c>
      <c r="I1158">
        <v>7.5100000000000002E-3</v>
      </c>
      <c r="K1158" s="14" t="str">
        <f>"Aggregate weight spec " &amp;C1156&amp;"-"&amp;C1158</f>
        <v>Aggregate weight spec 1155-1157</v>
      </c>
      <c r="L1158" t="s">
        <v>163</v>
      </c>
    </row>
    <row r="1159" spans="1:12" x14ac:dyDescent="0.25">
      <c r="A1159" s="4">
        <v>44639</v>
      </c>
      <c r="B1159" s="6" t="s">
        <v>13</v>
      </c>
      <c r="C1159">
        <v>1158</v>
      </c>
      <c r="D1159" t="s">
        <v>12</v>
      </c>
      <c r="E1159">
        <v>1</v>
      </c>
      <c r="F1159" t="s">
        <v>12</v>
      </c>
      <c r="G1159">
        <v>288</v>
      </c>
      <c r="H1159" t="s">
        <v>21</v>
      </c>
    </row>
    <row r="1160" spans="1:12" x14ac:dyDescent="0.25">
      <c r="A1160" s="4">
        <v>44639</v>
      </c>
      <c r="B1160" s="6" t="s">
        <v>13</v>
      </c>
      <c r="C1160">
        <v>1159</v>
      </c>
      <c r="D1160" t="s">
        <v>12</v>
      </c>
      <c r="E1160">
        <v>4</v>
      </c>
      <c r="F1160" t="s">
        <v>12</v>
      </c>
      <c r="G1160">
        <v>288</v>
      </c>
      <c r="H1160" t="s">
        <v>21</v>
      </c>
    </row>
    <row r="1161" spans="1:12" ht="30" x14ac:dyDescent="0.25">
      <c r="A1161" s="4">
        <v>44639</v>
      </c>
      <c r="B1161" s="6" t="s">
        <v>13</v>
      </c>
      <c r="C1161">
        <v>1160</v>
      </c>
      <c r="D1161" t="s">
        <v>9</v>
      </c>
      <c r="E1161">
        <v>0</v>
      </c>
      <c r="F1161" t="s">
        <v>12</v>
      </c>
      <c r="G1161">
        <v>288</v>
      </c>
      <c r="H1161" t="s">
        <v>21</v>
      </c>
      <c r="I1161">
        <v>8.5100000000000002E-3</v>
      </c>
      <c r="K1161" s="14" t="str">
        <f>"Aggregate weight spec " &amp;C1159&amp;"-"&amp;C1161</f>
        <v>Aggregate weight spec 1158-1160</v>
      </c>
    </row>
    <row r="1162" spans="1:12" x14ac:dyDescent="0.25">
      <c r="A1162" s="4">
        <v>44639</v>
      </c>
      <c r="B1162" s="6" t="s">
        <v>13</v>
      </c>
      <c r="C1162">
        <v>1161</v>
      </c>
      <c r="D1162" t="s">
        <v>9</v>
      </c>
      <c r="E1162">
        <v>0</v>
      </c>
      <c r="F1162" t="s">
        <v>12</v>
      </c>
      <c r="H1162" t="s">
        <v>11</v>
      </c>
    </row>
    <row r="1163" spans="1:12" x14ac:dyDescent="0.25">
      <c r="A1163" s="4">
        <v>44639</v>
      </c>
      <c r="B1163" s="6" t="s">
        <v>13</v>
      </c>
      <c r="C1163">
        <v>1162</v>
      </c>
      <c r="D1163" t="s">
        <v>9</v>
      </c>
      <c r="E1163">
        <v>0</v>
      </c>
      <c r="F1163" t="s">
        <v>12</v>
      </c>
      <c r="H1163" t="s">
        <v>11</v>
      </c>
    </row>
    <row r="1164" spans="1:12" x14ac:dyDescent="0.25">
      <c r="A1164" s="4">
        <v>44639</v>
      </c>
      <c r="B1164" s="6" t="s">
        <v>13</v>
      </c>
      <c r="C1164">
        <v>1163</v>
      </c>
      <c r="D1164" t="s">
        <v>12</v>
      </c>
      <c r="E1164">
        <v>7</v>
      </c>
      <c r="F1164" t="s">
        <v>12</v>
      </c>
      <c r="H1164" t="s">
        <v>11</v>
      </c>
    </row>
    <row r="1165" spans="1:12" ht="30" x14ac:dyDescent="0.25">
      <c r="A1165" s="4">
        <v>44639</v>
      </c>
      <c r="B1165" s="6" t="s">
        <v>13</v>
      </c>
      <c r="C1165">
        <v>1164</v>
      </c>
      <c r="D1165" t="s">
        <v>12</v>
      </c>
      <c r="E1165">
        <v>6</v>
      </c>
      <c r="F1165" t="s">
        <v>12</v>
      </c>
      <c r="H1165" t="s">
        <v>11</v>
      </c>
      <c r="I1165">
        <v>1.201E-2</v>
      </c>
      <c r="J1165" s="8">
        <f>COUNTIF(D1150:D1165,"Y")/COUNTA(D1150:D1165)</f>
        <v>0.8125</v>
      </c>
      <c r="K1165" s="14" t="str">
        <f>"Aggregate weight spec " &amp;C1162&amp;"-"&amp;C1165</f>
        <v>Aggregate weight spec 1161-1164</v>
      </c>
    </row>
    <row r="1166" spans="1:12" x14ac:dyDescent="0.25">
      <c r="A1166" s="4">
        <v>44639</v>
      </c>
      <c r="B1166" s="6" t="s">
        <v>64</v>
      </c>
      <c r="C1166">
        <v>1165</v>
      </c>
      <c r="D1166" t="s">
        <v>9</v>
      </c>
      <c r="E1166">
        <v>0</v>
      </c>
      <c r="F1166" t="s">
        <v>12</v>
      </c>
      <c r="G1166">
        <v>289</v>
      </c>
      <c r="H1166" t="s">
        <v>16</v>
      </c>
    </row>
    <row r="1167" spans="1:12" x14ac:dyDescent="0.25">
      <c r="A1167" s="4">
        <v>44639</v>
      </c>
      <c r="B1167" s="6" t="s">
        <v>64</v>
      </c>
      <c r="C1167">
        <v>1166</v>
      </c>
      <c r="D1167" t="s">
        <v>9</v>
      </c>
      <c r="E1167">
        <v>0</v>
      </c>
      <c r="F1167" t="s">
        <v>12</v>
      </c>
      <c r="G1167">
        <v>289</v>
      </c>
      <c r="H1167" t="s">
        <v>16</v>
      </c>
    </row>
    <row r="1168" spans="1:12" ht="30" x14ac:dyDescent="0.25">
      <c r="A1168" s="4">
        <v>44639</v>
      </c>
      <c r="B1168" s="6" t="s">
        <v>64</v>
      </c>
      <c r="C1168">
        <v>1167</v>
      </c>
      <c r="D1168" t="s">
        <v>12</v>
      </c>
      <c r="E1168">
        <v>1</v>
      </c>
      <c r="F1168" t="s">
        <v>12</v>
      </c>
      <c r="G1168">
        <v>289</v>
      </c>
      <c r="H1168" t="s">
        <v>16</v>
      </c>
      <c r="I1168">
        <v>7.4400000000000004E-3</v>
      </c>
      <c r="K1168" s="14" t="str">
        <f>"Aggregate weight spec " &amp;C1166&amp;"-"&amp;C1168</f>
        <v>Aggregate weight spec 1165-1167</v>
      </c>
    </row>
    <row r="1169" spans="1:12" x14ac:dyDescent="0.25">
      <c r="A1169" s="4">
        <v>44639</v>
      </c>
      <c r="B1169" s="6" t="s">
        <v>64</v>
      </c>
      <c r="C1169">
        <v>1168</v>
      </c>
      <c r="D1169" t="s">
        <v>9</v>
      </c>
      <c r="E1169">
        <v>0</v>
      </c>
      <c r="F1169" t="s">
        <v>12</v>
      </c>
      <c r="G1169">
        <v>290</v>
      </c>
      <c r="H1169" t="s">
        <v>16</v>
      </c>
    </row>
    <row r="1170" spans="1:12" x14ac:dyDescent="0.25">
      <c r="A1170" s="4">
        <v>44639</v>
      </c>
      <c r="B1170" s="6" t="s">
        <v>64</v>
      </c>
      <c r="C1170">
        <v>1169</v>
      </c>
      <c r="D1170" t="s">
        <v>12</v>
      </c>
      <c r="E1170">
        <v>1</v>
      </c>
      <c r="F1170" t="s">
        <v>12</v>
      </c>
      <c r="G1170">
        <v>290</v>
      </c>
      <c r="H1170" t="s">
        <v>16</v>
      </c>
    </row>
    <row r="1171" spans="1:12" ht="30" x14ac:dyDescent="0.25">
      <c r="A1171" s="4">
        <v>44639</v>
      </c>
      <c r="B1171" s="6" t="s">
        <v>64</v>
      </c>
      <c r="C1171">
        <v>1170</v>
      </c>
      <c r="D1171" t="s">
        <v>9</v>
      </c>
      <c r="E1171">
        <v>0</v>
      </c>
      <c r="F1171" t="s">
        <v>12</v>
      </c>
      <c r="G1171">
        <v>290</v>
      </c>
      <c r="H1171" t="s">
        <v>16</v>
      </c>
      <c r="I1171">
        <v>8.5800000000000008E-3</v>
      </c>
      <c r="K1171" s="14" t="str">
        <f>"Aggregate weight spec " &amp;C1169&amp;"-"&amp;C1171</f>
        <v>Aggregate weight spec 1168-1170</v>
      </c>
    </row>
    <row r="1172" spans="1:12" x14ac:dyDescent="0.25">
      <c r="A1172" s="4">
        <v>44639</v>
      </c>
      <c r="B1172" s="6" t="s">
        <v>64</v>
      </c>
      <c r="C1172">
        <v>1171</v>
      </c>
      <c r="D1172" t="s">
        <v>12</v>
      </c>
      <c r="E1172">
        <v>4</v>
      </c>
      <c r="F1172" t="s">
        <v>12</v>
      </c>
      <c r="G1172">
        <v>291</v>
      </c>
      <c r="H1172" t="s">
        <v>21</v>
      </c>
    </row>
    <row r="1173" spans="1:12" x14ac:dyDescent="0.25">
      <c r="A1173" s="4">
        <v>44639</v>
      </c>
      <c r="B1173" s="6" t="s">
        <v>64</v>
      </c>
      <c r="C1173">
        <v>1172</v>
      </c>
      <c r="D1173" t="s">
        <v>9</v>
      </c>
      <c r="E1173">
        <v>0</v>
      </c>
      <c r="F1173" t="s">
        <v>12</v>
      </c>
      <c r="G1173">
        <v>291</v>
      </c>
      <c r="H1173" t="s">
        <v>21</v>
      </c>
    </row>
    <row r="1174" spans="1:12" ht="30" x14ac:dyDescent="0.25">
      <c r="A1174" s="4">
        <v>44639</v>
      </c>
      <c r="B1174" s="6" t="s">
        <v>64</v>
      </c>
      <c r="C1174">
        <v>1173</v>
      </c>
      <c r="D1174" t="s">
        <v>9</v>
      </c>
      <c r="E1174">
        <v>0</v>
      </c>
      <c r="F1174" t="s">
        <v>12</v>
      </c>
      <c r="G1174">
        <v>291</v>
      </c>
      <c r="H1174" t="s">
        <v>21</v>
      </c>
      <c r="I1174">
        <v>8.7600000000000004E-3</v>
      </c>
      <c r="K1174" s="14" t="str">
        <f>"Aggregate weight spec " &amp;C1172&amp;"-"&amp;C1174</f>
        <v>Aggregate weight spec 1171-1173</v>
      </c>
    </row>
    <row r="1175" spans="1:12" x14ac:dyDescent="0.25">
      <c r="A1175" s="4">
        <v>44639</v>
      </c>
      <c r="B1175" s="6" t="s">
        <v>64</v>
      </c>
      <c r="C1175">
        <v>1174</v>
      </c>
      <c r="D1175" t="s">
        <v>12</v>
      </c>
      <c r="E1175">
        <v>3</v>
      </c>
      <c r="F1175" t="s">
        <v>12</v>
      </c>
      <c r="G1175">
        <v>292</v>
      </c>
      <c r="H1175" t="s">
        <v>21</v>
      </c>
    </row>
    <row r="1176" spans="1:12" x14ac:dyDescent="0.25">
      <c r="A1176" s="4">
        <v>44639</v>
      </c>
      <c r="B1176" s="6" t="s">
        <v>64</v>
      </c>
      <c r="C1176">
        <v>1175</v>
      </c>
      <c r="D1176" t="s">
        <v>9</v>
      </c>
      <c r="E1176">
        <v>0</v>
      </c>
      <c r="F1176" t="s">
        <v>12</v>
      </c>
      <c r="G1176">
        <v>292</v>
      </c>
      <c r="H1176" t="s">
        <v>21</v>
      </c>
    </row>
    <row r="1177" spans="1:12" ht="30" x14ac:dyDescent="0.25">
      <c r="A1177" s="4">
        <v>44639</v>
      </c>
      <c r="B1177" s="6" t="s">
        <v>64</v>
      </c>
      <c r="C1177">
        <v>1176</v>
      </c>
      <c r="D1177" t="s">
        <v>12</v>
      </c>
      <c r="E1177">
        <v>3</v>
      </c>
      <c r="F1177" t="s">
        <v>12</v>
      </c>
      <c r="G1177">
        <v>292</v>
      </c>
      <c r="H1177" t="s">
        <v>21</v>
      </c>
      <c r="I1177">
        <v>7.7299999999999999E-3</v>
      </c>
      <c r="K1177" s="14" t="str">
        <f>"Aggregate weight spec " &amp;C1175&amp;"-"&amp;C1177</f>
        <v>Aggregate weight spec 1174-1176</v>
      </c>
    </row>
    <row r="1178" spans="1:12" x14ac:dyDescent="0.25">
      <c r="A1178" s="4">
        <v>44639</v>
      </c>
      <c r="B1178" s="6" t="s">
        <v>64</v>
      </c>
      <c r="C1178">
        <v>1177</v>
      </c>
      <c r="D1178" t="s">
        <v>12</v>
      </c>
      <c r="E1178">
        <v>1</v>
      </c>
      <c r="F1178" t="s">
        <v>12</v>
      </c>
      <c r="H1178" t="s">
        <v>11</v>
      </c>
    </row>
    <row r="1179" spans="1:12" x14ac:dyDescent="0.25">
      <c r="A1179" s="4">
        <v>44639</v>
      </c>
      <c r="B1179" s="6" t="s">
        <v>64</v>
      </c>
      <c r="C1179">
        <v>1178</v>
      </c>
      <c r="D1179" t="s">
        <v>12</v>
      </c>
      <c r="E1179">
        <v>1</v>
      </c>
      <c r="F1179" t="s">
        <v>12</v>
      </c>
      <c r="H1179" t="s">
        <v>11</v>
      </c>
    </row>
    <row r="1180" spans="1:12" x14ac:dyDescent="0.25">
      <c r="A1180" s="4">
        <v>44639</v>
      </c>
      <c r="B1180" s="6" t="s">
        <v>64</v>
      </c>
      <c r="C1180">
        <v>1179</v>
      </c>
      <c r="D1180" t="s">
        <v>9</v>
      </c>
      <c r="E1180">
        <v>0</v>
      </c>
      <c r="F1180" t="s">
        <v>12</v>
      </c>
      <c r="H1180" t="s">
        <v>11</v>
      </c>
    </row>
    <row r="1181" spans="1:12" ht="30" x14ac:dyDescent="0.25">
      <c r="A1181" s="4">
        <v>44639</v>
      </c>
      <c r="B1181" s="6" t="s">
        <v>64</v>
      </c>
      <c r="C1181">
        <v>1180</v>
      </c>
      <c r="D1181" t="s">
        <v>12</v>
      </c>
      <c r="E1181">
        <v>1</v>
      </c>
      <c r="F1181" t="s">
        <v>12</v>
      </c>
      <c r="H1181" t="s">
        <v>11</v>
      </c>
      <c r="I1181">
        <v>1.1050000000000001E-2</v>
      </c>
      <c r="J1181" s="8">
        <f>COUNTIF(D1166:D1181,"Y")/COUNTA(D1166:D1181)</f>
        <v>0.5</v>
      </c>
      <c r="K1181" s="14" t="str">
        <f>"Aggregate weight spec " &amp;C1178&amp;"-"&amp;C1181</f>
        <v>Aggregate weight spec 1177-1180</v>
      </c>
      <c r="L1181" t="s">
        <v>163</v>
      </c>
    </row>
    <row r="1182" spans="1:12" x14ac:dyDescent="0.25">
      <c r="A1182" s="4">
        <v>44639</v>
      </c>
      <c r="B1182" s="6" t="s">
        <v>8</v>
      </c>
      <c r="C1182">
        <v>1181</v>
      </c>
      <c r="D1182" t="s">
        <v>12</v>
      </c>
      <c r="E1182">
        <v>1</v>
      </c>
      <c r="F1182" t="s">
        <v>12</v>
      </c>
      <c r="G1182">
        <v>293</v>
      </c>
      <c r="H1182" t="s">
        <v>16</v>
      </c>
      <c r="L1182" t="s">
        <v>163</v>
      </c>
    </row>
    <row r="1183" spans="1:12" x14ac:dyDescent="0.25">
      <c r="A1183" s="4">
        <v>44639</v>
      </c>
      <c r="B1183" s="6" t="s">
        <v>8</v>
      </c>
      <c r="C1183">
        <v>1182</v>
      </c>
      <c r="D1183" t="s">
        <v>12</v>
      </c>
      <c r="E1183">
        <v>1</v>
      </c>
      <c r="F1183" t="s">
        <v>12</v>
      </c>
      <c r="G1183">
        <v>293</v>
      </c>
      <c r="H1183" t="s">
        <v>16</v>
      </c>
      <c r="L1183" t="s">
        <v>163</v>
      </c>
    </row>
    <row r="1184" spans="1:12" ht="30" x14ac:dyDescent="0.25">
      <c r="A1184" s="4">
        <v>44639</v>
      </c>
      <c r="B1184" s="6" t="s">
        <v>8</v>
      </c>
      <c r="C1184">
        <v>1183</v>
      </c>
      <c r="D1184" t="s">
        <v>12</v>
      </c>
      <c r="E1184">
        <v>1</v>
      </c>
      <c r="F1184" t="s">
        <v>12</v>
      </c>
      <c r="G1184">
        <v>293</v>
      </c>
      <c r="H1184" t="s">
        <v>16</v>
      </c>
      <c r="I1184">
        <v>1.0189999999999999E-2</v>
      </c>
      <c r="K1184" s="14" t="str">
        <f>"Aggregate weight spec " &amp;C1182&amp;"-"&amp;C1184</f>
        <v>Aggregate weight spec 1181-1183</v>
      </c>
      <c r="L1184" t="s">
        <v>163</v>
      </c>
    </row>
    <row r="1185" spans="1:12" x14ac:dyDescent="0.25">
      <c r="A1185" s="4">
        <v>44639</v>
      </c>
      <c r="B1185" s="6" t="s">
        <v>8</v>
      </c>
      <c r="C1185">
        <v>1184</v>
      </c>
      <c r="D1185" t="s">
        <v>12</v>
      </c>
      <c r="E1185">
        <v>6</v>
      </c>
      <c r="F1185" t="s">
        <v>12</v>
      </c>
      <c r="G1185">
        <v>294</v>
      </c>
      <c r="H1185" t="s">
        <v>16</v>
      </c>
    </row>
    <row r="1186" spans="1:12" x14ac:dyDescent="0.25">
      <c r="A1186" s="4">
        <v>44639</v>
      </c>
      <c r="B1186" s="6" t="s">
        <v>8</v>
      </c>
      <c r="C1186">
        <v>1185</v>
      </c>
      <c r="D1186" t="s">
        <v>9</v>
      </c>
      <c r="E1186">
        <v>0</v>
      </c>
      <c r="F1186" t="s">
        <v>12</v>
      </c>
      <c r="G1186">
        <v>294</v>
      </c>
      <c r="H1186" t="s">
        <v>16</v>
      </c>
    </row>
    <row r="1187" spans="1:12" ht="30" x14ac:dyDescent="0.25">
      <c r="A1187" s="4">
        <v>44639</v>
      </c>
      <c r="B1187" s="6" t="s">
        <v>8</v>
      </c>
      <c r="C1187">
        <v>1186</v>
      </c>
      <c r="D1187" t="s">
        <v>12</v>
      </c>
      <c r="E1187">
        <v>10</v>
      </c>
      <c r="F1187" t="s">
        <v>12</v>
      </c>
      <c r="G1187">
        <v>294</v>
      </c>
      <c r="H1187" t="s">
        <v>16</v>
      </c>
      <c r="I1187">
        <v>1.0800000000000001E-2</v>
      </c>
      <c r="K1187" s="14" t="str">
        <f>"Aggregate weight spec " &amp;C1185&amp;"-"&amp;C1187</f>
        <v>Aggregate weight spec 1184-1186</v>
      </c>
    </row>
    <row r="1188" spans="1:12" x14ac:dyDescent="0.25">
      <c r="A1188" s="4">
        <v>44639</v>
      </c>
      <c r="B1188" s="6" t="s">
        <v>8</v>
      </c>
      <c r="C1188">
        <v>1187</v>
      </c>
      <c r="D1188" t="s">
        <v>12</v>
      </c>
      <c r="E1188">
        <v>1</v>
      </c>
      <c r="F1188" t="s">
        <v>12</v>
      </c>
      <c r="G1188">
        <v>295</v>
      </c>
      <c r="H1188" t="s">
        <v>21</v>
      </c>
      <c r="L1188" t="s">
        <v>163</v>
      </c>
    </row>
    <row r="1189" spans="1:12" x14ac:dyDescent="0.25">
      <c r="A1189" s="4">
        <v>44639</v>
      </c>
      <c r="B1189" s="6" t="s">
        <v>8</v>
      </c>
      <c r="C1189">
        <v>1188</v>
      </c>
      <c r="D1189" t="s">
        <v>12</v>
      </c>
      <c r="E1189">
        <v>7</v>
      </c>
      <c r="F1189" t="s">
        <v>12</v>
      </c>
      <c r="G1189">
        <v>295</v>
      </c>
      <c r="H1189" t="s">
        <v>21</v>
      </c>
    </row>
    <row r="1190" spans="1:12" ht="30" x14ac:dyDescent="0.25">
      <c r="A1190" s="4">
        <v>44639</v>
      </c>
      <c r="B1190" s="6" t="s">
        <v>8</v>
      </c>
      <c r="C1190">
        <v>1189</v>
      </c>
      <c r="D1190" t="s">
        <v>9</v>
      </c>
      <c r="E1190">
        <v>0</v>
      </c>
      <c r="F1190" t="s">
        <v>12</v>
      </c>
      <c r="G1190">
        <v>295</v>
      </c>
      <c r="H1190" t="s">
        <v>21</v>
      </c>
      <c r="I1190">
        <v>9.1299999999999992E-3</v>
      </c>
      <c r="K1190" s="14" t="str">
        <f>"Aggregate weight spec " &amp;C1188&amp;"-"&amp;C1190</f>
        <v>Aggregate weight spec 1187-1189</v>
      </c>
    </row>
    <row r="1191" spans="1:12" x14ac:dyDescent="0.25">
      <c r="A1191" s="4">
        <v>44639</v>
      </c>
      <c r="B1191" s="6" t="s">
        <v>8</v>
      </c>
      <c r="C1191">
        <v>1190</v>
      </c>
      <c r="D1191" t="s">
        <v>12</v>
      </c>
      <c r="E1191">
        <v>14</v>
      </c>
      <c r="F1191" t="s">
        <v>12</v>
      </c>
      <c r="G1191">
        <v>296</v>
      </c>
      <c r="H1191" t="s">
        <v>21</v>
      </c>
    </row>
    <row r="1192" spans="1:12" x14ac:dyDescent="0.25">
      <c r="A1192" s="4">
        <v>44639</v>
      </c>
      <c r="B1192" s="6" t="s">
        <v>8</v>
      </c>
      <c r="C1192">
        <v>1191</v>
      </c>
      <c r="D1192" t="s">
        <v>12</v>
      </c>
      <c r="E1192">
        <v>10</v>
      </c>
      <c r="F1192" t="s">
        <v>12</v>
      </c>
      <c r="G1192">
        <v>296</v>
      </c>
      <c r="H1192" t="s">
        <v>21</v>
      </c>
    </row>
    <row r="1193" spans="1:12" ht="30" x14ac:dyDescent="0.25">
      <c r="A1193" s="4">
        <v>44639</v>
      </c>
      <c r="B1193" s="6" t="s">
        <v>8</v>
      </c>
      <c r="C1193">
        <v>1192</v>
      </c>
      <c r="D1193" t="s">
        <v>12</v>
      </c>
      <c r="E1193">
        <v>4</v>
      </c>
      <c r="F1193" t="s">
        <v>12</v>
      </c>
      <c r="G1193">
        <v>296</v>
      </c>
      <c r="H1193" t="s">
        <v>21</v>
      </c>
      <c r="I1193">
        <v>9.0299999999999998E-3</v>
      </c>
      <c r="K1193" s="14" t="str">
        <f>"Aggregate weight spec " &amp;C1191&amp;"-"&amp;C1193</f>
        <v>Aggregate weight spec 1190-1192</v>
      </c>
    </row>
    <row r="1194" spans="1:12" x14ac:dyDescent="0.25">
      <c r="A1194" s="4">
        <v>44639</v>
      </c>
      <c r="B1194" s="6" t="s">
        <v>8</v>
      </c>
      <c r="C1194">
        <v>1193</v>
      </c>
      <c r="D1194" t="s">
        <v>12</v>
      </c>
      <c r="E1194">
        <v>2</v>
      </c>
      <c r="F1194" t="s">
        <v>12</v>
      </c>
      <c r="H1194" t="s">
        <v>11</v>
      </c>
      <c r="L1194" t="s">
        <v>163</v>
      </c>
    </row>
    <row r="1195" spans="1:12" x14ac:dyDescent="0.25">
      <c r="A1195" s="4">
        <v>44639</v>
      </c>
      <c r="B1195" s="6" t="s">
        <v>8</v>
      </c>
      <c r="C1195">
        <v>1194</v>
      </c>
      <c r="D1195" t="s">
        <v>12</v>
      </c>
      <c r="E1195">
        <v>1</v>
      </c>
      <c r="F1195" t="s">
        <v>12</v>
      </c>
      <c r="H1195" t="s">
        <v>11</v>
      </c>
    </row>
    <row r="1196" spans="1:12" ht="30" x14ac:dyDescent="0.25">
      <c r="A1196" s="4">
        <v>44639</v>
      </c>
      <c r="B1196" s="6" t="s">
        <v>8</v>
      </c>
      <c r="C1196">
        <v>1195</v>
      </c>
      <c r="D1196" t="s">
        <v>12</v>
      </c>
      <c r="E1196">
        <v>5</v>
      </c>
      <c r="F1196" t="s">
        <v>12</v>
      </c>
      <c r="H1196" t="s">
        <v>11</v>
      </c>
      <c r="I1196">
        <v>9.2899999999999996E-3</v>
      </c>
      <c r="J1196" s="8">
        <f>COUNTIF(D1182:D1196,"Y")/COUNTA(D1182:D1196)</f>
        <v>0.8666666666666667</v>
      </c>
      <c r="K1196" s="14" t="str">
        <f>"Aggregate weight spec " &amp;C1194&amp;"-"&amp;C1196</f>
        <v>Aggregate weight spec 1193-1195</v>
      </c>
      <c r="L1196" t="s">
        <v>164</v>
      </c>
    </row>
    <row r="1197" spans="1:12" x14ac:dyDescent="0.25">
      <c r="A1197" s="4">
        <v>44640</v>
      </c>
      <c r="B1197" s="6" t="s">
        <v>140</v>
      </c>
      <c r="C1197">
        <v>1196</v>
      </c>
      <c r="D1197" t="s">
        <v>12</v>
      </c>
      <c r="E1197">
        <v>3</v>
      </c>
      <c r="F1197" t="s">
        <v>12</v>
      </c>
      <c r="G1197">
        <v>297</v>
      </c>
      <c r="H1197" t="s">
        <v>16</v>
      </c>
      <c r="L1197" t="s">
        <v>175</v>
      </c>
    </row>
    <row r="1198" spans="1:12" x14ac:dyDescent="0.25">
      <c r="A1198" s="4">
        <v>44640</v>
      </c>
      <c r="B1198" s="6" t="s">
        <v>18</v>
      </c>
      <c r="C1198">
        <v>1197</v>
      </c>
      <c r="D1198" t="s">
        <v>12</v>
      </c>
      <c r="E1198">
        <v>1</v>
      </c>
      <c r="F1198" t="s">
        <v>12</v>
      </c>
      <c r="G1198">
        <v>297</v>
      </c>
      <c r="H1198" t="s">
        <v>16</v>
      </c>
    </row>
    <row r="1199" spans="1:12" ht="30" x14ac:dyDescent="0.25">
      <c r="A1199" s="4">
        <v>44640</v>
      </c>
      <c r="B1199" s="6" t="s">
        <v>18</v>
      </c>
      <c r="C1199">
        <v>1198</v>
      </c>
      <c r="D1199" t="s">
        <v>12</v>
      </c>
      <c r="E1199">
        <v>1</v>
      </c>
      <c r="F1199" t="s">
        <v>12</v>
      </c>
      <c r="G1199">
        <v>297</v>
      </c>
      <c r="H1199" t="s">
        <v>16</v>
      </c>
      <c r="I1199">
        <v>8.0599999999999995E-3</v>
      </c>
      <c r="K1199" s="14" t="s">
        <v>165</v>
      </c>
    </row>
    <row r="1200" spans="1:12" x14ac:dyDescent="0.25">
      <c r="A1200" s="4">
        <v>44640</v>
      </c>
      <c r="B1200" s="6" t="s">
        <v>18</v>
      </c>
      <c r="C1200">
        <v>1199</v>
      </c>
      <c r="D1200" t="s">
        <v>12</v>
      </c>
      <c r="E1200">
        <v>2</v>
      </c>
      <c r="F1200" t="s">
        <v>12</v>
      </c>
      <c r="G1200">
        <v>298</v>
      </c>
      <c r="H1200" t="s">
        <v>16</v>
      </c>
    </row>
    <row r="1201" spans="1:11" x14ac:dyDescent="0.25">
      <c r="A1201" s="4">
        <v>44640</v>
      </c>
      <c r="B1201" s="6" t="s">
        <v>18</v>
      </c>
      <c r="C1201">
        <v>1200</v>
      </c>
      <c r="D1201" t="s">
        <v>12</v>
      </c>
      <c r="E1201">
        <v>3</v>
      </c>
      <c r="F1201" t="s">
        <v>12</v>
      </c>
      <c r="G1201">
        <v>298</v>
      </c>
      <c r="H1201" t="s">
        <v>16</v>
      </c>
    </row>
    <row r="1202" spans="1:11" ht="30" x14ac:dyDescent="0.25">
      <c r="A1202" s="4">
        <v>44640</v>
      </c>
      <c r="B1202" s="6" t="s">
        <v>18</v>
      </c>
      <c r="C1202">
        <v>1201</v>
      </c>
      <c r="D1202" t="s">
        <v>12</v>
      </c>
      <c r="E1202">
        <v>1</v>
      </c>
      <c r="F1202" t="s">
        <v>12</v>
      </c>
      <c r="G1202">
        <v>298</v>
      </c>
      <c r="H1202" t="s">
        <v>16</v>
      </c>
      <c r="I1202">
        <v>7.3400000000000002E-3</v>
      </c>
      <c r="K1202" s="14" t="s">
        <v>166</v>
      </c>
    </row>
    <row r="1203" spans="1:11" x14ac:dyDescent="0.25">
      <c r="A1203" s="4">
        <v>44640</v>
      </c>
      <c r="B1203" s="6" t="s">
        <v>18</v>
      </c>
      <c r="C1203">
        <v>1202</v>
      </c>
      <c r="D1203" t="s">
        <v>12</v>
      </c>
      <c r="E1203">
        <v>3</v>
      </c>
      <c r="F1203" t="s">
        <v>12</v>
      </c>
      <c r="G1203">
        <v>299</v>
      </c>
      <c r="H1203" t="s">
        <v>21</v>
      </c>
    </row>
    <row r="1204" spans="1:11" x14ac:dyDescent="0.25">
      <c r="A1204" s="4">
        <v>44640</v>
      </c>
      <c r="B1204" s="6" t="s">
        <v>18</v>
      </c>
      <c r="C1204">
        <v>1203</v>
      </c>
      <c r="D1204" t="s">
        <v>12</v>
      </c>
      <c r="E1204">
        <v>2</v>
      </c>
      <c r="F1204" t="s">
        <v>12</v>
      </c>
      <c r="G1204">
        <v>299</v>
      </c>
      <c r="H1204" t="s">
        <v>21</v>
      </c>
    </row>
    <row r="1205" spans="1:11" ht="30" x14ac:dyDescent="0.25">
      <c r="A1205" s="4">
        <v>44640</v>
      </c>
      <c r="B1205" s="6" t="s">
        <v>18</v>
      </c>
      <c r="C1205">
        <v>1204</v>
      </c>
      <c r="D1205" t="s">
        <v>12</v>
      </c>
      <c r="E1205">
        <v>1</v>
      </c>
      <c r="F1205" t="s">
        <v>12</v>
      </c>
      <c r="G1205">
        <v>299</v>
      </c>
      <c r="H1205" t="s">
        <v>21</v>
      </c>
      <c r="I1205">
        <v>8.1099999999999992E-3</v>
      </c>
      <c r="K1205" s="14" t="s">
        <v>167</v>
      </c>
    </row>
    <row r="1206" spans="1:11" x14ac:dyDescent="0.25">
      <c r="A1206" s="4">
        <v>44640</v>
      </c>
      <c r="B1206" s="6" t="s">
        <v>18</v>
      </c>
      <c r="C1206">
        <v>1205</v>
      </c>
      <c r="D1206" t="s">
        <v>12</v>
      </c>
      <c r="E1206">
        <v>7</v>
      </c>
      <c r="F1206" t="s">
        <v>12</v>
      </c>
      <c r="G1206">
        <v>300</v>
      </c>
      <c r="H1206" t="s">
        <v>21</v>
      </c>
    </row>
    <row r="1207" spans="1:11" x14ac:dyDescent="0.25">
      <c r="A1207" s="4">
        <v>44640</v>
      </c>
      <c r="B1207" s="6" t="s">
        <v>18</v>
      </c>
      <c r="C1207">
        <v>1206</v>
      </c>
      <c r="D1207" t="s">
        <v>9</v>
      </c>
      <c r="E1207">
        <v>0</v>
      </c>
      <c r="F1207" t="s">
        <v>12</v>
      </c>
      <c r="G1207">
        <v>300</v>
      </c>
      <c r="H1207" t="s">
        <v>21</v>
      </c>
    </row>
    <row r="1208" spans="1:11" ht="30" x14ac:dyDescent="0.25">
      <c r="A1208" s="4">
        <v>44640</v>
      </c>
      <c r="B1208" s="6" t="s">
        <v>18</v>
      </c>
      <c r="C1208">
        <v>1207</v>
      </c>
      <c r="D1208" t="s">
        <v>12</v>
      </c>
      <c r="E1208">
        <v>1</v>
      </c>
      <c r="F1208" t="s">
        <v>12</v>
      </c>
      <c r="G1208">
        <v>300</v>
      </c>
      <c r="H1208" t="s">
        <v>21</v>
      </c>
      <c r="I1208">
        <v>7.6499999999999997E-3</v>
      </c>
      <c r="K1208" s="14" t="s">
        <v>168</v>
      </c>
    </row>
    <row r="1209" spans="1:11" x14ac:dyDescent="0.25">
      <c r="A1209" s="4">
        <v>44640</v>
      </c>
      <c r="B1209" s="6" t="s">
        <v>18</v>
      </c>
      <c r="C1209">
        <v>1208</v>
      </c>
      <c r="D1209" t="s">
        <v>9</v>
      </c>
      <c r="E1209">
        <v>0</v>
      </c>
      <c r="F1209" t="s">
        <v>12</v>
      </c>
      <c r="H1209" t="s">
        <v>11</v>
      </c>
    </row>
    <row r="1210" spans="1:11" x14ac:dyDescent="0.25">
      <c r="A1210" s="4">
        <v>44640</v>
      </c>
      <c r="B1210" s="6" t="s">
        <v>18</v>
      </c>
      <c r="C1210">
        <v>1209</v>
      </c>
      <c r="D1210" t="s">
        <v>12</v>
      </c>
      <c r="E1210">
        <v>3</v>
      </c>
      <c r="F1210" t="s">
        <v>12</v>
      </c>
      <c r="H1210" t="s">
        <v>11</v>
      </c>
    </row>
    <row r="1211" spans="1:11" ht="30" x14ac:dyDescent="0.25">
      <c r="A1211" s="4">
        <v>44640</v>
      </c>
      <c r="B1211" s="6" t="s">
        <v>18</v>
      </c>
      <c r="C1211">
        <v>1210</v>
      </c>
      <c r="D1211" t="s">
        <v>12</v>
      </c>
      <c r="E1211">
        <v>1</v>
      </c>
      <c r="F1211" t="s">
        <v>12</v>
      </c>
      <c r="H1211" t="s">
        <v>11</v>
      </c>
      <c r="I1211">
        <v>7.6600000000000001E-3</v>
      </c>
      <c r="J1211" s="8">
        <f>COUNTIF(D1197:D1211,"Y")/COUNTA(D1197:D1211)</f>
        <v>0.8666666666666667</v>
      </c>
      <c r="K1211" s="14" t="s">
        <v>169</v>
      </c>
    </row>
    <row r="1212" spans="1:11" x14ac:dyDescent="0.25">
      <c r="A1212" s="4">
        <v>44640</v>
      </c>
      <c r="B1212" s="6" t="s">
        <v>13</v>
      </c>
      <c r="C1212">
        <v>1211</v>
      </c>
      <c r="D1212" t="s">
        <v>9</v>
      </c>
      <c r="E1212">
        <v>0</v>
      </c>
      <c r="F1212" t="s">
        <v>12</v>
      </c>
      <c r="G1212">
        <v>301</v>
      </c>
      <c r="H1212" t="s">
        <v>16</v>
      </c>
    </row>
    <row r="1213" spans="1:11" x14ac:dyDescent="0.25">
      <c r="A1213" s="4">
        <v>44640</v>
      </c>
      <c r="B1213" s="6" t="s">
        <v>13</v>
      </c>
      <c r="C1213">
        <v>1212</v>
      </c>
      <c r="D1213" t="s">
        <v>12</v>
      </c>
      <c r="E1213">
        <v>2</v>
      </c>
      <c r="F1213" t="s">
        <v>12</v>
      </c>
      <c r="G1213">
        <v>301</v>
      </c>
      <c r="H1213" t="s">
        <v>16</v>
      </c>
    </row>
    <row r="1214" spans="1:11" ht="30" x14ac:dyDescent="0.25">
      <c r="A1214" s="4">
        <v>44640</v>
      </c>
      <c r="B1214" s="6" t="s">
        <v>13</v>
      </c>
      <c r="C1214">
        <v>1213</v>
      </c>
      <c r="D1214" t="s">
        <v>12</v>
      </c>
      <c r="E1214">
        <v>1</v>
      </c>
      <c r="F1214" t="s">
        <v>12</v>
      </c>
      <c r="G1214">
        <v>301</v>
      </c>
      <c r="H1214" t="s">
        <v>16</v>
      </c>
      <c r="I1214">
        <v>7.8200000000000006E-3</v>
      </c>
      <c r="K1214" s="14" t="s">
        <v>170</v>
      </c>
    </row>
    <row r="1215" spans="1:11" x14ac:dyDescent="0.25">
      <c r="A1215" s="4">
        <v>44640</v>
      </c>
      <c r="B1215" s="6" t="s">
        <v>13</v>
      </c>
      <c r="C1215">
        <v>1214</v>
      </c>
      <c r="D1215" t="s">
        <v>12</v>
      </c>
      <c r="E1215">
        <v>1</v>
      </c>
      <c r="F1215" t="s">
        <v>12</v>
      </c>
      <c r="G1215">
        <v>302</v>
      </c>
      <c r="H1215" t="s">
        <v>16</v>
      </c>
    </row>
    <row r="1216" spans="1:11" x14ac:dyDescent="0.25">
      <c r="A1216" s="4">
        <v>44640</v>
      </c>
      <c r="B1216" s="6" t="s">
        <v>13</v>
      </c>
      <c r="C1216">
        <v>1215</v>
      </c>
      <c r="D1216" t="s">
        <v>12</v>
      </c>
      <c r="E1216">
        <v>3</v>
      </c>
      <c r="F1216" t="s">
        <v>12</v>
      </c>
      <c r="G1216">
        <v>302</v>
      </c>
      <c r="H1216" t="s">
        <v>16</v>
      </c>
    </row>
    <row r="1217" spans="1:11" ht="30" x14ac:dyDescent="0.25">
      <c r="A1217" s="4">
        <v>44640</v>
      </c>
      <c r="B1217" s="6" t="s">
        <v>13</v>
      </c>
      <c r="C1217">
        <v>1216</v>
      </c>
      <c r="D1217" t="s">
        <v>12</v>
      </c>
      <c r="E1217">
        <v>7</v>
      </c>
      <c r="F1217" t="s">
        <v>12</v>
      </c>
      <c r="G1217">
        <v>302</v>
      </c>
      <c r="H1217" t="s">
        <v>16</v>
      </c>
      <c r="I1217">
        <v>8.3400000000000002E-3</v>
      </c>
      <c r="K1217" s="14" t="s">
        <v>171</v>
      </c>
    </row>
    <row r="1218" spans="1:11" x14ac:dyDescent="0.25">
      <c r="A1218" s="4">
        <v>44640</v>
      </c>
      <c r="B1218" s="6" t="s">
        <v>13</v>
      </c>
      <c r="C1218">
        <v>1217</v>
      </c>
      <c r="D1218" t="s">
        <v>12</v>
      </c>
      <c r="E1218">
        <v>4</v>
      </c>
      <c r="F1218" t="s">
        <v>12</v>
      </c>
      <c r="G1218">
        <v>303</v>
      </c>
      <c r="H1218" t="s">
        <v>21</v>
      </c>
    </row>
    <row r="1219" spans="1:11" x14ac:dyDescent="0.25">
      <c r="A1219" s="4">
        <v>44640</v>
      </c>
      <c r="B1219" s="6" t="s">
        <v>13</v>
      </c>
      <c r="C1219">
        <v>1218</v>
      </c>
      <c r="D1219" t="s">
        <v>12</v>
      </c>
      <c r="E1219">
        <v>4</v>
      </c>
      <c r="F1219" t="s">
        <v>12</v>
      </c>
      <c r="G1219">
        <v>303</v>
      </c>
      <c r="H1219" t="s">
        <v>21</v>
      </c>
    </row>
    <row r="1220" spans="1:11" ht="30" x14ac:dyDescent="0.25">
      <c r="A1220" s="4">
        <v>44640</v>
      </c>
      <c r="B1220" s="6" t="s">
        <v>13</v>
      </c>
      <c r="C1220">
        <v>1219</v>
      </c>
      <c r="D1220" t="s">
        <v>12</v>
      </c>
      <c r="E1220">
        <v>1</v>
      </c>
      <c r="F1220" t="s">
        <v>12</v>
      </c>
      <c r="G1220">
        <v>303</v>
      </c>
      <c r="H1220" t="s">
        <v>21</v>
      </c>
      <c r="I1220">
        <v>8.6700000000000006E-3</v>
      </c>
      <c r="K1220" s="14" t="s">
        <v>172</v>
      </c>
    </row>
    <row r="1221" spans="1:11" x14ac:dyDescent="0.25">
      <c r="A1221" s="4">
        <v>44640</v>
      </c>
      <c r="B1221" s="6" t="s">
        <v>13</v>
      </c>
      <c r="C1221">
        <v>1220</v>
      </c>
      <c r="D1221" t="s">
        <v>12</v>
      </c>
      <c r="E1221">
        <v>1</v>
      </c>
      <c r="F1221" t="s">
        <v>12</v>
      </c>
      <c r="G1221">
        <v>304</v>
      </c>
      <c r="H1221" t="s">
        <v>21</v>
      </c>
    </row>
    <row r="1222" spans="1:11" x14ac:dyDescent="0.25">
      <c r="A1222" s="4">
        <v>44640</v>
      </c>
      <c r="B1222" s="6" t="s">
        <v>13</v>
      </c>
      <c r="C1222">
        <v>1221</v>
      </c>
      <c r="D1222" t="s">
        <v>12</v>
      </c>
      <c r="E1222">
        <v>10</v>
      </c>
      <c r="F1222" t="s">
        <v>12</v>
      </c>
      <c r="G1222">
        <v>304</v>
      </c>
      <c r="H1222" t="s">
        <v>21</v>
      </c>
    </row>
    <row r="1223" spans="1:11" ht="30" x14ac:dyDescent="0.25">
      <c r="A1223" s="4">
        <v>44640</v>
      </c>
      <c r="B1223" s="6" t="s">
        <v>13</v>
      </c>
      <c r="C1223">
        <v>1222</v>
      </c>
      <c r="D1223" t="s">
        <v>12</v>
      </c>
      <c r="E1223">
        <v>42</v>
      </c>
      <c r="F1223" t="s">
        <v>12</v>
      </c>
      <c r="G1223">
        <v>304</v>
      </c>
      <c r="H1223" t="s">
        <v>21</v>
      </c>
      <c r="I1223">
        <v>8.6300000000000005E-3</v>
      </c>
      <c r="K1223" s="14" t="s">
        <v>173</v>
      </c>
    </row>
    <row r="1224" spans="1:11" x14ac:dyDescent="0.25">
      <c r="A1224" s="4">
        <v>44640</v>
      </c>
      <c r="B1224" s="6" t="s">
        <v>13</v>
      </c>
      <c r="C1224">
        <v>1223</v>
      </c>
      <c r="D1224" t="s">
        <v>9</v>
      </c>
      <c r="E1224">
        <v>0</v>
      </c>
      <c r="H1224" t="s">
        <v>11</v>
      </c>
    </row>
    <row r="1225" spans="1:11" x14ac:dyDescent="0.25">
      <c r="A1225" s="4">
        <v>44640</v>
      </c>
      <c r="B1225" s="6" t="s">
        <v>13</v>
      </c>
      <c r="C1225">
        <v>1224</v>
      </c>
      <c r="D1225" t="s">
        <v>12</v>
      </c>
      <c r="E1225">
        <v>1</v>
      </c>
      <c r="H1225" t="s">
        <v>11</v>
      </c>
    </row>
    <row r="1226" spans="1:11" x14ac:dyDescent="0.25">
      <c r="A1226" s="4">
        <v>44640</v>
      </c>
      <c r="B1226" s="6" t="s">
        <v>13</v>
      </c>
      <c r="C1226">
        <v>1225</v>
      </c>
      <c r="D1226" t="s">
        <v>12</v>
      </c>
      <c r="E1226">
        <v>5</v>
      </c>
      <c r="H1226" t="s">
        <v>11</v>
      </c>
    </row>
    <row r="1227" spans="1:11" ht="30" x14ac:dyDescent="0.25">
      <c r="A1227" s="4">
        <v>44640</v>
      </c>
      <c r="B1227" s="6" t="s">
        <v>13</v>
      </c>
      <c r="C1227">
        <v>1226</v>
      </c>
      <c r="D1227" t="s">
        <v>12</v>
      </c>
      <c r="E1227">
        <v>7</v>
      </c>
      <c r="H1227" t="s">
        <v>11</v>
      </c>
      <c r="I1227">
        <v>1.166E-2</v>
      </c>
      <c r="J1227" s="8">
        <f>COUNTIF(D1213:D1227,"Y")/COUNTA(D1213:D1227)</f>
        <v>0.93333333333333335</v>
      </c>
      <c r="K1227" s="14" t="s">
        <v>174</v>
      </c>
    </row>
    <row r="1228" spans="1:11" x14ac:dyDescent="0.25">
      <c r="A1228" s="4">
        <v>44640</v>
      </c>
      <c r="B1228" s="6" t="s">
        <v>64</v>
      </c>
      <c r="C1228">
        <v>1227</v>
      </c>
      <c r="D1228" t="s">
        <v>12</v>
      </c>
      <c r="E1228">
        <v>1</v>
      </c>
      <c r="F1228" t="s">
        <v>12</v>
      </c>
      <c r="G1228">
        <v>305</v>
      </c>
      <c r="H1228" t="s">
        <v>16</v>
      </c>
    </row>
    <row r="1229" spans="1:11" x14ac:dyDescent="0.25">
      <c r="A1229" s="4">
        <v>44640</v>
      </c>
      <c r="B1229" s="6" t="s">
        <v>64</v>
      </c>
      <c r="C1229">
        <v>1228</v>
      </c>
      <c r="D1229" t="s">
        <v>12</v>
      </c>
      <c r="E1229">
        <v>1</v>
      </c>
      <c r="F1229" t="s">
        <v>12</v>
      </c>
      <c r="G1229">
        <v>305</v>
      </c>
      <c r="H1229" t="s">
        <v>16</v>
      </c>
    </row>
    <row r="1230" spans="1:11" ht="30" x14ac:dyDescent="0.25">
      <c r="A1230" s="4">
        <v>44640</v>
      </c>
      <c r="B1230" s="6" t="s">
        <v>64</v>
      </c>
      <c r="C1230">
        <v>1229</v>
      </c>
      <c r="D1230" t="s">
        <v>12</v>
      </c>
      <c r="E1230">
        <v>1</v>
      </c>
      <c r="F1230" t="s">
        <v>12</v>
      </c>
      <c r="G1230">
        <v>305</v>
      </c>
      <c r="H1230" t="s">
        <v>16</v>
      </c>
      <c r="I1230">
        <v>8.5199999999999998E-3</v>
      </c>
      <c r="K1230" s="14" t="s">
        <v>176</v>
      </c>
    </row>
    <row r="1231" spans="1:11" x14ac:dyDescent="0.25">
      <c r="A1231" s="4">
        <v>44640</v>
      </c>
      <c r="B1231" s="6" t="s">
        <v>64</v>
      </c>
      <c r="C1231">
        <v>1230</v>
      </c>
      <c r="D1231" t="s">
        <v>12</v>
      </c>
      <c r="E1231">
        <v>5</v>
      </c>
      <c r="F1231" t="s">
        <v>12</v>
      </c>
      <c r="G1231">
        <v>306</v>
      </c>
      <c r="H1231" t="s">
        <v>16</v>
      </c>
    </row>
    <row r="1232" spans="1:11" x14ac:dyDescent="0.25">
      <c r="A1232" s="4">
        <v>44640</v>
      </c>
      <c r="B1232" s="6" t="s">
        <v>64</v>
      </c>
      <c r="C1232">
        <v>1231</v>
      </c>
      <c r="D1232" t="s">
        <v>9</v>
      </c>
      <c r="E1232">
        <v>0</v>
      </c>
      <c r="F1232" t="s">
        <v>12</v>
      </c>
      <c r="G1232">
        <v>306</v>
      </c>
      <c r="H1232" t="s">
        <v>16</v>
      </c>
    </row>
    <row r="1233" spans="1:11" ht="30" x14ac:dyDescent="0.25">
      <c r="A1233" s="4">
        <v>44640</v>
      </c>
      <c r="B1233" s="6" t="s">
        <v>64</v>
      </c>
      <c r="C1233">
        <v>1232</v>
      </c>
      <c r="D1233" t="s">
        <v>9</v>
      </c>
      <c r="E1233">
        <v>0</v>
      </c>
      <c r="F1233" t="s">
        <v>12</v>
      </c>
      <c r="G1233">
        <v>306</v>
      </c>
      <c r="H1233" t="s">
        <v>16</v>
      </c>
      <c r="I1233">
        <v>7.8499999999999993E-3</v>
      </c>
      <c r="K1233" s="14" t="s">
        <v>177</v>
      </c>
    </row>
    <row r="1234" spans="1:11" x14ac:dyDescent="0.25">
      <c r="A1234" s="4">
        <v>44640</v>
      </c>
      <c r="B1234" s="6" t="s">
        <v>64</v>
      </c>
      <c r="C1234">
        <v>1233</v>
      </c>
      <c r="D1234" t="s">
        <v>12</v>
      </c>
      <c r="E1234">
        <v>3</v>
      </c>
      <c r="F1234" t="s">
        <v>12</v>
      </c>
      <c r="G1234">
        <v>307</v>
      </c>
      <c r="H1234" t="s">
        <v>21</v>
      </c>
    </row>
    <row r="1235" spans="1:11" x14ac:dyDescent="0.25">
      <c r="A1235" s="4">
        <v>44640</v>
      </c>
      <c r="B1235" s="6" t="s">
        <v>64</v>
      </c>
      <c r="C1235">
        <v>1234</v>
      </c>
      <c r="D1235" t="s">
        <v>9</v>
      </c>
      <c r="E1235">
        <v>0</v>
      </c>
      <c r="F1235" t="s">
        <v>12</v>
      </c>
      <c r="G1235">
        <v>307</v>
      </c>
      <c r="H1235" t="s">
        <v>21</v>
      </c>
    </row>
    <row r="1236" spans="1:11" ht="30" x14ac:dyDescent="0.25">
      <c r="A1236" s="4">
        <v>44640</v>
      </c>
      <c r="B1236" s="6" t="s">
        <v>64</v>
      </c>
      <c r="C1236">
        <v>1235</v>
      </c>
      <c r="D1236" t="s">
        <v>12</v>
      </c>
      <c r="E1236">
        <v>1</v>
      </c>
      <c r="F1236" t="s">
        <v>12</v>
      </c>
      <c r="G1236">
        <v>307</v>
      </c>
      <c r="H1236" t="s">
        <v>21</v>
      </c>
      <c r="I1236">
        <v>9.3699999999999999E-3</v>
      </c>
      <c r="K1236" s="14" t="s">
        <v>178</v>
      </c>
    </row>
    <row r="1237" spans="1:11" x14ac:dyDescent="0.25">
      <c r="A1237" s="4">
        <v>44640</v>
      </c>
      <c r="B1237" s="6" t="s">
        <v>64</v>
      </c>
      <c r="C1237">
        <v>1236</v>
      </c>
      <c r="D1237" t="s">
        <v>9</v>
      </c>
      <c r="E1237">
        <v>0</v>
      </c>
      <c r="F1237" t="s">
        <v>12</v>
      </c>
      <c r="G1237">
        <v>308</v>
      </c>
      <c r="H1237" t="s">
        <v>21</v>
      </c>
    </row>
    <row r="1238" spans="1:11" x14ac:dyDescent="0.25">
      <c r="A1238" s="4">
        <v>44640</v>
      </c>
      <c r="B1238" s="6" t="s">
        <v>64</v>
      </c>
      <c r="C1238">
        <v>1237</v>
      </c>
      <c r="D1238" t="s">
        <v>9</v>
      </c>
      <c r="E1238">
        <v>0</v>
      </c>
      <c r="F1238" t="s">
        <v>12</v>
      </c>
      <c r="G1238">
        <v>308</v>
      </c>
      <c r="H1238" t="s">
        <v>21</v>
      </c>
    </row>
    <row r="1239" spans="1:11" ht="30" x14ac:dyDescent="0.25">
      <c r="A1239" s="4">
        <v>44640</v>
      </c>
      <c r="B1239" s="6" t="s">
        <v>64</v>
      </c>
      <c r="C1239">
        <v>1238</v>
      </c>
      <c r="D1239" t="s">
        <v>9</v>
      </c>
      <c r="E1239">
        <v>0</v>
      </c>
      <c r="F1239" t="s">
        <v>12</v>
      </c>
      <c r="G1239">
        <v>308</v>
      </c>
      <c r="H1239" t="s">
        <v>21</v>
      </c>
      <c r="I1239">
        <v>7.77E-3</v>
      </c>
      <c r="K1239" s="14" t="s">
        <v>179</v>
      </c>
    </row>
    <row r="1240" spans="1:11" x14ac:dyDescent="0.25">
      <c r="A1240" s="4">
        <v>44640</v>
      </c>
      <c r="B1240" s="6" t="s">
        <v>64</v>
      </c>
      <c r="C1240">
        <v>1239</v>
      </c>
      <c r="D1240" t="s">
        <v>12</v>
      </c>
      <c r="E1240">
        <v>4</v>
      </c>
      <c r="F1240" t="s">
        <v>12</v>
      </c>
      <c r="H1240" t="s">
        <v>11</v>
      </c>
    </row>
    <row r="1241" spans="1:11" x14ac:dyDescent="0.25">
      <c r="A1241" s="4">
        <v>44640</v>
      </c>
      <c r="B1241" s="6" t="s">
        <v>64</v>
      </c>
      <c r="C1241">
        <v>1240</v>
      </c>
      <c r="D1241" t="s">
        <v>9</v>
      </c>
      <c r="E1241">
        <v>0</v>
      </c>
      <c r="F1241" t="s">
        <v>12</v>
      </c>
      <c r="H1241" t="s">
        <v>11</v>
      </c>
    </row>
    <row r="1242" spans="1:11" ht="30" x14ac:dyDescent="0.25">
      <c r="A1242" s="4">
        <v>44640</v>
      </c>
      <c r="B1242" s="6" t="s">
        <v>64</v>
      </c>
      <c r="C1242">
        <v>1241</v>
      </c>
      <c r="D1242" t="s">
        <v>12</v>
      </c>
      <c r="E1242">
        <v>2</v>
      </c>
      <c r="F1242" t="s">
        <v>12</v>
      </c>
      <c r="H1242" t="s">
        <v>11</v>
      </c>
      <c r="I1242">
        <v>9.0299999999999998E-3</v>
      </c>
      <c r="J1242" s="8">
        <f>COUNTIF(D1228:D1242,"Y")/COUNTA(D1228:D1242)</f>
        <v>0.53333333333333333</v>
      </c>
      <c r="K1242" s="14" t="s">
        <v>180</v>
      </c>
    </row>
    <row r="1243" spans="1:11" x14ac:dyDescent="0.25">
      <c r="A1243" s="4">
        <v>44640</v>
      </c>
      <c r="B1243" s="6" t="s">
        <v>8</v>
      </c>
      <c r="C1243">
        <v>1242</v>
      </c>
      <c r="D1243" t="s">
        <v>12</v>
      </c>
      <c r="E1243">
        <v>11</v>
      </c>
      <c r="F1243" t="s">
        <v>12</v>
      </c>
      <c r="G1243">
        <v>309</v>
      </c>
      <c r="H1243" t="s">
        <v>16</v>
      </c>
    </row>
    <row r="1244" spans="1:11" x14ac:dyDescent="0.25">
      <c r="A1244" s="4">
        <v>44640</v>
      </c>
      <c r="B1244" s="6" t="s">
        <v>8</v>
      </c>
      <c r="C1244">
        <v>1243</v>
      </c>
      <c r="D1244" t="s">
        <v>12</v>
      </c>
      <c r="E1244">
        <v>2</v>
      </c>
      <c r="F1244" t="s">
        <v>12</v>
      </c>
      <c r="G1244">
        <v>309</v>
      </c>
      <c r="H1244" t="s">
        <v>16</v>
      </c>
    </row>
    <row r="1245" spans="1:11" ht="30" x14ac:dyDescent="0.25">
      <c r="A1245" s="4">
        <v>44640</v>
      </c>
      <c r="B1245" s="6" t="s">
        <v>8</v>
      </c>
      <c r="C1245">
        <v>1244</v>
      </c>
      <c r="D1245" t="s">
        <v>12</v>
      </c>
      <c r="E1245">
        <v>4</v>
      </c>
      <c r="F1245" t="s">
        <v>12</v>
      </c>
      <c r="G1245">
        <v>309</v>
      </c>
      <c r="H1245" t="s">
        <v>16</v>
      </c>
      <c r="I1245">
        <v>1.0070000000000001E-2</v>
      </c>
      <c r="K1245" s="14" t="s">
        <v>181</v>
      </c>
    </row>
    <row r="1246" spans="1:11" x14ac:dyDescent="0.25">
      <c r="A1246" s="4">
        <v>44640</v>
      </c>
      <c r="B1246" s="6" t="s">
        <v>8</v>
      </c>
      <c r="C1246">
        <v>1245</v>
      </c>
      <c r="D1246" t="s">
        <v>9</v>
      </c>
      <c r="E1246">
        <v>0</v>
      </c>
      <c r="G1246">
        <v>310</v>
      </c>
      <c r="H1246" t="s">
        <v>16</v>
      </c>
    </row>
    <row r="1247" spans="1:11" x14ac:dyDescent="0.25">
      <c r="A1247" s="4">
        <v>44640</v>
      </c>
      <c r="B1247" s="6" t="s">
        <v>8</v>
      </c>
      <c r="C1247">
        <v>1246</v>
      </c>
      <c r="D1247" t="s">
        <v>12</v>
      </c>
      <c r="E1247">
        <v>2</v>
      </c>
      <c r="F1247" t="s">
        <v>12</v>
      </c>
      <c r="G1247">
        <v>310</v>
      </c>
      <c r="H1247" t="s">
        <v>16</v>
      </c>
    </row>
    <row r="1248" spans="1:11" ht="30" x14ac:dyDescent="0.25">
      <c r="A1248" s="4">
        <v>44640</v>
      </c>
      <c r="B1248" s="6" t="s">
        <v>8</v>
      </c>
      <c r="C1248">
        <v>1247</v>
      </c>
      <c r="D1248" t="s">
        <v>9</v>
      </c>
      <c r="E1248">
        <v>0</v>
      </c>
      <c r="F1248" t="s">
        <v>12</v>
      </c>
      <c r="G1248">
        <v>310</v>
      </c>
      <c r="H1248" t="s">
        <v>16</v>
      </c>
      <c r="I1248">
        <v>8.7600000000000004E-3</v>
      </c>
      <c r="K1248" s="14" t="s">
        <v>182</v>
      </c>
    </row>
    <row r="1249" spans="1:12" x14ac:dyDescent="0.25">
      <c r="A1249" s="4">
        <v>44640</v>
      </c>
      <c r="B1249" s="6" t="s">
        <v>8</v>
      </c>
      <c r="C1249">
        <v>1248</v>
      </c>
      <c r="D1249" t="s">
        <v>12</v>
      </c>
      <c r="E1249">
        <v>20</v>
      </c>
      <c r="F1249" t="s">
        <v>12</v>
      </c>
      <c r="G1249">
        <v>311</v>
      </c>
      <c r="H1249" t="s">
        <v>21</v>
      </c>
    </row>
    <row r="1250" spans="1:12" x14ac:dyDescent="0.25">
      <c r="A1250" s="4">
        <v>44640</v>
      </c>
      <c r="B1250" s="6" t="s">
        <v>8</v>
      </c>
      <c r="C1250">
        <v>1249</v>
      </c>
      <c r="D1250" t="s">
        <v>12</v>
      </c>
      <c r="E1250">
        <v>9</v>
      </c>
      <c r="F1250" t="s">
        <v>12</v>
      </c>
      <c r="G1250">
        <v>311</v>
      </c>
      <c r="H1250" t="s">
        <v>21</v>
      </c>
    </row>
    <row r="1251" spans="1:12" ht="30" x14ac:dyDescent="0.25">
      <c r="A1251" s="4">
        <v>44640</v>
      </c>
      <c r="B1251" s="6" t="s">
        <v>8</v>
      </c>
      <c r="C1251">
        <v>1250</v>
      </c>
      <c r="D1251" t="s">
        <v>9</v>
      </c>
      <c r="E1251">
        <v>0</v>
      </c>
      <c r="F1251" t="s">
        <v>12</v>
      </c>
      <c r="G1251">
        <v>311</v>
      </c>
      <c r="H1251" t="s">
        <v>21</v>
      </c>
      <c r="I1251">
        <v>1.047E-2</v>
      </c>
      <c r="K1251" s="14" t="s">
        <v>183</v>
      </c>
    </row>
    <row r="1252" spans="1:12" x14ac:dyDescent="0.25">
      <c r="A1252" s="4">
        <v>44640</v>
      </c>
      <c r="B1252" s="6" t="s">
        <v>8</v>
      </c>
      <c r="C1252">
        <v>1251</v>
      </c>
      <c r="D1252" t="s">
        <v>12</v>
      </c>
      <c r="E1252">
        <v>8</v>
      </c>
      <c r="F1252" t="s">
        <v>12</v>
      </c>
      <c r="G1252">
        <v>312</v>
      </c>
      <c r="H1252" t="s">
        <v>21</v>
      </c>
    </row>
    <row r="1253" spans="1:12" x14ac:dyDescent="0.25">
      <c r="A1253" s="4">
        <v>44640</v>
      </c>
      <c r="B1253" s="6" t="s">
        <v>8</v>
      </c>
      <c r="C1253">
        <v>1252</v>
      </c>
      <c r="D1253" t="s">
        <v>12</v>
      </c>
      <c r="E1253">
        <v>6</v>
      </c>
      <c r="F1253" t="s">
        <v>12</v>
      </c>
      <c r="G1253">
        <v>312</v>
      </c>
      <c r="H1253" t="s">
        <v>21</v>
      </c>
    </row>
    <row r="1254" spans="1:12" ht="30" x14ac:dyDescent="0.25">
      <c r="A1254" s="4">
        <v>44640</v>
      </c>
      <c r="B1254" s="6" t="s">
        <v>8</v>
      </c>
      <c r="C1254">
        <v>1253</v>
      </c>
      <c r="D1254" t="s">
        <v>12</v>
      </c>
      <c r="E1254">
        <v>1</v>
      </c>
      <c r="F1254" t="s">
        <v>12</v>
      </c>
      <c r="G1254">
        <v>312</v>
      </c>
      <c r="H1254" t="s">
        <v>21</v>
      </c>
      <c r="I1254">
        <v>9.6600000000000002E-3</v>
      </c>
      <c r="K1254" s="14" t="s">
        <v>184</v>
      </c>
    </row>
    <row r="1255" spans="1:12" x14ac:dyDescent="0.25">
      <c r="A1255" s="4">
        <v>44640</v>
      </c>
      <c r="B1255" s="6" t="s">
        <v>8</v>
      </c>
      <c r="C1255">
        <v>1254</v>
      </c>
      <c r="D1255" t="s">
        <v>12</v>
      </c>
      <c r="E1255">
        <v>1</v>
      </c>
      <c r="F1255" t="s">
        <v>12</v>
      </c>
      <c r="H1255" t="s">
        <v>11</v>
      </c>
    </row>
    <row r="1256" spans="1:12" x14ac:dyDescent="0.25">
      <c r="A1256" s="4">
        <v>44640</v>
      </c>
      <c r="B1256" s="6" t="s">
        <v>8</v>
      </c>
      <c r="C1256">
        <v>1255</v>
      </c>
      <c r="D1256" t="s">
        <v>12</v>
      </c>
      <c r="E1256">
        <v>5</v>
      </c>
      <c r="F1256" t="s">
        <v>12</v>
      </c>
      <c r="H1256" t="s">
        <v>11</v>
      </c>
    </row>
    <row r="1257" spans="1:12" x14ac:dyDescent="0.25">
      <c r="A1257" s="4">
        <v>44640</v>
      </c>
      <c r="B1257" s="6" t="s">
        <v>8</v>
      </c>
      <c r="C1257">
        <v>1256</v>
      </c>
      <c r="D1257" t="s">
        <v>12</v>
      </c>
      <c r="E1257">
        <v>11</v>
      </c>
      <c r="F1257" t="s">
        <v>12</v>
      </c>
      <c r="H1257" t="s">
        <v>11</v>
      </c>
    </row>
    <row r="1258" spans="1:12" ht="30" x14ac:dyDescent="0.25">
      <c r="A1258" s="4">
        <v>44640</v>
      </c>
      <c r="B1258" s="6" t="s">
        <v>8</v>
      </c>
      <c r="C1258">
        <v>1257</v>
      </c>
      <c r="D1258" t="s">
        <v>9</v>
      </c>
      <c r="E1258">
        <v>0</v>
      </c>
      <c r="F1258" t="s">
        <v>12</v>
      </c>
      <c r="H1258" t="s">
        <v>11</v>
      </c>
      <c r="I1258">
        <v>1.231E-2</v>
      </c>
      <c r="J1258" s="8">
        <f>COUNTIF(D1244:D1258,"Y")/COUNTA(D1244:D1258)</f>
        <v>0.73333333333333328</v>
      </c>
      <c r="K1258" s="14" t="s">
        <v>185</v>
      </c>
    </row>
    <row r="1259" spans="1:12" x14ac:dyDescent="0.25">
      <c r="A1259" s="4">
        <v>44641</v>
      </c>
      <c r="B1259" s="6" t="s">
        <v>140</v>
      </c>
      <c r="C1259">
        <v>1258</v>
      </c>
      <c r="D1259" t="s">
        <v>9</v>
      </c>
      <c r="E1259">
        <v>0</v>
      </c>
      <c r="F1259" t="s">
        <v>12</v>
      </c>
      <c r="G1259">
        <v>313</v>
      </c>
      <c r="H1259" t="s">
        <v>16</v>
      </c>
    </row>
    <row r="1260" spans="1:12" x14ac:dyDescent="0.25">
      <c r="A1260" s="4">
        <v>44641</v>
      </c>
      <c r="B1260" s="6" t="s">
        <v>18</v>
      </c>
      <c r="C1260">
        <v>1259</v>
      </c>
      <c r="D1260" t="s">
        <v>12</v>
      </c>
      <c r="E1260">
        <v>3</v>
      </c>
      <c r="F1260" t="s">
        <v>12</v>
      </c>
      <c r="G1260">
        <v>313</v>
      </c>
      <c r="H1260" t="s">
        <v>16</v>
      </c>
    </row>
    <row r="1261" spans="1:12" ht="30" x14ac:dyDescent="0.25">
      <c r="A1261" s="4">
        <v>44641</v>
      </c>
      <c r="B1261" s="6" t="s">
        <v>18</v>
      </c>
      <c r="C1261">
        <v>1260</v>
      </c>
      <c r="D1261" t="s">
        <v>9</v>
      </c>
      <c r="E1261">
        <v>0</v>
      </c>
      <c r="F1261" t="s">
        <v>12</v>
      </c>
      <c r="G1261">
        <v>313</v>
      </c>
      <c r="H1261" t="s">
        <v>16</v>
      </c>
      <c r="I1261">
        <v>7.5300000000000002E-3</v>
      </c>
      <c r="K1261" s="14" t="s">
        <v>186</v>
      </c>
    </row>
    <row r="1262" spans="1:12" x14ac:dyDescent="0.25">
      <c r="A1262" s="4">
        <v>44641</v>
      </c>
      <c r="B1262" s="6" t="s">
        <v>18</v>
      </c>
      <c r="C1262">
        <v>1261</v>
      </c>
      <c r="D1262" t="s">
        <v>12</v>
      </c>
      <c r="E1262">
        <v>2</v>
      </c>
      <c r="F1262" t="s">
        <v>12</v>
      </c>
      <c r="G1262">
        <v>314</v>
      </c>
      <c r="H1262" t="s">
        <v>16</v>
      </c>
    </row>
    <row r="1263" spans="1:12" x14ac:dyDescent="0.25">
      <c r="A1263" s="4">
        <v>44641</v>
      </c>
      <c r="B1263" s="6" t="s">
        <v>18</v>
      </c>
      <c r="C1263">
        <v>1262</v>
      </c>
      <c r="D1263" t="s">
        <v>9</v>
      </c>
      <c r="E1263">
        <v>0</v>
      </c>
      <c r="F1263" t="s">
        <v>12</v>
      </c>
      <c r="G1263">
        <v>314</v>
      </c>
      <c r="H1263" t="s">
        <v>16</v>
      </c>
    </row>
    <row r="1264" spans="1:12" ht="30" x14ac:dyDescent="0.25">
      <c r="A1264" s="4">
        <v>44641</v>
      </c>
      <c r="B1264" s="6" t="s">
        <v>18</v>
      </c>
      <c r="C1264">
        <v>1263</v>
      </c>
      <c r="D1264" t="s">
        <v>12</v>
      </c>
      <c r="E1264">
        <v>1</v>
      </c>
      <c r="F1264" t="s">
        <v>12</v>
      </c>
      <c r="G1264">
        <v>314</v>
      </c>
      <c r="H1264" t="s">
        <v>16</v>
      </c>
      <c r="I1264">
        <v>6.7000000000000002E-3</v>
      </c>
      <c r="K1264" s="14" t="s">
        <v>187</v>
      </c>
      <c r="L1264" t="s">
        <v>191</v>
      </c>
    </row>
    <row r="1265" spans="1:12" x14ac:dyDescent="0.25">
      <c r="A1265" s="4">
        <v>44641</v>
      </c>
      <c r="B1265" s="6" t="s">
        <v>18</v>
      </c>
      <c r="C1265">
        <v>1264</v>
      </c>
      <c r="D1265" t="s">
        <v>9</v>
      </c>
      <c r="E1265">
        <v>0</v>
      </c>
      <c r="F1265" t="s">
        <v>12</v>
      </c>
      <c r="G1265">
        <v>315</v>
      </c>
      <c r="H1265" t="s">
        <v>21</v>
      </c>
    </row>
    <row r="1266" spans="1:12" x14ac:dyDescent="0.25">
      <c r="A1266" s="4">
        <v>44641</v>
      </c>
      <c r="B1266" s="6" t="s">
        <v>18</v>
      </c>
      <c r="C1266">
        <v>1265</v>
      </c>
      <c r="D1266" t="s">
        <v>12</v>
      </c>
      <c r="E1266">
        <v>3</v>
      </c>
      <c r="F1266" t="s">
        <v>12</v>
      </c>
      <c r="G1266">
        <v>315</v>
      </c>
      <c r="H1266" t="s">
        <v>21</v>
      </c>
    </row>
    <row r="1267" spans="1:12" ht="30" x14ac:dyDescent="0.25">
      <c r="A1267" s="4">
        <v>44641</v>
      </c>
      <c r="B1267" s="6" t="s">
        <v>18</v>
      </c>
      <c r="C1267">
        <v>1266</v>
      </c>
      <c r="D1267" t="s">
        <v>9</v>
      </c>
      <c r="E1267">
        <v>0</v>
      </c>
      <c r="F1267" t="s">
        <v>12</v>
      </c>
      <c r="G1267">
        <v>315</v>
      </c>
      <c r="H1267" t="s">
        <v>21</v>
      </c>
      <c r="I1267">
        <v>5.1500000000000001E-3</v>
      </c>
      <c r="K1267" s="14" t="s">
        <v>188</v>
      </c>
    </row>
    <row r="1268" spans="1:12" x14ac:dyDescent="0.25">
      <c r="A1268" s="4">
        <v>44641</v>
      </c>
      <c r="B1268" s="6" t="s">
        <v>18</v>
      </c>
      <c r="C1268">
        <v>1267</v>
      </c>
      <c r="D1268" t="s">
        <v>9</v>
      </c>
      <c r="E1268">
        <v>0</v>
      </c>
      <c r="F1268" t="s">
        <v>12</v>
      </c>
      <c r="G1268">
        <v>316</v>
      </c>
      <c r="H1268" t="s">
        <v>21</v>
      </c>
    </row>
    <row r="1269" spans="1:12" x14ac:dyDescent="0.25">
      <c r="A1269" s="4">
        <v>44641</v>
      </c>
      <c r="B1269" s="6" t="s">
        <v>18</v>
      </c>
      <c r="C1269">
        <v>1268</v>
      </c>
      <c r="D1269" t="s">
        <v>12</v>
      </c>
      <c r="E1269">
        <v>3</v>
      </c>
      <c r="F1269" t="s">
        <v>12</v>
      </c>
      <c r="G1269">
        <v>316</v>
      </c>
      <c r="H1269" t="s">
        <v>21</v>
      </c>
    </row>
    <row r="1270" spans="1:12" ht="30" x14ac:dyDescent="0.25">
      <c r="A1270" s="4">
        <v>44641</v>
      </c>
      <c r="B1270" s="6" t="s">
        <v>18</v>
      </c>
      <c r="C1270">
        <v>1269</v>
      </c>
      <c r="D1270" t="s">
        <v>12</v>
      </c>
      <c r="E1270">
        <v>2</v>
      </c>
      <c r="F1270" t="s">
        <v>12</v>
      </c>
      <c r="G1270">
        <v>316</v>
      </c>
      <c r="H1270" t="s">
        <v>21</v>
      </c>
      <c r="I1270">
        <v>6.7799999999999996E-3</v>
      </c>
      <c r="K1270" s="14" t="s">
        <v>189</v>
      </c>
    </row>
    <row r="1271" spans="1:12" x14ac:dyDescent="0.25">
      <c r="A1271" s="4">
        <v>44641</v>
      </c>
      <c r="B1271" s="6" t="s">
        <v>18</v>
      </c>
      <c r="C1271">
        <v>1270</v>
      </c>
      <c r="D1271" t="s">
        <v>9</v>
      </c>
      <c r="E1271">
        <v>0</v>
      </c>
      <c r="F1271" t="s">
        <v>12</v>
      </c>
      <c r="H1271" t="s">
        <v>11</v>
      </c>
    </row>
    <row r="1272" spans="1:12" ht="30" x14ac:dyDescent="0.25">
      <c r="A1272" s="4">
        <v>44641</v>
      </c>
      <c r="B1272" s="6" t="s">
        <v>18</v>
      </c>
      <c r="C1272">
        <v>1271</v>
      </c>
      <c r="D1272" t="s">
        <v>9</v>
      </c>
      <c r="E1272">
        <v>0</v>
      </c>
      <c r="F1272" t="s">
        <v>12</v>
      </c>
      <c r="H1272" t="s">
        <v>11</v>
      </c>
      <c r="I1272">
        <v>3.8700000000000002E-3</v>
      </c>
      <c r="J1272" s="8">
        <f>COUNTIF(D1258:D1272,"Y")/COUNTA(D1258:D1272)</f>
        <v>0.4</v>
      </c>
      <c r="K1272" s="14" t="s">
        <v>190</v>
      </c>
      <c r="L1272" t="s">
        <v>192</v>
      </c>
    </row>
    <row r="1273" spans="1:12" x14ac:dyDescent="0.25">
      <c r="A1273" s="4">
        <v>44641</v>
      </c>
      <c r="B1273" s="6" t="s">
        <v>13</v>
      </c>
      <c r="C1273">
        <v>1272</v>
      </c>
      <c r="D1273" t="s">
        <v>9</v>
      </c>
      <c r="E1273">
        <v>0</v>
      </c>
      <c r="F1273" t="s">
        <v>12</v>
      </c>
      <c r="G1273">
        <v>317</v>
      </c>
      <c r="H1273" t="s">
        <v>16</v>
      </c>
    </row>
    <row r="1274" spans="1:12" x14ac:dyDescent="0.25">
      <c r="A1274" s="4">
        <v>44641</v>
      </c>
      <c r="B1274" s="6" t="s">
        <v>13</v>
      </c>
      <c r="C1274">
        <v>1273</v>
      </c>
      <c r="D1274" t="s">
        <v>12</v>
      </c>
      <c r="E1274">
        <v>1</v>
      </c>
      <c r="F1274" t="s">
        <v>12</v>
      </c>
      <c r="G1274">
        <v>317</v>
      </c>
      <c r="H1274" t="s">
        <v>16</v>
      </c>
    </row>
    <row r="1275" spans="1:12" ht="30" x14ac:dyDescent="0.25">
      <c r="A1275" s="4">
        <v>44641</v>
      </c>
      <c r="B1275" s="6" t="s">
        <v>13</v>
      </c>
      <c r="C1275">
        <v>1274</v>
      </c>
      <c r="D1275" t="s">
        <v>9</v>
      </c>
      <c r="E1275">
        <v>0</v>
      </c>
      <c r="F1275" t="s">
        <v>12</v>
      </c>
      <c r="G1275">
        <v>317</v>
      </c>
      <c r="H1275" t="s">
        <v>16</v>
      </c>
      <c r="I1275">
        <v>8.1700000000000002E-3</v>
      </c>
      <c r="K1275" s="14" t="s">
        <v>193</v>
      </c>
    </row>
    <row r="1276" spans="1:12" x14ac:dyDescent="0.25">
      <c r="A1276" s="4">
        <v>44641</v>
      </c>
      <c r="B1276" s="6" t="s">
        <v>13</v>
      </c>
      <c r="C1276">
        <v>1275</v>
      </c>
      <c r="D1276" t="s">
        <v>12</v>
      </c>
      <c r="E1276">
        <v>8</v>
      </c>
      <c r="F1276" t="s">
        <v>12</v>
      </c>
      <c r="G1276">
        <v>318</v>
      </c>
      <c r="H1276" t="s">
        <v>16</v>
      </c>
    </row>
    <row r="1277" spans="1:12" x14ac:dyDescent="0.25">
      <c r="A1277" s="4">
        <v>44641</v>
      </c>
      <c r="B1277" s="6" t="s">
        <v>13</v>
      </c>
      <c r="C1277">
        <v>1276</v>
      </c>
      <c r="D1277" t="s">
        <v>9</v>
      </c>
      <c r="E1277">
        <v>0</v>
      </c>
      <c r="F1277" t="s">
        <v>12</v>
      </c>
      <c r="G1277">
        <v>318</v>
      </c>
      <c r="H1277" t="s">
        <v>16</v>
      </c>
    </row>
    <row r="1278" spans="1:12" ht="30" x14ac:dyDescent="0.25">
      <c r="A1278" s="4">
        <v>44641</v>
      </c>
      <c r="B1278" s="6" t="s">
        <v>13</v>
      </c>
      <c r="C1278">
        <v>1277</v>
      </c>
      <c r="D1278" t="s">
        <v>9</v>
      </c>
      <c r="E1278">
        <v>0</v>
      </c>
      <c r="F1278" t="s">
        <v>12</v>
      </c>
      <c r="G1278">
        <v>318</v>
      </c>
      <c r="H1278" t="s">
        <v>16</v>
      </c>
      <c r="I1278">
        <v>7.8399999999999997E-3</v>
      </c>
      <c r="K1278" s="14" t="s">
        <v>194</v>
      </c>
    </row>
    <row r="1279" spans="1:12" x14ac:dyDescent="0.25">
      <c r="A1279" s="4">
        <v>44641</v>
      </c>
      <c r="B1279" s="6" t="s">
        <v>13</v>
      </c>
      <c r="C1279">
        <v>1278</v>
      </c>
      <c r="D1279" t="s">
        <v>9</v>
      </c>
      <c r="E1279">
        <v>0</v>
      </c>
      <c r="F1279" t="s">
        <v>12</v>
      </c>
      <c r="G1279">
        <v>319</v>
      </c>
      <c r="H1279" t="s">
        <v>21</v>
      </c>
    </row>
    <row r="1280" spans="1:12" x14ac:dyDescent="0.25">
      <c r="A1280" s="4">
        <v>44641</v>
      </c>
      <c r="B1280" s="6" t="s">
        <v>13</v>
      </c>
      <c r="C1280">
        <v>1279</v>
      </c>
      <c r="D1280" t="s">
        <v>12</v>
      </c>
      <c r="E1280">
        <v>1</v>
      </c>
      <c r="F1280" t="s">
        <v>12</v>
      </c>
      <c r="G1280">
        <v>319</v>
      </c>
      <c r="H1280" t="s">
        <v>21</v>
      </c>
      <c r="L1280" t="s">
        <v>191</v>
      </c>
    </row>
    <row r="1281" spans="1:11" ht="30" x14ac:dyDescent="0.25">
      <c r="A1281" s="4">
        <v>44641</v>
      </c>
      <c r="B1281" s="6" t="s">
        <v>13</v>
      </c>
      <c r="C1281">
        <v>1280</v>
      </c>
      <c r="D1281" t="s">
        <v>12</v>
      </c>
      <c r="E1281">
        <v>4</v>
      </c>
      <c r="F1281" t="s">
        <v>12</v>
      </c>
      <c r="G1281">
        <v>319</v>
      </c>
      <c r="H1281" t="s">
        <v>21</v>
      </c>
      <c r="I1281">
        <v>8.9200000000000008E-3</v>
      </c>
      <c r="K1281" s="14" t="s">
        <v>195</v>
      </c>
    </row>
    <row r="1282" spans="1:11" x14ac:dyDescent="0.25">
      <c r="A1282" s="4">
        <v>44641</v>
      </c>
      <c r="B1282" s="6" t="s">
        <v>13</v>
      </c>
      <c r="C1282">
        <v>1281</v>
      </c>
      <c r="D1282" t="s">
        <v>12</v>
      </c>
      <c r="E1282">
        <v>1</v>
      </c>
      <c r="F1282" t="s">
        <v>12</v>
      </c>
      <c r="G1282">
        <v>320</v>
      </c>
      <c r="H1282" t="s">
        <v>21</v>
      </c>
    </row>
    <row r="1283" spans="1:11" x14ac:dyDescent="0.25">
      <c r="A1283" s="4">
        <v>44641</v>
      </c>
      <c r="B1283" s="6" t="s">
        <v>13</v>
      </c>
      <c r="C1283">
        <v>1282</v>
      </c>
      <c r="D1283" t="s">
        <v>9</v>
      </c>
      <c r="E1283">
        <v>0</v>
      </c>
      <c r="F1283" t="s">
        <v>12</v>
      </c>
      <c r="G1283">
        <v>320</v>
      </c>
      <c r="H1283" t="s">
        <v>21</v>
      </c>
    </row>
    <row r="1284" spans="1:11" ht="30" x14ac:dyDescent="0.25">
      <c r="A1284" s="4">
        <v>44641</v>
      </c>
      <c r="B1284" s="6" t="s">
        <v>13</v>
      </c>
      <c r="C1284">
        <v>1283</v>
      </c>
      <c r="D1284" t="s">
        <v>12</v>
      </c>
      <c r="E1284">
        <v>5</v>
      </c>
      <c r="F1284" t="s">
        <v>12</v>
      </c>
      <c r="G1284">
        <v>320</v>
      </c>
      <c r="H1284" t="s">
        <v>21</v>
      </c>
      <c r="I1284">
        <v>8.5000000000000006E-3</v>
      </c>
      <c r="K1284" s="14" t="s">
        <v>196</v>
      </c>
    </row>
    <row r="1285" spans="1:11" x14ac:dyDescent="0.25">
      <c r="A1285" s="4">
        <v>44641</v>
      </c>
      <c r="B1285" s="6" t="s">
        <v>13</v>
      </c>
      <c r="C1285">
        <v>1284</v>
      </c>
      <c r="D1285" t="s">
        <v>12</v>
      </c>
      <c r="E1285">
        <v>4</v>
      </c>
      <c r="F1285" t="s">
        <v>12</v>
      </c>
      <c r="H1285" t="s">
        <v>11</v>
      </c>
    </row>
    <row r="1286" spans="1:11" x14ac:dyDescent="0.25">
      <c r="A1286" s="4">
        <v>44641</v>
      </c>
      <c r="B1286" s="6" t="s">
        <v>13</v>
      </c>
      <c r="C1286">
        <v>1285</v>
      </c>
      <c r="D1286" t="s">
        <v>12</v>
      </c>
      <c r="E1286">
        <v>4</v>
      </c>
      <c r="F1286" t="s">
        <v>12</v>
      </c>
      <c r="H1286" t="s">
        <v>11</v>
      </c>
    </row>
    <row r="1287" spans="1:11" x14ac:dyDescent="0.25">
      <c r="A1287" s="4">
        <v>44641</v>
      </c>
      <c r="B1287" s="6" t="s">
        <v>13</v>
      </c>
      <c r="C1287">
        <v>1286</v>
      </c>
      <c r="D1287" t="s">
        <v>12</v>
      </c>
      <c r="E1287">
        <v>6</v>
      </c>
      <c r="F1287" t="s">
        <v>12</v>
      </c>
      <c r="H1287" t="s">
        <v>11</v>
      </c>
    </row>
    <row r="1288" spans="1:11" ht="30" x14ac:dyDescent="0.25">
      <c r="A1288" s="4">
        <v>44641</v>
      </c>
      <c r="B1288" s="6" t="s">
        <v>13</v>
      </c>
      <c r="C1288">
        <v>1287</v>
      </c>
      <c r="D1288" t="s">
        <v>12</v>
      </c>
      <c r="E1288">
        <v>1</v>
      </c>
      <c r="F1288" t="s">
        <v>12</v>
      </c>
      <c r="H1288" t="s">
        <v>11</v>
      </c>
      <c r="I1288">
        <v>1.0160000000000001E-2</v>
      </c>
      <c r="J1288" s="8">
        <f>COUNTIF(D1274:D1288,"Y")/COUNTA(D1274:D1288)</f>
        <v>0.66666666666666663</v>
      </c>
      <c r="K1288" s="14" t="s">
        <v>197</v>
      </c>
    </row>
    <row r="1289" spans="1:11" x14ac:dyDescent="0.25">
      <c r="A1289" s="4">
        <v>44641</v>
      </c>
      <c r="B1289" s="6" t="s">
        <v>64</v>
      </c>
      <c r="C1289">
        <v>1288</v>
      </c>
      <c r="D1289" t="s">
        <v>9</v>
      </c>
      <c r="E1289">
        <v>0</v>
      </c>
      <c r="F1289" t="s">
        <v>12</v>
      </c>
      <c r="G1289">
        <v>321</v>
      </c>
      <c r="H1289" t="s">
        <v>16</v>
      </c>
    </row>
    <row r="1290" spans="1:11" x14ac:dyDescent="0.25">
      <c r="A1290" s="4">
        <v>44641</v>
      </c>
      <c r="B1290" s="6" t="s">
        <v>64</v>
      </c>
      <c r="C1290">
        <v>1289</v>
      </c>
      <c r="D1290" t="s">
        <v>12</v>
      </c>
      <c r="E1290">
        <v>2</v>
      </c>
      <c r="F1290" t="s">
        <v>12</v>
      </c>
      <c r="G1290">
        <v>321</v>
      </c>
      <c r="H1290" t="s">
        <v>16</v>
      </c>
    </row>
    <row r="1291" spans="1:11" ht="30" x14ac:dyDescent="0.25">
      <c r="A1291" s="4">
        <v>44641</v>
      </c>
      <c r="B1291" s="6" t="s">
        <v>64</v>
      </c>
      <c r="C1291">
        <v>1290</v>
      </c>
      <c r="D1291" t="s">
        <v>9</v>
      </c>
      <c r="E1291">
        <v>0</v>
      </c>
      <c r="F1291" t="s">
        <v>12</v>
      </c>
      <c r="G1291">
        <v>321</v>
      </c>
      <c r="H1291" t="s">
        <v>16</v>
      </c>
      <c r="I1291">
        <v>7.77E-3</v>
      </c>
      <c r="K1291" s="14" t="s">
        <v>198</v>
      </c>
    </row>
    <row r="1292" spans="1:11" x14ac:dyDescent="0.25">
      <c r="A1292" s="4">
        <v>44641</v>
      </c>
      <c r="B1292" s="6" t="s">
        <v>64</v>
      </c>
      <c r="C1292">
        <v>1291</v>
      </c>
      <c r="D1292" t="s">
        <v>12</v>
      </c>
      <c r="E1292">
        <v>1</v>
      </c>
      <c r="F1292" t="s">
        <v>12</v>
      </c>
      <c r="G1292">
        <v>322</v>
      </c>
      <c r="H1292" t="s">
        <v>16</v>
      </c>
    </row>
    <row r="1293" spans="1:11" x14ac:dyDescent="0.25">
      <c r="A1293" s="4">
        <v>44641</v>
      </c>
      <c r="B1293" s="6" t="s">
        <v>64</v>
      </c>
      <c r="C1293">
        <v>1292</v>
      </c>
      <c r="D1293" t="s">
        <v>12</v>
      </c>
      <c r="E1293">
        <v>1</v>
      </c>
      <c r="F1293" t="s">
        <v>12</v>
      </c>
      <c r="G1293">
        <v>322</v>
      </c>
      <c r="H1293" t="s">
        <v>16</v>
      </c>
    </row>
    <row r="1294" spans="1:11" ht="30" x14ac:dyDescent="0.25">
      <c r="A1294" s="4">
        <v>44641</v>
      </c>
      <c r="B1294" s="6" t="s">
        <v>64</v>
      </c>
      <c r="C1294">
        <v>1293</v>
      </c>
      <c r="D1294" t="s">
        <v>12</v>
      </c>
      <c r="E1294">
        <v>8</v>
      </c>
      <c r="F1294" t="s">
        <v>12</v>
      </c>
      <c r="G1294">
        <v>322</v>
      </c>
      <c r="H1294" t="s">
        <v>16</v>
      </c>
      <c r="I1294">
        <v>9.1500000000000001E-3</v>
      </c>
      <c r="K1294" s="14" t="s">
        <v>199</v>
      </c>
    </row>
    <row r="1295" spans="1:11" x14ac:dyDescent="0.25">
      <c r="A1295" s="4">
        <v>44641</v>
      </c>
      <c r="B1295" s="6" t="s">
        <v>64</v>
      </c>
      <c r="C1295">
        <v>1294</v>
      </c>
      <c r="D1295" t="s">
        <v>12</v>
      </c>
      <c r="E1295">
        <v>1</v>
      </c>
      <c r="F1295" t="s">
        <v>12</v>
      </c>
      <c r="G1295">
        <v>323</v>
      </c>
      <c r="H1295" t="s">
        <v>21</v>
      </c>
    </row>
    <row r="1296" spans="1:11" x14ac:dyDescent="0.25">
      <c r="A1296" s="4">
        <v>44641</v>
      </c>
      <c r="B1296" s="6" t="s">
        <v>64</v>
      </c>
      <c r="C1296">
        <v>1295</v>
      </c>
      <c r="D1296" t="s">
        <v>12</v>
      </c>
      <c r="E1296">
        <v>1</v>
      </c>
      <c r="F1296" t="s">
        <v>12</v>
      </c>
      <c r="G1296">
        <v>323</v>
      </c>
      <c r="H1296" t="s">
        <v>21</v>
      </c>
    </row>
    <row r="1297" spans="1:11" ht="30" x14ac:dyDescent="0.25">
      <c r="A1297" s="4">
        <v>44641</v>
      </c>
      <c r="B1297" s="6" t="s">
        <v>64</v>
      </c>
      <c r="C1297">
        <v>1296</v>
      </c>
      <c r="D1297" t="s">
        <v>12</v>
      </c>
      <c r="E1297">
        <v>7</v>
      </c>
      <c r="F1297" t="s">
        <v>12</v>
      </c>
      <c r="G1297">
        <v>323</v>
      </c>
      <c r="H1297" t="s">
        <v>21</v>
      </c>
      <c r="I1297">
        <v>9.2099999999999994E-3</v>
      </c>
      <c r="K1297" s="14" t="s">
        <v>200</v>
      </c>
    </row>
    <row r="1298" spans="1:11" x14ac:dyDescent="0.25">
      <c r="A1298" s="4">
        <v>44641</v>
      </c>
      <c r="B1298" s="6" t="s">
        <v>64</v>
      </c>
      <c r="C1298">
        <v>1297</v>
      </c>
      <c r="D1298" t="s">
        <v>12</v>
      </c>
      <c r="E1298">
        <v>2</v>
      </c>
      <c r="F1298" t="s">
        <v>12</v>
      </c>
      <c r="G1298">
        <v>324</v>
      </c>
      <c r="H1298" t="s">
        <v>21</v>
      </c>
    </row>
    <row r="1299" spans="1:11" x14ac:dyDescent="0.25">
      <c r="A1299" s="4">
        <v>44641</v>
      </c>
      <c r="B1299" s="6" t="s">
        <v>64</v>
      </c>
      <c r="C1299">
        <v>1298</v>
      </c>
      <c r="D1299" t="s">
        <v>12</v>
      </c>
      <c r="E1299">
        <v>1</v>
      </c>
      <c r="F1299" t="s">
        <v>12</v>
      </c>
      <c r="G1299">
        <v>324</v>
      </c>
      <c r="H1299" t="s">
        <v>21</v>
      </c>
    </row>
    <row r="1300" spans="1:11" ht="30" x14ac:dyDescent="0.25">
      <c r="A1300" s="4">
        <v>44641</v>
      </c>
      <c r="B1300" s="6" t="s">
        <v>64</v>
      </c>
      <c r="C1300">
        <v>1299</v>
      </c>
      <c r="D1300" t="s">
        <v>12</v>
      </c>
      <c r="E1300">
        <v>2</v>
      </c>
      <c r="F1300" t="s">
        <v>12</v>
      </c>
      <c r="G1300">
        <v>324</v>
      </c>
      <c r="H1300" t="s">
        <v>21</v>
      </c>
      <c r="I1300">
        <v>8.9700000000000005E-3</v>
      </c>
      <c r="K1300" s="14" t="s">
        <v>201</v>
      </c>
    </row>
    <row r="1301" spans="1:11" x14ac:dyDescent="0.25">
      <c r="A1301" s="4">
        <v>44641</v>
      </c>
      <c r="B1301" s="6" t="s">
        <v>64</v>
      </c>
      <c r="C1301">
        <v>1300</v>
      </c>
      <c r="D1301" t="s">
        <v>12</v>
      </c>
      <c r="E1301">
        <v>4</v>
      </c>
      <c r="F1301" t="s">
        <v>12</v>
      </c>
      <c r="H1301" t="s">
        <v>11</v>
      </c>
    </row>
    <row r="1302" spans="1:11" x14ac:dyDescent="0.25">
      <c r="A1302" s="4">
        <v>44641</v>
      </c>
      <c r="B1302" s="6" t="s">
        <v>64</v>
      </c>
      <c r="C1302">
        <v>1301</v>
      </c>
      <c r="D1302" t="s">
        <v>12</v>
      </c>
      <c r="E1302">
        <v>5</v>
      </c>
      <c r="F1302" t="s">
        <v>12</v>
      </c>
      <c r="H1302" t="s">
        <v>11</v>
      </c>
    </row>
    <row r="1303" spans="1:11" x14ac:dyDescent="0.25">
      <c r="A1303" s="4">
        <v>44641</v>
      </c>
      <c r="B1303" s="6" t="s">
        <v>64</v>
      </c>
      <c r="C1303">
        <v>1302</v>
      </c>
      <c r="D1303" t="s">
        <v>12</v>
      </c>
      <c r="E1303">
        <v>1</v>
      </c>
      <c r="F1303" t="s">
        <v>12</v>
      </c>
      <c r="H1303" t="s">
        <v>11</v>
      </c>
    </row>
    <row r="1304" spans="1:11" ht="30" x14ac:dyDescent="0.25">
      <c r="A1304" s="4">
        <v>44641</v>
      </c>
      <c r="B1304" s="6" t="s">
        <v>64</v>
      </c>
      <c r="C1304">
        <v>1303</v>
      </c>
      <c r="D1304" t="s">
        <v>12</v>
      </c>
      <c r="E1304">
        <v>5</v>
      </c>
      <c r="F1304" t="s">
        <v>12</v>
      </c>
      <c r="H1304" t="s">
        <v>11</v>
      </c>
      <c r="I1304">
        <v>1.09E-2</v>
      </c>
      <c r="J1304" s="8">
        <f>COUNTIF(D1290:D1304,"Y")/COUNTA(D1290:D1304)</f>
        <v>0.93333333333333335</v>
      </c>
      <c r="K1304" s="14" t="s">
        <v>202</v>
      </c>
    </row>
    <row r="1305" spans="1:11" x14ac:dyDescent="0.25">
      <c r="A1305" s="4">
        <v>44641</v>
      </c>
      <c r="B1305" s="6" t="s">
        <v>8</v>
      </c>
      <c r="C1305">
        <v>1304</v>
      </c>
      <c r="D1305" t="s">
        <v>12</v>
      </c>
      <c r="E1305">
        <v>3</v>
      </c>
      <c r="F1305" t="s">
        <v>12</v>
      </c>
      <c r="G1305">
        <v>325</v>
      </c>
      <c r="H1305" t="s">
        <v>16</v>
      </c>
    </row>
    <row r="1306" spans="1:11" x14ac:dyDescent="0.25">
      <c r="A1306" s="4">
        <v>44641</v>
      </c>
      <c r="B1306" s="6" t="s">
        <v>8</v>
      </c>
      <c r="C1306">
        <v>1305</v>
      </c>
      <c r="D1306" t="s">
        <v>9</v>
      </c>
      <c r="E1306">
        <v>0</v>
      </c>
      <c r="F1306" t="s">
        <v>12</v>
      </c>
      <c r="G1306">
        <v>325</v>
      </c>
      <c r="H1306" t="s">
        <v>16</v>
      </c>
    </row>
    <row r="1307" spans="1:11" ht="30" x14ac:dyDescent="0.25">
      <c r="A1307" s="4">
        <v>44641</v>
      </c>
      <c r="B1307" s="6" t="s">
        <v>8</v>
      </c>
      <c r="C1307">
        <v>1306</v>
      </c>
      <c r="D1307" t="s">
        <v>12</v>
      </c>
      <c r="E1307">
        <v>2</v>
      </c>
      <c r="F1307" t="s">
        <v>12</v>
      </c>
      <c r="G1307">
        <v>325</v>
      </c>
      <c r="H1307" t="s">
        <v>16</v>
      </c>
      <c r="I1307">
        <v>0.01</v>
      </c>
      <c r="K1307" s="14" t="s">
        <v>203</v>
      </c>
    </row>
    <row r="1308" spans="1:11" x14ac:dyDescent="0.25">
      <c r="A1308" s="4">
        <v>44641</v>
      </c>
      <c r="B1308" s="6" t="s">
        <v>8</v>
      </c>
      <c r="C1308">
        <v>1307</v>
      </c>
      <c r="D1308" t="s">
        <v>12</v>
      </c>
      <c r="E1308">
        <v>4</v>
      </c>
      <c r="F1308" t="s">
        <v>12</v>
      </c>
      <c r="G1308">
        <v>326</v>
      </c>
      <c r="H1308" t="s">
        <v>16</v>
      </c>
    </row>
    <row r="1309" spans="1:11" x14ac:dyDescent="0.25">
      <c r="A1309" s="4">
        <v>44641</v>
      </c>
      <c r="B1309" s="6" t="s">
        <v>8</v>
      </c>
      <c r="C1309">
        <v>1308</v>
      </c>
      <c r="D1309" t="s">
        <v>12</v>
      </c>
      <c r="E1309">
        <v>1</v>
      </c>
      <c r="F1309" t="s">
        <v>12</v>
      </c>
      <c r="G1309">
        <v>326</v>
      </c>
      <c r="H1309" t="s">
        <v>16</v>
      </c>
    </row>
    <row r="1310" spans="1:11" ht="30" x14ac:dyDescent="0.25">
      <c r="A1310" s="4">
        <v>44641</v>
      </c>
      <c r="B1310" s="6" t="s">
        <v>8</v>
      </c>
      <c r="C1310">
        <v>1309</v>
      </c>
      <c r="D1310" t="s">
        <v>12</v>
      </c>
      <c r="E1310">
        <v>8</v>
      </c>
      <c r="F1310" t="s">
        <v>12</v>
      </c>
      <c r="G1310">
        <v>326</v>
      </c>
      <c r="H1310" t="s">
        <v>16</v>
      </c>
      <c r="I1310">
        <v>8.7600000000000004E-3</v>
      </c>
      <c r="K1310" s="14" t="s">
        <v>204</v>
      </c>
    </row>
    <row r="1311" spans="1:11" x14ac:dyDescent="0.25">
      <c r="A1311" s="4">
        <v>44641</v>
      </c>
      <c r="B1311" s="6" t="s">
        <v>8</v>
      </c>
      <c r="C1311">
        <v>1310</v>
      </c>
      <c r="D1311" t="s">
        <v>9</v>
      </c>
      <c r="E1311">
        <v>0</v>
      </c>
      <c r="F1311" t="s">
        <v>12</v>
      </c>
      <c r="G1311">
        <v>327</v>
      </c>
      <c r="H1311" t="s">
        <v>21</v>
      </c>
    </row>
    <row r="1312" spans="1:11" x14ac:dyDescent="0.25">
      <c r="A1312" s="4">
        <v>44641</v>
      </c>
      <c r="B1312" s="6" t="s">
        <v>8</v>
      </c>
      <c r="C1312">
        <v>1311</v>
      </c>
      <c r="D1312" t="s">
        <v>12</v>
      </c>
      <c r="E1312">
        <v>2</v>
      </c>
      <c r="F1312" t="s">
        <v>12</v>
      </c>
      <c r="G1312">
        <v>327</v>
      </c>
      <c r="H1312" t="s">
        <v>21</v>
      </c>
    </row>
    <row r="1313" spans="1:11" ht="30" x14ac:dyDescent="0.25">
      <c r="A1313" s="4">
        <v>44641</v>
      </c>
      <c r="B1313" s="6" t="s">
        <v>8</v>
      </c>
      <c r="C1313">
        <v>1312</v>
      </c>
      <c r="D1313" t="s">
        <v>9</v>
      </c>
      <c r="E1313">
        <v>0</v>
      </c>
      <c r="F1313" t="s">
        <v>12</v>
      </c>
      <c r="G1313">
        <v>327</v>
      </c>
      <c r="H1313" t="s">
        <v>21</v>
      </c>
      <c r="I1313">
        <v>9.5300000000000003E-3</v>
      </c>
      <c r="K1313" s="14" t="s">
        <v>205</v>
      </c>
    </row>
    <row r="1314" spans="1:11" x14ac:dyDescent="0.25">
      <c r="A1314" s="4">
        <v>44641</v>
      </c>
      <c r="B1314" s="6" t="s">
        <v>8</v>
      </c>
      <c r="C1314">
        <v>1313</v>
      </c>
      <c r="D1314" t="s">
        <v>12</v>
      </c>
      <c r="E1314">
        <v>7</v>
      </c>
      <c r="F1314" t="s">
        <v>12</v>
      </c>
      <c r="G1314">
        <v>328</v>
      </c>
      <c r="H1314" t="s">
        <v>21</v>
      </c>
    </row>
    <row r="1315" spans="1:11" x14ac:dyDescent="0.25">
      <c r="A1315" s="4">
        <v>44641</v>
      </c>
      <c r="B1315" s="6" t="s">
        <v>8</v>
      </c>
      <c r="C1315">
        <v>1314</v>
      </c>
      <c r="D1315" t="s">
        <v>12</v>
      </c>
      <c r="E1315">
        <v>10</v>
      </c>
      <c r="F1315" t="s">
        <v>12</v>
      </c>
      <c r="G1315">
        <v>328</v>
      </c>
      <c r="H1315" t="s">
        <v>21</v>
      </c>
    </row>
    <row r="1316" spans="1:11" ht="30" x14ac:dyDescent="0.25">
      <c r="A1316" s="4">
        <v>44641</v>
      </c>
      <c r="B1316" s="6" t="s">
        <v>8</v>
      </c>
      <c r="C1316">
        <v>1315</v>
      </c>
      <c r="D1316" t="s">
        <v>12</v>
      </c>
      <c r="E1316">
        <v>2</v>
      </c>
      <c r="F1316" t="s">
        <v>12</v>
      </c>
      <c r="G1316">
        <v>328</v>
      </c>
      <c r="H1316" t="s">
        <v>21</v>
      </c>
      <c r="I1316">
        <v>9.75E-3</v>
      </c>
      <c r="K1316" s="14" t="s">
        <v>206</v>
      </c>
    </row>
    <row r="1317" spans="1:11" x14ac:dyDescent="0.25">
      <c r="A1317" s="4">
        <v>44641</v>
      </c>
      <c r="B1317" s="6" t="s">
        <v>8</v>
      </c>
      <c r="C1317">
        <v>1316</v>
      </c>
      <c r="D1317" t="s">
        <v>12</v>
      </c>
      <c r="E1317">
        <v>12</v>
      </c>
      <c r="F1317" t="s">
        <v>12</v>
      </c>
      <c r="H1317" t="s">
        <v>11</v>
      </c>
    </row>
    <row r="1318" spans="1:11" x14ac:dyDescent="0.25">
      <c r="A1318" s="4">
        <v>44641</v>
      </c>
      <c r="B1318" s="6" t="s">
        <v>8</v>
      </c>
      <c r="C1318">
        <v>1317</v>
      </c>
      <c r="D1318" t="s">
        <v>12</v>
      </c>
      <c r="E1318">
        <v>7</v>
      </c>
      <c r="F1318" t="s">
        <v>12</v>
      </c>
      <c r="H1318" t="s">
        <v>11</v>
      </c>
    </row>
    <row r="1319" spans="1:11" x14ac:dyDescent="0.25">
      <c r="A1319" s="4">
        <v>44641</v>
      </c>
      <c r="B1319" s="6" t="s">
        <v>8</v>
      </c>
      <c r="C1319">
        <v>1318</v>
      </c>
      <c r="D1319" t="s">
        <v>12</v>
      </c>
      <c r="E1319">
        <v>2</v>
      </c>
      <c r="F1319" t="s">
        <v>12</v>
      </c>
      <c r="H1319" t="s">
        <v>11</v>
      </c>
    </row>
    <row r="1320" spans="1:11" ht="30" x14ac:dyDescent="0.25">
      <c r="A1320" s="4">
        <v>44641</v>
      </c>
      <c r="B1320" s="6" t="s">
        <v>8</v>
      </c>
      <c r="C1320">
        <v>1319</v>
      </c>
      <c r="D1320" t="s">
        <v>9</v>
      </c>
      <c r="E1320">
        <v>0</v>
      </c>
      <c r="F1320" t="s">
        <v>12</v>
      </c>
      <c r="H1320" t="s">
        <v>11</v>
      </c>
      <c r="I1320">
        <v>1.2319999999999999E-2</v>
      </c>
      <c r="J1320" s="8">
        <f>COUNTIF(D1306:D1320,"Y")/COUNTA(D1306:D1320)</f>
        <v>0.73333333333333328</v>
      </c>
      <c r="K1320" s="14" t="s">
        <v>207</v>
      </c>
    </row>
    <row r="1321" spans="1:11" x14ac:dyDescent="0.25">
      <c r="A1321" s="4">
        <v>44642</v>
      </c>
      <c r="B1321" s="6" t="s">
        <v>18</v>
      </c>
      <c r="C1321">
        <v>1320</v>
      </c>
      <c r="D1321" t="s">
        <v>12</v>
      </c>
      <c r="E1321">
        <v>2</v>
      </c>
      <c r="F1321" t="s">
        <v>12</v>
      </c>
      <c r="G1321">
        <v>329</v>
      </c>
      <c r="H1321" t="s">
        <v>16</v>
      </c>
    </row>
    <row r="1322" spans="1:11" x14ac:dyDescent="0.25">
      <c r="A1322" s="4">
        <v>44642</v>
      </c>
      <c r="B1322" s="6" t="s">
        <v>18</v>
      </c>
      <c r="C1322">
        <v>1321</v>
      </c>
      <c r="D1322" t="s">
        <v>9</v>
      </c>
      <c r="E1322">
        <v>0</v>
      </c>
      <c r="F1322" t="s">
        <v>12</v>
      </c>
      <c r="G1322">
        <v>329</v>
      </c>
      <c r="H1322" t="s">
        <v>16</v>
      </c>
    </row>
    <row r="1323" spans="1:11" ht="30" x14ac:dyDescent="0.25">
      <c r="A1323" s="4">
        <v>44642</v>
      </c>
      <c r="B1323" s="6" t="s">
        <v>18</v>
      </c>
      <c r="C1323">
        <v>1322</v>
      </c>
      <c r="D1323" t="s">
        <v>9</v>
      </c>
      <c r="E1323">
        <v>0</v>
      </c>
      <c r="F1323" t="s">
        <v>12</v>
      </c>
      <c r="G1323">
        <v>329</v>
      </c>
      <c r="H1323" t="s">
        <v>16</v>
      </c>
      <c r="I1323">
        <v>7.7499999999999999E-3</v>
      </c>
      <c r="K1323" s="14" t="str">
        <f>"Aggregate weight spec " &amp;C1321&amp;"-"&amp;C1323</f>
        <v>Aggregate weight spec 1320-1322</v>
      </c>
    </row>
    <row r="1324" spans="1:11" x14ac:dyDescent="0.25">
      <c r="A1324" s="4">
        <v>44642</v>
      </c>
      <c r="B1324" s="6" t="s">
        <v>18</v>
      </c>
      <c r="C1324">
        <v>1323</v>
      </c>
      <c r="D1324" t="s">
        <v>9</v>
      </c>
      <c r="E1324">
        <v>0</v>
      </c>
      <c r="F1324" t="s">
        <v>12</v>
      </c>
      <c r="G1324">
        <v>330</v>
      </c>
      <c r="H1324" t="s">
        <v>16</v>
      </c>
    </row>
    <row r="1325" spans="1:11" x14ac:dyDescent="0.25">
      <c r="A1325" s="4">
        <v>44642</v>
      </c>
      <c r="B1325" s="6" t="s">
        <v>18</v>
      </c>
      <c r="C1325">
        <v>1324</v>
      </c>
      <c r="D1325" t="s">
        <v>12</v>
      </c>
      <c r="E1325">
        <v>1</v>
      </c>
      <c r="F1325" t="s">
        <v>12</v>
      </c>
      <c r="G1325">
        <v>330</v>
      </c>
      <c r="H1325" t="s">
        <v>16</v>
      </c>
    </row>
    <row r="1326" spans="1:11" ht="30" x14ac:dyDescent="0.25">
      <c r="A1326" s="4">
        <v>44642</v>
      </c>
      <c r="B1326" s="6" t="s">
        <v>18</v>
      </c>
      <c r="C1326">
        <v>1325</v>
      </c>
      <c r="D1326" t="s">
        <v>12</v>
      </c>
      <c r="E1326">
        <v>2</v>
      </c>
      <c r="F1326" t="s">
        <v>12</v>
      </c>
      <c r="G1326">
        <v>330</v>
      </c>
      <c r="H1326" t="s">
        <v>16</v>
      </c>
      <c r="I1326">
        <v>6.43E-3</v>
      </c>
      <c r="K1326" s="14" t="str">
        <f>"Aggregate weight spec " &amp;C1324&amp;"-"&amp;C1326</f>
        <v>Aggregate weight spec 1323-1325</v>
      </c>
    </row>
    <row r="1327" spans="1:11" x14ac:dyDescent="0.25">
      <c r="A1327" s="4">
        <v>44642</v>
      </c>
      <c r="B1327" s="6" t="s">
        <v>18</v>
      </c>
      <c r="C1327">
        <v>1326</v>
      </c>
      <c r="D1327" t="s">
        <v>12</v>
      </c>
      <c r="E1327">
        <v>1</v>
      </c>
      <c r="F1327" t="s">
        <v>12</v>
      </c>
      <c r="G1327">
        <v>331</v>
      </c>
      <c r="H1327" t="s">
        <v>21</v>
      </c>
    </row>
    <row r="1328" spans="1:11" x14ac:dyDescent="0.25">
      <c r="A1328" s="4">
        <v>44642</v>
      </c>
      <c r="B1328" s="6" t="s">
        <v>18</v>
      </c>
      <c r="C1328">
        <v>1327</v>
      </c>
      <c r="D1328" t="s">
        <v>9</v>
      </c>
      <c r="E1328">
        <v>0</v>
      </c>
      <c r="F1328" t="s">
        <v>12</v>
      </c>
      <c r="G1328">
        <v>331</v>
      </c>
      <c r="H1328" t="s">
        <v>21</v>
      </c>
    </row>
    <row r="1329" spans="1:12" ht="30" x14ac:dyDescent="0.25">
      <c r="A1329" s="4">
        <v>44642</v>
      </c>
      <c r="B1329" s="6" t="s">
        <v>18</v>
      </c>
      <c r="C1329">
        <v>1328</v>
      </c>
      <c r="D1329" t="s">
        <v>12</v>
      </c>
      <c r="E1329">
        <v>2</v>
      </c>
      <c r="F1329" t="s">
        <v>12</v>
      </c>
      <c r="G1329">
        <v>331</v>
      </c>
      <c r="H1329" t="s">
        <v>21</v>
      </c>
      <c r="I1329">
        <v>5.6499999999999996E-3</v>
      </c>
      <c r="K1329" s="14" t="str">
        <f>"Aggregate weight spec " &amp;C1327&amp;"-"&amp;C1329</f>
        <v>Aggregate weight spec 1326-1328</v>
      </c>
      <c r="L1329" t="s">
        <v>163</v>
      </c>
    </row>
    <row r="1330" spans="1:12" x14ac:dyDescent="0.25">
      <c r="A1330" s="4">
        <v>44642</v>
      </c>
      <c r="B1330" s="6" t="s">
        <v>18</v>
      </c>
      <c r="C1330">
        <v>1329</v>
      </c>
      <c r="D1330" t="s">
        <v>9</v>
      </c>
      <c r="E1330">
        <v>0</v>
      </c>
      <c r="F1330" t="s">
        <v>12</v>
      </c>
      <c r="G1330">
        <v>332</v>
      </c>
      <c r="H1330" t="s">
        <v>21</v>
      </c>
    </row>
    <row r="1331" spans="1:12" x14ac:dyDescent="0.25">
      <c r="A1331" s="4">
        <v>44642</v>
      </c>
      <c r="B1331" s="6" t="s">
        <v>18</v>
      </c>
      <c r="C1331">
        <v>1330</v>
      </c>
      <c r="D1331" t="s">
        <v>9</v>
      </c>
      <c r="E1331">
        <v>0</v>
      </c>
      <c r="F1331" t="s">
        <v>12</v>
      </c>
      <c r="G1331">
        <v>332</v>
      </c>
      <c r="H1331" t="s">
        <v>21</v>
      </c>
    </row>
    <row r="1332" spans="1:12" ht="30" x14ac:dyDescent="0.25">
      <c r="A1332" s="4">
        <v>44642</v>
      </c>
      <c r="B1332" s="6" t="s">
        <v>18</v>
      </c>
      <c r="C1332">
        <v>1331</v>
      </c>
      <c r="D1332" t="s">
        <v>12</v>
      </c>
      <c r="E1332">
        <v>1</v>
      </c>
      <c r="F1332" t="s">
        <v>12</v>
      </c>
      <c r="G1332">
        <v>332</v>
      </c>
      <c r="H1332" t="s">
        <v>21</v>
      </c>
      <c r="I1332">
        <v>5.5199999999999997E-3</v>
      </c>
      <c r="K1332" s="14" t="str">
        <f>"Aggregate weight spec " &amp;C1330&amp;"-"&amp;C1332</f>
        <v>Aggregate weight spec 1329-1331</v>
      </c>
      <c r="L1332" t="s">
        <v>163</v>
      </c>
    </row>
    <row r="1333" spans="1:12" x14ac:dyDescent="0.25">
      <c r="A1333" s="4">
        <v>44642</v>
      </c>
      <c r="B1333" s="6" t="s">
        <v>18</v>
      </c>
      <c r="C1333">
        <v>1332</v>
      </c>
      <c r="D1333" t="s">
        <v>12</v>
      </c>
      <c r="E1333">
        <v>13</v>
      </c>
      <c r="F1333" t="s">
        <v>12</v>
      </c>
      <c r="H1333" t="s">
        <v>11</v>
      </c>
      <c r="L1333" t="s">
        <v>163</v>
      </c>
    </row>
    <row r="1334" spans="1:12" x14ac:dyDescent="0.25">
      <c r="A1334" s="4">
        <v>44642</v>
      </c>
      <c r="B1334" s="6" t="s">
        <v>18</v>
      </c>
      <c r="C1334">
        <v>1333</v>
      </c>
      <c r="D1334" t="s">
        <v>12</v>
      </c>
      <c r="E1334">
        <v>1</v>
      </c>
      <c r="F1334" t="s">
        <v>12</v>
      </c>
      <c r="H1334" t="s">
        <v>11</v>
      </c>
      <c r="L1334" t="s">
        <v>163</v>
      </c>
    </row>
    <row r="1335" spans="1:12" x14ac:dyDescent="0.25">
      <c r="A1335" s="4">
        <v>44642</v>
      </c>
      <c r="B1335" s="6" t="s">
        <v>18</v>
      </c>
      <c r="C1335">
        <v>1334</v>
      </c>
      <c r="D1335" t="s">
        <v>9</v>
      </c>
      <c r="E1335">
        <v>0</v>
      </c>
      <c r="F1335" t="s">
        <v>12</v>
      </c>
      <c r="H1335" t="s">
        <v>11</v>
      </c>
    </row>
    <row r="1336" spans="1:12" ht="30" x14ac:dyDescent="0.25">
      <c r="A1336" s="4">
        <v>44642</v>
      </c>
      <c r="B1336" s="6" t="s">
        <v>18</v>
      </c>
      <c r="C1336">
        <v>1335</v>
      </c>
      <c r="D1336" t="s">
        <v>9</v>
      </c>
      <c r="E1336">
        <v>0</v>
      </c>
      <c r="F1336" t="s">
        <v>12</v>
      </c>
      <c r="H1336" t="s">
        <v>11</v>
      </c>
      <c r="I1336">
        <v>8.1099999999999992E-3</v>
      </c>
      <c r="J1336" s="8">
        <f>COUNTIF(D1322:D1336,"Y")/COUNTA(D1322:D1336)</f>
        <v>0.46666666666666667</v>
      </c>
      <c r="K1336" s="14" t="str">
        <f>"Aggregate weight spec " &amp;C1333&amp;"-"&amp;C1336</f>
        <v>Aggregate weight spec 1332-1335</v>
      </c>
    </row>
    <row r="1337" spans="1:12" x14ac:dyDescent="0.25">
      <c r="A1337" s="4">
        <v>44642</v>
      </c>
      <c r="B1337" s="6" t="s">
        <v>13</v>
      </c>
      <c r="C1337">
        <v>1336</v>
      </c>
      <c r="D1337" t="s">
        <v>12</v>
      </c>
      <c r="E1337">
        <v>1</v>
      </c>
      <c r="F1337" t="s">
        <v>12</v>
      </c>
      <c r="G1337">
        <v>333</v>
      </c>
      <c r="H1337" t="s">
        <v>16</v>
      </c>
    </row>
    <row r="1338" spans="1:12" x14ac:dyDescent="0.25">
      <c r="A1338" s="4">
        <v>44642</v>
      </c>
      <c r="B1338" s="6" t="s">
        <v>13</v>
      </c>
      <c r="C1338">
        <v>1337</v>
      </c>
      <c r="D1338" t="s">
        <v>12</v>
      </c>
      <c r="E1338">
        <v>4</v>
      </c>
      <c r="F1338" t="s">
        <v>12</v>
      </c>
      <c r="G1338">
        <v>333</v>
      </c>
      <c r="H1338" t="s">
        <v>16</v>
      </c>
    </row>
    <row r="1339" spans="1:12" ht="30" x14ac:dyDescent="0.25">
      <c r="A1339" s="4">
        <v>44642</v>
      </c>
      <c r="B1339" s="6" t="s">
        <v>13</v>
      </c>
      <c r="C1339">
        <v>1338</v>
      </c>
      <c r="D1339" t="s">
        <v>12</v>
      </c>
      <c r="E1339">
        <v>10</v>
      </c>
      <c r="F1339" t="s">
        <v>12</v>
      </c>
      <c r="G1339">
        <v>333</v>
      </c>
      <c r="H1339" t="s">
        <v>16</v>
      </c>
      <c r="I1339">
        <v>8.5599999999999999E-3</v>
      </c>
      <c r="K1339" s="14" t="str">
        <f>"Aggregate weight spec " &amp;C1337&amp;"-"&amp;C1339</f>
        <v>Aggregate weight spec 1336-1338</v>
      </c>
    </row>
    <row r="1340" spans="1:12" x14ac:dyDescent="0.25">
      <c r="A1340" s="4">
        <v>44642</v>
      </c>
      <c r="B1340" s="6" t="s">
        <v>13</v>
      </c>
      <c r="C1340">
        <v>1339</v>
      </c>
      <c r="D1340" t="s">
        <v>12</v>
      </c>
      <c r="E1340">
        <v>5</v>
      </c>
      <c r="F1340" t="s">
        <v>12</v>
      </c>
      <c r="G1340">
        <v>334</v>
      </c>
      <c r="H1340" t="s">
        <v>16</v>
      </c>
    </row>
    <row r="1341" spans="1:12" x14ac:dyDescent="0.25">
      <c r="A1341" s="4">
        <v>44642</v>
      </c>
      <c r="B1341" s="6" t="s">
        <v>13</v>
      </c>
      <c r="C1341">
        <v>1340</v>
      </c>
      <c r="D1341" t="s">
        <v>12</v>
      </c>
      <c r="E1341">
        <v>3</v>
      </c>
      <c r="F1341" t="s">
        <v>12</v>
      </c>
      <c r="G1341">
        <v>334</v>
      </c>
      <c r="H1341" t="s">
        <v>16</v>
      </c>
    </row>
    <row r="1342" spans="1:12" ht="30" x14ac:dyDescent="0.25">
      <c r="A1342" s="4">
        <v>44642</v>
      </c>
      <c r="B1342" s="6" t="s">
        <v>13</v>
      </c>
      <c r="C1342">
        <v>1341</v>
      </c>
      <c r="D1342" t="s">
        <v>12</v>
      </c>
      <c r="E1342">
        <v>1</v>
      </c>
      <c r="F1342" t="s">
        <v>12</v>
      </c>
      <c r="G1342">
        <v>334</v>
      </c>
      <c r="H1342" t="s">
        <v>16</v>
      </c>
      <c r="I1342">
        <v>7.9500000000000005E-3</v>
      </c>
      <c r="K1342" s="14" t="str">
        <f>"Aggregate weight spec " &amp;C1340&amp;"-"&amp;C1342</f>
        <v>Aggregate weight spec 1339-1341</v>
      </c>
    </row>
    <row r="1343" spans="1:12" x14ac:dyDescent="0.25">
      <c r="A1343" s="4">
        <v>44642</v>
      </c>
      <c r="B1343" s="6" t="s">
        <v>13</v>
      </c>
      <c r="C1343">
        <v>1342</v>
      </c>
      <c r="D1343" t="s">
        <v>9</v>
      </c>
      <c r="E1343">
        <v>0</v>
      </c>
      <c r="F1343" t="s">
        <v>12</v>
      </c>
      <c r="G1343">
        <v>335</v>
      </c>
      <c r="H1343" t="s">
        <v>21</v>
      </c>
    </row>
    <row r="1344" spans="1:12" x14ac:dyDescent="0.25">
      <c r="A1344" s="4">
        <v>44642</v>
      </c>
      <c r="B1344" s="6" t="s">
        <v>13</v>
      </c>
      <c r="C1344">
        <v>1343</v>
      </c>
      <c r="D1344" t="s">
        <v>12</v>
      </c>
      <c r="E1344">
        <v>2</v>
      </c>
      <c r="F1344" t="s">
        <v>12</v>
      </c>
      <c r="G1344">
        <v>335</v>
      </c>
      <c r="H1344" t="s">
        <v>21</v>
      </c>
    </row>
    <row r="1345" spans="1:12" ht="30" x14ac:dyDescent="0.25">
      <c r="A1345" s="4">
        <v>44642</v>
      </c>
      <c r="B1345" s="6" t="s">
        <v>13</v>
      </c>
      <c r="C1345">
        <v>1344</v>
      </c>
      <c r="D1345" t="s">
        <v>12</v>
      </c>
      <c r="E1345">
        <v>1</v>
      </c>
      <c r="F1345" t="s">
        <v>12</v>
      </c>
      <c r="G1345">
        <v>335</v>
      </c>
      <c r="H1345" t="s">
        <v>21</v>
      </c>
      <c r="I1345">
        <v>9.9299999999999996E-3</v>
      </c>
      <c r="K1345" s="14" t="str">
        <f>"Aggregate weight spec " &amp;C1343&amp;"-"&amp;C1345</f>
        <v>Aggregate weight spec 1342-1344</v>
      </c>
    </row>
    <row r="1346" spans="1:12" x14ac:dyDescent="0.25">
      <c r="A1346" s="4">
        <v>44642</v>
      </c>
      <c r="B1346" s="6" t="s">
        <v>13</v>
      </c>
      <c r="C1346">
        <v>1345</v>
      </c>
      <c r="D1346" t="s">
        <v>12</v>
      </c>
      <c r="E1346">
        <v>5</v>
      </c>
      <c r="F1346" t="s">
        <v>12</v>
      </c>
      <c r="G1346">
        <v>336</v>
      </c>
      <c r="H1346" t="s">
        <v>21</v>
      </c>
    </row>
    <row r="1347" spans="1:12" x14ac:dyDescent="0.25">
      <c r="A1347" s="4">
        <v>44642</v>
      </c>
      <c r="B1347" s="6" t="s">
        <v>13</v>
      </c>
      <c r="C1347">
        <v>1346</v>
      </c>
      <c r="D1347" t="s">
        <v>12</v>
      </c>
      <c r="E1347">
        <v>6</v>
      </c>
      <c r="F1347" t="s">
        <v>12</v>
      </c>
      <c r="G1347">
        <v>336</v>
      </c>
      <c r="H1347" t="s">
        <v>21</v>
      </c>
    </row>
    <row r="1348" spans="1:12" ht="30" x14ac:dyDescent="0.25">
      <c r="A1348" s="4">
        <v>44642</v>
      </c>
      <c r="B1348" s="6" t="s">
        <v>13</v>
      </c>
      <c r="C1348">
        <v>1347</v>
      </c>
      <c r="D1348" t="s">
        <v>9</v>
      </c>
      <c r="E1348">
        <v>0</v>
      </c>
      <c r="F1348" t="s">
        <v>12</v>
      </c>
      <c r="G1348">
        <v>336</v>
      </c>
      <c r="H1348" t="s">
        <v>21</v>
      </c>
      <c r="I1348">
        <v>8.0999999999999996E-3</v>
      </c>
      <c r="K1348" s="14" t="str">
        <f>"Aggregate weight spec " &amp;C1346&amp;"-"&amp;C1348</f>
        <v>Aggregate weight spec 1345-1347</v>
      </c>
    </row>
    <row r="1349" spans="1:12" x14ac:dyDescent="0.25">
      <c r="A1349" s="4">
        <v>44642</v>
      </c>
      <c r="B1349" s="6" t="s">
        <v>13</v>
      </c>
      <c r="C1349">
        <v>1348</v>
      </c>
      <c r="D1349" t="s">
        <v>12</v>
      </c>
      <c r="E1349">
        <v>10</v>
      </c>
      <c r="F1349" t="s">
        <v>12</v>
      </c>
      <c r="H1349" t="s">
        <v>11</v>
      </c>
    </row>
    <row r="1350" spans="1:12" x14ac:dyDescent="0.25">
      <c r="A1350" s="4">
        <v>44642</v>
      </c>
      <c r="B1350" s="6" t="s">
        <v>13</v>
      </c>
      <c r="C1350">
        <v>1349</v>
      </c>
      <c r="D1350" t="s">
        <v>12</v>
      </c>
      <c r="E1350">
        <v>25</v>
      </c>
      <c r="F1350" t="s">
        <v>12</v>
      </c>
      <c r="H1350" t="s">
        <v>11</v>
      </c>
    </row>
    <row r="1351" spans="1:12" x14ac:dyDescent="0.25">
      <c r="A1351" s="4">
        <v>44642</v>
      </c>
      <c r="B1351" s="6" t="s">
        <v>13</v>
      </c>
      <c r="C1351">
        <v>1350</v>
      </c>
      <c r="D1351" t="s">
        <v>12</v>
      </c>
      <c r="E1351">
        <v>1</v>
      </c>
      <c r="F1351" t="s">
        <v>12</v>
      </c>
      <c r="H1351" t="s">
        <v>11</v>
      </c>
    </row>
    <row r="1352" spans="1:12" ht="30" x14ac:dyDescent="0.25">
      <c r="A1352" s="4">
        <v>44642</v>
      </c>
      <c r="B1352" s="6" t="s">
        <v>13</v>
      </c>
      <c r="C1352">
        <v>1351</v>
      </c>
      <c r="D1352" t="s">
        <v>12</v>
      </c>
      <c r="E1352">
        <v>11</v>
      </c>
      <c r="F1352" t="s">
        <v>12</v>
      </c>
      <c r="H1352" t="s">
        <v>11</v>
      </c>
      <c r="I1352">
        <v>9.1800000000000007E-3</v>
      </c>
      <c r="J1352" s="8">
        <f>COUNTIF(D1338:D1352,"Y")/COUNTA(D1338:D1352)</f>
        <v>0.8666666666666667</v>
      </c>
      <c r="K1352" s="14" t="str">
        <f>"Aggregate weight spec " &amp;C1349&amp;"-"&amp;C1352</f>
        <v>Aggregate weight spec 1348-1351</v>
      </c>
    </row>
    <row r="1353" spans="1:12" x14ac:dyDescent="0.25">
      <c r="A1353" s="4">
        <v>44642</v>
      </c>
      <c r="B1353" s="6" t="s">
        <v>64</v>
      </c>
      <c r="C1353">
        <v>1352</v>
      </c>
      <c r="D1353" t="s">
        <v>12</v>
      </c>
      <c r="E1353">
        <v>4</v>
      </c>
      <c r="F1353" t="s">
        <v>12</v>
      </c>
      <c r="G1353">
        <v>337</v>
      </c>
      <c r="H1353" t="s">
        <v>16</v>
      </c>
    </row>
    <row r="1354" spans="1:12" x14ac:dyDescent="0.25">
      <c r="A1354" s="4">
        <v>44642</v>
      </c>
      <c r="B1354" s="6" t="s">
        <v>64</v>
      </c>
      <c r="C1354">
        <v>1353</v>
      </c>
      <c r="D1354" t="s">
        <v>9</v>
      </c>
      <c r="E1354">
        <v>0</v>
      </c>
      <c r="F1354" t="s">
        <v>12</v>
      </c>
      <c r="G1354">
        <v>337</v>
      </c>
      <c r="H1354" t="s">
        <v>16</v>
      </c>
    </row>
    <row r="1355" spans="1:12" ht="30" x14ac:dyDescent="0.25">
      <c r="A1355" s="4">
        <v>44642</v>
      </c>
      <c r="B1355" s="6" t="s">
        <v>64</v>
      </c>
      <c r="C1355">
        <v>1354</v>
      </c>
      <c r="D1355" t="s">
        <v>9</v>
      </c>
      <c r="E1355">
        <v>0</v>
      </c>
      <c r="F1355" t="s">
        <v>12</v>
      </c>
      <c r="G1355">
        <v>337</v>
      </c>
      <c r="H1355" t="s">
        <v>16</v>
      </c>
      <c r="I1355">
        <v>6.692E-3</v>
      </c>
      <c r="K1355" s="14" t="str">
        <f>"Aggregate weight spec " &amp;C1353&amp;"-"&amp;C1355</f>
        <v>Aggregate weight spec 1352-1354</v>
      </c>
    </row>
    <row r="1356" spans="1:12" x14ac:dyDescent="0.25">
      <c r="A1356" s="4">
        <v>44642</v>
      </c>
      <c r="B1356" s="6" t="s">
        <v>64</v>
      </c>
      <c r="C1356">
        <v>1355</v>
      </c>
      <c r="D1356" t="s">
        <v>9</v>
      </c>
      <c r="E1356">
        <v>0</v>
      </c>
      <c r="F1356" t="s">
        <v>12</v>
      </c>
      <c r="G1356">
        <v>338</v>
      </c>
      <c r="H1356" t="s">
        <v>16</v>
      </c>
    </row>
    <row r="1357" spans="1:12" x14ac:dyDescent="0.25">
      <c r="A1357" s="4">
        <v>44642</v>
      </c>
      <c r="B1357" s="6" t="s">
        <v>64</v>
      </c>
      <c r="C1357">
        <v>1356</v>
      </c>
      <c r="D1357" t="s">
        <v>12</v>
      </c>
      <c r="E1357">
        <v>1</v>
      </c>
      <c r="F1357" t="s">
        <v>12</v>
      </c>
      <c r="G1357">
        <v>338</v>
      </c>
      <c r="H1357" t="s">
        <v>16</v>
      </c>
      <c r="L1357" t="s">
        <v>163</v>
      </c>
    </row>
    <row r="1358" spans="1:12" ht="30" x14ac:dyDescent="0.25">
      <c r="A1358" s="4">
        <v>44642</v>
      </c>
      <c r="B1358" s="6" t="s">
        <v>64</v>
      </c>
      <c r="C1358">
        <v>1357</v>
      </c>
      <c r="D1358" t="s">
        <v>12</v>
      </c>
      <c r="E1358">
        <v>9</v>
      </c>
      <c r="F1358" t="s">
        <v>12</v>
      </c>
      <c r="G1358">
        <v>338</v>
      </c>
      <c r="H1358" t="s">
        <v>16</v>
      </c>
      <c r="I1358">
        <v>6.6499999999999997E-3</v>
      </c>
      <c r="K1358" s="14" t="str">
        <f>"Aggregate weight spec " &amp;C1356&amp;"-"&amp;C1358</f>
        <v>Aggregate weight spec 1355-1357</v>
      </c>
    </row>
    <row r="1359" spans="1:12" x14ac:dyDescent="0.25">
      <c r="A1359" s="4">
        <v>44642</v>
      </c>
      <c r="B1359" s="6" t="s">
        <v>64</v>
      </c>
      <c r="C1359">
        <v>1358</v>
      </c>
      <c r="D1359" t="s">
        <v>9</v>
      </c>
      <c r="E1359">
        <v>0</v>
      </c>
      <c r="F1359" t="s">
        <v>12</v>
      </c>
      <c r="G1359">
        <v>339</v>
      </c>
      <c r="H1359" t="s">
        <v>21</v>
      </c>
    </row>
    <row r="1360" spans="1:12" x14ac:dyDescent="0.25">
      <c r="A1360" s="4">
        <v>44642</v>
      </c>
      <c r="B1360" s="6" t="s">
        <v>64</v>
      </c>
      <c r="C1360">
        <v>1359</v>
      </c>
      <c r="D1360" t="s">
        <v>12</v>
      </c>
      <c r="E1360">
        <v>7</v>
      </c>
      <c r="F1360" t="s">
        <v>12</v>
      </c>
      <c r="G1360">
        <v>339</v>
      </c>
      <c r="H1360" t="s">
        <v>21</v>
      </c>
    </row>
    <row r="1361" spans="1:12" ht="30" x14ac:dyDescent="0.25">
      <c r="A1361" s="4">
        <v>44642</v>
      </c>
      <c r="B1361" s="6" t="s">
        <v>64</v>
      </c>
      <c r="C1361">
        <v>1360</v>
      </c>
      <c r="D1361" t="s">
        <v>12</v>
      </c>
      <c r="E1361">
        <v>13</v>
      </c>
      <c r="F1361" t="s">
        <v>12</v>
      </c>
      <c r="G1361">
        <v>339</v>
      </c>
      <c r="H1361" t="s">
        <v>21</v>
      </c>
      <c r="I1361">
        <v>5.8399999999999997E-3</v>
      </c>
      <c r="K1361" s="14" t="str">
        <f>"Aggregate weight spec " &amp;C1359&amp;"-"&amp;C1361</f>
        <v>Aggregate weight spec 1358-1360</v>
      </c>
    </row>
    <row r="1362" spans="1:12" x14ac:dyDescent="0.25">
      <c r="A1362" s="4">
        <v>44642</v>
      </c>
      <c r="B1362" s="6" t="s">
        <v>64</v>
      </c>
      <c r="C1362">
        <v>1361</v>
      </c>
      <c r="D1362" t="s">
        <v>12</v>
      </c>
      <c r="E1362">
        <v>1</v>
      </c>
      <c r="F1362" t="s">
        <v>12</v>
      </c>
      <c r="G1362">
        <v>340</v>
      </c>
      <c r="H1362" t="s">
        <v>21</v>
      </c>
    </row>
    <row r="1363" spans="1:12" x14ac:dyDescent="0.25">
      <c r="A1363" s="4">
        <v>44642</v>
      </c>
      <c r="B1363" s="6" t="s">
        <v>64</v>
      </c>
      <c r="C1363">
        <v>1362</v>
      </c>
      <c r="D1363" t="s">
        <v>12</v>
      </c>
      <c r="E1363">
        <v>3</v>
      </c>
      <c r="F1363" t="s">
        <v>12</v>
      </c>
      <c r="G1363">
        <v>340</v>
      </c>
      <c r="H1363" t="s">
        <v>21</v>
      </c>
    </row>
    <row r="1364" spans="1:12" ht="30" x14ac:dyDescent="0.25">
      <c r="A1364" s="4">
        <v>44642</v>
      </c>
      <c r="B1364" s="6" t="s">
        <v>64</v>
      </c>
      <c r="C1364">
        <v>1363</v>
      </c>
      <c r="D1364" t="s">
        <v>12</v>
      </c>
      <c r="E1364">
        <v>1</v>
      </c>
      <c r="F1364" t="s">
        <v>12</v>
      </c>
      <c r="G1364">
        <v>340</v>
      </c>
      <c r="H1364" t="s">
        <v>21</v>
      </c>
      <c r="I1364">
        <v>7.3299999999999997E-3</v>
      </c>
      <c r="K1364" s="14" t="str">
        <f>"Aggregate weight spec " &amp;C1362&amp;"-"&amp;C1364</f>
        <v>Aggregate weight spec 1361-1363</v>
      </c>
    </row>
    <row r="1365" spans="1:12" x14ac:dyDescent="0.25">
      <c r="A1365" s="4">
        <v>44642</v>
      </c>
      <c r="B1365" s="6" t="s">
        <v>64</v>
      </c>
      <c r="C1365">
        <v>1364</v>
      </c>
      <c r="D1365" t="s">
        <v>12</v>
      </c>
      <c r="E1365">
        <v>2</v>
      </c>
      <c r="F1365" t="s">
        <v>12</v>
      </c>
      <c r="H1365" t="s">
        <v>11</v>
      </c>
      <c r="L1365" t="s">
        <v>163</v>
      </c>
    </row>
    <row r="1366" spans="1:12" x14ac:dyDescent="0.25">
      <c r="A1366" s="4">
        <v>44642</v>
      </c>
      <c r="B1366" s="6" t="s">
        <v>64</v>
      </c>
      <c r="C1366">
        <v>1365</v>
      </c>
      <c r="D1366" t="s">
        <v>9</v>
      </c>
      <c r="E1366">
        <v>0</v>
      </c>
      <c r="F1366" t="s">
        <v>12</v>
      </c>
      <c r="H1366" t="s">
        <v>11</v>
      </c>
    </row>
    <row r="1367" spans="1:12" x14ac:dyDescent="0.25">
      <c r="A1367" s="4">
        <v>44642</v>
      </c>
      <c r="B1367" s="6" t="s">
        <v>64</v>
      </c>
      <c r="C1367">
        <v>1366</v>
      </c>
      <c r="D1367" t="s">
        <v>12</v>
      </c>
      <c r="E1367">
        <v>9</v>
      </c>
      <c r="F1367" t="s">
        <v>12</v>
      </c>
      <c r="H1367" t="s">
        <v>11</v>
      </c>
    </row>
    <row r="1368" spans="1:12" ht="30" x14ac:dyDescent="0.25">
      <c r="A1368" s="4">
        <v>44642</v>
      </c>
      <c r="B1368" s="6" t="s">
        <v>64</v>
      </c>
      <c r="C1368">
        <v>1367</v>
      </c>
      <c r="D1368" t="s">
        <v>12</v>
      </c>
      <c r="E1368">
        <v>6</v>
      </c>
      <c r="F1368" t="s">
        <v>12</v>
      </c>
      <c r="H1368" t="s">
        <v>11</v>
      </c>
      <c r="I1368">
        <v>8.7500000000000008E-3</v>
      </c>
      <c r="J1368" s="8">
        <f>COUNTIF(D1354:D1368,"Y")/COUNTA(D1354:D1368)</f>
        <v>0.66666666666666663</v>
      </c>
      <c r="K1368" s="14" t="str">
        <f>"Aggregate weight spec " &amp;C1365&amp;"-"&amp;C1368</f>
        <v>Aggregate weight spec 1364-1367</v>
      </c>
    </row>
    <row r="1369" spans="1:12" x14ac:dyDescent="0.25">
      <c r="A1369" s="4">
        <v>44642</v>
      </c>
      <c r="B1369" s="6" t="s">
        <v>8</v>
      </c>
      <c r="C1369">
        <v>1368</v>
      </c>
      <c r="D1369" t="s">
        <v>12</v>
      </c>
      <c r="E1369">
        <v>2</v>
      </c>
      <c r="F1369" t="s">
        <v>12</v>
      </c>
      <c r="G1369">
        <v>341</v>
      </c>
      <c r="H1369" t="s">
        <v>16</v>
      </c>
      <c r="L1369" t="s">
        <v>163</v>
      </c>
    </row>
    <row r="1370" spans="1:12" x14ac:dyDescent="0.25">
      <c r="A1370" s="4">
        <v>44642</v>
      </c>
      <c r="B1370" s="6" t="s">
        <v>8</v>
      </c>
      <c r="C1370">
        <v>1369</v>
      </c>
      <c r="D1370" t="s">
        <v>12</v>
      </c>
      <c r="E1370">
        <v>11</v>
      </c>
      <c r="F1370" t="s">
        <v>12</v>
      </c>
      <c r="G1370">
        <v>341</v>
      </c>
      <c r="H1370" t="s">
        <v>16</v>
      </c>
    </row>
    <row r="1371" spans="1:12" ht="30" x14ac:dyDescent="0.25">
      <c r="A1371" s="4">
        <v>44642</v>
      </c>
      <c r="B1371" s="6" t="s">
        <v>8</v>
      </c>
      <c r="C1371">
        <v>1370</v>
      </c>
      <c r="D1371" t="s">
        <v>12</v>
      </c>
      <c r="E1371">
        <v>2</v>
      </c>
      <c r="F1371" t="s">
        <v>12</v>
      </c>
      <c r="G1371">
        <v>341</v>
      </c>
      <c r="H1371" t="s">
        <v>16</v>
      </c>
      <c r="I1371">
        <v>8.2199999999999999E-3</v>
      </c>
      <c r="K1371" s="14" t="str">
        <f>"Aggregate weight spec " &amp;C1369&amp;"-"&amp;C1371</f>
        <v>Aggregate weight spec 1368-1370</v>
      </c>
    </row>
    <row r="1372" spans="1:12" x14ac:dyDescent="0.25">
      <c r="A1372" s="4">
        <v>44642</v>
      </c>
      <c r="B1372" s="6" t="s">
        <v>8</v>
      </c>
      <c r="C1372">
        <v>1371</v>
      </c>
      <c r="D1372" t="s">
        <v>12</v>
      </c>
      <c r="E1372">
        <v>8</v>
      </c>
      <c r="F1372" t="s">
        <v>12</v>
      </c>
      <c r="G1372">
        <v>342</v>
      </c>
      <c r="H1372" t="s">
        <v>16</v>
      </c>
    </row>
    <row r="1373" spans="1:12" x14ac:dyDescent="0.25">
      <c r="A1373" s="4">
        <v>44642</v>
      </c>
      <c r="B1373" s="6" t="s">
        <v>8</v>
      </c>
      <c r="C1373">
        <v>1372</v>
      </c>
      <c r="D1373" t="s">
        <v>12</v>
      </c>
      <c r="E1373">
        <v>23</v>
      </c>
      <c r="F1373" t="s">
        <v>12</v>
      </c>
      <c r="G1373">
        <v>342</v>
      </c>
      <c r="H1373" t="s">
        <v>16</v>
      </c>
    </row>
    <row r="1374" spans="1:12" ht="30" x14ac:dyDescent="0.25">
      <c r="A1374" s="4">
        <v>44642</v>
      </c>
      <c r="B1374" s="6" t="s">
        <v>8</v>
      </c>
      <c r="C1374">
        <v>1373</v>
      </c>
      <c r="D1374" t="s">
        <v>12</v>
      </c>
      <c r="E1374">
        <v>14</v>
      </c>
      <c r="F1374" t="s">
        <v>12</v>
      </c>
      <c r="G1374">
        <v>342</v>
      </c>
      <c r="H1374" t="s">
        <v>16</v>
      </c>
      <c r="I1374">
        <v>5.5500000000000002E-3</v>
      </c>
      <c r="K1374" s="14" t="str">
        <f>"Aggregate weight spec " &amp;C1372&amp;"-"&amp;C1374</f>
        <v>Aggregate weight spec 1371-1373</v>
      </c>
      <c r="L1374" t="s">
        <v>163</v>
      </c>
    </row>
    <row r="1375" spans="1:12" x14ac:dyDescent="0.25">
      <c r="A1375" s="4">
        <v>44642</v>
      </c>
      <c r="B1375" s="6" t="s">
        <v>8</v>
      </c>
      <c r="C1375">
        <v>1374</v>
      </c>
      <c r="D1375" t="s">
        <v>12</v>
      </c>
      <c r="E1375">
        <v>1</v>
      </c>
      <c r="F1375" t="s">
        <v>12</v>
      </c>
      <c r="G1375">
        <v>343</v>
      </c>
      <c r="H1375" t="s">
        <v>21</v>
      </c>
    </row>
    <row r="1376" spans="1:12" x14ac:dyDescent="0.25">
      <c r="A1376" s="4">
        <v>44642</v>
      </c>
      <c r="B1376" s="6" t="s">
        <v>8</v>
      </c>
      <c r="C1376">
        <v>1375</v>
      </c>
      <c r="D1376" t="s">
        <v>9</v>
      </c>
      <c r="E1376">
        <v>0</v>
      </c>
      <c r="F1376" t="s">
        <v>12</v>
      </c>
      <c r="G1376">
        <v>343</v>
      </c>
      <c r="H1376" t="s">
        <v>21</v>
      </c>
    </row>
    <row r="1377" spans="1:12" ht="30" x14ac:dyDescent="0.25">
      <c r="A1377" s="4">
        <v>44642</v>
      </c>
      <c r="B1377" s="6" t="s">
        <v>8</v>
      </c>
      <c r="C1377">
        <v>1376</v>
      </c>
      <c r="D1377" t="s">
        <v>12</v>
      </c>
      <c r="E1377">
        <v>11</v>
      </c>
      <c r="F1377" t="s">
        <v>12</v>
      </c>
      <c r="G1377">
        <v>343</v>
      </c>
      <c r="H1377" t="s">
        <v>21</v>
      </c>
      <c r="I1377">
        <v>8.3800000000000003E-3</v>
      </c>
      <c r="K1377" s="14" t="str">
        <f>"Aggregate weight spec " &amp;C1375&amp;"-"&amp;C1377</f>
        <v>Aggregate weight spec 1374-1376</v>
      </c>
    </row>
    <row r="1378" spans="1:12" x14ac:dyDescent="0.25">
      <c r="A1378" s="4">
        <v>44642</v>
      </c>
      <c r="B1378" s="6" t="s">
        <v>8</v>
      </c>
      <c r="C1378">
        <v>1377</v>
      </c>
      <c r="D1378" t="s">
        <v>12</v>
      </c>
      <c r="E1378">
        <v>5</v>
      </c>
      <c r="F1378" t="s">
        <v>12</v>
      </c>
      <c r="G1378">
        <v>344</v>
      </c>
      <c r="H1378" t="s">
        <v>21</v>
      </c>
      <c r="L1378" t="s">
        <v>163</v>
      </c>
    </row>
    <row r="1379" spans="1:12" x14ac:dyDescent="0.25">
      <c r="A1379" s="4">
        <v>44642</v>
      </c>
      <c r="B1379" s="6" t="s">
        <v>8</v>
      </c>
      <c r="C1379">
        <v>1378</v>
      </c>
      <c r="D1379" t="s">
        <v>12</v>
      </c>
      <c r="E1379">
        <v>2</v>
      </c>
      <c r="F1379" t="s">
        <v>12</v>
      </c>
      <c r="G1379">
        <v>344</v>
      </c>
      <c r="H1379" t="s">
        <v>21</v>
      </c>
      <c r="L1379" t="s">
        <v>163</v>
      </c>
    </row>
    <row r="1380" spans="1:12" ht="30" x14ac:dyDescent="0.25">
      <c r="A1380" s="4">
        <v>44642</v>
      </c>
      <c r="B1380" s="6" t="s">
        <v>8</v>
      </c>
      <c r="C1380">
        <v>1379</v>
      </c>
      <c r="D1380" t="s">
        <v>12</v>
      </c>
      <c r="E1380">
        <v>3</v>
      </c>
      <c r="F1380" t="s">
        <v>12</v>
      </c>
      <c r="G1380">
        <v>344</v>
      </c>
      <c r="H1380" t="s">
        <v>21</v>
      </c>
      <c r="I1380">
        <v>7.7999999999999996E-3</v>
      </c>
      <c r="K1380" s="14" t="str">
        <f>"Aggregate weight spec " &amp;C1378&amp;"-"&amp;C1380</f>
        <v>Aggregate weight spec 1377-1379</v>
      </c>
    </row>
    <row r="1381" spans="1:12" x14ac:dyDescent="0.25">
      <c r="A1381" s="4">
        <v>44642</v>
      </c>
      <c r="B1381" s="6" t="s">
        <v>8</v>
      </c>
      <c r="C1381">
        <v>1380</v>
      </c>
      <c r="D1381" t="s">
        <v>12</v>
      </c>
      <c r="E1381">
        <v>1</v>
      </c>
      <c r="F1381" t="s">
        <v>12</v>
      </c>
      <c r="H1381" t="s">
        <v>11</v>
      </c>
    </row>
    <row r="1382" spans="1:12" x14ac:dyDescent="0.25">
      <c r="A1382" s="4">
        <v>44642</v>
      </c>
      <c r="B1382" s="6" t="s">
        <v>8</v>
      </c>
      <c r="C1382">
        <v>1381</v>
      </c>
      <c r="D1382" t="s">
        <v>12</v>
      </c>
      <c r="E1382">
        <v>2</v>
      </c>
      <c r="F1382" t="s">
        <v>12</v>
      </c>
      <c r="H1382" t="s">
        <v>11</v>
      </c>
    </row>
    <row r="1383" spans="1:12" x14ac:dyDescent="0.25">
      <c r="A1383" s="4">
        <v>44642</v>
      </c>
      <c r="B1383" s="6" t="s">
        <v>8</v>
      </c>
      <c r="C1383">
        <v>1382</v>
      </c>
      <c r="D1383" t="s">
        <v>12</v>
      </c>
      <c r="E1383">
        <v>2</v>
      </c>
      <c r="F1383" t="s">
        <v>12</v>
      </c>
      <c r="H1383" t="s">
        <v>11</v>
      </c>
    </row>
    <row r="1384" spans="1:12" ht="30" x14ac:dyDescent="0.25">
      <c r="A1384" s="4">
        <v>44642</v>
      </c>
      <c r="B1384" s="6" t="s">
        <v>8</v>
      </c>
      <c r="C1384">
        <v>1383</v>
      </c>
      <c r="D1384" t="s">
        <v>12</v>
      </c>
      <c r="E1384">
        <v>17</v>
      </c>
      <c r="F1384" t="s">
        <v>12</v>
      </c>
      <c r="H1384" t="s">
        <v>11</v>
      </c>
      <c r="I1384">
        <v>1.09E-2</v>
      </c>
      <c r="J1384" s="8">
        <f>COUNTIF(D1370:D1384,"Y")/COUNTA(D1370:D1384)</f>
        <v>0.93333333333333335</v>
      </c>
      <c r="K1384" s="14" t="str">
        <f>"Aggregate weight spec " &amp;C1381&amp;"-"&amp;C1384</f>
        <v>Aggregate weight spec 1380-1383</v>
      </c>
      <c r="L1384" t="s">
        <v>163</v>
      </c>
    </row>
    <row r="1385" spans="1:12" x14ac:dyDescent="0.25">
      <c r="A1385" s="4">
        <v>44643</v>
      </c>
      <c r="B1385" s="6" t="s">
        <v>18</v>
      </c>
      <c r="C1385">
        <v>1384</v>
      </c>
      <c r="D1385" t="s">
        <v>12</v>
      </c>
      <c r="E1385">
        <v>1</v>
      </c>
      <c r="F1385" t="s">
        <v>12</v>
      </c>
      <c r="G1385">
        <v>345</v>
      </c>
      <c r="H1385" t="s">
        <v>16</v>
      </c>
      <c r="L1385" t="s">
        <v>163</v>
      </c>
    </row>
    <row r="1386" spans="1:12" x14ac:dyDescent="0.25">
      <c r="A1386" s="4">
        <v>44643</v>
      </c>
      <c r="B1386" s="6" t="s">
        <v>18</v>
      </c>
      <c r="C1386">
        <v>1385</v>
      </c>
      <c r="D1386" t="s">
        <v>12</v>
      </c>
      <c r="E1386">
        <v>8</v>
      </c>
      <c r="F1386" t="s">
        <v>12</v>
      </c>
      <c r="G1386">
        <v>345</v>
      </c>
      <c r="H1386" t="s">
        <v>16</v>
      </c>
    </row>
    <row r="1387" spans="1:12" ht="30" x14ac:dyDescent="0.25">
      <c r="A1387" s="4">
        <v>44643</v>
      </c>
      <c r="B1387" s="6" t="s">
        <v>18</v>
      </c>
      <c r="C1387">
        <v>1386</v>
      </c>
      <c r="D1387" t="s">
        <v>12</v>
      </c>
      <c r="E1387">
        <v>8</v>
      </c>
      <c r="F1387" t="s">
        <v>12</v>
      </c>
      <c r="G1387">
        <v>345</v>
      </c>
      <c r="H1387" t="s">
        <v>16</v>
      </c>
      <c r="I1387">
        <v>7.1320000000000003E-3</v>
      </c>
      <c r="K1387" s="14" t="str">
        <f>"Aggregate weight spec " &amp;C1385&amp;"-"&amp;C1387</f>
        <v>Aggregate weight spec 1384-1386</v>
      </c>
    </row>
    <row r="1388" spans="1:12" x14ac:dyDescent="0.25">
      <c r="A1388" s="4">
        <v>44643</v>
      </c>
      <c r="B1388" s="6" t="s">
        <v>18</v>
      </c>
      <c r="C1388">
        <v>1387</v>
      </c>
      <c r="D1388" t="s">
        <v>9</v>
      </c>
      <c r="E1388">
        <v>0</v>
      </c>
      <c r="F1388" t="s">
        <v>12</v>
      </c>
      <c r="G1388">
        <v>346</v>
      </c>
      <c r="H1388" t="s">
        <v>16</v>
      </c>
    </row>
    <row r="1389" spans="1:12" x14ac:dyDescent="0.25">
      <c r="A1389" s="4">
        <v>44643</v>
      </c>
      <c r="B1389" s="6" t="s">
        <v>18</v>
      </c>
      <c r="C1389">
        <v>1388</v>
      </c>
      <c r="D1389" t="s">
        <v>12</v>
      </c>
      <c r="E1389">
        <v>2</v>
      </c>
      <c r="F1389" t="s">
        <v>12</v>
      </c>
      <c r="G1389">
        <v>346</v>
      </c>
      <c r="H1389" t="s">
        <v>16</v>
      </c>
    </row>
    <row r="1390" spans="1:12" ht="30" x14ac:dyDescent="0.25">
      <c r="A1390" s="4">
        <v>44643</v>
      </c>
      <c r="B1390" s="6" t="s">
        <v>18</v>
      </c>
      <c r="C1390">
        <v>1389</v>
      </c>
      <c r="D1390" t="s">
        <v>9</v>
      </c>
      <c r="E1390">
        <v>0</v>
      </c>
      <c r="F1390" t="s">
        <v>12</v>
      </c>
      <c r="G1390">
        <v>346</v>
      </c>
      <c r="H1390" t="s">
        <v>16</v>
      </c>
      <c r="I1390">
        <v>6.2599999999999999E-3</v>
      </c>
      <c r="K1390" s="14" t="str">
        <f>"Aggregate weight spec " &amp;C1388&amp;"-"&amp;C1390</f>
        <v>Aggregate weight spec 1387-1389</v>
      </c>
    </row>
    <row r="1391" spans="1:12" x14ac:dyDescent="0.25">
      <c r="A1391" s="4">
        <v>44643</v>
      </c>
      <c r="B1391" s="6" t="s">
        <v>18</v>
      </c>
      <c r="C1391">
        <v>1390</v>
      </c>
      <c r="D1391" t="s">
        <v>9</v>
      </c>
      <c r="E1391">
        <v>0</v>
      </c>
      <c r="F1391" t="s">
        <v>12</v>
      </c>
      <c r="G1391">
        <v>347</v>
      </c>
      <c r="H1391" t="s">
        <v>21</v>
      </c>
    </row>
    <row r="1392" spans="1:12" x14ac:dyDescent="0.25">
      <c r="A1392" s="4">
        <v>44643</v>
      </c>
      <c r="B1392" s="6" t="s">
        <v>18</v>
      </c>
      <c r="C1392">
        <v>1391</v>
      </c>
      <c r="D1392" t="s">
        <v>12</v>
      </c>
      <c r="E1392">
        <v>4</v>
      </c>
      <c r="F1392" t="s">
        <v>12</v>
      </c>
      <c r="G1392">
        <v>347</v>
      </c>
      <c r="H1392" t="s">
        <v>21</v>
      </c>
    </row>
    <row r="1393" spans="1:12" ht="30" x14ac:dyDescent="0.25">
      <c r="A1393" s="4">
        <v>44643</v>
      </c>
      <c r="B1393" s="6" t="s">
        <v>18</v>
      </c>
      <c r="C1393">
        <v>1392</v>
      </c>
      <c r="D1393" t="s">
        <v>9</v>
      </c>
      <c r="E1393">
        <v>0</v>
      </c>
      <c r="F1393" t="s">
        <v>12</v>
      </c>
      <c r="G1393">
        <v>347</v>
      </c>
      <c r="H1393" t="s">
        <v>21</v>
      </c>
      <c r="I1393">
        <v>6.0499999999999998E-3</v>
      </c>
      <c r="K1393" s="14" t="str">
        <f>"Aggregate weight spec " &amp;C1391&amp;"-"&amp;C1393</f>
        <v>Aggregate weight spec 1390-1392</v>
      </c>
    </row>
    <row r="1394" spans="1:12" x14ac:dyDescent="0.25">
      <c r="A1394" s="4">
        <v>44643</v>
      </c>
      <c r="B1394" s="6" t="s">
        <v>18</v>
      </c>
      <c r="C1394">
        <v>1393</v>
      </c>
      <c r="D1394" t="s">
        <v>9</v>
      </c>
      <c r="E1394">
        <v>0</v>
      </c>
      <c r="F1394" t="s">
        <v>12</v>
      </c>
      <c r="G1394">
        <v>348</v>
      </c>
      <c r="H1394" t="s">
        <v>21</v>
      </c>
    </row>
    <row r="1395" spans="1:12" x14ac:dyDescent="0.25">
      <c r="A1395" s="4">
        <v>44643</v>
      </c>
      <c r="B1395" s="6" t="s">
        <v>18</v>
      </c>
      <c r="C1395">
        <v>1394</v>
      </c>
      <c r="D1395" t="s">
        <v>9</v>
      </c>
      <c r="E1395">
        <v>0</v>
      </c>
      <c r="F1395" t="s">
        <v>12</v>
      </c>
      <c r="G1395">
        <v>348</v>
      </c>
      <c r="H1395" t="s">
        <v>21</v>
      </c>
    </row>
    <row r="1396" spans="1:12" ht="30" x14ac:dyDescent="0.25">
      <c r="A1396" s="4">
        <v>44643</v>
      </c>
      <c r="B1396" s="6" t="s">
        <v>18</v>
      </c>
      <c r="C1396">
        <v>1395</v>
      </c>
      <c r="D1396" t="s">
        <v>9</v>
      </c>
      <c r="E1396">
        <v>0</v>
      </c>
      <c r="F1396" t="s">
        <v>12</v>
      </c>
      <c r="G1396">
        <v>348</v>
      </c>
      <c r="H1396" t="s">
        <v>21</v>
      </c>
      <c r="I1396">
        <v>5.13E-3</v>
      </c>
      <c r="K1396" s="14" t="str">
        <f>"Aggregate weight spec " &amp;C1394&amp;"-"&amp;C1396</f>
        <v>Aggregate weight spec 1393-1395</v>
      </c>
    </row>
    <row r="1397" spans="1:12" x14ac:dyDescent="0.25">
      <c r="A1397" s="4">
        <v>44643</v>
      </c>
      <c r="B1397" s="6" t="s">
        <v>18</v>
      </c>
      <c r="C1397">
        <v>1396</v>
      </c>
      <c r="D1397" t="s">
        <v>12</v>
      </c>
      <c r="E1397">
        <v>1</v>
      </c>
      <c r="F1397" t="s">
        <v>12</v>
      </c>
      <c r="H1397" t="s">
        <v>11</v>
      </c>
      <c r="L1397" t="s">
        <v>163</v>
      </c>
    </row>
    <row r="1398" spans="1:12" x14ac:dyDescent="0.25">
      <c r="A1398" s="4">
        <v>44643</v>
      </c>
      <c r="B1398" s="6" t="s">
        <v>18</v>
      </c>
      <c r="C1398">
        <v>1397</v>
      </c>
      <c r="D1398" t="s">
        <v>9</v>
      </c>
      <c r="E1398">
        <v>0</v>
      </c>
      <c r="F1398" t="s">
        <v>12</v>
      </c>
      <c r="H1398" t="s">
        <v>11</v>
      </c>
    </row>
    <row r="1399" spans="1:12" x14ac:dyDescent="0.25">
      <c r="A1399" s="4">
        <v>44643</v>
      </c>
      <c r="B1399" s="6" t="s">
        <v>18</v>
      </c>
      <c r="C1399">
        <v>1398</v>
      </c>
      <c r="D1399" t="s">
        <v>9</v>
      </c>
      <c r="E1399">
        <v>0</v>
      </c>
      <c r="F1399" t="s">
        <v>12</v>
      </c>
      <c r="H1399" t="s">
        <v>11</v>
      </c>
    </row>
    <row r="1400" spans="1:12" ht="30" x14ac:dyDescent="0.25">
      <c r="A1400" s="4">
        <v>44643</v>
      </c>
      <c r="B1400" s="6" t="s">
        <v>18</v>
      </c>
      <c r="C1400">
        <v>1399</v>
      </c>
      <c r="D1400" t="s">
        <v>9</v>
      </c>
      <c r="E1400">
        <v>0</v>
      </c>
      <c r="F1400" t="s">
        <v>12</v>
      </c>
      <c r="H1400" t="s">
        <v>11</v>
      </c>
      <c r="I1400">
        <v>6.9899999999999997E-3</v>
      </c>
      <c r="J1400" s="8">
        <f>COUNTIF(D1386:D1400,"Y")/COUNTA(D1386:D1400)</f>
        <v>0.33333333333333331</v>
      </c>
      <c r="K1400" s="14" t="str">
        <f>"Aggregate weight spec " &amp;C1397&amp;"-"&amp;C1400</f>
        <v>Aggregate weight spec 1396-1399</v>
      </c>
    </row>
    <row r="1401" spans="1:12" x14ac:dyDescent="0.25">
      <c r="A1401" s="4">
        <v>44643</v>
      </c>
      <c r="B1401" s="6" t="s">
        <v>13</v>
      </c>
      <c r="C1401">
        <v>1400</v>
      </c>
      <c r="D1401" t="s">
        <v>12</v>
      </c>
      <c r="E1401">
        <v>35</v>
      </c>
      <c r="F1401" t="s">
        <v>12</v>
      </c>
      <c r="G1401">
        <v>349</v>
      </c>
      <c r="H1401" t="s">
        <v>16</v>
      </c>
    </row>
    <row r="1402" spans="1:12" x14ac:dyDescent="0.25">
      <c r="A1402" s="4">
        <v>44643</v>
      </c>
      <c r="B1402" s="6" t="s">
        <v>13</v>
      </c>
      <c r="C1402">
        <v>1401</v>
      </c>
      <c r="D1402" t="s">
        <v>12</v>
      </c>
      <c r="E1402">
        <v>3</v>
      </c>
      <c r="F1402" t="s">
        <v>12</v>
      </c>
      <c r="G1402">
        <v>349</v>
      </c>
      <c r="H1402" t="s">
        <v>16</v>
      </c>
    </row>
    <row r="1403" spans="1:12" ht="30" x14ac:dyDescent="0.25">
      <c r="A1403" s="4">
        <v>44643</v>
      </c>
      <c r="B1403" s="6" t="s">
        <v>13</v>
      </c>
      <c r="C1403">
        <v>1402</v>
      </c>
      <c r="D1403" t="s">
        <v>12</v>
      </c>
      <c r="E1403">
        <v>3</v>
      </c>
      <c r="F1403" t="s">
        <v>12</v>
      </c>
      <c r="G1403">
        <v>349</v>
      </c>
      <c r="H1403" t="s">
        <v>16</v>
      </c>
      <c r="I1403">
        <v>7.9299999999999995E-3</v>
      </c>
      <c r="K1403" s="14" t="str">
        <f>"Aggregate weight spec " &amp;C1401&amp;"-"&amp;C1403</f>
        <v>Aggregate weight spec 1400-1402</v>
      </c>
      <c r="L1403" t="s">
        <v>163</v>
      </c>
    </row>
    <row r="1404" spans="1:12" x14ac:dyDescent="0.25">
      <c r="A1404" s="4">
        <v>44643</v>
      </c>
      <c r="B1404" s="6" t="s">
        <v>13</v>
      </c>
      <c r="C1404">
        <v>1403</v>
      </c>
      <c r="D1404" t="s">
        <v>12</v>
      </c>
      <c r="E1404">
        <v>3</v>
      </c>
      <c r="F1404" t="s">
        <v>12</v>
      </c>
      <c r="G1404">
        <v>350</v>
      </c>
      <c r="H1404" t="s">
        <v>16</v>
      </c>
    </row>
    <row r="1405" spans="1:12" x14ac:dyDescent="0.25">
      <c r="A1405" s="4">
        <v>44643</v>
      </c>
      <c r="B1405" s="6" t="s">
        <v>13</v>
      </c>
      <c r="C1405">
        <v>1404</v>
      </c>
      <c r="D1405" t="s">
        <v>9</v>
      </c>
      <c r="E1405">
        <v>0</v>
      </c>
      <c r="F1405" t="s">
        <v>12</v>
      </c>
      <c r="G1405">
        <v>350</v>
      </c>
      <c r="H1405" t="s">
        <v>16</v>
      </c>
    </row>
    <row r="1406" spans="1:12" ht="30" x14ac:dyDescent="0.25">
      <c r="A1406" s="4">
        <v>44643</v>
      </c>
      <c r="B1406" s="6" t="s">
        <v>13</v>
      </c>
      <c r="C1406">
        <v>1405</v>
      </c>
      <c r="D1406" t="s">
        <v>9</v>
      </c>
      <c r="E1406">
        <v>0</v>
      </c>
      <c r="F1406" t="s">
        <v>12</v>
      </c>
      <c r="G1406">
        <v>350</v>
      </c>
      <c r="H1406" t="s">
        <v>16</v>
      </c>
      <c r="I1406">
        <v>6.3800000000000003E-3</v>
      </c>
      <c r="K1406" s="14" t="str">
        <f>"Aggregate weight spec " &amp;C1404&amp;"-"&amp;C1406</f>
        <v>Aggregate weight spec 1403-1405</v>
      </c>
    </row>
    <row r="1407" spans="1:12" x14ac:dyDescent="0.25">
      <c r="A1407" s="4">
        <v>44643</v>
      </c>
      <c r="B1407" s="6" t="s">
        <v>13</v>
      </c>
      <c r="C1407">
        <v>1406</v>
      </c>
      <c r="D1407" t="s">
        <v>9</v>
      </c>
      <c r="E1407">
        <v>0</v>
      </c>
      <c r="F1407" t="s">
        <v>12</v>
      </c>
      <c r="G1407">
        <v>351</v>
      </c>
      <c r="H1407" t="s">
        <v>21</v>
      </c>
    </row>
    <row r="1408" spans="1:12" x14ac:dyDescent="0.25">
      <c r="A1408" s="4">
        <v>44643</v>
      </c>
      <c r="B1408" s="6" t="s">
        <v>13</v>
      </c>
      <c r="C1408">
        <v>1407</v>
      </c>
      <c r="D1408" t="s">
        <v>12</v>
      </c>
      <c r="E1408">
        <v>8</v>
      </c>
      <c r="F1408" t="s">
        <v>12</v>
      </c>
      <c r="G1408">
        <v>351</v>
      </c>
      <c r="H1408" t="s">
        <v>21</v>
      </c>
    </row>
    <row r="1409" spans="1:12" ht="30" x14ac:dyDescent="0.25">
      <c r="A1409" s="4">
        <v>44643</v>
      </c>
      <c r="B1409" s="6" t="s">
        <v>13</v>
      </c>
      <c r="C1409">
        <v>1408</v>
      </c>
      <c r="D1409" t="s">
        <v>12</v>
      </c>
      <c r="E1409">
        <v>1</v>
      </c>
      <c r="F1409" t="s">
        <v>12</v>
      </c>
      <c r="G1409">
        <v>351</v>
      </c>
      <c r="H1409" t="s">
        <v>21</v>
      </c>
      <c r="I1409">
        <v>9.2499999999999995E-3</v>
      </c>
      <c r="K1409" s="14" t="str">
        <f>"Aggregate weight spec " &amp;C1407&amp;"-"&amp;C1409</f>
        <v>Aggregate weight spec 1406-1408</v>
      </c>
    </row>
    <row r="1410" spans="1:12" x14ac:dyDescent="0.25">
      <c r="A1410" s="4">
        <v>44643</v>
      </c>
      <c r="B1410" s="6" t="s">
        <v>13</v>
      </c>
      <c r="C1410">
        <v>1409</v>
      </c>
      <c r="D1410" t="s">
        <v>12</v>
      </c>
      <c r="E1410">
        <v>8</v>
      </c>
      <c r="F1410" t="s">
        <v>12</v>
      </c>
      <c r="G1410">
        <v>352</v>
      </c>
      <c r="H1410" t="s">
        <v>21</v>
      </c>
      <c r="L1410" t="s">
        <v>163</v>
      </c>
    </row>
    <row r="1411" spans="1:12" x14ac:dyDescent="0.25">
      <c r="A1411" s="4">
        <v>44643</v>
      </c>
      <c r="B1411" s="6" t="s">
        <v>13</v>
      </c>
      <c r="C1411">
        <v>1410</v>
      </c>
      <c r="D1411" t="s">
        <v>12</v>
      </c>
      <c r="E1411">
        <v>3</v>
      </c>
      <c r="F1411" t="s">
        <v>12</v>
      </c>
      <c r="G1411">
        <v>352</v>
      </c>
      <c r="H1411" t="s">
        <v>21</v>
      </c>
    </row>
    <row r="1412" spans="1:12" ht="30" x14ac:dyDescent="0.25">
      <c r="A1412" s="4">
        <v>44643</v>
      </c>
      <c r="B1412" s="6" t="s">
        <v>13</v>
      </c>
      <c r="C1412">
        <v>1411</v>
      </c>
      <c r="D1412" t="s">
        <v>12</v>
      </c>
      <c r="E1412">
        <v>9</v>
      </c>
      <c r="F1412" t="s">
        <v>12</v>
      </c>
      <c r="G1412">
        <v>352</v>
      </c>
      <c r="H1412" t="s">
        <v>21</v>
      </c>
      <c r="I1412">
        <v>7.7299999999999999E-3</v>
      </c>
      <c r="K1412" s="14" t="str">
        <f>"Aggregate weight spec " &amp;C1410&amp;"-"&amp;C1412</f>
        <v>Aggregate weight spec 1409-1411</v>
      </c>
    </row>
    <row r="1413" spans="1:12" x14ac:dyDescent="0.25">
      <c r="A1413" s="4">
        <v>44643</v>
      </c>
      <c r="B1413" s="6" t="s">
        <v>13</v>
      </c>
      <c r="C1413">
        <v>1412</v>
      </c>
      <c r="D1413" t="s">
        <v>12</v>
      </c>
      <c r="E1413">
        <v>16</v>
      </c>
      <c r="F1413" t="s">
        <v>12</v>
      </c>
      <c r="H1413" t="s">
        <v>11</v>
      </c>
    </row>
    <row r="1414" spans="1:12" x14ac:dyDescent="0.25">
      <c r="A1414" s="4">
        <v>44643</v>
      </c>
      <c r="B1414" s="6" t="s">
        <v>13</v>
      </c>
      <c r="C1414">
        <v>1413</v>
      </c>
      <c r="D1414" t="s">
        <v>12</v>
      </c>
      <c r="E1414">
        <v>12</v>
      </c>
      <c r="F1414" t="s">
        <v>12</v>
      </c>
      <c r="H1414" t="s">
        <v>11</v>
      </c>
    </row>
    <row r="1415" spans="1:12" x14ac:dyDescent="0.25">
      <c r="A1415" s="4">
        <v>44643</v>
      </c>
      <c r="B1415" s="6" t="s">
        <v>13</v>
      </c>
      <c r="C1415">
        <v>1414</v>
      </c>
      <c r="D1415" t="s">
        <v>12</v>
      </c>
      <c r="E1415">
        <v>13</v>
      </c>
      <c r="F1415" t="s">
        <v>12</v>
      </c>
      <c r="H1415" t="s">
        <v>11</v>
      </c>
    </row>
    <row r="1416" spans="1:12" ht="30" x14ac:dyDescent="0.25">
      <c r="A1416" s="4">
        <v>44643</v>
      </c>
      <c r="B1416" s="6" t="s">
        <v>13</v>
      </c>
      <c r="C1416">
        <v>1415</v>
      </c>
      <c r="D1416" t="s">
        <v>12</v>
      </c>
      <c r="E1416">
        <v>20</v>
      </c>
      <c r="F1416" t="s">
        <v>12</v>
      </c>
      <c r="H1416" t="s">
        <v>11</v>
      </c>
      <c r="I1416">
        <v>1.0500000000000001E-2</v>
      </c>
      <c r="J1416" s="8">
        <f>COUNTIF(D1402:D1416,"Y")/COUNTA(D1402:D1416)</f>
        <v>0.8</v>
      </c>
      <c r="K1416" s="14" t="str">
        <f>"Aggregate weight spec " &amp;C1413&amp;"-"&amp;C1416</f>
        <v>Aggregate weight spec 1412-1415</v>
      </c>
    </row>
    <row r="1417" spans="1:12" x14ac:dyDescent="0.25">
      <c r="A1417" s="4">
        <v>44643</v>
      </c>
      <c r="B1417" s="6" t="s">
        <v>64</v>
      </c>
      <c r="C1417">
        <v>1416</v>
      </c>
      <c r="D1417" t="s">
        <v>9</v>
      </c>
      <c r="E1417">
        <v>7</v>
      </c>
      <c r="F1417" t="s">
        <v>12</v>
      </c>
      <c r="G1417">
        <v>353</v>
      </c>
      <c r="H1417" t="s">
        <v>16</v>
      </c>
    </row>
    <row r="1418" spans="1:12" x14ac:dyDescent="0.25">
      <c r="A1418" s="4">
        <v>44643</v>
      </c>
      <c r="B1418" s="6" t="s">
        <v>64</v>
      </c>
      <c r="C1418">
        <v>1417</v>
      </c>
      <c r="D1418" t="s">
        <v>12</v>
      </c>
      <c r="E1418">
        <v>0</v>
      </c>
      <c r="F1418" t="s">
        <v>12</v>
      </c>
      <c r="G1418">
        <v>353</v>
      </c>
      <c r="H1418" t="s">
        <v>16</v>
      </c>
    </row>
    <row r="1419" spans="1:12" ht="30" x14ac:dyDescent="0.25">
      <c r="A1419" s="4">
        <v>44643</v>
      </c>
      <c r="B1419" s="6" t="s">
        <v>64</v>
      </c>
      <c r="C1419">
        <v>1418</v>
      </c>
      <c r="D1419" t="s">
        <v>12</v>
      </c>
      <c r="E1419">
        <v>0</v>
      </c>
      <c r="F1419" t="s">
        <v>12</v>
      </c>
      <c r="G1419">
        <v>353</v>
      </c>
      <c r="H1419" t="s">
        <v>16</v>
      </c>
      <c r="I1419">
        <v>7.1900000000000002E-3</v>
      </c>
      <c r="K1419" s="14" t="str">
        <f>"Aggregate weight spec " &amp;C1417&amp;"-"&amp;C1419</f>
        <v>Aggregate weight spec 1416-1418</v>
      </c>
    </row>
    <row r="1420" spans="1:12" x14ac:dyDescent="0.25">
      <c r="A1420" s="4">
        <v>44643</v>
      </c>
      <c r="B1420" s="6" t="s">
        <v>64</v>
      </c>
      <c r="C1420">
        <v>1419</v>
      </c>
      <c r="D1420" t="s">
        <v>12</v>
      </c>
      <c r="E1420">
        <v>3</v>
      </c>
      <c r="F1420" t="s">
        <v>12</v>
      </c>
      <c r="G1420">
        <v>354</v>
      </c>
      <c r="H1420" t="s">
        <v>16</v>
      </c>
    </row>
    <row r="1421" spans="1:12" x14ac:dyDescent="0.25">
      <c r="A1421" s="4">
        <v>44643</v>
      </c>
      <c r="B1421" s="6" t="s">
        <v>64</v>
      </c>
      <c r="C1421">
        <v>1420</v>
      </c>
      <c r="D1421" t="s">
        <v>12</v>
      </c>
      <c r="E1421">
        <v>1</v>
      </c>
      <c r="F1421" t="s">
        <v>12</v>
      </c>
      <c r="G1421">
        <v>354</v>
      </c>
      <c r="H1421" t="s">
        <v>16</v>
      </c>
    </row>
    <row r="1422" spans="1:12" ht="30" x14ac:dyDescent="0.25">
      <c r="A1422" s="4">
        <v>44643</v>
      </c>
      <c r="B1422" s="6" t="s">
        <v>64</v>
      </c>
      <c r="C1422">
        <v>1421</v>
      </c>
      <c r="D1422" t="s">
        <v>9</v>
      </c>
      <c r="E1422">
        <v>0</v>
      </c>
      <c r="F1422" t="s">
        <v>12</v>
      </c>
      <c r="G1422">
        <v>354</v>
      </c>
      <c r="H1422" t="s">
        <v>16</v>
      </c>
      <c r="I1422">
        <v>7.0400000000000003E-3</v>
      </c>
      <c r="K1422" s="14" t="str">
        <f>"Aggregate weight spec " &amp;C1420&amp;"-"&amp;C1422</f>
        <v>Aggregate weight spec 1419-1421</v>
      </c>
    </row>
    <row r="1423" spans="1:12" x14ac:dyDescent="0.25">
      <c r="A1423" s="4">
        <v>44643</v>
      </c>
      <c r="B1423" s="6" t="s">
        <v>64</v>
      </c>
      <c r="C1423">
        <v>1422</v>
      </c>
      <c r="D1423" t="s">
        <v>12</v>
      </c>
      <c r="E1423">
        <v>3</v>
      </c>
      <c r="F1423" t="s">
        <v>12</v>
      </c>
      <c r="G1423">
        <v>355</v>
      </c>
      <c r="H1423" t="s">
        <v>21</v>
      </c>
      <c r="L1423" t="s">
        <v>163</v>
      </c>
    </row>
    <row r="1424" spans="1:12" x14ac:dyDescent="0.25">
      <c r="A1424" s="4">
        <v>44643</v>
      </c>
      <c r="B1424" s="6" t="s">
        <v>64</v>
      </c>
      <c r="C1424">
        <v>1423</v>
      </c>
      <c r="D1424" t="s">
        <v>12</v>
      </c>
      <c r="E1424">
        <v>4</v>
      </c>
      <c r="F1424" t="s">
        <v>12</v>
      </c>
      <c r="G1424">
        <v>355</v>
      </c>
      <c r="H1424" t="s">
        <v>21</v>
      </c>
      <c r="L1424" t="s">
        <v>163</v>
      </c>
    </row>
    <row r="1425" spans="1:12" ht="30" x14ac:dyDescent="0.25">
      <c r="A1425" s="4">
        <v>44643</v>
      </c>
      <c r="B1425" s="6" t="s">
        <v>64</v>
      </c>
      <c r="C1425">
        <v>1424</v>
      </c>
      <c r="D1425" t="s">
        <v>12</v>
      </c>
      <c r="E1425">
        <v>3</v>
      </c>
      <c r="F1425" t="s">
        <v>12</v>
      </c>
      <c r="G1425">
        <v>355</v>
      </c>
      <c r="H1425" t="s">
        <v>21</v>
      </c>
      <c r="I1425">
        <v>5.6600000000000001E-3</v>
      </c>
      <c r="K1425" s="14" t="str">
        <f>"Aggregate weight spec " &amp;C1423&amp;"-"&amp;C1425</f>
        <v>Aggregate weight spec 1422-1424</v>
      </c>
    </row>
    <row r="1426" spans="1:12" x14ac:dyDescent="0.25">
      <c r="A1426" s="4">
        <v>44643</v>
      </c>
      <c r="B1426" s="6" t="s">
        <v>64</v>
      </c>
      <c r="C1426">
        <v>1425</v>
      </c>
      <c r="D1426" t="s">
        <v>9</v>
      </c>
      <c r="E1426">
        <v>0</v>
      </c>
      <c r="F1426" t="s">
        <v>12</v>
      </c>
      <c r="G1426">
        <v>356</v>
      </c>
      <c r="H1426" t="s">
        <v>21</v>
      </c>
    </row>
    <row r="1427" spans="1:12" x14ac:dyDescent="0.25">
      <c r="A1427" s="4">
        <v>44643</v>
      </c>
      <c r="B1427" s="6" t="s">
        <v>64</v>
      </c>
      <c r="C1427">
        <v>1426</v>
      </c>
      <c r="D1427" t="s">
        <v>12</v>
      </c>
      <c r="E1427">
        <v>1</v>
      </c>
      <c r="F1427" t="s">
        <v>12</v>
      </c>
      <c r="G1427">
        <v>356</v>
      </c>
      <c r="H1427" t="s">
        <v>21</v>
      </c>
    </row>
    <row r="1428" spans="1:12" ht="30" x14ac:dyDescent="0.25">
      <c r="A1428" s="4">
        <v>44643</v>
      </c>
      <c r="B1428" s="6" t="s">
        <v>64</v>
      </c>
      <c r="C1428">
        <v>1427</v>
      </c>
      <c r="D1428" t="s">
        <v>12</v>
      </c>
      <c r="E1428">
        <v>3</v>
      </c>
      <c r="F1428" t="s">
        <v>12</v>
      </c>
      <c r="G1428">
        <v>356</v>
      </c>
      <c r="H1428" t="s">
        <v>21</v>
      </c>
      <c r="I1428">
        <v>5.2500000000000003E-3</v>
      </c>
      <c r="K1428" s="14" t="str">
        <f>"Aggregate weight spec " &amp;C1426&amp;"-"&amp;C1428</f>
        <v>Aggregate weight spec 1425-1427</v>
      </c>
    </row>
    <row r="1429" spans="1:12" x14ac:dyDescent="0.25">
      <c r="A1429" s="4">
        <v>44643</v>
      </c>
      <c r="B1429" s="6" t="s">
        <v>64</v>
      </c>
      <c r="C1429">
        <v>1428</v>
      </c>
      <c r="D1429" t="s">
        <v>12</v>
      </c>
      <c r="E1429">
        <v>1</v>
      </c>
      <c r="F1429" t="s">
        <v>12</v>
      </c>
      <c r="H1429" t="s">
        <v>11</v>
      </c>
      <c r="L1429" t="s">
        <v>163</v>
      </c>
    </row>
    <row r="1430" spans="1:12" x14ac:dyDescent="0.25">
      <c r="A1430" s="4">
        <v>44643</v>
      </c>
      <c r="B1430" s="6" t="s">
        <v>64</v>
      </c>
      <c r="C1430">
        <v>1429</v>
      </c>
      <c r="D1430" t="s">
        <v>12</v>
      </c>
      <c r="E1430">
        <v>3</v>
      </c>
      <c r="F1430" t="s">
        <v>12</v>
      </c>
      <c r="H1430" t="s">
        <v>11</v>
      </c>
      <c r="L1430" t="s">
        <v>163</v>
      </c>
    </row>
    <row r="1431" spans="1:12" ht="60" x14ac:dyDescent="0.25">
      <c r="A1431" s="4">
        <v>44643</v>
      </c>
      <c r="B1431" s="6" t="s">
        <v>64</v>
      </c>
      <c r="C1431">
        <v>1430</v>
      </c>
      <c r="D1431" t="s">
        <v>12</v>
      </c>
      <c r="E1431">
        <v>3</v>
      </c>
      <c r="F1431" t="s">
        <v>12</v>
      </c>
      <c r="H1431" t="s">
        <v>11</v>
      </c>
      <c r="I1431">
        <v>5.574E-3</v>
      </c>
      <c r="J1431" s="8">
        <f>COUNTIF(D1418:D1431,"Y")/COUNTA(D1418:D1431)</f>
        <v>0.8571428571428571</v>
      </c>
      <c r="K1431" s="14" t="s">
        <v>209</v>
      </c>
      <c r="L1431" t="s">
        <v>163</v>
      </c>
    </row>
    <row r="1432" spans="1:12" x14ac:dyDescent="0.25">
      <c r="A1432" s="4">
        <v>44643</v>
      </c>
      <c r="B1432" s="6" t="s">
        <v>8</v>
      </c>
      <c r="C1432">
        <v>1431</v>
      </c>
      <c r="D1432" t="s">
        <v>12</v>
      </c>
      <c r="E1432">
        <v>6</v>
      </c>
      <c r="F1432" t="s">
        <v>12</v>
      </c>
      <c r="G1432">
        <v>357</v>
      </c>
      <c r="H1432" t="s">
        <v>16</v>
      </c>
    </row>
    <row r="1433" spans="1:12" x14ac:dyDescent="0.25">
      <c r="A1433" s="4">
        <v>44643</v>
      </c>
      <c r="B1433" s="6" t="s">
        <v>8</v>
      </c>
      <c r="C1433">
        <v>1432</v>
      </c>
      <c r="D1433" t="s">
        <v>12</v>
      </c>
      <c r="E1433">
        <v>2</v>
      </c>
      <c r="F1433" t="s">
        <v>12</v>
      </c>
      <c r="G1433">
        <v>357</v>
      </c>
      <c r="H1433" t="s">
        <v>16</v>
      </c>
    </row>
    <row r="1434" spans="1:12" ht="30" x14ac:dyDescent="0.25">
      <c r="A1434" s="4">
        <v>44643</v>
      </c>
      <c r="B1434" s="6" t="s">
        <v>8</v>
      </c>
      <c r="C1434">
        <v>1433</v>
      </c>
      <c r="D1434" t="s">
        <v>12</v>
      </c>
      <c r="E1434">
        <v>2</v>
      </c>
      <c r="F1434" t="s">
        <v>12</v>
      </c>
      <c r="G1434">
        <v>357</v>
      </c>
      <c r="H1434" t="s">
        <v>16</v>
      </c>
      <c r="I1434">
        <v>9.0100000000000006E-3</v>
      </c>
      <c r="K1434" s="14" t="str">
        <f>"Aggregate weight spec " &amp;C1432&amp;"-"&amp;C1434</f>
        <v>Aggregate weight spec 1431-1433</v>
      </c>
    </row>
    <row r="1435" spans="1:12" x14ac:dyDescent="0.25">
      <c r="A1435" s="4">
        <v>44643</v>
      </c>
      <c r="B1435" s="6" t="s">
        <v>8</v>
      </c>
      <c r="C1435">
        <v>1434</v>
      </c>
      <c r="D1435" t="s">
        <v>9</v>
      </c>
      <c r="E1435">
        <v>0</v>
      </c>
      <c r="F1435" t="s">
        <v>12</v>
      </c>
      <c r="G1435">
        <v>358</v>
      </c>
      <c r="H1435" t="s">
        <v>16</v>
      </c>
    </row>
    <row r="1436" spans="1:12" x14ac:dyDescent="0.25">
      <c r="A1436" s="4">
        <v>44643</v>
      </c>
      <c r="B1436" s="6" t="s">
        <v>8</v>
      </c>
      <c r="C1436">
        <v>1435</v>
      </c>
      <c r="D1436" t="s">
        <v>12</v>
      </c>
      <c r="E1436">
        <v>6</v>
      </c>
      <c r="F1436" t="s">
        <v>12</v>
      </c>
      <c r="G1436">
        <v>358</v>
      </c>
      <c r="H1436" t="s">
        <v>16</v>
      </c>
    </row>
    <row r="1437" spans="1:12" ht="30" x14ac:dyDescent="0.25">
      <c r="A1437" s="4">
        <v>44643</v>
      </c>
      <c r="B1437" s="6" t="s">
        <v>8</v>
      </c>
      <c r="C1437">
        <v>1436</v>
      </c>
      <c r="D1437" t="s">
        <v>12</v>
      </c>
      <c r="E1437">
        <v>4</v>
      </c>
      <c r="F1437" t="s">
        <v>12</v>
      </c>
      <c r="G1437">
        <v>358</v>
      </c>
      <c r="H1437" t="s">
        <v>16</v>
      </c>
      <c r="I1437">
        <v>9.9799999999999993E-3</v>
      </c>
      <c r="K1437" s="14" t="str">
        <f>"Aggregate weight spec " &amp;C1435&amp;"-"&amp;C1437</f>
        <v>Aggregate weight spec 1434-1436</v>
      </c>
      <c r="L1437" t="s">
        <v>163</v>
      </c>
    </row>
    <row r="1438" spans="1:12" x14ac:dyDescent="0.25">
      <c r="A1438" s="4">
        <v>44643</v>
      </c>
      <c r="B1438" s="6" t="s">
        <v>8</v>
      </c>
      <c r="C1438">
        <v>1437</v>
      </c>
      <c r="D1438" t="s">
        <v>9</v>
      </c>
      <c r="E1438">
        <v>0</v>
      </c>
      <c r="F1438" t="s">
        <v>12</v>
      </c>
      <c r="G1438">
        <v>359</v>
      </c>
      <c r="H1438" t="s">
        <v>21</v>
      </c>
    </row>
    <row r="1439" spans="1:12" x14ac:dyDescent="0.25">
      <c r="A1439" s="4">
        <v>44643</v>
      </c>
      <c r="B1439" s="6" t="s">
        <v>8</v>
      </c>
      <c r="C1439">
        <v>1438</v>
      </c>
      <c r="D1439" t="s">
        <v>12</v>
      </c>
      <c r="E1439">
        <v>6</v>
      </c>
      <c r="F1439" t="s">
        <v>12</v>
      </c>
      <c r="G1439">
        <v>359</v>
      </c>
      <c r="H1439" t="s">
        <v>21</v>
      </c>
    </row>
    <row r="1440" spans="1:12" ht="30" x14ac:dyDescent="0.25">
      <c r="A1440" s="4">
        <v>44643</v>
      </c>
      <c r="B1440" s="6" t="s">
        <v>8</v>
      </c>
      <c r="C1440">
        <v>1439</v>
      </c>
      <c r="D1440" t="s">
        <v>12</v>
      </c>
      <c r="E1440">
        <v>3</v>
      </c>
      <c r="F1440" t="s">
        <v>12</v>
      </c>
      <c r="G1440">
        <v>359</v>
      </c>
      <c r="H1440" t="s">
        <v>21</v>
      </c>
      <c r="I1440">
        <v>7.9799999999999992E-3</v>
      </c>
      <c r="K1440" s="14" t="str">
        <f>"Aggregate weight spec " &amp;C1438&amp;"-"&amp;C1440</f>
        <v>Aggregate weight spec 1437-1439</v>
      </c>
    </row>
    <row r="1441" spans="1:12" x14ac:dyDescent="0.25">
      <c r="A1441" s="4">
        <v>44643</v>
      </c>
      <c r="B1441" s="6" t="s">
        <v>8</v>
      </c>
      <c r="C1441">
        <v>1440</v>
      </c>
      <c r="D1441" t="s">
        <v>12</v>
      </c>
      <c r="E1441">
        <v>8</v>
      </c>
      <c r="F1441" t="s">
        <v>12</v>
      </c>
      <c r="G1441">
        <v>360</v>
      </c>
      <c r="H1441" t="s">
        <v>21</v>
      </c>
    </row>
    <row r="1442" spans="1:12" x14ac:dyDescent="0.25">
      <c r="A1442" s="4">
        <v>44643</v>
      </c>
      <c r="B1442" s="6" t="s">
        <v>8</v>
      </c>
      <c r="C1442">
        <v>1441</v>
      </c>
      <c r="D1442" t="s">
        <v>12</v>
      </c>
      <c r="E1442">
        <v>1</v>
      </c>
      <c r="F1442" t="s">
        <v>12</v>
      </c>
      <c r="G1442">
        <v>360</v>
      </c>
      <c r="H1442" t="s">
        <v>21</v>
      </c>
      <c r="L1442" t="s">
        <v>163</v>
      </c>
    </row>
    <row r="1443" spans="1:12" ht="30" x14ac:dyDescent="0.25">
      <c r="A1443" s="4">
        <v>44643</v>
      </c>
      <c r="B1443" s="6" t="s">
        <v>8</v>
      </c>
      <c r="C1443">
        <v>1442</v>
      </c>
      <c r="D1443" t="s">
        <v>9</v>
      </c>
      <c r="E1443">
        <v>0</v>
      </c>
      <c r="F1443" t="s">
        <v>12</v>
      </c>
      <c r="G1443">
        <v>360</v>
      </c>
      <c r="H1443" t="s">
        <v>21</v>
      </c>
      <c r="I1443">
        <v>9.2800000000000001E-3</v>
      </c>
      <c r="K1443" s="14" t="str">
        <f>"Aggregate weight spec " &amp;C1441&amp;"-"&amp;C1443</f>
        <v>Aggregate weight spec 1440-1442</v>
      </c>
    </row>
    <row r="1444" spans="1:12" x14ac:dyDescent="0.25">
      <c r="A1444" s="4">
        <v>44643</v>
      </c>
      <c r="B1444" s="6" t="s">
        <v>8</v>
      </c>
      <c r="C1444">
        <v>1443</v>
      </c>
      <c r="D1444" t="s">
        <v>9</v>
      </c>
      <c r="E1444">
        <v>0</v>
      </c>
      <c r="F1444" t="s">
        <v>12</v>
      </c>
      <c r="H1444" t="s">
        <v>11</v>
      </c>
    </row>
    <row r="1445" spans="1:12" x14ac:dyDescent="0.25">
      <c r="A1445" s="4">
        <v>44643</v>
      </c>
      <c r="B1445" s="6" t="s">
        <v>8</v>
      </c>
      <c r="C1445">
        <v>1444</v>
      </c>
      <c r="D1445" t="s">
        <v>12</v>
      </c>
      <c r="E1445">
        <v>9</v>
      </c>
      <c r="F1445" t="s">
        <v>12</v>
      </c>
      <c r="H1445" t="s">
        <v>11</v>
      </c>
    </row>
    <row r="1446" spans="1:12" x14ac:dyDescent="0.25">
      <c r="A1446" s="4">
        <v>44643</v>
      </c>
      <c r="B1446" s="6" t="s">
        <v>8</v>
      </c>
      <c r="C1446">
        <v>1445</v>
      </c>
      <c r="D1446" t="s">
        <v>12</v>
      </c>
      <c r="E1446">
        <v>11</v>
      </c>
      <c r="F1446" t="s">
        <v>12</v>
      </c>
      <c r="H1446" t="s">
        <v>11</v>
      </c>
    </row>
    <row r="1447" spans="1:12" ht="30" x14ac:dyDescent="0.25">
      <c r="A1447" s="4">
        <v>44643</v>
      </c>
      <c r="B1447" s="6" t="s">
        <v>8</v>
      </c>
      <c r="C1447">
        <v>1446</v>
      </c>
      <c r="D1447" t="s">
        <v>12</v>
      </c>
      <c r="E1447">
        <v>19</v>
      </c>
      <c r="F1447" t="s">
        <v>12</v>
      </c>
      <c r="H1447" t="s">
        <v>11</v>
      </c>
      <c r="I1447">
        <v>9.3699999999999999E-3</v>
      </c>
      <c r="J1447" s="8">
        <f>COUNTIF(D1433:D1447,"Y")/COUNTA(D1433:D1447)</f>
        <v>0.73333333333333328</v>
      </c>
      <c r="K1447" s="14" t="str">
        <f>"Aggregate weight spec " &amp;C1444&amp;"-"&amp;C1447</f>
        <v>Aggregate weight spec 1443-1446</v>
      </c>
    </row>
    <row r="1448" spans="1:12" x14ac:dyDescent="0.25">
      <c r="A1448" s="4">
        <v>44644</v>
      </c>
      <c r="B1448" s="6" t="s">
        <v>64</v>
      </c>
      <c r="C1448">
        <v>1447</v>
      </c>
      <c r="D1448" t="s">
        <v>9</v>
      </c>
      <c r="E1448">
        <v>0</v>
      </c>
      <c r="F1448" t="s">
        <v>12</v>
      </c>
      <c r="G1448">
        <v>361</v>
      </c>
      <c r="H1448" t="s">
        <v>16</v>
      </c>
    </row>
    <row r="1449" spans="1:12" x14ac:dyDescent="0.25">
      <c r="A1449" s="4">
        <v>44644</v>
      </c>
      <c r="B1449" s="6" t="s">
        <v>64</v>
      </c>
      <c r="C1449">
        <v>1448</v>
      </c>
      <c r="D1449" t="s">
        <v>12</v>
      </c>
      <c r="E1449">
        <v>4</v>
      </c>
      <c r="F1449" t="s">
        <v>12</v>
      </c>
      <c r="G1449">
        <v>361</v>
      </c>
      <c r="H1449" t="s">
        <v>16</v>
      </c>
    </row>
    <row r="1450" spans="1:12" ht="30" x14ac:dyDescent="0.25">
      <c r="A1450" s="4">
        <v>44644</v>
      </c>
      <c r="B1450" s="6" t="s">
        <v>64</v>
      </c>
      <c r="C1450">
        <v>1449</v>
      </c>
      <c r="D1450" t="s">
        <v>12</v>
      </c>
      <c r="E1450">
        <v>1</v>
      </c>
      <c r="F1450" t="s">
        <v>12</v>
      </c>
      <c r="G1450">
        <v>361</v>
      </c>
      <c r="H1450" t="s">
        <v>16</v>
      </c>
      <c r="I1450">
        <v>6.5409999999999999E-3</v>
      </c>
      <c r="K1450" s="14" t="str">
        <f>"Aggregate weight spec " &amp;C1448&amp;"-"&amp;C1450</f>
        <v>Aggregate weight spec 1447-1449</v>
      </c>
    </row>
    <row r="1451" spans="1:12" x14ac:dyDescent="0.25">
      <c r="A1451" s="4">
        <v>44644</v>
      </c>
      <c r="B1451" s="6" t="s">
        <v>64</v>
      </c>
      <c r="C1451">
        <v>1450</v>
      </c>
      <c r="D1451" t="s">
        <v>12</v>
      </c>
      <c r="E1451">
        <v>3</v>
      </c>
      <c r="F1451" t="s">
        <v>12</v>
      </c>
      <c r="G1451">
        <v>362</v>
      </c>
      <c r="H1451" t="s">
        <v>16</v>
      </c>
    </row>
    <row r="1452" spans="1:12" x14ac:dyDescent="0.25">
      <c r="A1452" s="4">
        <v>44644</v>
      </c>
      <c r="B1452" s="6" t="s">
        <v>64</v>
      </c>
      <c r="C1452">
        <v>1451</v>
      </c>
      <c r="D1452" t="s">
        <v>12</v>
      </c>
      <c r="E1452">
        <v>11</v>
      </c>
      <c r="F1452" t="s">
        <v>12</v>
      </c>
      <c r="G1452">
        <v>362</v>
      </c>
      <c r="H1452" t="s">
        <v>16</v>
      </c>
    </row>
    <row r="1453" spans="1:12" ht="30" x14ac:dyDescent="0.25">
      <c r="A1453" s="4">
        <v>44644</v>
      </c>
      <c r="B1453" s="6" t="s">
        <v>64</v>
      </c>
      <c r="C1453">
        <v>1452</v>
      </c>
      <c r="D1453" t="s">
        <v>12</v>
      </c>
      <c r="E1453">
        <v>5</v>
      </c>
      <c r="F1453" t="s">
        <v>12</v>
      </c>
      <c r="G1453">
        <v>362</v>
      </c>
      <c r="H1453" t="s">
        <v>16</v>
      </c>
      <c r="I1453">
        <v>8.6899999999999998E-3</v>
      </c>
      <c r="K1453" s="14" t="str">
        <f>"Aggregate weight spec " &amp;C1451&amp;"-"&amp;C1453</f>
        <v>Aggregate weight spec 1450-1452</v>
      </c>
    </row>
    <row r="1454" spans="1:12" x14ac:dyDescent="0.25">
      <c r="A1454" s="4">
        <v>44644</v>
      </c>
      <c r="B1454" s="6" t="s">
        <v>64</v>
      </c>
      <c r="C1454">
        <v>1453</v>
      </c>
      <c r="D1454" t="s">
        <v>12</v>
      </c>
      <c r="E1454">
        <v>1</v>
      </c>
      <c r="F1454" t="s">
        <v>12</v>
      </c>
      <c r="G1454">
        <v>363</v>
      </c>
      <c r="H1454" t="s">
        <v>21</v>
      </c>
    </row>
    <row r="1455" spans="1:12" ht="30" x14ac:dyDescent="0.25">
      <c r="A1455" s="4">
        <v>44644</v>
      </c>
      <c r="B1455" s="6" t="s">
        <v>64</v>
      </c>
      <c r="C1455">
        <v>1454</v>
      </c>
      <c r="D1455" t="s">
        <v>9</v>
      </c>
      <c r="E1455">
        <v>0</v>
      </c>
      <c r="F1455" t="s">
        <v>12</v>
      </c>
      <c r="G1455">
        <v>363</v>
      </c>
      <c r="H1455" t="s">
        <v>21</v>
      </c>
      <c r="K1455" s="14" t="s">
        <v>210</v>
      </c>
    </row>
    <row r="1456" spans="1:12" ht="30" x14ac:dyDescent="0.25">
      <c r="A1456" s="4">
        <v>44644</v>
      </c>
      <c r="B1456" s="6" t="s">
        <v>64</v>
      </c>
      <c r="C1456">
        <v>1455</v>
      </c>
      <c r="D1456" t="s">
        <v>12</v>
      </c>
      <c r="E1456">
        <v>2</v>
      </c>
      <c r="F1456" t="s">
        <v>12</v>
      </c>
      <c r="G1456">
        <v>363</v>
      </c>
      <c r="H1456" t="s">
        <v>21</v>
      </c>
      <c r="I1456">
        <v>6.0699999999999999E-3</v>
      </c>
      <c r="K1456" s="14" t="str">
        <f>"Aggregate weight spec " &amp;C1454&amp;"-"&amp;C1456</f>
        <v>Aggregate weight spec 1453-1455</v>
      </c>
    </row>
    <row r="1457" spans="1:12" x14ac:dyDescent="0.25">
      <c r="A1457" s="4">
        <v>44644</v>
      </c>
      <c r="B1457" s="6" t="s">
        <v>64</v>
      </c>
      <c r="C1457">
        <v>1456</v>
      </c>
      <c r="D1457" t="s">
        <v>12</v>
      </c>
      <c r="E1457">
        <v>1</v>
      </c>
      <c r="F1457" t="s">
        <v>12</v>
      </c>
      <c r="G1457">
        <v>364</v>
      </c>
      <c r="H1457" t="s">
        <v>21</v>
      </c>
    </row>
    <row r="1458" spans="1:12" ht="30" x14ac:dyDescent="0.25">
      <c r="A1458" s="4">
        <v>44644</v>
      </c>
      <c r="B1458" s="6" t="s">
        <v>64</v>
      </c>
      <c r="C1458">
        <v>1457</v>
      </c>
      <c r="D1458" t="s">
        <v>9</v>
      </c>
      <c r="E1458">
        <v>0</v>
      </c>
      <c r="F1458" t="s">
        <v>12</v>
      </c>
      <c r="G1458">
        <v>364</v>
      </c>
      <c r="H1458" t="s">
        <v>21</v>
      </c>
      <c r="K1458" s="14" t="s">
        <v>210</v>
      </c>
    </row>
    <row r="1459" spans="1:12" ht="45" x14ac:dyDescent="0.25">
      <c r="A1459" s="4">
        <v>44644</v>
      </c>
      <c r="B1459" s="6" t="s">
        <v>64</v>
      </c>
      <c r="C1459">
        <v>1458</v>
      </c>
      <c r="D1459" t="s">
        <v>9</v>
      </c>
      <c r="E1459">
        <v>0</v>
      </c>
      <c r="F1459" t="s">
        <v>12</v>
      </c>
      <c r="G1459">
        <v>364</v>
      </c>
      <c r="H1459" t="s">
        <v>21</v>
      </c>
      <c r="I1459">
        <v>5.5799999999999999E-3</v>
      </c>
      <c r="K1459" s="14" t="str">
        <f>"Aggregate weight spec " &amp;C1457&amp;"-"&amp;C1459&amp; "; likely died during trial"</f>
        <v>Aggregate weight spec 1456-1458; likely died during trial</v>
      </c>
    </row>
    <row r="1460" spans="1:12" ht="30" x14ac:dyDescent="0.25">
      <c r="A1460" s="4">
        <v>44644</v>
      </c>
      <c r="B1460" s="6" t="s">
        <v>64</v>
      </c>
      <c r="C1460">
        <v>1459</v>
      </c>
      <c r="D1460" t="s">
        <v>9</v>
      </c>
      <c r="E1460">
        <v>0</v>
      </c>
      <c r="F1460" t="s">
        <v>12</v>
      </c>
      <c r="H1460" t="s">
        <v>11</v>
      </c>
      <c r="K1460" s="14" t="s">
        <v>210</v>
      </c>
    </row>
    <row r="1461" spans="1:12" ht="60" x14ac:dyDescent="0.25">
      <c r="A1461" s="4">
        <v>44644</v>
      </c>
      <c r="B1461" s="6" t="s">
        <v>64</v>
      </c>
      <c r="C1461">
        <v>1460</v>
      </c>
      <c r="D1461" t="s">
        <v>9</v>
      </c>
      <c r="E1461">
        <v>0</v>
      </c>
      <c r="F1461" t="s">
        <v>12</v>
      </c>
      <c r="H1461" t="s">
        <v>11</v>
      </c>
      <c r="I1461">
        <v>2.96E-3</v>
      </c>
      <c r="J1461" s="8">
        <f>COUNTIF(D1448:D1461,"Y")/COUNTA(D1448:D1461)</f>
        <v>0.5714285714285714</v>
      </c>
      <c r="K1461" s="14" t="str">
        <f>"Aggregate weight spec " &amp;C1460&amp;"-"&amp;C1461&amp; "; Likely died during trial"</f>
        <v>Aggregate weight spec 1459-1460; Likely died during trial</v>
      </c>
    </row>
    <row r="1462" spans="1:12" x14ac:dyDescent="0.25">
      <c r="A1462" s="4">
        <v>44644</v>
      </c>
      <c r="B1462" s="6" t="s">
        <v>8</v>
      </c>
      <c r="C1462">
        <v>1461</v>
      </c>
      <c r="D1462" t="s">
        <v>12</v>
      </c>
      <c r="E1462">
        <v>4</v>
      </c>
      <c r="F1462" t="s">
        <v>12</v>
      </c>
      <c r="G1462">
        <v>365</v>
      </c>
      <c r="H1462" t="s">
        <v>16</v>
      </c>
    </row>
    <row r="1463" spans="1:12" x14ac:dyDescent="0.25">
      <c r="A1463" s="4">
        <v>44644</v>
      </c>
      <c r="B1463" s="6" t="s">
        <v>8</v>
      </c>
      <c r="C1463">
        <v>1462</v>
      </c>
      <c r="D1463" t="s">
        <v>12</v>
      </c>
      <c r="E1463">
        <v>6</v>
      </c>
      <c r="F1463" t="s">
        <v>12</v>
      </c>
      <c r="G1463">
        <v>365</v>
      </c>
      <c r="H1463" t="s">
        <v>16</v>
      </c>
    </row>
    <row r="1464" spans="1:12" ht="30" x14ac:dyDescent="0.25">
      <c r="A1464" s="4">
        <v>44644</v>
      </c>
      <c r="B1464" s="6" t="s">
        <v>8</v>
      </c>
      <c r="C1464">
        <v>1463</v>
      </c>
      <c r="D1464" t="s">
        <v>9</v>
      </c>
      <c r="E1464">
        <v>0</v>
      </c>
      <c r="F1464" t="s">
        <v>12</v>
      </c>
      <c r="G1464">
        <v>365</v>
      </c>
      <c r="H1464" t="s">
        <v>16</v>
      </c>
      <c r="I1464">
        <v>1.0460000000000001E-2</v>
      </c>
      <c r="K1464" s="14" t="str">
        <f>"Aggregate weight spec " &amp;C1462&amp;"-"&amp;C1464</f>
        <v>Aggregate weight spec 1461-1463</v>
      </c>
    </row>
    <row r="1465" spans="1:12" ht="30" x14ac:dyDescent="0.25">
      <c r="A1465" s="4">
        <v>44644</v>
      </c>
      <c r="B1465" s="6" t="s">
        <v>8</v>
      </c>
      <c r="C1465">
        <v>1464</v>
      </c>
      <c r="D1465" t="s">
        <v>12</v>
      </c>
      <c r="E1465">
        <v>14</v>
      </c>
      <c r="F1465" t="s">
        <v>12</v>
      </c>
      <c r="G1465">
        <v>366</v>
      </c>
      <c r="H1465" t="s">
        <v>16</v>
      </c>
      <c r="K1465" s="14" t="s">
        <v>211</v>
      </c>
    </row>
    <row r="1466" spans="1:12" x14ac:dyDescent="0.25">
      <c r="A1466" s="4">
        <v>44644</v>
      </c>
      <c r="B1466" s="6" t="s">
        <v>8</v>
      </c>
      <c r="C1466">
        <v>1465</v>
      </c>
      <c r="D1466" t="s">
        <v>12</v>
      </c>
      <c r="E1466">
        <v>5</v>
      </c>
      <c r="F1466" t="s">
        <v>12</v>
      </c>
      <c r="G1466">
        <v>366</v>
      </c>
      <c r="H1466" t="s">
        <v>16</v>
      </c>
    </row>
    <row r="1467" spans="1:12" ht="30" x14ac:dyDescent="0.25">
      <c r="A1467" s="4">
        <v>44644</v>
      </c>
      <c r="B1467" s="6" t="s">
        <v>8</v>
      </c>
      <c r="C1467">
        <v>1466</v>
      </c>
      <c r="D1467" t="s">
        <v>12</v>
      </c>
      <c r="E1467">
        <v>1</v>
      </c>
      <c r="F1467" t="s">
        <v>12</v>
      </c>
      <c r="G1467">
        <v>366</v>
      </c>
      <c r="H1467" t="s">
        <v>16</v>
      </c>
      <c r="I1467">
        <v>9.7300000000000008E-3</v>
      </c>
      <c r="K1467" s="14" t="str">
        <f>"Aggregate weight spec " &amp;C1465&amp;"-"&amp;C1467</f>
        <v>Aggregate weight spec 1464-1466</v>
      </c>
    </row>
    <row r="1468" spans="1:12" x14ac:dyDescent="0.25">
      <c r="A1468" s="4">
        <v>44644</v>
      </c>
      <c r="B1468" s="6" t="s">
        <v>8</v>
      </c>
      <c r="C1468">
        <v>1467</v>
      </c>
      <c r="D1468" t="s">
        <v>12</v>
      </c>
      <c r="E1468">
        <v>5</v>
      </c>
      <c r="F1468" t="s">
        <v>12</v>
      </c>
      <c r="G1468">
        <v>367</v>
      </c>
      <c r="H1468" t="s">
        <v>21</v>
      </c>
      <c r="L1468" t="s">
        <v>163</v>
      </c>
    </row>
    <row r="1469" spans="1:12" x14ac:dyDescent="0.25">
      <c r="A1469" s="4">
        <v>44644</v>
      </c>
      <c r="B1469" s="6" t="s">
        <v>8</v>
      </c>
      <c r="C1469">
        <v>1468</v>
      </c>
      <c r="D1469" t="s">
        <v>12</v>
      </c>
      <c r="E1469">
        <v>7</v>
      </c>
      <c r="F1469" t="s">
        <v>12</v>
      </c>
      <c r="G1469">
        <v>367</v>
      </c>
      <c r="H1469" t="s">
        <v>21</v>
      </c>
    </row>
    <row r="1470" spans="1:12" ht="30" x14ac:dyDescent="0.25">
      <c r="A1470" s="4">
        <v>44644</v>
      </c>
      <c r="B1470" s="6" t="s">
        <v>8</v>
      </c>
      <c r="C1470">
        <v>1469</v>
      </c>
      <c r="D1470" t="s">
        <v>9</v>
      </c>
      <c r="E1470">
        <v>0</v>
      </c>
      <c r="F1470" t="s">
        <v>12</v>
      </c>
      <c r="G1470">
        <v>367</v>
      </c>
      <c r="H1470" t="s">
        <v>21</v>
      </c>
      <c r="I1470">
        <v>1.186E-3</v>
      </c>
      <c r="K1470" s="14" t="str">
        <f>"Aggregate weight spec " &amp;C1468&amp;"-"&amp;C1470</f>
        <v>Aggregate weight spec 1467-1469</v>
      </c>
    </row>
    <row r="1471" spans="1:12" x14ac:dyDescent="0.25">
      <c r="A1471" s="4">
        <v>44644</v>
      </c>
      <c r="B1471" s="6" t="s">
        <v>8</v>
      </c>
      <c r="C1471">
        <v>1470</v>
      </c>
      <c r="D1471" t="s">
        <v>9</v>
      </c>
      <c r="E1471">
        <v>0</v>
      </c>
      <c r="F1471" t="s">
        <v>12</v>
      </c>
      <c r="G1471">
        <v>368</v>
      </c>
      <c r="H1471" t="s">
        <v>21</v>
      </c>
    </row>
    <row r="1472" spans="1:12" x14ac:dyDescent="0.25">
      <c r="A1472" s="4">
        <v>44644</v>
      </c>
      <c r="B1472" s="6" t="s">
        <v>8</v>
      </c>
      <c r="C1472">
        <v>1471</v>
      </c>
      <c r="D1472" t="s">
        <v>12</v>
      </c>
      <c r="E1472">
        <v>2</v>
      </c>
      <c r="F1472" t="s">
        <v>12</v>
      </c>
      <c r="G1472">
        <v>368</v>
      </c>
      <c r="H1472" t="s">
        <v>21</v>
      </c>
    </row>
    <row r="1473" spans="1:12" ht="30" x14ac:dyDescent="0.25">
      <c r="A1473" s="4">
        <v>44644</v>
      </c>
      <c r="B1473" s="6" t="s">
        <v>8</v>
      </c>
      <c r="C1473">
        <v>1472</v>
      </c>
      <c r="D1473" t="s">
        <v>12</v>
      </c>
      <c r="E1473">
        <v>2</v>
      </c>
      <c r="F1473" t="s">
        <v>12</v>
      </c>
      <c r="G1473">
        <v>368</v>
      </c>
      <c r="H1473" t="s">
        <v>21</v>
      </c>
      <c r="I1473">
        <v>1.1050000000000001E-2</v>
      </c>
      <c r="K1473" s="14" t="str">
        <f>"Aggregate weight spec " &amp;C1471&amp;"-"&amp;C1473</f>
        <v>Aggregate weight spec 1470-1472</v>
      </c>
      <c r="L1473" t="s">
        <v>163</v>
      </c>
    </row>
    <row r="1474" spans="1:12" x14ac:dyDescent="0.25">
      <c r="A1474" s="4">
        <v>44644</v>
      </c>
      <c r="B1474" s="6" t="s">
        <v>8</v>
      </c>
      <c r="C1474">
        <v>1473</v>
      </c>
      <c r="D1474" t="s">
        <v>12</v>
      </c>
      <c r="E1474">
        <v>12</v>
      </c>
      <c r="F1474" t="s">
        <v>12</v>
      </c>
      <c r="H1474" t="s">
        <v>11</v>
      </c>
      <c r="L1474" t="s">
        <v>163</v>
      </c>
    </row>
    <row r="1475" spans="1:12" x14ac:dyDescent="0.25">
      <c r="A1475" s="4">
        <v>44644</v>
      </c>
      <c r="B1475" s="6" t="s">
        <v>8</v>
      </c>
      <c r="C1475">
        <v>1474</v>
      </c>
      <c r="D1475" t="s">
        <v>12</v>
      </c>
      <c r="E1475">
        <v>6</v>
      </c>
      <c r="F1475" t="s">
        <v>12</v>
      </c>
      <c r="H1475" t="s">
        <v>11</v>
      </c>
    </row>
    <row r="1476" spans="1:12" x14ac:dyDescent="0.25">
      <c r="A1476" s="4">
        <v>44644</v>
      </c>
      <c r="B1476" s="6" t="s">
        <v>8</v>
      </c>
      <c r="C1476">
        <v>1475</v>
      </c>
      <c r="D1476" t="s">
        <v>9</v>
      </c>
      <c r="E1476">
        <v>0</v>
      </c>
      <c r="F1476" t="s">
        <v>12</v>
      </c>
      <c r="H1476" t="s">
        <v>11</v>
      </c>
    </row>
    <row r="1477" spans="1:12" ht="30" x14ac:dyDescent="0.25">
      <c r="A1477" s="4">
        <v>44644</v>
      </c>
      <c r="B1477" s="6" t="s">
        <v>8</v>
      </c>
      <c r="C1477">
        <v>1476</v>
      </c>
      <c r="D1477" t="s">
        <v>12</v>
      </c>
      <c r="E1477">
        <v>10</v>
      </c>
      <c r="F1477" t="s">
        <v>12</v>
      </c>
      <c r="H1477" t="s">
        <v>11</v>
      </c>
      <c r="I1477">
        <v>1.294E-2</v>
      </c>
      <c r="J1477" s="8">
        <f>COUNTIF(D1462:D1477,"Y")/COUNTA(D1462:D1477)</f>
        <v>0.75</v>
      </c>
      <c r="K1477" s="14" t="str">
        <f>"Aggregate weight spec " &amp;C1474&amp;"-"&amp;C1477</f>
        <v>Aggregate weight spec 1473-1476</v>
      </c>
      <c r="L1477" t="s">
        <v>163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Deary</dc:creator>
  <cp:lastModifiedBy>Alison Deary</cp:lastModifiedBy>
  <dcterms:created xsi:type="dcterms:W3CDTF">2022-02-22T03:31:09Z</dcterms:created>
  <dcterms:modified xsi:type="dcterms:W3CDTF">2022-06-23T18:45:15Z</dcterms:modified>
</cp:coreProperties>
</file>