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historial de usuario\"/>
    </mc:Choice>
  </mc:AlternateContent>
  <bookViews>
    <workbookView xWindow="0" yWindow="0" windowWidth="20490" windowHeight="7530"/>
  </bookViews>
  <sheets>
    <sheet name="Formato descripción HU" sheetId="1" r:id="rId1"/>
    <sheet name="Historia de Usuari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M15" i="2" l="1"/>
  <c r="E22" i="2" l="1"/>
  <c r="E10" i="2"/>
  <c r="E13" i="2"/>
  <c r="L22" i="2" l="1"/>
  <c r="H15" i="2"/>
  <c r="D15" i="2"/>
  <c r="H13" i="2"/>
  <c r="C13" i="2"/>
  <c r="H10" i="2"/>
</calcChain>
</file>

<file path=xl/sharedStrings.xml><?xml version="1.0" encoding="utf-8"?>
<sst xmlns="http://schemas.openxmlformats.org/spreadsheetml/2006/main" count="120" uniqueCount="92">
  <si>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</si>
  <si>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</si>
  <si>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</si>
  <si>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</si>
  <si>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</si>
  <si>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</si>
  <si>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</si>
  <si>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</si>
  <si>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</si>
  <si>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</si>
  <si>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</si>
  <si>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</si>
  <si>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</si>
  <si>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</si>
  <si>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</si>
  <si>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</si>
  <si>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Alison Tamayo</t>
  </si>
  <si>
    <t>Alta</t>
  </si>
  <si>
    <t>No iniciado</t>
  </si>
  <si>
    <t>REQ002</t>
  </si>
  <si>
    <t xml:space="preserve">Administrador del conjunto </t>
  </si>
  <si>
    <t xml:space="preserve">Kris Olalla </t>
  </si>
  <si>
    <t>REQ003</t>
  </si>
  <si>
    <t xml:space="preserve">Digitalizar los documentos que se emitan en el conjunto a los Usuarios </t>
  </si>
  <si>
    <t xml:space="preserve">Ingresar los datos que se requiere para generar el comunicado. 
Generar PDF 
Descargar PDF 
Enviar a los usuarios vía correo electrónico  </t>
  </si>
  <si>
    <t>David Sangoquia</t>
  </si>
  <si>
    <t xml:space="preserve">Que el sistema genere el reporte en formato pdf y el usuario lo reciba en su bandeja de entrada de su correo electrónico.  </t>
  </si>
  <si>
    <t>Por verificar si el envío se realizara
 de forma automática desde el aplicativo  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</si>
  <si>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</si>
  <si>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</si>
  <si>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</si>
  <si>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</si>
  <si>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</si>
  <si>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</si>
  <si>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</si>
  <si>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</si>
  <si>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</si>
  <si>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</si>
  <si>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</si>
  <si>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</si>
  <si>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</si>
  <si>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</si>
  <si>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REQ004</t>
  </si>
  <si>
    <t>REQ005</t>
  </si>
  <si>
    <t>Ingresar su usuario(combinacion nombre del conjunto) y Contraseña (alfanumerico)</t>
  </si>
  <si>
    <t>Acceso administrador al aplicativo</t>
  </si>
  <si>
    <t>mediante formulario se pedira los siguientes datos: nombre apellido, cedula, telefonos, correo electronico, numero de casa</t>
  </si>
  <si>
    <t xml:space="preserve">registro de dueños y arrendatarios </t>
  </si>
  <si>
    <t>en caso de ser arrendatario pedir datos del dueño(obligatorio), en caso de repetir la informacion "casa ya registrada"</t>
  </si>
  <si>
    <t>en la parte de registros tengas las opciones de actualizar, buscar y eliminar los datos ingresados de cada casa o en la misma tabla de registro tendra opcion a editar la informacion ingresada</t>
  </si>
  <si>
    <t xml:space="preserve">
El aplicativo permita escribir comunicados y enviar 
</t>
  </si>
  <si>
    <t xml:space="preserve">Generador de comunicados </t>
  </si>
  <si>
    <t xml:space="preserve">Generar comunicados en formato pdf y enviarles por correo a los Usuarios del conjunto </t>
  </si>
  <si>
    <t xml:space="preserve">ingreso al sistema del aplicativo </t>
  </si>
  <si>
    <t xml:space="preserve">ingreso y uso del aplicación de gestion de informacion </t>
  </si>
  <si>
    <t xml:space="preserve">realizar todas las operaciones necesarias de las funciones del aplicativo </t>
  </si>
  <si>
    <t xml:space="preserve"> registro de dueños y arrendatarios de cada casa</t>
  </si>
  <si>
    <t xml:space="preserve">registrar dueños y arrendatarios por casa </t>
  </si>
  <si>
    <t xml:space="preserve">llevar control de numero de casas habitadas junto a los datos de dueños y arrendatarios </t>
  </si>
  <si>
    <t>modificar la informacion de cada casa</t>
  </si>
  <si>
    <t>manejar, editar y eliminar la informacion de cada dueño y propietario ingresado</t>
  </si>
  <si>
    <t xml:space="preserve">Tener modificacion de datos y evitar su perdida de informacion </t>
  </si>
  <si>
    <t>constancia de pagos de alicuotas por casa</t>
  </si>
  <si>
    <t xml:space="preserve">tener registro y control de pago de alicuotas </t>
  </si>
  <si>
    <t xml:space="preserve"> registro de pagos solo de alicuotas por casa </t>
  </si>
  <si>
    <t xml:space="preserve">ingresar datos para generar: archivo en PDF, Descargar PDF </t>
  </si>
  <si>
    <t xml:space="preserve">constancia de valores ingresados solo de alicuotas </t>
  </si>
  <si>
    <t>REQ006</t>
  </si>
  <si>
    <t>REQ007</t>
  </si>
  <si>
    <t xml:space="preserve"> generar un archivo del total de alicuotas pagadas</t>
  </si>
  <si>
    <t xml:space="preserve">Administrador del conjunto, dueños y arrendatarios </t>
  </si>
  <si>
    <t xml:space="preserve"> comprobante de pago por alicuota </t>
  </si>
  <si>
    <t>generar en el aplicativo un comprobante por pago de alicuota</t>
  </si>
  <si>
    <t xml:space="preserve">control y constancia del pago de alicuota </t>
  </si>
  <si>
    <t>ingreso de datos: numero de comprobante, valor de pago, nombre apellido, # casa, tipo de pago, observaciones. Generar PDF, Imprimir PDF</t>
  </si>
  <si>
    <t>si usuario y contraseña son correctos puede ingresar al aplicativo(se despliega una nueva ventana)</t>
  </si>
  <si>
    <t xml:space="preserve">"datos incorrectos" condicionar a 3 intentos para inicio de seccion </t>
  </si>
  <si>
    <t>Mostrar en la tabla de registros los datos  modificados o actualizados. Mostrar en la tabla de registros usuario eliminado correctamente</t>
  </si>
  <si>
    <t xml:space="preserve">modificar datos por casa </t>
  </si>
  <si>
    <t>mostrar alicuota ingresada y mostrar en la tabla los registros</t>
  </si>
  <si>
    <t>verificar que ingrese todos los campos solicitados, en caso de equivocacion solo tener opcion a eliminar, no editar</t>
  </si>
  <si>
    <t xml:space="preserve"> pago de alicuotas</t>
  </si>
  <si>
    <t xml:space="preserve">el sistema genere el comprobante en formato pdf e indicar la opcion a imprimir  </t>
  </si>
  <si>
    <t>solicitar llenar todos los campos</t>
  </si>
  <si>
    <t>comprobante pago de alicuotas</t>
  </si>
  <si>
    <t xml:space="preserve">generar reportes del  total de pagos de alicuotas  </t>
  </si>
  <si>
    <t>el sistema genere el reporte de la fecha solicitada en formato pdf y descargar</t>
  </si>
  <si>
    <t>verificar datos de alicuotas existentes para generar el reporte</t>
  </si>
  <si>
    <t>reporte total de alicuotas</t>
  </si>
  <si>
    <t xml:space="preserve">mostrar en pantalla al administrador  "casa registrada" </t>
  </si>
  <si>
    <t xml:space="preserve">mediante formulario con los siguientes datos: nombre y apellido, numero de casa, valor de pago, mes de pago se registrara las alicuotas en una tabla sin  acceso a edicion </t>
  </si>
  <si>
    <t xml:space="preserve">escoger el usuario y la informacion se presente en los cuadros para modificar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</si>
</sst>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vertical="center"/>
    </xf>
    <xf numFmtId="0" fontId="2" fillId="3" borderId="6" xfId="0" applyFont="1" applyFill="1" applyBorder="1"/>
    <xf numFmtId="0" fontId="13" fillId="5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21" xfId="0" applyFont="1" applyFill="1" applyBorder="1"/>
    <xf numFmtId="0" fontId="2" fillId="3" borderId="22" xfId="0" applyFont="1" applyFill="1" applyBorder="1"/>
    <xf numFmtId="0" fontId="2" fillId="3" borderId="23" xfId="0" applyFont="1" applyFill="1" applyBorder="1"/>
    <xf numFmtId="0" fontId="2" fillId="3" borderId="8" xfId="0" applyFont="1" applyFill="1" applyBorder="1"/>
    <xf numFmtId="0" fontId="8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2" fillId="3" borderId="10" xfId="0" applyFont="1" applyFill="1" applyBorder="1"/>
    <xf numFmtId="0" fontId="2" fillId="3" borderId="9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0" borderId="6" xfId="0" applyBorder="1"/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top" wrapText="1"/>
    </xf>
    <xf numFmtId="0" fontId="14" fillId="0" borderId="24" xfId="0" applyFont="1" applyBorder="1" applyAlignment="1">
      <alignment horizontal="center" vertical="center" wrapText="1"/>
    </xf>
    <xf numFmtId="164" fontId="14" fillId="0" borderId="24" xfId="0" applyNumberFormat="1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164" fontId="14" fillId="0" borderId="24" xfId="0" applyNumberFormat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4" xfId="0" applyFont="1" applyBorder="1"/>
    <xf numFmtId="0" fontId="20" fillId="7" borderId="8" xfId="0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21" xfId="0" applyFont="1" applyBorder="1"/>
    <xf numFmtId="0" fontId="10" fillId="0" borderId="23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3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wrapText="1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22" xfId="0" applyFont="1" applyBorder="1"/>
    <xf numFmtId="0" fontId="21" fillId="6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9" fillId="0" borderId="13" xfId="0" applyFont="1" applyBorder="1" applyAlignment="1">
      <alignment wrapText="1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8" fillId="2" borderId="15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002"/>
  <sheetViews>
    <sheetView showGridLines="0" tabSelected="1" topLeftCell="A7" zoomScaleNormal="100" workbookViewId="0">
      <selection activeCell="Q7" sqref="Q7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6" t="s">
        <v>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37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8" t="s">
        <v>15</v>
      </c>
      <c r="C6" s="35" t="s">
        <v>53</v>
      </c>
      <c r="D6" s="35" t="s">
        <v>54</v>
      </c>
      <c r="E6" s="35" t="s">
        <v>55</v>
      </c>
      <c r="F6" s="35" t="s">
        <v>20</v>
      </c>
      <c r="G6" s="35" t="s">
        <v>44</v>
      </c>
      <c r="H6" s="35" t="s">
        <v>16</v>
      </c>
      <c r="I6" s="35">
        <v>3</v>
      </c>
      <c r="J6" s="36">
        <v>44930</v>
      </c>
      <c r="K6" s="35" t="s">
        <v>17</v>
      </c>
      <c r="L6" s="35" t="s">
        <v>31</v>
      </c>
      <c r="M6" s="39" t="s">
        <v>75</v>
      </c>
      <c r="N6" s="35" t="s">
        <v>76</v>
      </c>
      <c r="O6" s="35" t="s">
        <v>45</v>
      </c>
    </row>
    <row r="7" spans="2:16" ht="95.25" customHeight="1" x14ac:dyDescent="0.2">
      <c r="B7" s="41" t="s">
        <v>19</v>
      </c>
      <c r="C7" s="42" t="s">
        <v>56</v>
      </c>
      <c r="D7" s="42" t="s">
        <v>57</v>
      </c>
      <c r="E7" s="42" t="s">
        <v>58</v>
      </c>
      <c r="F7" s="42" t="s">
        <v>20</v>
      </c>
      <c r="G7" s="42" t="s">
        <v>46</v>
      </c>
      <c r="H7" s="42" t="s">
        <v>25</v>
      </c>
      <c r="I7" s="41">
        <v>4</v>
      </c>
      <c r="J7" s="44">
        <v>44946</v>
      </c>
      <c r="K7" s="42" t="s">
        <v>17</v>
      </c>
      <c r="L7" s="43" t="s">
        <v>31</v>
      </c>
      <c r="M7" s="43" t="s">
        <v>89</v>
      </c>
      <c r="N7" s="42" t="s">
        <v>48</v>
      </c>
      <c r="O7" s="42" t="s">
        <v>47</v>
      </c>
    </row>
    <row r="8" spans="2:16" ht="117" customHeight="1" x14ac:dyDescent="0.2">
      <c r="B8" s="41" t="s">
        <v>22</v>
      </c>
      <c r="C8" s="42" t="s">
        <v>59</v>
      </c>
      <c r="D8" s="42" t="s">
        <v>60</v>
      </c>
      <c r="E8" s="42" t="s">
        <v>61</v>
      </c>
      <c r="F8" s="43" t="s">
        <v>20</v>
      </c>
      <c r="G8" s="42" t="s">
        <v>49</v>
      </c>
      <c r="H8" s="35" t="s">
        <v>21</v>
      </c>
      <c r="I8" s="35">
        <v>4</v>
      </c>
      <c r="J8" s="36">
        <v>44946</v>
      </c>
      <c r="K8" s="35" t="s">
        <v>17</v>
      </c>
      <c r="L8" s="35" t="s">
        <v>31</v>
      </c>
      <c r="M8" s="39" t="s">
        <v>77</v>
      </c>
      <c r="N8" s="45" t="s">
        <v>91</v>
      </c>
      <c r="O8" s="35" t="s">
        <v>78</v>
      </c>
      <c r="P8" s="28"/>
    </row>
    <row r="9" spans="2:16" ht="95.25" customHeight="1" x14ac:dyDescent="0.2">
      <c r="B9" s="38" t="s">
        <v>42</v>
      </c>
      <c r="C9" s="40" t="s">
        <v>64</v>
      </c>
      <c r="D9" s="35" t="s">
        <v>62</v>
      </c>
      <c r="E9" s="35" t="s">
        <v>63</v>
      </c>
      <c r="F9" s="35" t="s">
        <v>20</v>
      </c>
      <c r="G9" s="40" t="s">
        <v>90</v>
      </c>
      <c r="H9" s="38" t="s">
        <v>21</v>
      </c>
      <c r="I9" s="38">
        <v>5</v>
      </c>
      <c r="J9" s="36">
        <v>44946</v>
      </c>
      <c r="K9" s="35" t="s">
        <v>17</v>
      </c>
      <c r="L9" s="35" t="s">
        <v>29</v>
      </c>
      <c r="M9" s="35" t="s">
        <v>79</v>
      </c>
      <c r="N9" s="35" t="s">
        <v>80</v>
      </c>
      <c r="O9" s="35" t="s">
        <v>81</v>
      </c>
      <c r="P9" s="28"/>
    </row>
    <row r="10" spans="2:16" ht="63.75" x14ac:dyDescent="0.2">
      <c r="B10" s="38" t="s">
        <v>43</v>
      </c>
      <c r="C10" s="35" t="s">
        <v>71</v>
      </c>
      <c r="D10" s="35" t="s">
        <v>72</v>
      </c>
      <c r="E10" s="35" t="s">
        <v>73</v>
      </c>
      <c r="F10" s="35" t="s">
        <v>70</v>
      </c>
      <c r="G10" s="35" t="s">
        <v>74</v>
      </c>
      <c r="H10" s="40" t="s">
        <v>25</v>
      </c>
      <c r="I10" s="38">
        <v>5</v>
      </c>
      <c r="J10" s="38"/>
      <c r="K10" s="35" t="s">
        <v>17</v>
      </c>
      <c r="L10" s="35" t="s">
        <v>18</v>
      </c>
      <c r="M10" s="35" t="s">
        <v>82</v>
      </c>
      <c r="N10" s="35" t="s">
        <v>83</v>
      </c>
      <c r="O10" s="35" t="s">
        <v>84</v>
      </c>
    </row>
    <row r="11" spans="2:16" ht="114" customHeight="1" x14ac:dyDescent="0.2">
      <c r="B11" s="38" t="s">
        <v>67</v>
      </c>
      <c r="C11" s="35" t="s">
        <v>69</v>
      </c>
      <c r="D11" s="35" t="s">
        <v>85</v>
      </c>
      <c r="E11" s="35" t="s">
        <v>66</v>
      </c>
      <c r="F11" s="35" t="s">
        <v>20</v>
      </c>
      <c r="G11" s="35" t="s">
        <v>65</v>
      </c>
      <c r="H11" s="40" t="s">
        <v>25</v>
      </c>
      <c r="I11" s="35">
        <v>5</v>
      </c>
      <c r="J11" s="38"/>
      <c r="K11" s="35" t="s">
        <v>17</v>
      </c>
      <c r="L11" s="35" t="s">
        <v>18</v>
      </c>
      <c r="M11" s="35" t="s">
        <v>86</v>
      </c>
      <c r="N11" s="35" t="s">
        <v>87</v>
      </c>
      <c r="O11" s="38" t="s">
        <v>88</v>
      </c>
    </row>
    <row r="12" spans="2:16" ht="89.25" x14ac:dyDescent="0.2">
      <c r="B12" s="38" t="s">
        <v>68</v>
      </c>
      <c r="C12" s="35" t="s">
        <v>50</v>
      </c>
      <c r="D12" s="35" t="s">
        <v>23</v>
      </c>
      <c r="E12" s="35" t="s">
        <v>52</v>
      </c>
      <c r="F12" s="35" t="s">
        <v>20</v>
      </c>
      <c r="G12" s="35" t="s">
        <v>24</v>
      </c>
      <c r="H12" s="35" t="s">
        <v>25</v>
      </c>
      <c r="I12" s="35">
        <v>4</v>
      </c>
      <c r="J12" s="36"/>
      <c r="K12" s="35" t="s">
        <v>17</v>
      </c>
      <c r="L12" s="35" t="s">
        <v>18</v>
      </c>
      <c r="M12" s="39" t="s">
        <v>26</v>
      </c>
      <c r="N12" s="39" t="s">
        <v>27</v>
      </c>
      <c r="O12" s="35" t="s">
        <v>51</v>
      </c>
    </row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28</v>
      </c>
      <c r="L32" s="1" t="s">
        <v>29</v>
      </c>
      <c r="M32" s="4"/>
    </row>
    <row r="33" spans="9:13" ht="19.5" customHeight="1" x14ac:dyDescent="0.25">
      <c r="I33" s="1"/>
      <c r="J33" s="1"/>
      <c r="K33" s="2" t="s">
        <v>30</v>
      </c>
      <c r="L33" s="1" t="s">
        <v>31</v>
      </c>
      <c r="M33" s="4"/>
    </row>
    <row r="34" spans="9:13" ht="19.5" customHeight="1" x14ac:dyDescent="0.25">
      <c r="I34" s="1"/>
      <c r="J34" s="1"/>
      <c r="K34" s="2"/>
      <c r="L34" s="1" t="s">
        <v>32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2">
    <dataValidation type="list" allowBlank="1" showErrorMessage="1" sqref="L6:L21">
      <formula1>$L$31:$L$34</formula1>
    </dataValidation>
    <dataValidation type="list" allowBlank="1" showErrorMessage="1" sqref="K6:K21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zoomScale="85" zoomScaleNormal="85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67" t="s">
        <v>33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0" t="s">
        <v>34</v>
      </c>
      <c r="F9" s="69"/>
      <c r="G9" s="11"/>
      <c r="H9" s="70" t="s">
        <v>11</v>
      </c>
      <c r="I9" s="69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68</v>
      </c>
      <c r="D10" s="14"/>
      <c r="E10" s="71" t="str">
        <f>VLOOKUP(C10,'Formato descripción HU'!B6:O21,5,0)</f>
        <v xml:space="preserve">Administrador del conjunto </v>
      </c>
      <c r="F10" s="72"/>
      <c r="G10" s="15"/>
      <c r="H10" s="73" t="str">
        <f>VLOOKUP(C10,'Formato descripción HU'!B6:O21,11,0)</f>
        <v>No iniciado</v>
      </c>
      <c r="I10" s="69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35</v>
      </c>
      <c r="D12" s="14"/>
      <c r="E12" s="70" t="s">
        <v>10</v>
      </c>
      <c r="F12" s="69"/>
      <c r="G12" s="15"/>
      <c r="H12" s="70" t="s">
        <v>36</v>
      </c>
      <c r="I12" s="69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HU'!B6:O21,8,0)</f>
        <v>4</v>
      </c>
      <c r="D13" s="14"/>
      <c r="E13" s="73" t="str">
        <f>VLOOKUP(C10,'Formato descripción HU'!B6:O21,10,0)</f>
        <v>Alta</v>
      </c>
      <c r="F13" s="69"/>
      <c r="G13" s="15"/>
      <c r="H13" s="73" t="str">
        <f>VLOOKUP(C10,'Formato descripción HU'!B6:O21,7,0)</f>
        <v>David Sangoquia</v>
      </c>
      <c r="I13" s="69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8" t="s">
        <v>37</v>
      </c>
      <c r="D15" s="58" t="str">
        <f>VLOOKUP(C10,'Formato descripción HU'!B6:O21,3,0)</f>
        <v xml:space="preserve">Digitalizar los documentos que se emitan en el conjunto a los Usuarios </v>
      </c>
      <c r="E15" s="52"/>
      <c r="F15" s="12"/>
      <c r="G15" s="48" t="s">
        <v>38</v>
      </c>
      <c r="H15" s="58" t="str">
        <f>VLOOKUP(C10,'Formato descripción HU'!B6:O21,4,0)</f>
        <v xml:space="preserve">Generar comunicados en formato pdf y enviarles por correo a los Usuarios del conjunto </v>
      </c>
      <c r="I15" s="82"/>
      <c r="J15" s="52"/>
      <c r="K15" s="12"/>
      <c r="L15" s="84" t="s">
        <v>39</v>
      </c>
      <c r="M15" s="85" t="str">
        <f>VLOOKUP(C10,'Formato descripción HU'!B6:O21,6,0)</f>
        <v xml:space="preserve">Ingresar los datos que se requiere para generar el comunicado. 
Generar PDF 
Descargar PDF 
Enviar a los usuarios vía correo electrónico  </v>
      </c>
      <c r="N15" s="86"/>
      <c r="O15" s="87"/>
      <c r="P15" s="27"/>
    </row>
    <row r="16" spans="2:16" ht="19.5" customHeight="1" x14ac:dyDescent="0.2">
      <c r="B16" s="26"/>
      <c r="C16" s="49"/>
      <c r="D16" s="56"/>
      <c r="E16" s="57"/>
      <c r="F16" s="12"/>
      <c r="G16" s="49"/>
      <c r="H16" s="56"/>
      <c r="I16" s="47"/>
      <c r="J16" s="57"/>
      <c r="K16" s="12"/>
      <c r="L16" s="49"/>
      <c r="M16" s="88"/>
      <c r="N16" s="89"/>
      <c r="O16" s="90"/>
      <c r="P16" s="27"/>
    </row>
    <row r="17" spans="2:16" ht="19.5" customHeight="1" x14ac:dyDescent="0.2">
      <c r="B17" s="26"/>
      <c r="C17" s="50"/>
      <c r="D17" s="53"/>
      <c r="E17" s="54"/>
      <c r="F17" s="12"/>
      <c r="G17" s="50"/>
      <c r="H17" s="53"/>
      <c r="I17" s="83"/>
      <c r="J17" s="54"/>
      <c r="K17" s="12"/>
      <c r="L17" s="50"/>
      <c r="M17" s="91"/>
      <c r="N17" s="92"/>
      <c r="O17" s="93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51" t="s">
        <v>40</v>
      </c>
      <c r="D19" s="52"/>
      <c r="E19" s="94" t="str">
        <f>VLOOKUP(C10,'Formato descripción HU'!B6:O20,14,0)</f>
        <v xml:space="preserve">Generador de comunicados </v>
      </c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27"/>
    </row>
    <row r="20" spans="2:16" ht="19.5" customHeight="1" x14ac:dyDescent="0.2">
      <c r="B20" s="26"/>
      <c r="C20" s="53"/>
      <c r="D20" s="54"/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9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55" t="s">
        <v>41</v>
      </c>
      <c r="D22" s="52"/>
      <c r="E22" s="58" t="str">
        <f>VLOOKUP(C10,'Formato descripción HU'!B6:O21,12,0)</f>
        <v xml:space="preserve">Que el sistema genere el reporte en formato pdf y el usuario lo reciba en su bandeja de entrada de su correo electrónico.  </v>
      </c>
      <c r="F22" s="59"/>
      <c r="G22" s="59"/>
      <c r="H22" s="60"/>
      <c r="I22" s="12"/>
      <c r="J22" s="55" t="s">
        <v>13</v>
      </c>
      <c r="K22" s="52"/>
      <c r="L22" s="58" t="str">
        <f>VLOOKUP(C10,'Formato descripción HU'!B6:O21,13,0)</f>
        <v>Por verificar si el envío se realizara
 de forma automática desde el aplicativo  </v>
      </c>
      <c r="M22" s="74"/>
      <c r="N22" s="74"/>
      <c r="O22" s="75"/>
      <c r="P22" s="27"/>
    </row>
    <row r="23" spans="2:16" ht="19.5" customHeight="1" x14ac:dyDescent="0.2">
      <c r="B23" s="26"/>
      <c r="C23" s="56"/>
      <c r="D23" s="57"/>
      <c r="E23" s="61"/>
      <c r="F23" s="62"/>
      <c r="G23" s="62"/>
      <c r="H23" s="63"/>
      <c r="I23" s="12"/>
      <c r="J23" s="56"/>
      <c r="K23" s="57"/>
      <c r="L23" s="76"/>
      <c r="M23" s="77"/>
      <c r="N23" s="77"/>
      <c r="O23" s="78"/>
      <c r="P23" s="27"/>
    </row>
    <row r="24" spans="2:16" ht="19.5" customHeight="1" x14ac:dyDescent="0.2">
      <c r="B24" s="26"/>
      <c r="C24" s="53"/>
      <c r="D24" s="54"/>
      <c r="E24" s="64"/>
      <c r="F24" s="65"/>
      <c r="G24" s="65"/>
      <c r="H24" s="66"/>
      <c r="I24" s="12"/>
      <c r="J24" s="53"/>
      <c r="K24" s="54"/>
      <c r="L24" s="79"/>
      <c r="M24" s="80"/>
      <c r="N24" s="80"/>
      <c r="O24" s="81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pc</cp:lastModifiedBy>
  <cp:revision/>
  <cp:lastPrinted>2022-11-25T05:25:55Z</cp:lastPrinted>
  <dcterms:created xsi:type="dcterms:W3CDTF">2019-10-21T15:37:14Z</dcterms:created>
  <dcterms:modified xsi:type="dcterms:W3CDTF">2023-01-31T03:36:08Z</dcterms:modified>
  <cp:category/>
  <cp:contentStatus/>
</cp:coreProperties>
</file>