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E22" i="2" l="1"/>
  <c r="E10" i="2"/>
  <c r="E13" i="2"/>
  <c r="L22" i="2" l="1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<sst xmlns="http://schemas.openxmlformats.org/spreadsheetml/2006/main" count="98" uniqueCount="75">
  <si>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</si>
  <si>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</si>
  <si>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</si>
  <si>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</si>
  <si>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</si>
  <si>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</si>
  <si>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</si>
  <si>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</si>
  <si>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</si>
  <si>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</si>
  <si>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</si>
  <si>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</si>
  <si>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</si>
  <si>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</si>
  <si>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</si>
  <si>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</si>
  <si>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sección al administrador del Conjunto</t>
  </si>
  <si>
    <t>el administrador del conjunto ingrese al aplicativo</t>
  </si>
  <si>
    <t>Alison Tamayo</t>
  </si>
  <si>
    <t>Alta</t>
  </si>
  <si>
    <t>No iniciado</t>
  </si>
  <si>
    <t>REQ002</t>
  </si>
  <si>
    <t xml:space="preserve">Administrador del conjunto </t>
  </si>
  <si>
    <t xml:space="preserve">Kris Olalla </t>
  </si>
  <si>
    <t>REQ003</t>
  </si>
  <si>
    <t xml:space="preserve">Digitalizar los documentos que se emitan en el conjunto a los Usuarios </t>
  </si>
  <si>
    <t xml:space="preserve">Ingresar los datos que se requiere para generar el comunicado. 
Generar PDF 
Descargar PDF 
Enviar a los usuarios vía correo electrónico  </t>
  </si>
  <si>
    <t>David Sangoquia</t>
  </si>
  <si>
    <t xml:space="preserve">Que el sistema genere el reporte en formato pdf y el usuario lo reciba en su bandeja de entrada de su correo electrónico.  </t>
  </si>
  <si>
    <t>Por verificar si el envío se realizara
 de forma automática desde el aplicativo  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</si>
  <si>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</si>
  <si>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</si>
  <si>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</si>
  <si>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</si>
  <si>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</si>
  <si>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</si>
  <si>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</si>
  <si>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</si>
  <si>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</si>
  <si>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</si>
  <si>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</si>
  <si>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</si>
  <si>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</si>
  <si>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</si>
  <si>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</si>
  <si>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REQ005</t>
  </si>
  <si>
    <t xml:space="preserve">Tener acceso a las diferentes funciones del aplicativo </t>
  </si>
  <si>
    <t>Tener organización de datos y evitar su perdida</t>
  </si>
  <si>
    <t xml:space="preserve">condicionar a 3 intentos para inicio de seccion </t>
  </si>
  <si>
    <t xml:space="preserve">mostrar en pantalla al administrador el mensaje "usuario registrado" </t>
  </si>
  <si>
    <t>Ingresar su usuario(combinacion nombre del conjunto) y Contraseña (alfanumerico)</t>
  </si>
  <si>
    <t>el aplicativo debe permitir el registro de dueños y arrendatarios de cada casa</t>
  </si>
  <si>
    <t>Acceso administrador al aplicativo</t>
  </si>
  <si>
    <t>registro de datos especificos de dueños y arrendatarios por casa</t>
  </si>
  <si>
    <t xml:space="preserve">llevar control de numero de casas habitadas </t>
  </si>
  <si>
    <t>mediante formulario se pedira los siguientes datos: nombre apellido, cedula, telefonos, correo electronico, numero de casa</t>
  </si>
  <si>
    <t xml:space="preserve">registro de dueños y arrendatarios </t>
  </si>
  <si>
    <t>en caso de ser arrendatario pedir datos del dueño(obligatorio), en caso de repetir la informacion "casa ya registrada"</t>
  </si>
  <si>
    <t>el aplicativo permita modificar la informacion de cada casa</t>
  </si>
  <si>
    <t>manejar, editar y eliminar la informacion de cada usuaro ya ingresado</t>
  </si>
  <si>
    <t>en la parte de registros tengas las opciones de actualizar, buscar y eliminar los datos ingresados de cada casa o en la misma tabla de registro tendra opcion a editar la informacion ingresada</t>
  </si>
  <si>
    <t xml:space="preserve">modificar datos de casas </t>
  </si>
  <si>
    <t xml:space="preserve">el aplicativo permita el registro solo de alicuotas por casa a lo largo del mes </t>
  </si>
  <si>
    <t xml:space="preserve">registro y control de pago de alicuotas durante el mes </t>
  </si>
  <si>
    <t xml:space="preserve">llevar el registro del pago de alicuotas que se generen en un mes </t>
  </si>
  <si>
    <t xml:space="preserve">mediante formulario con los siguientes datos: nombre y apellido, numero de casa, valor de pago, mes de pago se registrara las alicuotas en una tabla con acceso a edicion </t>
  </si>
  <si>
    <t>Mostrar en la tabla de registros los datos  modificados o actualizado. Mostrar en la tabla de registros usuario eliminado correctamente</t>
  </si>
  <si>
    <t xml:space="preserve">mostrar alicuota ingresada y que se muentre en la tabla de registros con opcion a edicion </t>
  </si>
  <si>
    <t>verificar que ingrese todos los campos solicitados</t>
  </si>
  <si>
    <t>pago de alicuotas</t>
  </si>
  <si>
    <t xml:space="preserve">
El aplicativo permita escribir comunicados y enviar 
</t>
  </si>
  <si>
    <t>verificar cedulas existentes, verificar  datos buscados mostrar"usuario no encontrado"</t>
  </si>
  <si>
    <t xml:space="preserve">Generador de comunicados </t>
  </si>
  <si>
    <t>Mostrar en pantalla al usuario “datos correctos”  y permita el ingreso a la pagina principal</t>
  </si>
  <si>
    <t xml:space="preserve">Generar comunicados en formato pdf y enviarles por correo a los Usuarios del conjunto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</si>
</sst>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0" fontId="2" fillId="3" borderId="6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8" xfId="0" applyFont="1" applyFill="1" applyBorder="1"/>
    <xf numFmtId="0" fontId="9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6" xfId="0" applyBorder="1"/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15" fillId="0" borderId="24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15" fillId="0" borderId="24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164" fontId="6" fillId="0" borderId="24" xfId="0" applyNumberFormat="1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4" xfId="0" applyFont="1" applyFill="1" applyBorder="1"/>
    <xf numFmtId="0" fontId="17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 wrapText="1"/>
    </xf>
    <xf numFmtId="164" fontId="15" fillId="0" borderId="24" xfId="0" applyNumberFormat="1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vertical="top" wrapText="1"/>
    </xf>
    <xf numFmtId="0" fontId="19" fillId="0" borderId="24" xfId="0" applyFont="1" applyBorder="1" applyAlignment="1">
      <alignment horizontal="left" vertical="top" wrapText="1"/>
    </xf>
    <xf numFmtId="0" fontId="17" fillId="0" borderId="24" xfId="0" applyFont="1" applyBorder="1" applyAlignment="1">
      <alignment vertical="center" wrapText="1"/>
    </xf>
    <xf numFmtId="0" fontId="19" fillId="0" borderId="24" xfId="0" applyFont="1" applyBorder="1" applyAlignment="1">
      <alignment vertical="top" wrapText="1"/>
    </xf>
    <xf numFmtId="0" fontId="20" fillId="0" borderId="24" xfId="0" applyFont="1" applyBorder="1" applyAlignment="1">
      <alignment horizontal="center" vertical="center" wrapText="1"/>
    </xf>
    <xf numFmtId="0" fontId="15" fillId="0" borderId="24" xfId="0" applyFont="1" applyFill="1" applyBorder="1" applyAlignment="1">
      <alignment vertical="center"/>
    </xf>
    <xf numFmtId="0" fontId="15" fillId="0" borderId="24" xfId="0" applyFont="1" applyFill="1" applyBorder="1" applyAlignment="1">
      <alignment vertical="center" wrapText="1"/>
    </xf>
    <xf numFmtId="0" fontId="6" fillId="0" borderId="24" xfId="0" applyFont="1" applyFill="1" applyBorder="1" applyAlignment="1">
      <alignment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4" fillId="6" borderId="7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4" xfId="0" applyFont="1" applyBorder="1" applyAlignment="1"/>
    <xf numFmtId="0" fontId="16" fillId="5" borderId="8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wrapText="1"/>
    </xf>
    <xf numFmtId="0" fontId="22" fillId="0" borderId="9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18" fillId="0" borderId="0" xfId="0" applyFont="1" applyAlignment="1">
      <alignment wrapText="1"/>
    </xf>
    <xf numFmtId="0" fontId="22" fillId="0" borderId="13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2" fillId="4" borderId="3" xfId="0" applyFont="1" applyFill="1" applyBorder="1" applyAlignment="1">
      <alignment horizontal="center" vertical="center"/>
    </xf>
    <xf numFmtId="0" fontId="11" fillId="0" borderId="5" xfId="0" applyFont="1" applyBorder="1" applyAlignment="1"/>
    <xf numFmtId="0" fontId="1" fillId="5" borderId="3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11" fillId="0" borderId="9" xfId="0" applyFont="1" applyBorder="1" applyAlignment="1"/>
    <xf numFmtId="0" fontId="11" fillId="0" borderId="21" xfId="0" applyFont="1" applyBorder="1" applyAlignment="1"/>
    <xf numFmtId="0" fontId="11" fillId="0" borderId="23" xfId="0" applyFont="1" applyBorder="1" applyAlignment="1"/>
    <xf numFmtId="0" fontId="12" fillId="4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3" xfId="0" applyFont="1" applyBorder="1" applyAlignment="1"/>
    <xf numFmtId="0" fontId="1" fillId="5" borderId="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/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1" fillId="0" borderId="10" xfId="0" applyFont="1" applyBorder="1" applyAlignment="1"/>
    <xf numFmtId="0" fontId="11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1"/>
  <sheetViews>
    <sheetView showGridLines="0" tabSelected="1" topLeftCell="A7" zoomScale="70" zoomScaleNormal="70" workbookViewId="0">
      <selection activeCell="C9" sqref="C9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58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6" t="s">
        <v>15</v>
      </c>
      <c r="C6" s="45" t="s">
        <v>16</v>
      </c>
      <c r="D6" s="45" t="s">
        <v>17</v>
      </c>
      <c r="E6" s="45" t="s">
        <v>46</v>
      </c>
      <c r="F6" s="38" t="s">
        <v>22</v>
      </c>
      <c r="G6" s="45" t="s">
        <v>50</v>
      </c>
      <c r="H6" s="45" t="s">
        <v>18</v>
      </c>
      <c r="I6" s="38">
        <v>3</v>
      </c>
      <c r="J6" s="46"/>
      <c r="K6" s="38" t="s">
        <v>19</v>
      </c>
      <c r="L6" s="38" t="s">
        <v>20</v>
      </c>
      <c r="M6" s="47" t="s">
        <v>73</v>
      </c>
      <c r="N6" s="48" t="s">
        <v>48</v>
      </c>
      <c r="O6" s="38" t="s">
        <v>52</v>
      </c>
    </row>
    <row r="7" spans="2:16" ht="95.25" customHeight="1" x14ac:dyDescent="0.2">
      <c r="B7" s="36" t="s">
        <v>21</v>
      </c>
      <c r="C7" s="41" t="s">
        <v>51</v>
      </c>
      <c r="D7" s="39" t="s">
        <v>53</v>
      </c>
      <c r="E7" s="39" t="s">
        <v>54</v>
      </c>
      <c r="F7" s="39" t="s">
        <v>22</v>
      </c>
      <c r="G7" s="39" t="s">
        <v>55</v>
      </c>
      <c r="H7" s="41" t="s">
        <v>27</v>
      </c>
      <c r="I7" s="42">
        <v>4</v>
      </c>
      <c r="J7" s="43"/>
      <c r="K7" s="38" t="s">
        <v>19</v>
      </c>
      <c r="L7" s="38" t="s">
        <v>20</v>
      </c>
      <c r="M7" s="39" t="s">
        <v>49</v>
      </c>
      <c r="N7" s="39" t="s">
        <v>57</v>
      </c>
      <c r="O7" s="39" t="s">
        <v>56</v>
      </c>
    </row>
    <row r="8" spans="2:16" ht="117" customHeight="1" x14ac:dyDescent="0.2">
      <c r="B8" s="36" t="s">
        <v>21</v>
      </c>
      <c r="C8" s="45" t="s">
        <v>58</v>
      </c>
      <c r="D8" s="45" t="s">
        <v>59</v>
      </c>
      <c r="E8" s="45" t="s">
        <v>47</v>
      </c>
      <c r="F8" s="38" t="s">
        <v>22</v>
      </c>
      <c r="G8" s="49" t="s">
        <v>60</v>
      </c>
      <c r="H8" s="45" t="s">
        <v>23</v>
      </c>
      <c r="I8" s="38">
        <v>4</v>
      </c>
      <c r="J8" s="46"/>
      <c r="K8" s="38" t="s">
        <v>19</v>
      </c>
      <c r="L8" s="38" t="s">
        <v>20</v>
      </c>
      <c r="M8" s="50" t="s">
        <v>66</v>
      </c>
      <c r="N8" s="45" t="s">
        <v>71</v>
      </c>
      <c r="O8" s="51" t="s">
        <v>61</v>
      </c>
      <c r="P8" s="29"/>
    </row>
    <row r="9" spans="2:16" ht="95.25" customHeight="1" x14ac:dyDescent="0.2">
      <c r="B9" s="36" t="s">
        <v>24</v>
      </c>
      <c r="C9" s="38" t="s">
        <v>62</v>
      </c>
      <c r="D9" s="39" t="s">
        <v>64</v>
      </c>
      <c r="E9" s="39" t="s">
        <v>63</v>
      </c>
      <c r="F9" s="39" t="s">
        <v>22</v>
      </c>
      <c r="G9" s="39" t="s">
        <v>65</v>
      </c>
      <c r="H9" s="44" t="s">
        <v>23</v>
      </c>
      <c r="I9" s="42">
        <v>5</v>
      </c>
      <c r="J9" s="43"/>
      <c r="K9" s="38" t="s">
        <v>19</v>
      </c>
      <c r="L9" s="38" t="s">
        <v>20</v>
      </c>
      <c r="M9" s="39" t="s">
        <v>67</v>
      </c>
      <c r="N9" s="39" t="s">
        <v>68</v>
      </c>
      <c r="O9" s="39" t="s">
        <v>69</v>
      </c>
      <c r="P9" s="29"/>
    </row>
    <row r="10" spans="2:16" ht="89.25" x14ac:dyDescent="0.2">
      <c r="B10" s="36" t="s">
        <v>44</v>
      </c>
      <c r="C10" s="45" t="s">
        <v>70</v>
      </c>
      <c r="D10" s="45" t="s">
        <v>25</v>
      </c>
      <c r="E10" s="45" t="s">
        <v>74</v>
      </c>
      <c r="F10" s="38" t="s">
        <v>22</v>
      </c>
      <c r="G10" s="45" t="s">
        <v>26</v>
      </c>
      <c r="H10" s="45" t="s">
        <v>27</v>
      </c>
      <c r="I10" s="38">
        <v>4</v>
      </c>
      <c r="J10" s="46"/>
      <c r="K10" s="38" t="s">
        <v>19</v>
      </c>
      <c r="L10" s="38" t="s">
        <v>20</v>
      </c>
      <c r="M10" s="52" t="s">
        <v>28</v>
      </c>
      <c r="N10" s="53" t="s">
        <v>29</v>
      </c>
      <c r="O10" s="45" t="s">
        <v>72</v>
      </c>
    </row>
    <row r="11" spans="2:16" ht="68.25" customHeight="1" x14ac:dyDescent="0.2">
      <c r="B11" s="54" t="s">
        <v>45</v>
      </c>
      <c r="C11" s="55"/>
      <c r="D11" s="56"/>
      <c r="E11" s="56"/>
      <c r="F11" s="56"/>
      <c r="G11" s="56"/>
      <c r="H11" s="56"/>
      <c r="I11" s="57"/>
      <c r="J11" s="40"/>
      <c r="K11" s="57"/>
      <c r="L11" s="57"/>
      <c r="M11" s="56"/>
      <c r="N11" s="37"/>
      <c r="O11" s="37"/>
    </row>
    <row r="12" spans="2:16" ht="39.75" customHeight="1" x14ac:dyDescent="0.2">
      <c r="B12" s="30"/>
      <c r="C12" s="31"/>
      <c r="D12" s="31"/>
      <c r="E12" s="31"/>
      <c r="F12" s="31"/>
      <c r="G12" s="31"/>
      <c r="H12" s="31"/>
      <c r="I12" s="32"/>
      <c r="J12" s="33"/>
      <c r="K12" s="32"/>
      <c r="L12" s="34"/>
      <c r="M12" s="35"/>
      <c r="N12" s="33"/>
      <c r="O12" s="31"/>
    </row>
    <row r="13" spans="2:16" ht="39.75" customHeight="1" x14ac:dyDescent="0.2">
      <c r="B13" s="30"/>
      <c r="C13" s="31"/>
      <c r="D13" s="31"/>
      <c r="E13" s="31"/>
      <c r="F13" s="31"/>
      <c r="G13" s="31"/>
      <c r="H13" s="31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0"/>
      <c r="C14" s="31"/>
      <c r="D14" s="31"/>
      <c r="E14" s="31"/>
      <c r="F14" s="31"/>
      <c r="G14" s="31"/>
      <c r="H14" s="31"/>
      <c r="I14" s="32"/>
      <c r="J14" s="33"/>
      <c r="K14" s="32"/>
      <c r="L14" s="32"/>
      <c r="M14" s="31"/>
      <c r="N14" s="31"/>
      <c r="O14" s="31"/>
    </row>
    <row r="15" spans="2:16" ht="39.75" customHeight="1" x14ac:dyDescent="0.2">
      <c r="B15" s="30"/>
      <c r="C15" s="31"/>
      <c r="D15" s="31"/>
      <c r="E15" s="31"/>
      <c r="F15" s="31"/>
      <c r="G15" s="31"/>
      <c r="H15" s="31"/>
      <c r="I15" s="32"/>
      <c r="J15" s="33"/>
      <c r="K15" s="32"/>
      <c r="L15" s="32"/>
      <c r="M15" s="31"/>
      <c r="N15" s="31"/>
      <c r="O15" s="31"/>
    </row>
    <row r="16" spans="2:16" ht="39.75" customHeight="1" x14ac:dyDescent="0.2">
      <c r="B16" s="30"/>
      <c r="C16" s="31"/>
      <c r="D16" s="31"/>
      <c r="E16" s="31"/>
      <c r="F16" s="31"/>
      <c r="G16" s="31"/>
      <c r="H16" s="31"/>
      <c r="I16" s="32"/>
      <c r="J16" s="33"/>
      <c r="K16" s="32"/>
      <c r="L16" s="32"/>
      <c r="M16" s="31"/>
      <c r="N16" s="31"/>
      <c r="O16" s="31"/>
    </row>
    <row r="17" spans="2:15" ht="39.75" customHeight="1" x14ac:dyDescent="0.2">
      <c r="B17" s="30"/>
      <c r="C17" s="31"/>
      <c r="D17" s="31"/>
      <c r="E17" s="31"/>
      <c r="F17" s="31"/>
      <c r="G17" s="31"/>
      <c r="H17" s="31"/>
      <c r="I17" s="32"/>
      <c r="J17" s="33"/>
      <c r="K17" s="32"/>
      <c r="L17" s="32"/>
      <c r="M17" s="31"/>
      <c r="N17" s="31"/>
      <c r="O17" s="31"/>
    </row>
    <row r="18" spans="2:15" ht="39.75" customHeight="1" x14ac:dyDescent="0.2">
      <c r="B18" s="30"/>
      <c r="C18" s="31"/>
      <c r="D18" s="31"/>
      <c r="E18" s="31"/>
      <c r="F18" s="31"/>
      <c r="G18" s="31"/>
      <c r="H18" s="31"/>
      <c r="I18" s="32"/>
      <c r="J18" s="33"/>
      <c r="K18" s="32"/>
      <c r="L18" s="32"/>
      <c r="M18" s="31"/>
      <c r="N18" s="31"/>
      <c r="O18" s="31"/>
    </row>
    <row r="19" spans="2:15" ht="39.75" customHeight="1" x14ac:dyDescent="0.2">
      <c r="B19" s="30"/>
      <c r="C19" s="31"/>
      <c r="D19" s="31"/>
      <c r="E19" s="31"/>
      <c r="F19" s="31"/>
      <c r="G19" s="31"/>
      <c r="H19" s="31"/>
      <c r="I19" s="32"/>
      <c r="J19" s="33"/>
      <c r="K19" s="32"/>
      <c r="L19" s="32"/>
      <c r="M19" s="31"/>
      <c r="N19" s="31"/>
      <c r="O19" s="31"/>
    </row>
    <row r="20" spans="2:15" ht="39.75" customHeight="1" x14ac:dyDescent="0.2">
      <c r="B20" s="30"/>
      <c r="C20" s="31"/>
      <c r="D20" s="31"/>
      <c r="E20" s="31"/>
      <c r="F20" s="31"/>
      <c r="G20" s="31"/>
      <c r="H20" s="31"/>
      <c r="I20" s="32"/>
      <c r="J20" s="33"/>
      <c r="K20" s="32"/>
      <c r="L20" s="32"/>
      <c r="M20" s="31"/>
      <c r="N20" s="31"/>
      <c r="O20" s="31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19</v>
      </c>
      <c r="L30" s="1" t="s">
        <v>20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33</v>
      </c>
      <c r="M32" s="4"/>
    </row>
    <row r="33" spans="9:13" ht="19.5" customHeight="1" x14ac:dyDescent="0.25">
      <c r="I33" s="1"/>
      <c r="J33" s="1"/>
      <c r="K33" s="2"/>
      <c r="L33" s="1" t="s">
        <v>34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9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98" t="s">
        <v>35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79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78" t="s">
        <v>36</v>
      </c>
      <c r="F9" s="79"/>
      <c r="G9" s="12"/>
      <c r="H9" s="78" t="s">
        <v>11</v>
      </c>
      <c r="I9" s="79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44</v>
      </c>
      <c r="D10" s="15"/>
      <c r="E10" s="80" t="str">
        <f>VLOOKUP(C10,'Formato descripción HU'!B6:O20,5,0)</f>
        <v xml:space="preserve">Administrador del conjunto </v>
      </c>
      <c r="F10" s="79"/>
      <c r="G10" s="16"/>
      <c r="H10" s="80" t="str">
        <f>VLOOKUP(C10,'Formato descripción HU'!B6:O20,11,0)</f>
        <v>No iniciado</v>
      </c>
      <c r="I10" s="79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37</v>
      </c>
      <c r="D12" s="15"/>
      <c r="E12" s="78" t="s">
        <v>10</v>
      </c>
      <c r="F12" s="79"/>
      <c r="G12" s="16"/>
      <c r="H12" s="78" t="s">
        <v>38</v>
      </c>
      <c r="I12" s="79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4</v>
      </c>
      <c r="D13" s="15"/>
      <c r="E13" s="80" t="str">
        <f>VLOOKUP(C10,'Formato descripción HU'!B6:O20,10,0)</f>
        <v>Alta</v>
      </c>
      <c r="F13" s="79"/>
      <c r="G13" s="16"/>
      <c r="H13" s="80" t="str">
        <f>VLOOKUP(C10,'Formato descripción HU'!B6:O20,7,0)</f>
        <v>David Sangoquia</v>
      </c>
      <c r="I13" s="79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81" t="s">
        <v>39</v>
      </c>
      <c r="D15" s="89" t="str">
        <f>VLOOKUP(C10,'Formato descripción HU'!B6:O20,3,0)</f>
        <v xml:space="preserve">Digitalizar los documentos que se emitan en el conjunto a los Usuarios </v>
      </c>
      <c r="E15" s="83"/>
      <c r="F15" s="13"/>
      <c r="G15" s="81" t="s">
        <v>40</v>
      </c>
      <c r="H15" s="89" t="str">
        <f>VLOOKUP(C10,'Formato descripción HU'!B6:O20,4,0)</f>
        <v xml:space="preserve">Generar comunicados en formato pdf y enviarles por correo a los Usuarios del conjunto </v>
      </c>
      <c r="I15" s="108"/>
      <c r="J15" s="83"/>
      <c r="K15" s="13"/>
      <c r="L15" s="60" t="s">
        <v>41</v>
      </c>
      <c r="M15" s="63" t="str">
        <f>VLOOKUP(C10,'Formato descripción HU'!B6:O20,6,0)</f>
        <v xml:space="preserve">Ingresar los datos que se requiere para generar el comunicado. 
Generar PDF 
Descargar PDF 
Enviar a los usuarios vía correo electrónico  </v>
      </c>
      <c r="N15" s="64"/>
      <c r="O15" s="65"/>
      <c r="P15" s="28"/>
    </row>
    <row r="16" spans="2:16" ht="19.5" customHeight="1" x14ac:dyDescent="0.2">
      <c r="B16" s="27"/>
      <c r="C16" s="61"/>
      <c r="D16" s="87"/>
      <c r="E16" s="88"/>
      <c r="F16" s="13"/>
      <c r="G16" s="61"/>
      <c r="H16" s="87"/>
      <c r="I16" s="59"/>
      <c r="J16" s="88"/>
      <c r="K16" s="13"/>
      <c r="L16" s="61"/>
      <c r="M16" s="66"/>
      <c r="N16" s="67"/>
      <c r="O16" s="68"/>
      <c r="P16" s="28"/>
    </row>
    <row r="17" spans="2:16" ht="19.5" customHeight="1" x14ac:dyDescent="0.2">
      <c r="B17" s="27"/>
      <c r="C17" s="62"/>
      <c r="D17" s="84"/>
      <c r="E17" s="85"/>
      <c r="F17" s="13"/>
      <c r="G17" s="62"/>
      <c r="H17" s="84"/>
      <c r="I17" s="109"/>
      <c r="J17" s="85"/>
      <c r="K17" s="13"/>
      <c r="L17" s="62"/>
      <c r="M17" s="69"/>
      <c r="N17" s="70"/>
      <c r="O17" s="71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82" t="s">
        <v>42</v>
      </c>
      <c r="D19" s="83"/>
      <c r="E19" s="72" t="s">
        <v>56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28"/>
    </row>
    <row r="20" spans="2:16" ht="19.5" customHeight="1" x14ac:dyDescent="0.2">
      <c r="B20" s="27"/>
      <c r="C20" s="84"/>
      <c r="D20" s="85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86" t="s">
        <v>43</v>
      </c>
      <c r="D22" s="83"/>
      <c r="E22" s="89" t="str">
        <f>VLOOKUP(C10,'Formato descripción HU'!B6:O20,12,0)</f>
        <v xml:space="preserve">Que el sistema genere el reporte en formato pdf y el usuario lo reciba en su bandeja de entrada de su correo electrónico.  </v>
      </c>
      <c r="F22" s="90"/>
      <c r="G22" s="90"/>
      <c r="H22" s="91"/>
      <c r="I22" s="13"/>
      <c r="J22" s="86" t="s">
        <v>13</v>
      </c>
      <c r="K22" s="83"/>
      <c r="L22" s="89" t="str">
        <f>VLOOKUP(C10,'Formato descripción HU'!B6:O20,13,0)</f>
        <v>Por verificar si el envío se realizara
 de forma automática desde el aplicativo  </v>
      </c>
      <c r="M22" s="100"/>
      <c r="N22" s="100"/>
      <c r="O22" s="101"/>
      <c r="P22" s="28"/>
    </row>
    <row r="23" spans="2:16" ht="19.5" customHeight="1" x14ac:dyDescent="0.2">
      <c r="B23" s="27"/>
      <c r="C23" s="87"/>
      <c r="D23" s="88"/>
      <c r="E23" s="92"/>
      <c r="F23" s="93"/>
      <c r="G23" s="93"/>
      <c r="H23" s="94"/>
      <c r="I23" s="13"/>
      <c r="J23" s="87"/>
      <c r="K23" s="88"/>
      <c r="L23" s="102"/>
      <c r="M23" s="103"/>
      <c r="N23" s="103"/>
      <c r="O23" s="104"/>
      <c r="P23" s="28"/>
    </row>
    <row r="24" spans="2:16" ht="19.5" customHeight="1" x14ac:dyDescent="0.2">
      <c r="B24" s="27"/>
      <c r="C24" s="84"/>
      <c r="D24" s="85"/>
      <c r="E24" s="95"/>
      <c r="F24" s="96"/>
      <c r="G24" s="96"/>
      <c r="H24" s="97"/>
      <c r="I24" s="13"/>
      <c r="J24" s="84"/>
      <c r="K24" s="85"/>
      <c r="L24" s="105"/>
      <c r="M24" s="106"/>
      <c r="N24" s="106"/>
      <c r="O24" s="107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2022-12-13T22:54:06Z</dcterms:modified>
  <cp:category/>
  <cp:contentStatus/>
</cp:coreProperties>
</file>