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"/>
    </mc:Choice>
  </mc:AlternateContent>
  <bookViews>
    <workbookView xWindow="0" yWindow="0" windowWidth="20490" windowHeight="7530" activeTab="1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22" i="2" l="1"/>
  <c r="E10" i="2"/>
  <c r="E13" i="2"/>
  <c r="L22" i="2" l="1"/>
  <c r="M15" i="2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<sst xmlns="http://schemas.openxmlformats.org/spreadsheetml/2006/main" count="71" uniqueCount="59">
  <si>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</si>
  <si>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</si>
  <si>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</si>
  <si>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</si>
  <si>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</si>
  <si>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</si>
  <si>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</si>
  <si>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</si>
  <si>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</si>
  <si>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</si>
  <si>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</si>
  <si>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</si>
  <si>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</si>
  <si>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</si>
  <si>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</si>
  <si>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</si>
  <si>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sección al administrador del Conjunto</t>
  </si>
  <si>
    <t>el administrador del conjunto ingrese al aplicativo</t>
  </si>
  <si>
    <t>Permitir el ingreso como administrador del conjunto</t>
  </si>
  <si>
    <t>Administrador</t>
  </si>
  <si>
    <t>Ingresar su usuario(Nombre y Apellido) y Contraseña (mayúsculas, minúsculas y números)</t>
  </si>
  <si>
    <t>Alison Tamayo</t>
  </si>
  <si>
    <t>Alta</t>
  </si>
  <si>
    <t>No iniciado</t>
  </si>
  <si>
    <t xml:space="preserve">Mostrar en pantalla al usuario por mensaje “datos correctos”  “ o “datos incorrectos “ </t>
  </si>
  <si>
    <t>Acceso del administrador al aplicativo</t>
  </si>
  <si>
    <t>REQ002</t>
  </si>
  <si>
    <t>Gestión del ingreso, modificación y administración de gastos de conjunto</t>
  </si>
  <si>
    <t>Ingresar al aplicativo para modificar y administrar los gastos del conjunto</t>
  </si>
  <si>
    <t xml:space="preserve">Tener el control adecuado de los gastos </t>
  </si>
  <si>
    <t xml:space="preserve">Administrador del conjunto </t>
  </si>
  <si>
    <t xml:space="preserve">Ingresar la base de datos  para administrar los gastos  </t>
  </si>
  <si>
    <t xml:space="preserve">Kris Olalla </t>
  </si>
  <si>
    <t>Muestra en la base de datos las diferentes cazas y ingreso y salida de los costos</t>
  </si>
  <si>
    <t xml:space="preserve">Gestión de gastos e ingresos </t>
  </si>
  <si>
    <t>REQ003</t>
  </si>
  <si>
    <t xml:space="preserve">
El aplicativo debe permitir generar reportes administrativos del conjunto como reportes de gastos y comunicados. 
</t>
  </si>
  <si>
    <t xml:space="preserve">Digitalizar los documentos que se emitan en el conjunto a los Usuarios </t>
  </si>
  <si>
    <t xml:space="preserve">Generar reportes en formato pdf y enviarles por correo a los Usuarios del conjunto </t>
  </si>
  <si>
    <t>Usuarios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</si>
  <si>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</si>
  <si>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</si>
  <si>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</si>
  <si>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</si>
  <si>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Generador de reportes y comunicados 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</si>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</sst>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rgb="FF000000"/>
      <name val="Arial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5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10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7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0" fillId="0" borderId="9" xfId="0" applyBorder="1"/>
    <xf numFmtId="0" fontId="1" fillId="0" borderId="10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top" wrapText="1"/>
    </xf>
    <xf numFmtId="0" fontId="18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vertical="top" wrapText="1"/>
    </xf>
    <xf numFmtId="0" fontId="17" fillId="0" borderId="10" xfId="0" applyFont="1" applyBorder="1" applyAlignment="1">
      <alignment horizontal="center" vertical="center" wrapText="1"/>
    </xf>
    <xf numFmtId="0" fontId="6" fillId="0" borderId="30" xfId="0" applyFont="1" applyBorder="1" applyAlignment="1">
      <alignment vertical="center"/>
    </xf>
    <xf numFmtId="0" fontId="0" fillId="0" borderId="30" xfId="0" applyBorder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2" fillId="0" borderId="17" xfId="0" applyFont="1" applyBorder="1" applyAlignment="1"/>
    <xf numFmtId="0" fontId="1" fillId="5" borderId="11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16" xfId="0" applyFont="1" applyBorder="1" applyAlignment="1">
      <alignment wrapText="1"/>
    </xf>
    <xf numFmtId="0" fontId="12" fillId="0" borderId="24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15" fillId="2" borderId="18" xfId="0" applyFont="1" applyFill="1" applyBorder="1" applyAlignment="1">
      <alignment horizontal="center" vertical="center"/>
    </xf>
    <xf numFmtId="0" fontId="12" fillId="0" borderId="19" xfId="0" applyFont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3" fillId="4" borderId="6" xfId="0" applyFont="1" applyFill="1" applyBorder="1" applyAlignment="1">
      <alignment horizontal="center" vertical="center"/>
    </xf>
    <xf numFmtId="0" fontId="12" fillId="0" borderId="8" xfId="0" applyFont="1" applyBorder="1" applyAlignment="1"/>
    <xf numFmtId="0" fontId="1" fillId="5" borderId="6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24" xfId="0" applyFont="1" applyBorder="1" applyAlignment="1"/>
    <xf numFmtId="0" fontId="12" fillId="0" borderId="26" xfId="0" applyFont="1" applyBorder="1" applyAlignment="1"/>
    <xf numFmtId="0" fontId="13" fillId="4" borderId="11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16" xfId="0" applyFont="1" applyBorder="1" applyAlignment="1"/>
    <xf numFmtId="0" fontId="11" fillId="3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/>
    <xf numFmtId="0" fontId="1" fillId="5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2" fillId="0" borderId="13" xfId="0" applyFont="1" applyBorder="1" applyAlignment="1"/>
    <xf numFmtId="0" fontId="12" fillId="0" borderId="25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1"/>
  <sheetViews>
    <sheetView showGridLines="0" zoomScale="70" zoomScaleNormal="70" workbookViewId="0">
      <selection activeCell="O6" sqref="O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64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37" t="s">
        <v>19</v>
      </c>
      <c r="G6" s="8" t="s">
        <v>20</v>
      </c>
      <c r="H6" s="8" t="s">
        <v>21</v>
      </c>
      <c r="I6" s="9">
        <v>3</v>
      </c>
      <c r="J6" s="10">
        <v>44890</v>
      </c>
      <c r="K6" s="9" t="s">
        <v>22</v>
      </c>
      <c r="L6" s="9" t="s">
        <v>23</v>
      </c>
      <c r="M6" s="36" t="s">
        <v>24</v>
      </c>
      <c r="N6" s="11"/>
      <c r="O6" s="12" t="s">
        <v>25</v>
      </c>
    </row>
    <row r="7" spans="2:16" ht="95.25" customHeight="1" x14ac:dyDescent="0.2">
      <c r="B7" s="7" t="s">
        <v>26</v>
      </c>
      <c r="C7" s="39" t="s">
        <v>27</v>
      </c>
      <c r="D7" s="39" t="s">
        <v>28</v>
      </c>
      <c r="E7" s="39" t="s">
        <v>29</v>
      </c>
      <c r="F7" s="40" t="s">
        <v>30</v>
      </c>
      <c r="G7" s="41" t="s">
        <v>31</v>
      </c>
      <c r="H7" s="13" t="s">
        <v>32</v>
      </c>
      <c r="I7" s="42">
        <v>4</v>
      </c>
      <c r="J7" s="43">
        <v>44890</v>
      </c>
      <c r="K7" s="42" t="s">
        <v>22</v>
      </c>
      <c r="L7" s="42" t="s">
        <v>23</v>
      </c>
      <c r="M7" s="44" t="s">
        <v>33</v>
      </c>
      <c r="N7" s="13"/>
      <c r="O7" s="45" t="s">
        <v>34</v>
      </c>
    </row>
    <row r="8" spans="2:16" ht="103.5" customHeight="1" x14ac:dyDescent="0.2">
      <c r="B8" s="46" t="s">
        <v>35</v>
      </c>
      <c r="C8" s="56" t="s">
        <v>36</v>
      </c>
      <c r="D8" s="56" t="s">
        <v>37</v>
      </c>
      <c r="E8" s="56" t="s">
        <v>38</v>
      </c>
      <c r="F8" s="57" t="s">
        <v>39</v>
      </c>
      <c r="G8" s="56" t="s">
        <v>40</v>
      </c>
      <c r="H8" s="56" t="s">
        <v>41</v>
      </c>
      <c r="I8" s="58">
        <v>4</v>
      </c>
      <c r="J8" s="59">
        <v>44890</v>
      </c>
      <c r="K8" s="58" t="s">
        <v>22</v>
      </c>
      <c r="L8" s="58" t="s">
        <v>23</v>
      </c>
      <c r="M8" s="60" t="s">
        <v>42</v>
      </c>
      <c r="N8" s="61" t="s">
        <v>43</v>
      </c>
      <c r="O8" s="39" t="s">
        <v>44</v>
      </c>
      <c r="P8" s="38"/>
    </row>
    <row r="9" spans="2:16" ht="68.25" customHeight="1" x14ac:dyDescent="0.2"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38"/>
    </row>
    <row r="10" spans="2:16" ht="39.75" customHeight="1" x14ac:dyDescent="0.2">
      <c r="B10" s="47"/>
      <c r="C10" s="48"/>
      <c r="D10" s="48"/>
      <c r="E10" s="48"/>
      <c r="F10" s="48"/>
      <c r="G10" s="48"/>
      <c r="H10" s="48"/>
      <c r="I10" s="49"/>
      <c r="J10" s="50"/>
      <c r="K10" s="49"/>
      <c r="L10" s="49"/>
      <c r="M10" s="48"/>
      <c r="N10" s="48"/>
      <c r="O10" s="48"/>
    </row>
    <row r="11" spans="2:16" ht="68.25" customHeight="1" x14ac:dyDescent="0.2">
      <c r="B11" s="47"/>
      <c r="C11" s="51"/>
      <c r="D11" s="52"/>
      <c r="E11" s="52"/>
      <c r="F11" s="48"/>
      <c r="G11" s="52"/>
      <c r="H11" s="48"/>
      <c r="I11" s="53"/>
      <c r="J11" s="50"/>
      <c r="K11" s="49"/>
      <c r="L11" s="49"/>
      <c r="M11" s="54"/>
      <c r="N11" s="48"/>
      <c r="O11" s="48"/>
    </row>
    <row r="12" spans="2:16" ht="39.75" customHeight="1" x14ac:dyDescent="0.2">
      <c r="B12" s="47"/>
      <c r="C12" s="48"/>
      <c r="D12" s="48"/>
      <c r="E12" s="48"/>
      <c r="F12" s="48"/>
      <c r="G12" s="48"/>
      <c r="H12" s="48"/>
      <c r="I12" s="49"/>
      <c r="J12" s="50"/>
      <c r="K12" s="49"/>
      <c r="L12" s="53"/>
      <c r="M12" s="55"/>
      <c r="N12" s="50"/>
      <c r="O12" s="48"/>
    </row>
    <row r="13" spans="2:16" ht="39.75" customHeight="1" x14ac:dyDescent="0.2">
      <c r="B13" s="47"/>
      <c r="C13" s="48"/>
      <c r="D13" s="48"/>
      <c r="E13" s="48"/>
      <c r="F13" s="48"/>
      <c r="G13" s="48"/>
      <c r="H13" s="48"/>
      <c r="I13" s="49"/>
      <c r="J13" s="50"/>
      <c r="K13" s="49"/>
      <c r="L13" s="49"/>
      <c r="M13" s="50"/>
      <c r="N13" s="50"/>
      <c r="O13" s="50"/>
    </row>
    <row r="14" spans="2:16" ht="39.75" customHeight="1" x14ac:dyDescent="0.2">
      <c r="B14" s="47"/>
      <c r="C14" s="48"/>
      <c r="D14" s="48"/>
      <c r="E14" s="48"/>
      <c r="F14" s="48"/>
      <c r="G14" s="48"/>
      <c r="H14" s="48"/>
      <c r="I14" s="49"/>
      <c r="J14" s="50"/>
      <c r="K14" s="49"/>
      <c r="L14" s="49"/>
      <c r="M14" s="48"/>
      <c r="N14" s="48"/>
      <c r="O14" s="48"/>
    </row>
    <row r="15" spans="2:16" ht="39.75" customHeight="1" x14ac:dyDescent="0.2">
      <c r="B15" s="47"/>
      <c r="C15" s="48"/>
      <c r="D15" s="48"/>
      <c r="E15" s="48"/>
      <c r="F15" s="48"/>
      <c r="G15" s="48"/>
      <c r="H15" s="48"/>
      <c r="I15" s="49"/>
      <c r="J15" s="50"/>
      <c r="K15" s="49"/>
      <c r="L15" s="49"/>
      <c r="M15" s="48"/>
      <c r="N15" s="48"/>
      <c r="O15" s="48"/>
    </row>
    <row r="16" spans="2:16" ht="39.75" customHeight="1" x14ac:dyDescent="0.2">
      <c r="B16" s="47"/>
      <c r="C16" s="48"/>
      <c r="D16" s="48"/>
      <c r="E16" s="48"/>
      <c r="F16" s="48"/>
      <c r="G16" s="48"/>
      <c r="H16" s="48"/>
      <c r="I16" s="49"/>
      <c r="J16" s="50"/>
      <c r="K16" s="49"/>
      <c r="L16" s="49"/>
      <c r="M16" s="48"/>
      <c r="N16" s="48"/>
      <c r="O16" s="48"/>
    </row>
    <row r="17" spans="2:15" ht="39.75" customHeight="1" x14ac:dyDescent="0.2">
      <c r="B17" s="47"/>
      <c r="C17" s="48"/>
      <c r="D17" s="48"/>
      <c r="E17" s="48"/>
      <c r="F17" s="48"/>
      <c r="G17" s="48"/>
      <c r="H17" s="48"/>
      <c r="I17" s="49"/>
      <c r="J17" s="50"/>
      <c r="K17" s="49"/>
      <c r="L17" s="49"/>
      <c r="M17" s="48"/>
      <c r="N17" s="48"/>
      <c r="O17" s="48"/>
    </row>
    <row r="18" spans="2:15" ht="39.75" customHeight="1" x14ac:dyDescent="0.2">
      <c r="B18" s="47"/>
      <c r="C18" s="48"/>
      <c r="D18" s="48"/>
      <c r="E18" s="48"/>
      <c r="F18" s="48"/>
      <c r="G18" s="48"/>
      <c r="H18" s="48"/>
      <c r="I18" s="49"/>
      <c r="J18" s="50"/>
      <c r="K18" s="49"/>
      <c r="L18" s="49"/>
      <c r="M18" s="48"/>
      <c r="N18" s="48"/>
      <c r="O18" s="48"/>
    </row>
    <row r="19" spans="2:15" ht="39.75" customHeight="1" x14ac:dyDescent="0.2">
      <c r="B19" s="47"/>
      <c r="C19" s="48"/>
      <c r="D19" s="48"/>
      <c r="E19" s="48"/>
      <c r="F19" s="48"/>
      <c r="G19" s="48"/>
      <c r="H19" s="48"/>
      <c r="I19" s="49"/>
      <c r="J19" s="50"/>
      <c r="K19" s="49"/>
      <c r="L19" s="49"/>
      <c r="M19" s="48"/>
      <c r="N19" s="48"/>
      <c r="O19" s="48"/>
    </row>
    <row r="20" spans="2:15" ht="39.75" customHeight="1" x14ac:dyDescent="0.2">
      <c r="B20" s="47"/>
      <c r="C20" s="48"/>
      <c r="D20" s="48"/>
      <c r="E20" s="48"/>
      <c r="F20" s="48"/>
      <c r="G20" s="48"/>
      <c r="H20" s="48"/>
      <c r="I20" s="49"/>
      <c r="J20" s="50"/>
      <c r="K20" s="49"/>
      <c r="L20" s="49"/>
      <c r="M20" s="48"/>
      <c r="N20" s="48"/>
      <c r="O20" s="48"/>
    </row>
    <row r="21" spans="2:15" ht="19.5" customHeight="1" x14ac:dyDescent="0.2">
      <c r="I21" s="3"/>
      <c r="J21" s="3"/>
      <c r="K21" s="14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5"/>
      <c r="L25" s="3"/>
    </row>
    <row r="26" spans="2:15" ht="19.5" customHeight="1" x14ac:dyDescent="0.2">
      <c r="I26" s="1"/>
      <c r="J26" s="1"/>
      <c r="K26" s="15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23</v>
      </c>
      <c r="M30" s="4"/>
    </row>
    <row r="31" spans="2:15" ht="19.5" customHeight="1" x14ac:dyDescent="0.25">
      <c r="I31" s="1"/>
      <c r="J31" s="1"/>
      <c r="K31" s="2" t="s">
        <v>45</v>
      </c>
      <c r="L31" s="1" t="s">
        <v>46</v>
      </c>
      <c r="M31" s="4"/>
    </row>
    <row r="32" spans="2:15" ht="19.5" customHeight="1" x14ac:dyDescent="0.25">
      <c r="I32" s="1"/>
      <c r="J32" s="1"/>
      <c r="K32" s="2" t="s">
        <v>47</v>
      </c>
      <c r="L32" s="1" t="s">
        <v>48</v>
      </c>
      <c r="M32" s="4"/>
    </row>
    <row r="33" spans="9:13" ht="19.5" customHeight="1" x14ac:dyDescent="0.25">
      <c r="I33" s="1"/>
      <c r="J33" s="1"/>
      <c r="K33" s="2"/>
      <c r="L33" s="1" t="s">
        <v>49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4"/>
      <c r="L1000" s="3"/>
    </row>
    <row r="1001" spans="9:12" ht="15.75" customHeight="1" x14ac:dyDescent="0.2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8 L10:L20">
      <formula1>$L$30:$L$33</formula1>
    </dataValidation>
    <dataValidation type="list" allowBlank="1" showErrorMessage="1" sqref="K6:K8 K10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topLeftCell="A6" zoomScale="90" zoomScaleNormal="90" workbookViewId="0">
      <selection activeCell="E21" sqref="E21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94" t="s">
        <v>50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85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8" t="s">
        <v>1</v>
      </c>
      <c r="D9" s="19"/>
      <c r="E9" s="84" t="s">
        <v>51</v>
      </c>
      <c r="F9" s="85"/>
      <c r="G9" s="19"/>
      <c r="H9" s="84" t="s">
        <v>11</v>
      </c>
      <c r="I9" s="85"/>
      <c r="J9" s="20"/>
      <c r="K9" s="20"/>
      <c r="L9" s="20"/>
      <c r="M9" s="20"/>
      <c r="N9" s="20"/>
      <c r="O9" s="20"/>
      <c r="P9" s="35"/>
    </row>
    <row r="10" spans="2:16" ht="30" customHeight="1" x14ac:dyDescent="0.2">
      <c r="B10" s="34"/>
      <c r="C10" s="21" t="s">
        <v>15</v>
      </c>
      <c r="D10" s="22"/>
      <c r="E10" s="86" t="str">
        <f>VLOOKUP(C10,'Formato descripción HU'!B6:O20,5,0)</f>
        <v>Administrador</v>
      </c>
      <c r="F10" s="85"/>
      <c r="G10" s="23"/>
      <c r="H10" s="86" t="str">
        <f>VLOOKUP(C10,'Formato descripción HU'!B6:O20,11,0)</f>
        <v>No iniciado</v>
      </c>
      <c r="I10" s="85"/>
      <c r="J10" s="23"/>
      <c r="K10" s="20"/>
      <c r="L10" s="20"/>
      <c r="M10" s="20"/>
      <c r="N10" s="20"/>
      <c r="O10" s="20"/>
      <c r="P10" s="35"/>
    </row>
    <row r="11" spans="2:16" ht="9.75" customHeight="1" x14ac:dyDescent="0.2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2">
      <c r="B12" s="34"/>
      <c r="C12" s="18" t="s">
        <v>52</v>
      </c>
      <c r="D12" s="22"/>
      <c r="E12" s="84" t="s">
        <v>10</v>
      </c>
      <c r="F12" s="85"/>
      <c r="G12" s="23"/>
      <c r="H12" s="84" t="s">
        <v>53</v>
      </c>
      <c r="I12" s="85"/>
      <c r="J12" s="23"/>
      <c r="K12" s="25"/>
      <c r="L12" s="25"/>
      <c r="M12" s="20"/>
      <c r="N12" s="25"/>
      <c r="O12" s="25"/>
      <c r="P12" s="35"/>
    </row>
    <row r="13" spans="2:16" ht="30" customHeight="1" x14ac:dyDescent="0.2">
      <c r="B13" s="34"/>
      <c r="C13" s="21">
        <f>VLOOKUP('Historia de Usuario'!C10,'Formato descripción HU'!B6:O20,8,0)</f>
        <v>3</v>
      </c>
      <c r="D13" s="22"/>
      <c r="E13" s="86" t="str">
        <f>VLOOKUP(C10,'Formato descripción HU'!B6:O20,10,0)</f>
        <v>Alta</v>
      </c>
      <c r="F13" s="85"/>
      <c r="G13" s="23"/>
      <c r="H13" s="86" t="str">
        <f>VLOOKUP(C10,'Formato descripción HU'!B6:O20,7,0)</f>
        <v>Alison Tamayo</v>
      </c>
      <c r="I13" s="85"/>
      <c r="J13" s="23"/>
      <c r="K13" s="25"/>
      <c r="L13" s="25"/>
      <c r="M13" s="20"/>
      <c r="N13" s="25"/>
      <c r="O13" s="25"/>
      <c r="P13" s="35"/>
    </row>
    <row r="14" spans="2:16" ht="9.75" customHeight="1" x14ac:dyDescent="0.2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2">
      <c r="B15" s="34"/>
      <c r="C15" s="66" t="s">
        <v>54</v>
      </c>
      <c r="D15" s="69" t="str">
        <f>VLOOKUP(C10,'Formato descripción HU'!B6:O20,3,0)</f>
        <v>el administrador del conjunto ingrese al aplicativo</v>
      </c>
      <c r="E15" s="88"/>
      <c r="F15" s="20"/>
      <c r="G15" s="66" t="s">
        <v>55</v>
      </c>
      <c r="H15" s="69" t="str">
        <f>VLOOKUP(C10,'Formato descripción HU'!B6:O20,4,0)</f>
        <v>Permitir el ingreso como administrador del conjunto</v>
      </c>
      <c r="I15" s="104"/>
      <c r="J15" s="88"/>
      <c r="K15" s="20"/>
      <c r="L15" s="66" t="s">
        <v>56</v>
      </c>
      <c r="M15" s="69" t="str">
        <f>VLOOKUP(C10,'Formato descripción HU'!B6:O20,6,0)</f>
        <v>Ingresar su usuario(Nombre y Apellido) y Contraseña (mayúsculas, minúsculas y números)</v>
      </c>
      <c r="N15" s="70"/>
      <c r="O15" s="71"/>
      <c r="P15" s="35"/>
    </row>
    <row r="16" spans="2:16" ht="19.5" customHeight="1" x14ac:dyDescent="0.2">
      <c r="B16" s="34"/>
      <c r="C16" s="67"/>
      <c r="D16" s="92"/>
      <c r="E16" s="93"/>
      <c r="F16" s="20"/>
      <c r="G16" s="67"/>
      <c r="H16" s="92"/>
      <c r="I16" s="65"/>
      <c r="J16" s="93"/>
      <c r="K16" s="20"/>
      <c r="L16" s="67"/>
      <c r="M16" s="72"/>
      <c r="N16" s="73"/>
      <c r="O16" s="74"/>
      <c r="P16" s="35"/>
    </row>
    <row r="17" spans="2:16" ht="19.5" customHeight="1" x14ac:dyDescent="0.2">
      <c r="B17" s="34"/>
      <c r="C17" s="68"/>
      <c r="D17" s="89"/>
      <c r="E17" s="90"/>
      <c r="F17" s="20"/>
      <c r="G17" s="68"/>
      <c r="H17" s="89"/>
      <c r="I17" s="105"/>
      <c r="J17" s="90"/>
      <c r="K17" s="20"/>
      <c r="L17" s="68"/>
      <c r="M17" s="75"/>
      <c r="N17" s="76"/>
      <c r="O17" s="77"/>
      <c r="P17" s="35"/>
    </row>
    <row r="18" spans="2:16" ht="9.75" customHeight="1" x14ac:dyDescent="0.2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2">
      <c r="B19" s="34"/>
      <c r="C19" s="87" t="s">
        <v>57</v>
      </c>
      <c r="D19" s="88"/>
      <c r="E19" s="78" t="s">
        <v>25</v>
      </c>
      <c r="F19" s="79"/>
      <c r="G19" s="79"/>
      <c r="H19" s="79"/>
      <c r="I19" s="79"/>
      <c r="J19" s="79"/>
      <c r="K19" s="79"/>
      <c r="L19" s="79"/>
      <c r="M19" s="79"/>
      <c r="N19" s="79"/>
      <c r="O19" s="80"/>
      <c r="P19" s="35"/>
    </row>
    <row r="20" spans="2:16" ht="19.5" customHeight="1" x14ac:dyDescent="0.2">
      <c r="B20" s="34"/>
      <c r="C20" s="89"/>
      <c r="D20" s="90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3"/>
      <c r="P20" s="35"/>
    </row>
    <row r="21" spans="2:16" ht="9.75" customHeight="1" x14ac:dyDescent="0.2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2">
      <c r="B22" s="34"/>
      <c r="C22" s="91" t="s">
        <v>58</v>
      </c>
      <c r="D22" s="88"/>
      <c r="E22" s="69" t="str">
        <f>VLOOKUP(C10,'Formato descripción HU'!B6:O20,12,0)</f>
        <v xml:space="preserve">Mostrar en pantalla al usuario por mensaje “datos correctos”  “ o “datos incorrectos “ </v>
      </c>
      <c r="F22" s="70"/>
      <c r="G22" s="70"/>
      <c r="H22" s="71"/>
      <c r="I22" s="20"/>
      <c r="J22" s="91" t="s">
        <v>13</v>
      </c>
      <c r="K22" s="88"/>
      <c r="L22" s="69">
        <f>VLOOKUP(C10,'Formato descripción HU'!B6:O20,13,0)</f>
        <v>0</v>
      </c>
      <c r="M22" s="96"/>
      <c r="N22" s="96"/>
      <c r="O22" s="97"/>
      <c r="P22" s="35"/>
    </row>
    <row r="23" spans="2:16" ht="19.5" customHeight="1" x14ac:dyDescent="0.2">
      <c r="B23" s="34"/>
      <c r="C23" s="92"/>
      <c r="D23" s="93"/>
      <c r="E23" s="72"/>
      <c r="F23" s="73"/>
      <c r="G23" s="73"/>
      <c r="H23" s="74"/>
      <c r="I23" s="20"/>
      <c r="J23" s="92"/>
      <c r="K23" s="93"/>
      <c r="L23" s="98"/>
      <c r="M23" s="99"/>
      <c r="N23" s="99"/>
      <c r="O23" s="100"/>
      <c r="P23" s="35"/>
    </row>
    <row r="24" spans="2:16" ht="19.5" customHeight="1" x14ac:dyDescent="0.2">
      <c r="B24" s="34"/>
      <c r="C24" s="89"/>
      <c r="D24" s="90"/>
      <c r="E24" s="75"/>
      <c r="F24" s="76"/>
      <c r="G24" s="76"/>
      <c r="H24" s="77"/>
      <c r="I24" s="20"/>
      <c r="J24" s="89"/>
      <c r="K24" s="90"/>
      <c r="L24" s="101"/>
      <c r="M24" s="102"/>
      <c r="N24" s="102"/>
      <c r="O24" s="103"/>
      <c r="P24" s="35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2022-12-22T04:17:28Z</dcterms:modified>
  <cp:category/>
  <cp:contentStatus/>
</cp:coreProperties>
</file>