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ed42ca2697f29/UFU/08 Período/Bancos de Dados/Projeto-Pizzaria/"/>
    </mc:Choice>
  </mc:AlternateContent>
  <xr:revisionPtr revIDLastSave="296" documentId="8_{5D2732FA-D422-4351-AD79-9AD5CEB7CA11}" xr6:coauthVersionLast="47" xr6:coauthVersionMax="47" xr10:uidLastSave="{57C9525D-C803-44C7-814D-7825166B0D23}"/>
  <bookViews>
    <workbookView xWindow="-120" yWindow="-120" windowWidth="20730" windowHeight="11310" activeTab="1" xr2:uid="{52C7C97D-33C8-45EE-82DC-CB38653EC2D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2" l="1"/>
  <c r="AF5" i="2"/>
  <c r="AF4" i="2"/>
  <c r="AF3" i="2"/>
  <c r="AF2" i="2"/>
  <c r="AF1" i="2"/>
  <c r="AD4" i="2"/>
  <c r="AD3" i="2"/>
  <c r="AD2" i="2"/>
  <c r="AD1" i="2"/>
  <c r="AB5" i="2"/>
  <c r="AB4" i="2"/>
  <c r="AB3" i="2"/>
  <c r="AB2" i="2"/>
  <c r="AB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" i="2"/>
  <c r="Z1" i="2"/>
  <c r="X10" i="2"/>
  <c r="X9" i="2"/>
  <c r="X8" i="2"/>
  <c r="X7" i="2"/>
  <c r="X6" i="2"/>
  <c r="X5" i="2"/>
  <c r="X4" i="2"/>
  <c r="X3" i="2"/>
  <c r="X2" i="2"/>
  <c r="X1" i="2"/>
  <c r="V10" i="2"/>
  <c r="V9" i="2"/>
  <c r="V8" i="2"/>
  <c r="V7" i="2"/>
  <c r="V6" i="2"/>
  <c r="V5" i="2"/>
  <c r="V4" i="2"/>
  <c r="V3" i="2"/>
  <c r="V2" i="2"/>
  <c r="V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T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N1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R1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P1" i="2"/>
  <c r="L5" i="2"/>
  <c r="L4" i="2"/>
  <c r="L3" i="2"/>
  <c r="L2" i="2"/>
  <c r="L1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1" i="2"/>
  <c r="H6" i="2"/>
  <c r="H5" i="2"/>
  <c r="H4" i="2"/>
  <c r="H3" i="2"/>
  <c r="H2" i="2"/>
  <c r="H1" i="2"/>
  <c r="F10" i="2"/>
  <c r="F9" i="2"/>
  <c r="F8" i="2"/>
  <c r="F7" i="2"/>
  <c r="F6" i="2"/>
  <c r="F5" i="2"/>
  <c r="F4" i="2"/>
  <c r="F3" i="2"/>
  <c r="F2" i="2"/>
  <c r="F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  <c r="B10" i="2"/>
  <c r="B9" i="2"/>
  <c r="B8" i="2"/>
  <c r="B7" i="2"/>
  <c r="B6" i="2"/>
  <c r="B5" i="2"/>
  <c r="B4" i="2"/>
  <c r="B3" i="2"/>
  <c r="B2" i="2"/>
  <c r="B1" i="2"/>
  <c r="CU1" i="1" a="1"/>
  <c r="CU1" i="1" s="1"/>
  <c r="CT1" i="1" a="1"/>
  <c r="CT1" i="1" s="1"/>
  <c r="CS1" i="1" a="1"/>
  <c r="CS1" i="1" s="1"/>
  <c r="CR1" i="1" a="1"/>
  <c r="CR1" i="1" s="1"/>
  <c r="CQ1" i="1" a="1"/>
  <c r="CQ1" i="1" s="1"/>
  <c r="CP1" i="1" a="1"/>
  <c r="CP1" i="1" s="1"/>
  <c r="CO1" i="1" a="1"/>
  <c r="CO1" i="1" s="1"/>
  <c r="CL1" i="1" a="1"/>
  <c r="CL1" i="1" s="1"/>
  <c r="CK1" i="1" a="1"/>
  <c r="CK1" i="1" s="1"/>
  <c r="CJ1" i="1" a="1"/>
  <c r="CJ1" i="1" s="1"/>
  <c r="CI1" i="1" a="1"/>
  <c r="CI1" i="1" s="1"/>
  <c r="CF1" i="1" a="1"/>
  <c r="CF1" i="1" s="1"/>
  <c r="CE1" i="1" a="1"/>
  <c r="CE1" i="1" s="1"/>
  <c r="CD1" i="1" a="1"/>
  <c r="CD1" i="1" s="1"/>
  <c r="CC1" i="1" a="1"/>
  <c r="CC1" i="1" s="1"/>
  <c r="BZ1" i="1" a="1"/>
  <c r="BZ1" i="1" s="1"/>
  <c r="BY1" i="1" a="1"/>
  <c r="BY1" i="1" s="1"/>
  <c r="BX1" i="1" a="1"/>
  <c r="BX1" i="1" s="1"/>
  <c r="BW1" i="1" a="1"/>
  <c r="BW1" i="1" s="1"/>
  <c r="BV1" i="1" a="1"/>
  <c r="BV1" i="1" s="1"/>
  <c r="BS1" i="1" a="1"/>
  <c r="BS1" i="1" s="1"/>
  <c r="BR1" i="1" a="1"/>
  <c r="BR1" i="1" s="1"/>
  <c r="BQ1" i="1" a="1"/>
  <c r="BQ1" i="1" s="1"/>
  <c r="BP1" i="1" a="1"/>
  <c r="BP1" i="1" s="1"/>
  <c r="BO1" i="1" a="1"/>
  <c r="BO1" i="1" s="1"/>
  <c r="BN1" i="1" a="1"/>
  <c r="BN1" i="1" s="1"/>
  <c r="BK1" i="1" a="1"/>
  <c r="BK1" i="1" s="1"/>
  <c r="BJ1" i="1" a="1"/>
  <c r="BJ1" i="1" s="1"/>
  <c r="BI1" i="1" a="1"/>
  <c r="BI1" i="1" s="1"/>
  <c r="BF1" i="1" a="1"/>
  <c r="BF1" i="1" s="1"/>
  <c r="BE1" i="1" a="1"/>
  <c r="BE1" i="1" s="1"/>
  <c r="BD1" i="1" a="1"/>
  <c r="BD1" i="1" s="1"/>
  <c r="BC1" i="1" a="1"/>
  <c r="BC1" i="1" s="1"/>
  <c r="BB1" i="1" a="1"/>
  <c r="BB1" i="1" s="1"/>
  <c r="BA1" i="1" a="1"/>
  <c r="BA1" i="1" s="1"/>
  <c r="AX1" i="1" a="1"/>
  <c r="AX1" i="1" s="1"/>
  <c r="AW1" i="1" a="1"/>
  <c r="AW1" i="1" s="1"/>
  <c r="AV1" i="1" a="1"/>
  <c r="AV1" i="1" s="1"/>
  <c r="AS1" i="1" a="1"/>
  <c r="AS1" i="1" s="1"/>
  <c r="AR1" i="1" a="1"/>
  <c r="AR1" i="1" s="1"/>
  <c r="AQ1" i="1" a="1"/>
  <c r="AQ1" i="1" s="1"/>
  <c r="AN1" i="1" a="1"/>
  <c r="AN1" i="1" s="1"/>
  <c r="AK1" i="1" a="1"/>
  <c r="AK1" i="1" s="1"/>
  <c r="AH1" i="1" a="1"/>
  <c r="AH1" i="1" s="1"/>
  <c r="AG1" i="1" a="1"/>
  <c r="AG1" i="1" s="1"/>
  <c r="AF1" i="1" a="1"/>
  <c r="AF1" i="1" s="1"/>
  <c r="AE1" i="1" a="1"/>
  <c r="AE1" i="1" s="1"/>
  <c r="AD1" i="1" a="1"/>
  <c r="AD1" i="1" s="1"/>
  <c r="AC1" i="1" a="1"/>
  <c r="AC1" i="1" s="1"/>
  <c r="AB1" i="1" a="1"/>
  <c r="AB1" i="1" s="1"/>
  <c r="U1" i="1" a="1"/>
  <c r="U1" i="1" s="1"/>
  <c r="T1" i="1" a="1"/>
  <c r="T1" i="1" s="1"/>
  <c r="Y1" i="1" a="1"/>
  <c r="Y1" i="1" s="1"/>
  <c r="X1" i="1" a="1"/>
  <c r="X1" i="1" s="1"/>
  <c r="Q1" i="1" a="1"/>
  <c r="Q1" i="1" s="1"/>
  <c r="P1" i="1" a="1"/>
  <c r="P1" i="1" s="1"/>
  <c r="O1" i="1" a="1"/>
  <c r="O1" i="1" s="1"/>
  <c r="N1" i="1" a="1"/>
  <c r="N1" i="1" s="1"/>
  <c r="J1" i="1" a="1"/>
  <c r="J1" i="1" s="1"/>
  <c r="I1" i="1" a="1"/>
  <c r="I1" i="1" s="1"/>
  <c r="H1" i="1" a="1"/>
  <c r="H1" i="1" s="1"/>
  <c r="G1" i="1" a="1"/>
  <c r="G1" i="1" s="1"/>
  <c r="D1" i="1" a="1"/>
  <c r="D1" i="1" s="1"/>
  <c r="C1" i="1" a="1"/>
  <c r="C1" i="1" s="1"/>
  <c r="B1" i="1" a="1"/>
  <c r="B1" i="1" s="1"/>
  <c r="M1" i="1" l="1" a="1"/>
  <c r="M1" i="1" s="1"/>
  <c r="AM1" i="1" a="1"/>
  <c r="AM1" i="1" s="1"/>
  <c r="AL1" i="1" a="1"/>
  <c r="AL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<sst xmlns="http://schemas.openxmlformats.org/spreadsheetml/2006/main" count="987" uniqueCount="354">
  <si>
    <t>ABC-1234</t>
  </si>
  <si>
    <t>DEF-5678</t>
  </si>
  <si>
    <t>GHI-9012</t>
  </si>
  <si>
    <t>JKL-3456</t>
  </si>
  <si>
    <t>MNO-7890</t>
  </si>
  <si>
    <t>PQR-1234</t>
  </si>
  <si>
    <t>STU-5678</t>
  </si>
  <si>
    <t>VWX-9012</t>
  </si>
  <si>
    <t>YZA-3456</t>
  </si>
  <si>
    <t>BCD-7890</t>
  </si>
  <si>
    <t>Carro</t>
  </si>
  <si>
    <t>Ford</t>
  </si>
  <si>
    <t>Motocicleta</t>
  </si>
  <si>
    <t>Honda</t>
  </si>
  <si>
    <t>Chevrolet</t>
  </si>
  <si>
    <t>Yamaha</t>
  </si>
  <si>
    <t>Volkswagen</t>
  </si>
  <si>
    <t>Suzuki</t>
  </si>
  <si>
    <t>Toyota</t>
  </si>
  <si>
    <t>Kawasaki</t>
  </si>
  <si>
    <t>Hyundai</t>
  </si>
  <si>
    <t>Harley-Davidson</t>
  </si>
  <si>
    <t>usuario</t>
  </si>
  <si>
    <t>João Silva</t>
  </si>
  <si>
    <t>Joãozinho</t>
  </si>
  <si>
    <t>Biografia do Joãozinho</t>
  </si>
  <si>
    <t xml:space="preserve"> 50.00</t>
  </si>
  <si>
    <t>Maria Santos</t>
  </si>
  <si>
    <t>Mariinha</t>
  </si>
  <si>
    <t>Biografia da Mariinha</t>
  </si>
  <si>
    <t xml:space="preserve"> 40.00</t>
  </si>
  <si>
    <t>Pedro Costa</t>
  </si>
  <si>
    <t>Pedrinho</t>
  </si>
  <si>
    <t>Biografia do Pedrinho</t>
  </si>
  <si>
    <t xml:space="preserve"> 60.00</t>
  </si>
  <si>
    <t>Ana Oliveira</t>
  </si>
  <si>
    <t>Aninha</t>
  </si>
  <si>
    <t>Biografia da Aninha</t>
  </si>
  <si>
    <t xml:space="preserve"> 45.00</t>
  </si>
  <si>
    <t>Luiz Pereira</t>
  </si>
  <si>
    <t>Luizinho</t>
  </si>
  <si>
    <t>Biografia do Luizinho</t>
  </si>
  <si>
    <t xml:space="preserve"> 55.00</t>
  </si>
  <si>
    <t>Carla Mendes</t>
  </si>
  <si>
    <t>Carlinha</t>
  </si>
  <si>
    <t>Biografia da Carlinha</t>
  </si>
  <si>
    <t xml:space="preserve"> 35.00</t>
  </si>
  <si>
    <t>Ricardo Almeida</t>
  </si>
  <si>
    <t>Ricardinho</t>
  </si>
  <si>
    <t>Biografia do Ricardinho</t>
  </si>
  <si>
    <t xml:space="preserve"> 70.00</t>
  </si>
  <si>
    <t>Paula Ferreira</t>
  </si>
  <si>
    <t>Paulinha</t>
  </si>
  <si>
    <t>Biografia da Paulinha</t>
  </si>
  <si>
    <t>Fernando Santos</t>
  </si>
  <si>
    <t>Fernandinho</t>
  </si>
  <si>
    <t>Biografia do Fernandinho</t>
  </si>
  <si>
    <t>Mariana Lima</t>
  </si>
  <si>
    <t>Mari</t>
  </si>
  <si>
    <t>Biografia da Mari</t>
  </si>
  <si>
    <t xml:space="preserve"> 65.00</t>
  </si>
  <si>
    <t>José Pereira</t>
  </si>
  <si>
    <t>Camila Rodrigues</t>
  </si>
  <si>
    <t>Carlos Oliveira</t>
  </si>
  <si>
    <t>linkedin.com/carlosoliveira</t>
  </si>
  <si>
    <t>Juliana Costa</t>
  </si>
  <si>
    <t>André Alves</t>
  </si>
  <si>
    <t>linkedin.com/andrealves</t>
  </si>
  <si>
    <t>Fernanda Lima</t>
  </si>
  <si>
    <t>Rafaela Costa</t>
  </si>
  <si>
    <t>Daniel Santos</t>
  </si>
  <si>
    <t>linkedin.com/danielsantos</t>
  </si>
  <si>
    <t>Amanda Oliveira</t>
  </si>
  <si>
    <t>Gustavo Lima</t>
  </si>
  <si>
    <t>Isabela Rodrigues</t>
  </si>
  <si>
    <t>Marcos Oliveira</t>
  </si>
  <si>
    <t>linkedin.com/marcosoliveira</t>
  </si>
  <si>
    <t>Letícia Costa</t>
  </si>
  <si>
    <t>Gabriel Alves</t>
  </si>
  <si>
    <t>linkedin.com/gabrielalves</t>
  </si>
  <si>
    <t>Renata Lima</t>
  </si>
  <si>
    <t>Marcela Costa</t>
  </si>
  <si>
    <t>Gustavo Santos</t>
  </si>
  <si>
    <t>linkedin.com/gustavosantos</t>
  </si>
  <si>
    <t>Carolina Oliveira</t>
  </si>
  <si>
    <t>Lucas Lima</t>
  </si>
  <si>
    <t>Natália Rodrigues</t>
  </si>
  <si>
    <t>12/07/1985</t>
  </si>
  <si>
    <t>25/04/1990</t>
  </si>
  <si>
    <t>08/12/1988</t>
  </si>
  <si>
    <t>14/02/1995</t>
  </si>
  <si>
    <t>30/10/1987</t>
  </si>
  <si>
    <t>18/06/1992</t>
  </si>
  <si>
    <t>03/09/1991</t>
  </si>
  <si>
    <t>22/11/1989</t>
  </si>
  <si>
    <t>15/03/1993</t>
  </si>
  <si>
    <t>09/08/1994</t>
  </si>
  <si>
    <t>05/01/1990</t>
  </si>
  <si>
    <t>29/07/1991</t>
  </si>
  <si>
    <t>18/12/1988</t>
  </si>
  <si>
    <t>02/05/1996</t>
  </si>
  <si>
    <t>25/09/1986</t>
  </si>
  <si>
    <t>10/03/1993</t>
  </si>
  <si>
    <t>01/11/1992</t>
  </si>
  <si>
    <t>15/04/1987</t>
  </si>
  <si>
    <t>22/10/1994</t>
  </si>
  <si>
    <t>09/03/1990</t>
  </si>
  <si>
    <t>14/08/1992</t>
  </si>
  <si>
    <t>30/01/1989</t>
  </si>
  <si>
    <t>23/06/1991</t>
  </si>
  <si>
    <t>13/12/1988</t>
  </si>
  <si>
    <t>06/02/1993</t>
  </si>
  <si>
    <t>31/10/1991</t>
  </si>
  <si>
    <t>19/03/1989</t>
  </si>
  <si>
    <t>12/09/1994</t>
  </si>
  <si>
    <t>04/02/1990</t>
  </si>
  <si>
    <t>17/07/1992</t>
  </si>
  <si>
    <t>Rua das Flores, 123</t>
  </si>
  <si>
    <t>Avenida Central, 456</t>
  </si>
  <si>
    <t>Rua dos Alpes, 789</t>
  </si>
  <si>
    <t>Rua das Palmeiras, 987</t>
  </si>
  <si>
    <t>Avenida do Sol, 246</t>
  </si>
  <si>
    <t>Rua das Laranjeiras, 543</t>
  </si>
  <si>
    <t>Avenida dos Girassóis, 765</t>
  </si>
  <si>
    <t>Rua das Margaridas, 321</t>
  </si>
  <si>
    <t>Avenida Principal, 654</t>
  </si>
  <si>
    <t>Rua dos Pinheiros, 987</t>
  </si>
  <si>
    <t>Avenida dos Coqueiros, 321</t>
  </si>
  <si>
    <t>Rua das Violetas, 654</t>
  </si>
  <si>
    <t>Avenida Central, 987</t>
  </si>
  <si>
    <t>Rua das Rosas, 246</t>
  </si>
  <si>
    <t>Avenida dos Cravos, 543</t>
  </si>
  <si>
    <t>Rua dos Girassóis, 765</t>
  </si>
  <si>
    <t>Avenida das Margaridas, 321</t>
  </si>
  <si>
    <t>Rua Principal, 654</t>
  </si>
  <si>
    <t>Avenida dos Pinheiros, 987</t>
  </si>
  <si>
    <t>Rua dos Coqueiros, 321</t>
  </si>
  <si>
    <t>Avenida das Violetas, 654</t>
  </si>
  <si>
    <t>Rua Central, 987</t>
  </si>
  <si>
    <t>Avenida das Rosas, 246</t>
  </si>
  <si>
    <t>Rua dos Cravos, 543</t>
  </si>
  <si>
    <t>Rua das Violetas, 789</t>
  </si>
  <si>
    <t>Avenida dos Girassóis, 456</t>
  </si>
  <si>
    <t>Avenida das Violetas, 456</t>
  </si>
  <si>
    <t>Rua das Rosas, 789</t>
  </si>
  <si>
    <t>Rua das Margaridas, 789</t>
  </si>
  <si>
    <t>Rua das Laranjeiras, 456</t>
  </si>
  <si>
    <t>Avenida dos Cravos, 789</t>
  </si>
  <si>
    <t>Avenida das Rosas, 456</t>
  </si>
  <si>
    <t>veiculo</t>
  </si>
  <si>
    <t>animador</t>
  </si>
  <si>
    <t>dono_negocio</t>
  </si>
  <si>
    <t>consumidor_faminto</t>
  </si>
  <si>
    <t>pizzaria</t>
  </si>
  <si>
    <t>pizza</t>
  </si>
  <si>
    <t>pizzalandiaonline.com</t>
  </si>
  <si>
    <t>54321-876</t>
  </si>
  <si>
    <t>3987-6543</t>
  </si>
  <si>
    <t>pizzamaniaexpresso.com</t>
  </si>
  <si>
    <t>98765-432</t>
  </si>
  <si>
    <t>3234-5678</t>
  </si>
  <si>
    <t>cheesyheaven.com</t>
  </si>
  <si>
    <t>24680-135</t>
  </si>
  <si>
    <t>3345-6789</t>
  </si>
  <si>
    <t>pizzadeluxe.com</t>
  </si>
  <si>
    <t>15987-024</t>
  </si>
  <si>
    <t>3567-8901</t>
  </si>
  <si>
    <t>sliceofheaven.com</t>
  </si>
  <si>
    <t>75309-486</t>
  </si>
  <si>
    <t>3789-0123</t>
  </si>
  <si>
    <t>Avenida dos Sabores, 456</t>
  </si>
  <si>
    <t>Rua das Delícias, 789</t>
  </si>
  <si>
    <t>Rua da Crocância, 234</t>
  </si>
  <si>
    <t>Rua do Molho Especial, 890</t>
  </si>
  <si>
    <t>Avenida da Crosta Perfeita, 678</t>
  </si>
  <si>
    <t>25.90</t>
  </si>
  <si>
    <t>29.90</t>
  </si>
  <si>
    <t>27.90</t>
  </si>
  <si>
    <t>32.90</t>
  </si>
  <si>
    <t>28.90</t>
  </si>
  <si>
    <t>30.90</t>
  </si>
  <si>
    <t>34.90</t>
  </si>
  <si>
    <t>31.90</t>
  </si>
  <si>
    <t>Pizza Frango com Catupiry</t>
  </si>
  <si>
    <t>SAL</t>
  </si>
  <si>
    <t>doce</t>
  </si>
  <si>
    <t>Molho de tomate, muçarela, calabresa, cebola, azeitonas pretas</t>
  </si>
  <si>
    <t>Molho de tomate, muçarela, linguiça toscana, cebola, pimentão, azeitonas verdes</t>
  </si>
  <si>
    <t>Creme de chocolate, morangos frescos, cobertura de chocolate</t>
  </si>
  <si>
    <t>Molho de tomate, muçarela, presunto, cebola, ovos, azeitonas verdes, pimentão, bacon</t>
  </si>
  <si>
    <t>Molho de tomate, muçarela, manjericão fresco, tomate</t>
  </si>
  <si>
    <t>Molho de tomate, muçarela, provolone, gorgonzola, parmesão, catupiry</t>
  </si>
  <si>
    <t>Creme de chocolate gourmet, granulado, leite condensado, raspas de chocolate belga</t>
  </si>
  <si>
    <t>Molho de tomate, muçarela light, brócolis, tomate cereja, champignon</t>
  </si>
  <si>
    <t>Molho de tomate, muçarela, frango desfiado, requeijão, milho</t>
  </si>
  <si>
    <t>Creme de doce de leite, amendoim caramelizado, cobertura de caramelo</t>
  </si>
  <si>
    <t>Pizza Calabresa Acebolada</t>
  </si>
  <si>
    <t>Pizza Toscana</t>
  </si>
  <si>
    <t>Pizza Portuguesa Especial</t>
  </si>
  <si>
    <t>Pizza Margherita Clássica</t>
  </si>
  <si>
    <t>Pizza Quatro Queijos Supreme</t>
  </si>
  <si>
    <t>Pizza Vegetariana Light</t>
  </si>
  <si>
    <t>Pizza Frango com Requeijão</t>
  </si>
  <si>
    <t>33.90</t>
  </si>
  <si>
    <t>35.90</t>
  </si>
  <si>
    <t>Pizza Margherita Especial</t>
  </si>
  <si>
    <t>Pizza Calabresa Acebolada Picante</t>
  </si>
  <si>
    <t>Pizza Chocolate com Morangos e Nutella</t>
  </si>
  <si>
    <t>Pizza Portuguesa Premium</t>
  </si>
  <si>
    <t>Pizza Quatro Queijos com Catupiry</t>
  </si>
  <si>
    <t>Pizza Brigadeiro com Morangos</t>
  </si>
  <si>
    <t>Pizza Vegetariana Gourmet</t>
  </si>
  <si>
    <t>Pizza Frango com Cheddar</t>
  </si>
  <si>
    <t>Pizza Doce de Leite com Banana Caramelizada</t>
  </si>
  <si>
    <t>Pizza Margherita Tradicional</t>
  </si>
  <si>
    <t xml:space="preserve"> Molho de tomate italiano,  muçarela de búfala,  tomate cereja,  manjericão</t>
  </si>
  <si>
    <t xml:space="preserve"> Molho de tomate,  muçarela,  calabresa,  cebola,  pimenta calabresa,  azeitonas pretas</t>
  </si>
  <si>
    <t xml:space="preserve"> Creme de chocolate,  morangos frescos,  cobertura de Nutella</t>
  </si>
  <si>
    <t xml:space="preserve"> Molho de tomate,  muçarela,  presunto,  cebola,  ovos,  azeitonas verdes,  bacon,  pimentão,  tomate</t>
  </si>
  <si>
    <t xml:space="preserve"> Molho de tomate,  muçarela,  provolone,  gorgonzola,  parmesão,  catupiry</t>
  </si>
  <si>
    <t xml:space="preserve"> Creme de chocolate,  morangos frescos,  granulado,  leite condensado</t>
  </si>
  <si>
    <t xml:space="preserve"> Molho de tomate italiano,  muçarela de búfala,  tomate cereja,  brócolis,  champignon</t>
  </si>
  <si>
    <t xml:space="preserve"> Molho de tomate,  muçarela,  frango desfiado,  cheddar,  milho</t>
  </si>
  <si>
    <t xml:space="preserve"> Creme de doce de leite,  banana caramelizada,  cobertura de caramelo</t>
  </si>
  <si>
    <t xml:space="preserve"> Molho de tomate,  muçarela,  manjericão fresco,  tomate</t>
  </si>
  <si>
    <t>Pizza Calabresa Picante</t>
  </si>
  <si>
    <t>Pizza Chocolate com Morangos Frescos</t>
  </si>
  <si>
    <t>Pizza Quatro Queijos Gourmet</t>
  </si>
  <si>
    <t>Pizza Vegetariana Premium</t>
  </si>
  <si>
    <t>Pizza Doce de Leite com Amendoim Caramelizado</t>
  </si>
  <si>
    <t>Molho de tomate, muçarela de búfala, tomate cereja, manjericão fresco</t>
  </si>
  <si>
    <t>Molho de tomate, muçarela, calabresa fatiada, pimenta calabresa, cebola, azeitonas pretas</t>
  </si>
  <si>
    <t>Molho de tomate, muçarela, presunto, cebola, ovos, azeitonas verdes, bacon, pimentão, tomate fatiado</t>
  </si>
  <si>
    <t>Creme de chocolate, morangos frescos, granulado de chocolate, leite condensado</t>
  </si>
  <si>
    <t>Molho de tomate, muçarela, brócolis, champignon, palmito, azeitonas pretas, pimentão</t>
  </si>
  <si>
    <t>Molho de tomate, muçarela, frango desfiado, catupiry, milho, azeitonas verdes</t>
  </si>
  <si>
    <t>Molho de tomate, muçarela, manjericão fresco, tomate fatiado</t>
  </si>
  <si>
    <t>Pizza Brigadeiro com Morangos Frescos</t>
  </si>
  <si>
    <t>Molho de tomate italiano, muçarela de búfala, tomate cereja, manjericão fresco</t>
  </si>
  <si>
    <t>Molho de tomate, muçarela, calabresa fatiada, cebola, pimenta calabresa, azeitonas pretas</t>
  </si>
  <si>
    <t>Creme de chocolate, morangos frescos, cobertura de Nutella</t>
  </si>
  <si>
    <t>Molho de tomate italiano, muçarela de búfala, tomate cereja, brócolis, champignon</t>
  </si>
  <si>
    <t>Molho de tomate, muçarela, frango desfiado, cheddar, milho, azeitonas verdes</t>
  </si>
  <si>
    <t>Creme de doce de leite, banana caramelizada, cobertura de caramelo</t>
  </si>
  <si>
    <t>acompanhamento</t>
  </si>
  <si>
    <t>Suco de Laranja</t>
  </si>
  <si>
    <t>Bebida</t>
  </si>
  <si>
    <t>Bebida, Suco natural de laranja</t>
  </si>
  <si>
    <t>5.99</t>
  </si>
  <si>
    <t>Salada Caesar</t>
  </si>
  <si>
    <t>Salada</t>
  </si>
  <si>
    <t>Salada, Alface romana, croutons, queijo parmesão e molho Caesar</t>
  </si>
  <si>
    <t>12.99</t>
  </si>
  <si>
    <t>Refrigerante Cola</t>
  </si>
  <si>
    <t>Bebida, Bebida gaseificada sabor cola</t>
  </si>
  <si>
    <t>4.99</t>
  </si>
  <si>
    <t>Mousse de Chocolate</t>
  </si>
  <si>
    <t>Sobremesa</t>
  </si>
  <si>
    <t>Sobremesa, Sobremesa cremosa de chocolate</t>
  </si>
  <si>
    <t>7.99</t>
  </si>
  <si>
    <t>Água Mineral</t>
  </si>
  <si>
    <t>Bebida, Água mineral sem gás</t>
  </si>
  <si>
    <t>3.99</t>
  </si>
  <si>
    <t>Salada de Frutas</t>
  </si>
  <si>
    <t>Salada, Mistura de frutas frescas cortadas</t>
  </si>
  <si>
    <t>9.99</t>
  </si>
  <si>
    <t>Café Expresso</t>
  </si>
  <si>
    <t>Bebida, Café preto concentrado</t>
  </si>
  <si>
    <t>6.99</t>
  </si>
  <si>
    <t>Sorvete de Baunilha</t>
  </si>
  <si>
    <t>Sobremesa, Sorvete de baunilha cremoso</t>
  </si>
  <si>
    <t>8.99</t>
  </si>
  <si>
    <t>Chá Gelado</t>
  </si>
  <si>
    <t>Bebida, Chá gelado de frutas</t>
  </si>
  <si>
    <t>Salada Caprese</t>
  </si>
  <si>
    <t>Salada, Tomate fatiado, queijo mussarela, manjericão e azeite de oliva</t>
  </si>
  <si>
    <t>11.99</t>
  </si>
  <si>
    <t>ingrediente_extra</t>
  </si>
  <si>
    <t>Queijo Cheddar</t>
  </si>
  <si>
    <t>Bacon Crocante</t>
  </si>
  <si>
    <t>Cebola Caramelizada</t>
  </si>
  <si>
    <t>Pimentão Vermelho</t>
  </si>
  <si>
    <t>Cogumelos Frescos</t>
  </si>
  <si>
    <t>Molho Barbecue</t>
  </si>
  <si>
    <t>Abacaxi Grelhado</t>
  </si>
  <si>
    <t>Ovo Frito</t>
  </si>
  <si>
    <t>Azeitonas Pretas</t>
  </si>
  <si>
    <t>Picles</t>
  </si>
  <si>
    <t>5.00</t>
  </si>
  <si>
    <t>3.50</t>
  </si>
  <si>
    <t>2.00</t>
  </si>
  <si>
    <t>1.50</t>
  </si>
  <si>
    <t>2.50</t>
  </si>
  <si>
    <t>3.00</t>
  </si>
  <si>
    <t>1.00</t>
  </si>
  <si>
    <t>pedido</t>
  </si>
  <si>
    <t>09:30</t>
  </si>
  <si>
    <t>09:50</t>
  </si>
  <si>
    <t>12:45</t>
  </si>
  <si>
    <t>13:00</t>
  </si>
  <si>
    <t>18:15</t>
  </si>
  <si>
    <t>18:35</t>
  </si>
  <si>
    <t>20:00</t>
  </si>
  <si>
    <t>20:25</t>
  </si>
  <si>
    <t>11:00</t>
  </si>
  <si>
    <t>11:20</t>
  </si>
  <si>
    <t>15:30</t>
  </si>
  <si>
    <t>15:55</t>
  </si>
  <si>
    <t>19:45</t>
  </si>
  <si>
    <t>12:00</t>
  </si>
  <si>
    <t>12:20</t>
  </si>
  <si>
    <t>17:30</t>
  </si>
  <si>
    <t>17:50</t>
  </si>
  <si>
    <t>20:45</t>
  </si>
  <si>
    <t>21:00</t>
  </si>
  <si>
    <t>05/06/2023</t>
  </si>
  <si>
    <t>06/06/2023</t>
  </si>
  <si>
    <t>07/06/2023</t>
  </si>
  <si>
    <t>08/06/2023</t>
  </si>
  <si>
    <t>09/06/2023</t>
  </si>
  <si>
    <t>trabalha</t>
  </si>
  <si>
    <t>segunda</t>
  </si>
  <si>
    <t>10:00</t>
  </si>
  <si>
    <t>15:00</t>
  </si>
  <si>
    <t>terça</t>
  </si>
  <si>
    <t>09:00</t>
  </si>
  <si>
    <t>14:00</t>
  </si>
  <si>
    <t>quarta</t>
  </si>
  <si>
    <t>17:00</t>
  </si>
  <si>
    <t>16:00</t>
  </si>
  <si>
    <t>quinta</t>
  </si>
  <si>
    <t>18:00</t>
  </si>
  <si>
    <t>sexta</t>
  </si>
  <si>
    <t>19:00</t>
  </si>
  <si>
    <t>sábado</t>
  </si>
  <si>
    <t>domingo</t>
  </si>
  <si>
    <t>contem</t>
  </si>
  <si>
    <t>possui</t>
  </si>
  <si>
    <t xml:space="preserve"> Palhaço</t>
  </si>
  <si>
    <t xml:space="preserve"> Mágico</t>
  </si>
  <si>
    <t xml:space="preserve"> Contador de Histórias</t>
  </si>
  <si>
    <t xml:space="preserve"> Malabarista</t>
  </si>
  <si>
    <t>ppi</t>
  </si>
  <si>
    <t>Recheada com Queijo</t>
  </si>
  <si>
    <t>Picante</t>
  </si>
  <si>
    <t>Tradicional</t>
  </si>
  <si>
    <t>Barbecue</t>
  </si>
  <si>
    <t>Integral</t>
  </si>
  <si>
    <t>Catupiry</t>
  </si>
  <si>
    <t>Fina e Crocante</t>
  </si>
  <si>
    <t>Recheada de Cheddar</t>
  </si>
  <si>
    <t>Marinara</t>
  </si>
  <si>
    <t>sal</t>
  </si>
  <si>
    <t>Pizza Brigadeiro Gourmet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</si>
</sst>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2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8728-1A36-4B14-9927-1199BB65DAED}">
  <dimension ref="A1:CU62"/>
  <sheetViews>
    <sheetView workbookViewId="0"/>
  </sheetViews>
  <sheetFormatPr defaultRowHeight="15" x14ac:dyDescent="0.25"/>
  <cols>
    <col min="1" max="1" width="7.42578125" bestFit="1" customWidth="1"/>
    <col min="2" max="2" width="10.28515625" bestFit="1" customWidth="1"/>
    <col min="3" max="3" width="11.42578125" bestFit="1" customWidth="1"/>
    <col min="4" max="4" width="15.7109375" bestFit="1" customWidth="1"/>
    <col min="5" max="5" width="1.42578125" customWidth="1"/>
    <col min="6" max="6" width="7.5703125" bestFit="1" customWidth="1"/>
    <col min="7" max="7" width="3" bestFit="1" customWidth="1"/>
    <col min="8" max="8" width="16.7109375" bestFit="1" customWidth="1"/>
    <col min="9" max="9" width="10.7109375" bestFit="1" customWidth="1"/>
    <col min="10" max="10" width="26.42578125" bestFit="1" customWidth="1"/>
    <col min="11" max="11" width="1.42578125" customWidth="1"/>
    <col min="12" max="12" width="9.42578125" bestFit="1" customWidth="1"/>
    <col min="13" max="13" width="3" bestFit="1" customWidth="1"/>
    <col min="14" max="14" width="12.28515625" bestFit="1" customWidth="1"/>
    <col min="15" max="15" width="23.7109375" bestFit="1" customWidth="1"/>
    <col min="16" max="16" width="6" bestFit="1" customWidth="1"/>
    <col min="17" max="17" width="10.28515625" bestFit="1" customWidth="1"/>
    <col min="18" max="18" width="1.42578125" customWidth="1"/>
    <col min="19" max="19" width="13.7109375" bestFit="1" customWidth="1"/>
    <col min="20" max="20" width="3" bestFit="1" customWidth="1"/>
    <col min="21" max="21" width="27" bestFit="1" customWidth="1"/>
    <col min="22" max="22" width="1.42578125" customWidth="1"/>
    <col min="23" max="23" width="19.7109375" bestFit="1" customWidth="1"/>
    <col min="24" max="24" width="3" bestFit="1" customWidth="1"/>
    <col min="25" max="25" width="26.42578125" customWidth="1"/>
    <col min="26" max="26" width="1.42578125" customWidth="1"/>
    <col min="27" max="27" width="7.7109375" bestFit="1" customWidth="1"/>
    <col min="28" max="28" width="23.5703125" bestFit="1" customWidth="1"/>
    <col min="29" max="29" width="9.7109375" bestFit="1" customWidth="1"/>
    <col min="30" max="30" width="29" bestFit="1" customWidth="1"/>
    <col min="31" max="31" width="9.7109375" bestFit="1" customWidth="1"/>
    <col min="32" max="33" width="5.5703125" bestFit="1" customWidth="1"/>
    <col min="34" max="34" width="3" bestFit="1" customWidth="1"/>
    <col min="35" max="35" width="1.42578125" customWidth="1"/>
    <col min="36" max="36" width="5.42578125" bestFit="1" customWidth="1"/>
    <col min="37" max="37" width="23.5703125" bestFit="1" customWidth="1"/>
    <col min="38" max="38" width="45.85546875" bestFit="1" customWidth="1"/>
    <col min="39" max="39" width="5.5703125" bestFit="1" customWidth="1"/>
    <col min="40" max="40" width="3" bestFit="1" customWidth="1"/>
    <col min="41" max="41" width="1.42578125" customWidth="1"/>
    <col min="42" max="42" width="4.140625" bestFit="1" customWidth="1"/>
    <col min="43" max="43" width="23.5703125" bestFit="1" customWidth="1"/>
    <col min="44" max="44" width="32" bestFit="1" customWidth="1"/>
    <col min="45" max="45" width="95.140625" bestFit="1" customWidth="1"/>
    <col min="46" max="46" width="1.42578125" customWidth="1"/>
    <col min="47" max="47" width="5.28515625" bestFit="1" customWidth="1"/>
    <col min="48" max="48" width="23.5703125" bestFit="1" customWidth="1"/>
    <col min="49" max="49" width="45.85546875" bestFit="1" customWidth="1"/>
    <col min="50" max="50" width="78.5703125" bestFit="1" customWidth="1"/>
    <col min="51" max="51" width="1.42578125" customWidth="1"/>
    <col min="52" max="52" width="17.28515625" bestFit="1" customWidth="1"/>
    <col min="53" max="53" width="23.5703125" bestFit="1" customWidth="1"/>
    <col min="54" max="54" width="3" bestFit="1" customWidth="1"/>
    <col min="55" max="55" width="20.140625" bestFit="1" customWidth="1"/>
    <col min="56" max="56" width="10.85546875" bestFit="1" customWidth="1"/>
    <col min="57" max="57" width="64.85546875" bestFit="1" customWidth="1"/>
    <col min="58" max="58" width="5.5703125" bestFit="1" customWidth="1"/>
    <col min="59" max="59" width="1.42578125" customWidth="1"/>
    <col min="60" max="60" width="17.28515625" bestFit="1" customWidth="1"/>
    <col min="61" max="61" width="3" bestFit="1" customWidth="1"/>
    <col min="62" max="62" width="19.7109375" bestFit="1" customWidth="1"/>
    <col min="63" max="63" width="4.5703125" bestFit="1" customWidth="1"/>
    <col min="64" max="64" width="1.42578125" customWidth="1"/>
    <col min="65" max="65" width="7.28515625" bestFit="1" customWidth="1"/>
    <col min="66" max="66" width="3" bestFit="1" customWidth="1"/>
    <col min="67" max="67" width="10.7109375" bestFit="1" customWidth="1"/>
    <col min="68" max="69" width="5.5703125" bestFit="1" customWidth="1"/>
    <col min="70" max="71" width="3" bestFit="1" customWidth="1"/>
    <col min="72" max="72" width="1.42578125" customWidth="1"/>
    <col min="73" max="73" width="8.28515625" bestFit="1" customWidth="1"/>
    <col min="74" max="74" width="3" bestFit="1" customWidth="1"/>
    <col min="75" max="75" width="23.5703125" bestFit="1" customWidth="1"/>
    <col min="76" max="76" width="8.85546875" bestFit="1" customWidth="1"/>
    <col min="77" max="78" width="5.5703125" bestFit="1" customWidth="1"/>
    <col min="79" max="79" width="1.42578125" customWidth="1"/>
    <col min="80" max="80" width="7.7109375" bestFit="1" customWidth="1"/>
    <col min="81" max="81" width="2" bestFit="1" customWidth="1"/>
    <col min="82" max="82" width="23.5703125" bestFit="1" customWidth="1"/>
    <col min="83" max="84" width="2" bestFit="1" customWidth="1"/>
    <col min="85" max="85" width="1.42578125" customWidth="1"/>
    <col min="86" max="86" width="6.7109375" bestFit="1" customWidth="1"/>
    <col min="87" max="88" width="2" bestFit="1" customWidth="1"/>
    <col min="89" max="89" width="20.7109375" bestFit="1" customWidth="1"/>
    <col min="90" max="90" width="3" bestFit="1" customWidth="1"/>
    <col min="91" max="91" width="1.42578125" customWidth="1"/>
    <col min="92" max="92" width="3.85546875" bestFit="1" customWidth="1"/>
    <col min="93" max="94" width="2" bestFit="1" customWidth="1"/>
    <col min="95" max="95" width="23.5703125" bestFit="1" customWidth="1"/>
    <col min="96" max="96" width="32" bestFit="1" customWidth="1"/>
    <col min="97" max="97" width="20.42578125" bestFit="1" customWidth="1"/>
    <col min="98" max="98" width="10.7109375" bestFit="1" customWidth="1"/>
    <col min="99" max="99" width="14.7109375" bestFit="1" customWidth="1"/>
  </cols>
  <sheetData>
    <row r="1" spans="1:99" x14ac:dyDescent="0.25">
      <c r="A1" t="s">
        <v>149</v>
      </c>
      <c r="B1" cm="1">
        <f t="array" ref="B1">LARGE(LEN(B2:B11),1)</f>
        <v>8</v>
      </c>
      <c r="C1" cm="1">
        <f t="array" ref="C1">LARGE(LEN(C2:C11),1)</f>
        <v>11</v>
      </c>
      <c r="D1" cm="1">
        <f t="array" ref="D1">LARGE(LEN(D2:D11),1)</f>
        <v>15</v>
      </c>
      <c r="F1" t="s">
        <v>22</v>
      </c>
      <c r="G1" cm="1">
        <f t="array" ref="G1">LARGE(LEN(G2:G31),1)</f>
        <v>2</v>
      </c>
      <c r="H1" cm="1">
        <f t="array" ref="H1">LARGE(LEN(H2:H31),1)</f>
        <v>17</v>
      </c>
      <c r="I1" cm="1">
        <f t="array" ref="I1">LARGE(LEN(I2:I31),1)</f>
        <v>10</v>
      </c>
      <c r="J1" cm="1">
        <f t="array" ref="J1">LARGE(LEN(J2:J31),1)</f>
        <v>27</v>
      </c>
      <c r="L1" t="s">
        <v>150</v>
      </c>
      <c r="M1" cm="1">
        <f t="array" ref="M1">LARGE(LEN(M2:M31),1)</f>
        <v>2</v>
      </c>
      <c r="N1" cm="1">
        <f t="array" ref="N1">LARGE(LEN(N2:N31),1)</f>
        <v>11</v>
      </c>
      <c r="O1" cm="1">
        <f t="array" ref="O1">LARGE(LEN(O2:O31),1)</f>
        <v>24</v>
      </c>
      <c r="P1" cm="1">
        <f t="array" ref="P1">LARGE(LEN(P2:P31),1)</f>
        <v>6</v>
      </c>
      <c r="Q1" cm="1">
        <f t="array" ref="Q1">LARGE(LEN(Q2:Q31),1)</f>
        <v>8</v>
      </c>
      <c r="S1" t="s">
        <v>151</v>
      </c>
      <c r="T1" cm="1">
        <f t="array" ref="T1">LARGE(LEN(T2:T7),1)</f>
        <v>2</v>
      </c>
      <c r="U1" cm="1">
        <f t="array" ref="U1">LARGE(LEN(U2:U7),1)</f>
        <v>27</v>
      </c>
      <c r="W1" t="s">
        <v>152</v>
      </c>
      <c r="X1" cm="1">
        <f t="array" ref="X1">LARGE(LEN(X2:X15),1)</f>
        <v>2</v>
      </c>
      <c r="Y1" cm="1">
        <f t="array" ref="Y1">LARGE(LEN(Y2:Y15),1)</f>
        <v>27</v>
      </c>
      <c r="AA1" t="s">
        <v>153</v>
      </c>
      <c r="AB1" cm="1">
        <f t="array" ref="AB1">LARGE(LEN(AB2:AB8),1)</f>
        <v>22</v>
      </c>
      <c r="AC1" cm="1">
        <f t="array" ref="AC1">LARGE(LEN(AC2:AC11),1)</f>
        <v>9</v>
      </c>
      <c r="AD1" cm="1">
        <f t="array" ref="AD1">LARGE(LEN(AD2:AD11),1)</f>
        <v>31</v>
      </c>
      <c r="AE1" cm="1">
        <f t="array" ref="AE1">LARGE(LEN(AE2:AE11),1)</f>
        <v>9</v>
      </c>
      <c r="AF1" cm="1">
        <f t="array" ref="AF1">LARGE(LEN(AF2:AF11),1)</f>
        <v>17</v>
      </c>
      <c r="AG1" cm="1">
        <f t="array" ref="AG1">LARGE(LEN(AG2:AG11),1)</f>
        <v>18</v>
      </c>
      <c r="AH1" cm="1">
        <f t="array" ref="AH1">LARGE(LEN(AH2:AH11),1)</f>
        <v>2</v>
      </c>
      <c r="AJ1" t="s">
        <v>154</v>
      </c>
      <c r="AK1" cm="1">
        <f t="array" ref="AK1">LARGE(LEN(AK2:AK52),1)</f>
        <v>22</v>
      </c>
      <c r="AL1" cm="1">
        <f t="array" ref="AL1">LARGE(LEN(AL2:AL61),1)</f>
        <v>45</v>
      </c>
      <c r="AM1" cm="1">
        <f t="array" ref="AM1">LARGE(LEN(AM2:AM61),1)</f>
        <v>5</v>
      </c>
      <c r="AN1" cm="1">
        <f t="array" ref="AN1">LARGE(LEN(AN2:AN61),1)</f>
        <v>2</v>
      </c>
      <c r="AP1" t="s">
        <v>184</v>
      </c>
      <c r="AQ1" cm="1">
        <f t="array" ref="AQ1">LARGE(LEN(AQ2:AQ37),1)</f>
        <v>22</v>
      </c>
      <c r="AR1" cm="1">
        <f t="array" ref="AR1">LARGE(LEN(AR2:AR64),1)</f>
        <v>33</v>
      </c>
      <c r="AS1" cm="1">
        <f t="array" ref="AS1">LARGE(LEN(AS2:AS64),1)</f>
        <v>101</v>
      </c>
      <c r="AU1" t="s">
        <v>185</v>
      </c>
      <c r="AV1" cm="1">
        <f t="array" ref="AV1">LARGE(LEN(AV2:AV17),1)</f>
        <v>22</v>
      </c>
      <c r="AW1" cm="1">
        <f t="array" ref="AW1">LARGE(LEN(AW2:AW28),1)</f>
        <v>45</v>
      </c>
      <c r="AX1" cm="1">
        <f t="array" ref="AX1">LARGE(LEN(AX2:AX28),1)</f>
        <v>82</v>
      </c>
      <c r="AZ1" t="s">
        <v>244</v>
      </c>
      <c r="BA1" cm="1">
        <f t="array" ref="BA1">LARGE(LEN(BA2:BA52),1)</f>
        <v>22</v>
      </c>
      <c r="BB1" cm="1">
        <f t="array" ref="BB1">LARGE(LEN(BB2:BB52),1)</f>
        <v>2</v>
      </c>
      <c r="BC1" cm="1">
        <f t="array" ref="BC1">LARGE(LEN(BC2:BC52),1)</f>
        <v>19</v>
      </c>
      <c r="BD1" cm="1">
        <f t="array" ref="BD1">LARGE(LEN(BD2:BD52),1)</f>
        <v>9</v>
      </c>
      <c r="BE1" cm="1">
        <f t="array" ref="BE1">LARGE(LEN(BE2:BE52),1)</f>
        <v>70</v>
      </c>
      <c r="BF1" cm="1">
        <f t="array" ref="BF1">LARGE(LEN(BF2:BF52),1)</f>
        <v>5</v>
      </c>
      <c r="BH1" t="s">
        <v>277</v>
      </c>
      <c r="BI1" cm="1">
        <f t="array" ref="BI1">LARGE(LEN(BI2:BI11),1)</f>
        <v>2</v>
      </c>
      <c r="BJ1" cm="1">
        <f t="array" ref="BJ1">LARGE(LEN(BJ2:BJ11),1)</f>
        <v>19</v>
      </c>
      <c r="BK1" cm="1">
        <f t="array" ref="BK1">LARGE(LEN(BK2:BK11),1)</f>
        <v>4</v>
      </c>
      <c r="BM1" t="s">
        <v>295</v>
      </c>
      <c r="BN1" cm="1">
        <f t="array" ref="BN1">LARGE(LEN(BN2:BN11),1)</f>
        <v>2</v>
      </c>
      <c r="BO1" cm="1">
        <f t="array" ref="BO1">LARGE(LEN(BO2:BO11),1)</f>
        <v>10</v>
      </c>
      <c r="BP1" cm="1">
        <f t="array" ref="BP1">LARGE(LEN(BP2:BP11),1)</f>
        <v>5</v>
      </c>
      <c r="BQ1" cm="1">
        <f t="array" ref="BQ1">LARGE(LEN(BQ2:BQ11),1)</f>
        <v>5</v>
      </c>
      <c r="BR1" cm="1">
        <f t="array" ref="BR1">LARGE(LEN(BR2:BR11),1)</f>
        <v>2</v>
      </c>
      <c r="BS1" cm="1">
        <f t="array" ref="BS1">LARGE(LEN(BS2:BS11),1)</f>
        <v>2</v>
      </c>
      <c r="BU1" t="s">
        <v>320</v>
      </c>
      <c r="BV1" cm="1">
        <f t="array" ref="BV1">LARGE(LEN(BV2:BV31),1)</f>
        <v>2</v>
      </c>
      <c r="BW1" cm="1">
        <f t="array" ref="BW1">LARGE(LEN(BW2:BW31),1)</f>
        <v>22</v>
      </c>
      <c r="BX1" cm="1">
        <f t="array" ref="BX1">LARGE(LEN(BX2:BX31),1)</f>
        <v>7</v>
      </c>
      <c r="BY1" cm="1">
        <f t="array" ref="BY1">LARGE(LEN(BY2:BY31),1)</f>
        <v>5</v>
      </c>
      <c r="BZ1" cm="1">
        <f t="array" ref="BZ1">LARGE(LEN(BZ2:BZ31),1)</f>
        <v>5</v>
      </c>
      <c r="CB1" t="s">
        <v>336</v>
      </c>
      <c r="CC1" cm="1">
        <f t="array" ref="CC1">LARGE(LEN(CC2:CC6),1)</f>
        <v>1</v>
      </c>
      <c r="CD1" cm="1">
        <f t="array" ref="CD1">LARGE(LEN(CD2:CD6),1)</f>
        <v>22</v>
      </c>
      <c r="CE1" cm="1">
        <f t="array" ref="CE1">LARGE(LEN(CE2:CE6),1)</f>
        <v>1</v>
      </c>
      <c r="CF1" cm="1">
        <f t="array" ref="CF1">LARGE(LEN(CF2:CF6),1)</f>
        <v>1</v>
      </c>
      <c r="CH1" t="s">
        <v>337</v>
      </c>
      <c r="CI1" cm="1">
        <f t="array" ref="CI1">LARGE(LEN(CI2:CI6),1)</f>
        <v>1</v>
      </c>
      <c r="CJ1" cm="1">
        <f t="array" ref="CJ1">LARGE(LEN(CJ2:CJ6),1)</f>
        <v>1</v>
      </c>
      <c r="CK1" cm="1">
        <f t="array" ref="CK1">LARGE(LEN(CK2:CK6),1)</f>
        <v>22</v>
      </c>
      <c r="CL1" cm="1">
        <f t="array" ref="CL1">LARGE(LEN(CL2:CL6),1)</f>
        <v>2</v>
      </c>
      <c r="CN1" t="s">
        <v>342</v>
      </c>
      <c r="CO1" cm="1">
        <f t="array" ref="CO1">LARGE(LEN(CO2:CO6),1)</f>
        <v>1</v>
      </c>
      <c r="CP1" cm="1">
        <f t="array" ref="CP1">LARGE(LEN(CP2:CP6),1)</f>
        <v>1</v>
      </c>
      <c r="CQ1" cm="1">
        <f t="array" ref="CQ1">LARGE(LEN(CQ2:CQ6),1)</f>
        <v>22</v>
      </c>
      <c r="CR1" cm="1">
        <f t="array" ref="CR1">LARGE(LEN(CR2:CR6),1)</f>
        <v>33</v>
      </c>
      <c r="CS1" cm="1">
        <f t="array" ref="CS1">LARGE(LEN(CS2:CS6),1)</f>
        <v>19</v>
      </c>
      <c r="CT1" cm="1">
        <f t="array" ref="CT1">LARGE(LEN(CT2:CT6),1)</f>
        <v>11</v>
      </c>
      <c r="CU1" cm="1">
        <f t="array" ref="CU1">LARGE(LEN(CU2:CU6),1)</f>
        <v>15</v>
      </c>
    </row>
    <row r="2" spans="1:99" x14ac:dyDescent="0.25">
      <c r="B2" t="s">
        <v>0</v>
      </c>
      <c r="C2" t="s">
        <v>10</v>
      </c>
      <c r="D2" t="s">
        <v>11</v>
      </c>
      <c r="G2">
        <v>1</v>
      </c>
      <c r="H2" t="s">
        <v>23</v>
      </c>
      <c r="I2" s="1" t="s">
        <v>87</v>
      </c>
      <c r="J2" t="s">
        <v>117</v>
      </c>
      <c r="M2">
        <v>1</v>
      </c>
      <c r="N2" s="2" t="s">
        <v>24</v>
      </c>
      <c r="O2" s="2" t="s">
        <v>25</v>
      </c>
      <c r="P2" t="s">
        <v>26</v>
      </c>
      <c r="Q2" t="s">
        <v>0</v>
      </c>
      <c r="T2">
        <v>13</v>
      </c>
      <c r="U2" t="s">
        <v>64</v>
      </c>
      <c r="X2">
        <v>11</v>
      </c>
      <c r="Y2" t="s">
        <v>127</v>
      </c>
      <c r="AB2" t="s">
        <v>155</v>
      </c>
      <c r="AC2" t="s">
        <v>156</v>
      </c>
      <c r="AD2" t="s">
        <v>170</v>
      </c>
      <c r="AE2" t="s">
        <v>157</v>
      </c>
      <c r="AF2" s="3">
        <v>0.66666666666666663</v>
      </c>
      <c r="AG2" s="3">
        <v>0.9375</v>
      </c>
      <c r="AH2">
        <v>18</v>
      </c>
      <c r="AK2" t="s">
        <v>155</v>
      </c>
      <c r="AL2" t="s">
        <v>196</v>
      </c>
      <c r="AM2" t="s">
        <v>177</v>
      </c>
      <c r="AN2">
        <v>11</v>
      </c>
      <c r="AQ2" t="s">
        <v>155</v>
      </c>
      <c r="AR2" t="s">
        <v>196</v>
      </c>
      <c r="AS2" t="s">
        <v>186</v>
      </c>
      <c r="AV2" t="s">
        <v>155</v>
      </c>
      <c r="AW2" t="s">
        <v>226</v>
      </c>
      <c r="AX2" t="s">
        <v>188</v>
      </c>
      <c r="BA2" t="s">
        <v>155</v>
      </c>
      <c r="BB2">
        <v>1</v>
      </c>
      <c r="BC2" t="s">
        <v>245</v>
      </c>
      <c r="BD2" t="s">
        <v>246</v>
      </c>
      <c r="BE2" t="s">
        <v>247</v>
      </c>
      <c r="BF2" t="s">
        <v>248</v>
      </c>
      <c r="BI2">
        <v>1</v>
      </c>
      <c r="BJ2" t="s">
        <v>278</v>
      </c>
      <c r="BK2" t="s">
        <v>288</v>
      </c>
      <c r="BN2">
        <v>1</v>
      </c>
      <c r="BO2" t="s">
        <v>315</v>
      </c>
      <c r="BP2" t="s">
        <v>296</v>
      </c>
      <c r="BQ2" t="s">
        <v>297</v>
      </c>
      <c r="BR2">
        <v>4</v>
      </c>
      <c r="BS2">
        <v>25</v>
      </c>
      <c r="BV2">
        <v>1</v>
      </c>
      <c r="BW2" t="s">
        <v>155</v>
      </c>
      <c r="BX2" t="s">
        <v>321</v>
      </c>
      <c r="BY2" t="s">
        <v>322</v>
      </c>
      <c r="BZ2" t="s">
        <v>323</v>
      </c>
      <c r="CC2">
        <v>5</v>
      </c>
      <c r="CD2" t="s">
        <v>158</v>
      </c>
      <c r="CE2">
        <v>7</v>
      </c>
      <c r="CF2">
        <v>6</v>
      </c>
      <c r="CI2">
        <v>5</v>
      </c>
      <c r="CJ2">
        <v>3</v>
      </c>
      <c r="CK2" t="s">
        <v>338</v>
      </c>
      <c r="CL2">
        <v>45</v>
      </c>
      <c r="CO2">
        <v>5</v>
      </c>
      <c r="CP2">
        <v>3</v>
      </c>
      <c r="CQ2" t="s">
        <v>164</v>
      </c>
      <c r="CR2" t="s">
        <v>209</v>
      </c>
      <c r="CS2" t="s">
        <v>343</v>
      </c>
      <c r="CT2" t="s">
        <v>344</v>
      </c>
      <c r="CU2" t="s">
        <v>345</v>
      </c>
    </row>
    <row r="3" spans="1:99" x14ac:dyDescent="0.25">
      <c r="B3" t="s">
        <v>1</v>
      </c>
      <c r="C3" t="s">
        <v>12</v>
      </c>
      <c r="D3" t="s">
        <v>13</v>
      </c>
      <c r="G3">
        <v>2</v>
      </c>
      <c r="H3" t="s">
        <v>27</v>
      </c>
      <c r="I3" s="1" t="s">
        <v>88</v>
      </c>
      <c r="J3" t="s">
        <v>118</v>
      </c>
      <c r="M3">
        <v>2</v>
      </c>
      <c r="N3" s="2" t="s">
        <v>28</v>
      </c>
      <c r="O3" s="2" t="s">
        <v>29</v>
      </c>
      <c r="P3" t="s">
        <v>30</v>
      </c>
      <c r="Q3" t="s">
        <v>1</v>
      </c>
      <c r="T3">
        <v>15</v>
      </c>
      <c r="U3" t="s">
        <v>67</v>
      </c>
      <c r="X3">
        <v>12</v>
      </c>
      <c r="Y3" t="s">
        <v>142</v>
      </c>
      <c r="AB3" t="s">
        <v>158</v>
      </c>
      <c r="AC3" t="s">
        <v>159</v>
      </c>
      <c r="AD3" t="s">
        <v>171</v>
      </c>
      <c r="AE3" t="s">
        <v>160</v>
      </c>
      <c r="AF3" s="3">
        <v>0.70833333333333337</v>
      </c>
      <c r="AG3" s="3">
        <v>0.97916666666666663</v>
      </c>
      <c r="AH3">
        <v>22</v>
      </c>
      <c r="AK3" t="s">
        <v>155</v>
      </c>
      <c r="AL3" t="s">
        <v>197</v>
      </c>
      <c r="AM3" t="s">
        <v>179</v>
      </c>
      <c r="AN3">
        <v>12</v>
      </c>
      <c r="AQ3" t="s">
        <v>155</v>
      </c>
      <c r="AR3" t="s">
        <v>197</v>
      </c>
      <c r="AS3" t="s">
        <v>187</v>
      </c>
      <c r="AV3" t="s">
        <v>155</v>
      </c>
      <c r="AW3" t="s">
        <v>353</v>
      </c>
      <c r="AX3" t="s">
        <v>192</v>
      </c>
      <c r="BA3" t="s">
        <v>155</v>
      </c>
      <c r="BB3">
        <v>2</v>
      </c>
      <c r="BC3" t="s">
        <v>249</v>
      </c>
      <c r="BD3" t="s">
        <v>250</v>
      </c>
      <c r="BE3" t="s">
        <v>251</v>
      </c>
      <c r="BF3" t="s">
        <v>252</v>
      </c>
      <c r="BI3">
        <v>2</v>
      </c>
      <c r="BJ3" t="s">
        <v>279</v>
      </c>
      <c r="BK3" t="s">
        <v>289</v>
      </c>
      <c r="BN3">
        <v>2</v>
      </c>
      <c r="BO3" t="s">
        <v>315</v>
      </c>
      <c r="BP3" t="s">
        <v>298</v>
      </c>
      <c r="BQ3" t="s">
        <v>299</v>
      </c>
      <c r="BR3">
        <v>2</v>
      </c>
      <c r="BS3">
        <v>17</v>
      </c>
      <c r="BV3">
        <v>1</v>
      </c>
      <c r="BW3" t="s">
        <v>155</v>
      </c>
      <c r="BX3" t="s">
        <v>324</v>
      </c>
      <c r="BY3" t="s">
        <v>325</v>
      </c>
      <c r="BZ3" t="s">
        <v>326</v>
      </c>
      <c r="CC3">
        <v>2</v>
      </c>
      <c r="CD3" t="s">
        <v>161</v>
      </c>
      <c r="CE3">
        <v>3</v>
      </c>
      <c r="CF3">
        <v>2</v>
      </c>
      <c r="CI3">
        <v>2</v>
      </c>
      <c r="CJ3">
        <v>9</v>
      </c>
      <c r="CK3" t="s">
        <v>339</v>
      </c>
      <c r="CL3">
        <v>30</v>
      </c>
      <c r="CO3">
        <v>2</v>
      </c>
      <c r="CP3">
        <v>9</v>
      </c>
      <c r="CQ3" t="s">
        <v>161</v>
      </c>
      <c r="CR3" t="s">
        <v>225</v>
      </c>
      <c r="CS3" t="s">
        <v>345</v>
      </c>
      <c r="CT3" t="s">
        <v>346</v>
      </c>
      <c r="CU3" t="s">
        <v>347</v>
      </c>
    </row>
    <row r="4" spans="1:99" x14ac:dyDescent="0.25">
      <c r="B4" t="s">
        <v>2</v>
      </c>
      <c r="C4" t="s">
        <v>10</v>
      </c>
      <c r="D4" t="s">
        <v>14</v>
      </c>
      <c r="G4">
        <v>3</v>
      </c>
      <c r="H4" t="s">
        <v>31</v>
      </c>
      <c r="I4" s="1" t="s">
        <v>89</v>
      </c>
      <c r="J4" t="s">
        <v>119</v>
      </c>
      <c r="M4">
        <v>3</v>
      </c>
      <c r="N4" s="2" t="s">
        <v>32</v>
      </c>
      <c r="O4" s="2" t="s">
        <v>33</v>
      </c>
      <c r="P4" t="s">
        <v>34</v>
      </c>
      <c r="Q4" t="s">
        <v>2</v>
      </c>
      <c r="T4">
        <v>18</v>
      </c>
      <c r="U4" t="s">
        <v>71</v>
      </c>
      <c r="X4">
        <v>14</v>
      </c>
      <c r="Y4" t="s">
        <v>143</v>
      </c>
      <c r="AB4" t="s">
        <v>161</v>
      </c>
      <c r="AC4" t="s">
        <v>162</v>
      </c>
      <c r="AD4" t="s">
        <v>172</v>
      </c>
      <c r="AE4" t="s">
        <v>163</v>
      </c>
      <c r="AF4" s="3">
        <v>0.75</v>
      </c>
      <c r="AG4" s="3">
        <v>2.0833333333333332E-2</v>
      </c>
      <c r="AH4">
        <v>13</v>
      </c>
      <c r="AK4" t="s">
        <v>155</v>
      </c>
      <c r="AL4" t="s">
        <v>226</v>
      </c>
      <c r="AM4" t="s">
        <v>178</v>
      </c>
      <c r="AN4">
        <v>13</v>
      </c>
      <c r="AQ4" t="s">
        <v>155</v>
      </c>
      <c r="AR4" t="s">
        <v>198</v>
      </c>
      <c r="AS4" t="s">
        <v>189</v>
      </c>
      <c r="AV4" t="s">
        <v>155</v>
      </c>
      <c r="AW4" t="s">
        <v>229</v>
      </c>
      <c r="AX4" t="s">
        <v>195</v>
      </c>
      <c r="BA4" t="s">
        <v>155</v>
      </c>
      <c r="BB4">
        <v>3</v>
      </c>
      <c r="BC4" t="s">
        <v>253</v>
      </c>
      <c r="BD4" t="s">
        <v>246</v>
      </c>
      <c r="BE4" t="s">
        <v>254</v>
      </c>
      <c r="BF4" t="s">
        <v>255</v>
      </c>
      <c r="BI4">
        <v>3</v>
      </c>
      <c r="BJ4" t="s">
        <v>280</v>
      </c>
      <c r="BK4" t="s">
        <v>290</v>
      </c>
      <c r="BN4">
        <v>3</v>
      </c>
      <c r="BO4" t="s">
        <v>316</v>
      </c>
      <c r="BP4" t="s">
        <v>300</v>
      </c>
      <c r="BQ4" t="s">
        <v>301</v>
      </c>
      <c r="BR4">
        <v>6</v>
      </c>
      <c r="BS4">
        <v>23</v>
      </c>
      <c r="BV4">
        <v>1</v>
      </c>
      <c r="BW4" t="s">
        <v>155</v>
      </c>
      <c r="BX4" t="s">
        <v>327</v>
      </c>
      <c r="BY4" t="s">
        <v>309</v>
      </c>
      <c r="BZ4" t="s">
        <v>328</v>
      </c>
      <c r="CC4">
        <v>9</v>
      </c>
      <c r="CD4" t="s">
        <v>167</v>
      </c>
      <c r="CE4">
        <v>6</v>
      </c>
      <c r="CF4">
        <v>5</v>
      </c>
      <c r="CI4">
        <v>9</v>
      </c>
      <c r="CJ4">
        <v>7</v>
      </c>
      <c r="CK4" t="s">
        <v>340</v>
      </c>
      <c r="CL4">
        <v>50</v>
      </c>
      <c r="CO4">
        <v>9</v>
      </c>
      <c r="CP4">
        <v>7</v>
      </c>
      <c r="CQ4" t="s">
        <v>167</v>
      </c>
      <c r="CR4" t="s">
        <v>211</v>
      </c>
      <c r="CS4" t="s">
        <v>348</v>
      </c>
      <c r="CT4" t="s">
        <v>345</v>
      </c>
      <c r="CU4" t="s">
        <v>349</v>
      </c>
    </row>
    <row r="5" spans="1:99" x14ac:dyDescent="0.25">
      <c r="B5" t="s">
        <v>3</v>
      </c>
      <c r="C5" t="s">
        <v>12</v>
      </c>
      <c r="D5" t="s">
        <v>15</v>
      </c>
      <c r="G5">
        <v>4</v>
      </c>
      <c r="H5" t="s">
        <v>35</v>
      </c>
      <c r="I5" s="1" t="s">
        <v>90</v>
      </c>
      <c r="J5" t="s">
        <v>120</v>
      </c>
      <c r="M5">
        <v>4</v>
      </c>
      <c r="N5" s="2" t="s">
        <v>36</v>
      </c>
      <c r="O5" s="2" t="s">
        <v>37</v>
      </c>
      <c r="P5" t="s">
        <v>38</v>
      </c>
      <c r="Q5" t="s">
        <v>3</v>
      </c>
      <c r="T5">
        <v>22</v>
      </c>
      <c r="U5" t="s">
        <v>76</v>
      </c>
      <c r="X5">
        <v>16</v>
      </c>
      <c r="Y5" t="s">
        <v>132</v>
      </c>
      <c r="AB5" t="s">
        <v>164</v>
      </c>
      <c r="AC5" t="s">
        <v>165</v>
      </c>
      <c r="AD5" t="s">
        <v>173</v>
      </c>
      <c r="AE5" t="s">
        <v>166</v>
      </c>
      <c r="AF5" s="3">
        <v>0.83333333333333337</v>
      </c>
      <c r="AG5" s="3">
        <v>1.0416666666666666E-2</v>
      </c>
      <c r="AH5">
        <v>27</v>
      </c>
      <c r="AK5" t="s">
        <v>155</v>
      </c>
      <c r="AL5" t="s">
        <v>198</v>
      </c>
      <c r="AM5" t="s">
        <v>180</v>
      </c>
      <c r="AN5">
        <v>14</v>
      </c>
      <c r="AQ5" t="s">
        <v>155</v>
      </c>
      <c r="AR5" t="s">
        <v>199</v>
      </c>
      <c r="AS5" t="s">
        <v>190</v>
      </c>
      <c r="AV5" t="s">
        <v>158</v>
      </c>
      <c r="AW5" t="s">
        <v>207</v>
      </c>
      <c r="AX5" t="s">
        <v>217</v>
      </c>
      <c r="BA5" t="s">
        <v>155</v>
      </c>
      <c r="BB5">
        <v>4</v>
      </c>
      <c r="BC5" t="s">
        <v>256</v>
      </c>
      <c r="BD5" t="s">
        <v>257</v>
      </c>
      <c r="BE5" t="s">
        <v>258</v>
      </c>
      <c r="BF5" t="s">
        <v>259</v>
      </c>
      <c r="BI5">
        <v>4</v>
      </c>
      <c r="BJ5" t="s">
        <v>281</v>
      </c>
      <c r="BK5" t="s">
        <v>291</v>
      </c>
      <c r="BN5">
        <v>4</v>
      </c>
      <c r="BO5" t="s">
        <v>316</v>
      </c>
      <c r="BP5" t="s">
        <v>302</v>
      </c>
      <c r="BQ5" t="s">
        <v>303</v>
      </c>
      <c r="BR5">
        <v>3</v>
      </c>
      <c r="BS5">
        <v>26</v>
      </c>
      <c r="BV5">
        <v>2</v>
      </c>
      <c r="BW5" t="s">
        <v>158</v>
      </c>
      <c r="BX5" t="s">
        <v>324</v>
      </c>
      <c r="BY5" t="s">
        <v>304</v>
      </c>
      <c r="BZ5" t="s">
        <v>329</v>
      </c>
      <c r="CC5">
        <v>7</v>
      </c>
      <c r="CD5" t="s">
        <v>164</v>
      </c>
      <c r="CE5">
        <v>1</v>
      </c>
      <c r="CF5">
        <v>8</v>
      </c>
      <c r="CI5">
        <v>7</v>
      </c>
      <c r="CJ5">
        <v>1</v>
      </c>
      <c r="CK5" t="s">
        <v>341</v>
      </c>
      <c r="CL5">
        <v>40</v>
      </c>
      <c r="CO5">
        <v>7</v>
      </c>
      <c r="CP5">
        <v>1</v>
      </c>
      <c r="CQ5" t="s">
        <v>158</v>
      </c>
      <c r="CR5" t="s">
        <v>208</v>
      </c>
      <c r="CS5" t="s">
        <v>350</v>
      </c>
      <c r="CT5" t="s">
        <v>345</v>
      </c>
      <c r="CU5" t="s">
        <v>345</v>
      </c>
    </row>
    <row r="6" spans="1:99" x14ac:dyDescent="0.25">
      <c r="B6" t="s">
        <v>4</v>
      </c>
      <c r="C6" t="s">
        <v>10</v>
      </c>
      <c r="D6" t="s">
        <v>16</v>
      </c>
      <c r="G6">
        <v>5</v>
      </c>
      <c r="H6" t="s">
        <v>39</v>
      </c>
      <c r="I6" s="1" t="s">
        <v>91</v>
      </c>
      <c r="J6" t="s">
        <v>121</v>
      </c>
      <c r="M6">
        <v>5</v>
      </c>
      <c r="N6" s="2" t="s">
        <v>40</v>
      </c>
      <c r="O6" s="2" t="s">
        <v>41</v>
      </c>
      <c r="P6" t="s">
        <v>42</v>
      </c>
      <c r="Q6" t="s">
        <v>4</v>
      </c>
      <c r="T6">
        <v>24</v>
      </c>
      <c r="U6" t="s">
        <v>79</v>
      </c>
      <c r="X6">
        <v>17</v>
      </c>
      <c r="Y6" t="s">
        <v>133</v>
      </c>
      <c r="AB6" t="s">
        <v>167</v>
      </c>
      <c r="AC6" t="s">
        <v>168</v>
      </c>
      <c r="AD6" t="s">
        <v>174</v>
      </c>
      <c r="AE6" t="s">
        <v>169</v>
      </c>
      <c r="AF6" s="3">
        <v>0.625</v>
      </c>
      <c r="AG6" s="3">
        <v>0.94791666666666663</v>
      </c>
      <c r="AH6">
        <v>18</v>
      </c>
      <c r="AK6" t="s">
        <v>155</v>
      </c>
      <c r="AL6" t="s">
        <v>199</v>
      </c>
      <c r="AM6" t="s">
        <v>175</v>
      </c>
      <c r="AN6">
        <v>15</v>
      </c>
      <c r="AQ6" t="s">
        <v>155</v>
      </c>
      <c r="AR6" t="s">
        <v>200</v>
      </c>
      <c r="AS6" t="s">
        <v>191</v>
      </c>
      <c r="AV6" t="s">
        <v>158</v>
      </c>
      <c r="AW6" t="s">
        <v>210</v>
      </c>
      <c r="AX6" t="s">
        <v>220</v>
      </c>
      <c r="BA6" t="s">
        <v>155</v>
      </c>
      <c r="BB6">
        <v>5</v>
      </c>
      <c r="BC6" t="s">
        <v>260</v>
      </c>
      <c r="BD6" t="s">
        <v>246</v>
      </c>
      <c r="BE6" t="s">
        <v>261</v>
      </c>
      <c r="BF6" t="s">
        <v>262</v>
      </c>
      <c r="BI6">
        <v>5</v>
      </c>
      <c r="BJ6" t="s">
        <v>282</v>
      </c>
      <c r="BK6" t="s">
        <v>292</v>
      </c>
      <c r="BN6">
        <v>5</v>
      </c>
      <c r="BO6" t="s">
        <v>317</v>
      </c>
      <c r="BP6" t="s">
        <v>304</v>
      </c>
      <c r="BQ6" t="s">
        <v>305</v>
      </c>
      <c r="BR6">
        <v>5</v>
      </c>
      <c r="BS6">
        <v>12</v>
      </c>
      <c r="BV6">
        <v>2</v>
      </c>
      <c r="BW6" t="s">
        <v>158</v>
      </c>
      <c r="BX6" t="s">
        <v>327</v>
      </c>
      <c r="BY6" t="s">
        <v>322</v>
      </c>
      <c r="BZ6" t="s">
        <v>323</v>
      </c>
      <c r="CC6">
        <v>3</v>
      </c>
      <c r="CD6" t="s">
        <v>155</v>
      </c>
      <c r="CE6">
        <v>4</v>
      </c>
      <c r="CF6">
        <v>3</v>
      </c>
      <c r="CI6">
        <v>3</v>
      </c>
      <c r="CJ6">
        <v>4</v>
      </c>
      <c r="CK6" t="s">
        <v>338</v>
      </c>
      <c r="CL6">
        <v>55</v>
      </c>
      <c r="CO6">
        <v>3</v>
      </c>
      <c r="CP6">
        <v>4</v>
      </c>
      <c r="CQ6" t="s">
        <v>155</v>
      </c>
      <c r="CR6" t="s">
        <v>202</v>
      </c>
      <c r="CS6" t="s">
        <v>345</v>
      </c>
      <c r="CT6" t="s">
        <v>351</v>
      </c>
      <c r="CU6" t="s">
        <v>347</v>
      </c>
    </row>
    <row r="7" spans="1:99" x14ac:dyDescent="0.25">
      <c r="B7" t="s">
        <v>5</v>
      </c>
      <c r="C7" t="s">
        <v>12</v>
      </c>
      <c r="D7" t="s">
        <v>17</v>
      </c>
      <c r="G7">
        <v>6</v>
      </c>
      <c r="H7" t="s">
        <v>43</v>
      </c>
      <c r="I7" s="1" t="s">
        <v>92</v>
      </c>
      <c r="J7" t="s">
        <v>122</v>
      </c>
      <c r="M7">
        <v>6</v>
      </c>
      <c r="N7" s="2" t="s">
        <v>44</v>
      </c>
      <c r="O7" s="2" t="s">
        <v>45</v>
      </c>
      <c r="P7" t="s">
        <v>46</v>
      </c>
      <c r="Q7" t="s">
        <v>5</v>
      </c>
      <c r="T7">
        <v>27</v>
      </c>
      <c r="U7" t="s">
        <v>83</v>
      </c>
      <c r="X7">
        <v>19</v>
      </c>
      <c r="Y7" t="s">
        <v>141</v>
      </c>
      <c r="AF7" s="3"/>
      <c r="AG7" s="3"/>
      <c r="AK7" t="s">
        <v>155</v>
      </c>
      <c r="AL7" t="s">
        <v>200</v>
      </c>
      <c r="AM7" t="s">
        <v>182</v>
      </c>
      <c r="AN7">
        <v>16</v>
      </c>
      <c r="AQ7" t="s">
        <v>155</v>
      </c>
      <c r="AR7" t="s">
        <v>201</v>
      </c>
      <c r="AS7" t="s">
        <v>193</v>
      </c>
      <c r="AV7" t="s">
        <v>158</v>
      </c>
      <c r="AW7" t="s">
        <v>213</v>
      </c>
      <c r="AX7" t="s">
        <v>223</v>
      </c>
      <c r="BA7" t="s">
        <v>155</v>
      </c>
      <c r="BB7">
        <v>6</v>
      </c>
      <c r="BC7" t="s">
        <v>263</v>
      </c>
      <c r="BD7" t="s">
        <v>250</v>
      </c>
      <c r="BE7" t="s">
        <v>264</v>
      </c>
      <c r="BF7" t="s">
        <v>265</v>
      </c>
      <c r="BI7">
        <v>6</v>
      </c>
      <c r="BJ7" t="s">
        <v>283</v>
      </c>
      <c r="BK7" t="s">
        <v>293</v>
      </c>
      <c r="BN7">
        <v>6</v>
      </c>
      <c r="BO7" t="s">
        <v>317</v>
      </c>
      <c r="BP7" t="s">
        <v>306</v>
      </c>
      <c r="BQ7" t="s">
        <v>307</v>
      </c>
      <c r="BR7">
        <v>2</v>
      </c>
      <c r="BS7">
        <v>11</v>
      </c>
      <c r="BV7">
        <v>2</v>
      </c>
      <c r="BW7" t="s">
        <v>158</v>
      </c>
      <c r="BX7" t="s">
        <v>330</v>
      </c>
      <c r="BY7" t="s">
        <v>299</v>
      </c>
      <c r="BZ7" t="s">
        <v>331</v>
      </c>
    </row>
    <row r="8" spans="1:99" x14ac:dyDescent="0.25">
      <c r="B8" t="s">
        <v>6</v>
      </c>
      <c r="C8" t="s">
        <v>10</v>
      </c>
      <c r="D8" t="s">
        <v>18</v>
      </c>
      <c r="G8">
        <v>7</v>
      </c>
      <c r="H8" t="s">
        <v>47</v>
      </c>
      <c r="I8" s="1" t="s">
        <v>93</v>
      </c>
      <c r="J8" t="s">
        <v>123</v>
      </c>
      <c r="M8">
        <v>7</v>
      </c>
      <c r="N8" s="2" t="s">
        <v>48</v>
      </c>
      <c r="O8" s="2" t="s">
        <v>49</v>
      </c>
      <c r="P8" t="s">
        <v>50</v>
      </c>
      <c r="Q8" t="s">
        <v>6</v>
      </c>
      <c r="X8">
        <v>20</v>
      </c>
      <c r="Y8" t="s">
        <v>136</v>
      </c>
      <c r="AF8" s="3"/>
      <c r="AG8" s="3"/>
      <c r="AK8" t="s">
        <v>155</v>
      </c>
      <c r="AL8" t="s">
        <v>353</v>
      </c>
      <c r="AM8" t="s">
        <v>181</v>
      </c>
      <c r="AN8">
        <v>17</v>
      </c>
      <c r="AQ8" t="s">
        <v>155</v>
      </c>
      <c r="AR8" t="s">
        <v>202</v>
      </c>
      <c r="AS8" t="s">
        <v>194</v>
      </c>
      <c r="AV8" t="s">
        <v>161</v>
      </c>
      <c r="AW8" t="s">
        <v>226</v>
      </c>
      <c r="AX8" t="s">
        <v>188</v>
      </c>
      <c r="BA8" t="s">
        <v>155</v>
      </c>
      <c r="BB8">
        <v>7</v>
      </c>
      <c r="BC8" t="s">
        <v>266</v>
      </c>
      <c r="BD8" t="s">
        <v>246</v>
      </c>
      <c r="BE8" t="s">
        <v>267</v>
      </c>
      <c r="BF8" t="s">
        <v>268</v>
      </c>
      <c r="BI8">
        <v>7</v>
      </c>
      <c r="BJ8" t="s">
        <v>284</v>
      </c>
      <c r="BK8" t="s">
        <v>294</v>
      </c>
      <c r="BN8">
        <v>7</v>
      </c>
      <c r="BO8" t="s">
        <v>318</v>
      </c>
      <c r="BP8" t="s">
        <v>308</v>
      </c>
      <c r="BQ8" t="s">
        <v>302</v>
      </c>
      <c r="BR8">
        <v>8</v>
      </c>
      <c r="BS8">
        <v>29</v>
      </c>
      <c r="BV8">
        <v>3</v>
      </c>
      <c r="BW8" t="s">
        <v>161</v>
      </c>
      <c r="BX8" t="s">
        <v>327</v>
      </c>
      <c r="BY8" t="s">
        <v>309</v>
      </c>
      <c r="BZ8" t="s">
        <v>328</v>
      </c>
      <c r="CC8" s="4"/>
      <c r="CD8" s="4"/>
      <c r="CE8" s="4"/>
      <c r="CF8" s="4"/>
      <c r="CI8" s="4"/>
      <c r="CJ8" s="4"/>
      <c r="CK8" s="4"/>
      <c r="CL8" s="4"/>
      <c r="CO8" s="4"/>
      <c r="CP8" s="4"/>
      <c r="CQ8" s="4"/>
      <c r="CR8" s="4"/>
      <c r="CS8" s="4"/>
      <c r="CT8" s="4"/>
      <c r="CU8" s="4"/>
    </row>
    <row r="9" spans="1:99" x14ac:dyDescent="0.25">
      <c r="B9" t="s">
        <v>7</v>
      </c>
      <c r="C9" t="s">
        <v>12</v>
      </c>
      <c r="D9" t="s">
        <v>19</v>
      </c>
      <c r="G9">
        <v>8</v>
      </c>
      <c r="H9" t="s">
        <v>51</v>
      </c>
      <c r="I9" s="1" t="s">
        <v>94</v>
      </c>
      <c r="J9" t="s">
        <v>124</v>
      </c>
      <c r="M9">
        <v>8</v>
      </c>
      <c r="N9" s="2" t="s">
        <v>52</v>
      </c>
      <c r="O9" s="2" t="s">
        <v>53</v>
      </c>
      <c r="P9" t="s">
        <v>26</v>
      </c>
      <c r="Q9" t="s">
        <v>7</v>
      </c>
      <c r="T9" s="4"/>
      <c r="U9" s="4"/>
      <c r="X9">
        <v>21</v>
      </c>
      <c r="Y9" t="s">
        <v>144</v>
      </c>
      <c r="AK9" t="s">
        <v>155</v>
      </c>
      <c r="AL9" t="s">
        <v>201</v>
      </c>
      <c r="AM9" t="s">
        <v>176</v>
      </c>
      <c r="AN9">
        <v>18</v>
      </c>
      <c r="AQ9" t="s">
        <v>158</v>
      </c>
      <c r="AR9" t="s">
        <v>205</v>
      </c>
      <c r="AS9" t="s">
        <v>215</v>
      </c>
      <c r="AV9" t="s">
        <v>161</v>
      </c>
      <c r="AW9" t="s">
        <v>210</v>
      </c>
      <c r="AX9" t="s">
        <v>233</v>
      </c>
      <c r="BA9" t="s">
        <v>155</v>
      </c>
      <c r="BB9">
        <v>8</v>
      </c>
      <c r="BC9" t="s">
        <v>269</v>
      </c>
      <c r="BD9" t="s">
        <v>257</v>
      </c>
      <c r="BE9" t="s">
        <v>270</v>
      </c>
      <c r="BF9" t="s">
        <v>271</v>
      </c>
      <c r="BI9">
        <v>8</v>
      </c>
      <c r="BJ9" t="s">
        <v>285</v>
      </c>
      <c r="BK9" t="s">
        <v>290</v>
      </c>
      <c r="BN9">
        <v>8</v>
      </c>
      <c r="BO9" t="s">
        <v>318</v>
      </c>
      <c r="BP9" t="s">
        <v>309</v>
      </c>
      <c r="BQ9" t="s">
        <v>310</v>
      </c>
      <c r="BR9">
        <v>10</v>
      </c>
      <c r="BS9">
        <v>19</v>
      </c>
      <c r="BV9">
        <v>3</v>
      </c>
      <c r="BW9" t="s">
        <v>161</v>
      </c>
      <c r="BX9" t="s">
        <v>330</v>
      </c>
      <c r="BY9" t="s">
        <v>304</v>
      </c>
      <c r="BZ9" t="s">
        <v>329</v>
      </c>
      <c r="CC9" s="4"/>
      <c r="CD9" s="4"/>
      <c r="CE9" s="4"/>
      <c r="CF9" s="4"/>
      <c r="CI9" s="4"/>
      <c r="CJ9" s="4"/>
      <c r="CK9" s="4"/>
      <c r="CL9" s="4"/>
      <c r="CO9" s="4"/>
      <c r="CP9" s="4"/>
      <c r="CQ9" s="4"/>
      <c r="CR9" s="4"/>
      <c r="CS9" s="4"/>
      <c r="CT9" s="4"/>
      <c r="CU9" s="4"/>
    </row>
    <row r="10" spans="1:99" x14ac:dyDescent="0.25">
      <c r="B10" t="s">
        <v>8</v>
      </c>
      <c r="C10" t="s">
        <v>10</v>
      </c>
      <c r="D10" t="s">
        <v>20</v>
      </c>
      <c r="G10">
        <v>9</v>
      </c>
      <c r="H10" t="s">
        <v>54</v>
      </c>
      <c r="I10" s="1" t="s">
        <v>95</v>
      </c>
      <c r="J10" t="s">
        <v>125</v>
      </c>
      <c r="M10">
        <v>9</v>
      </c>
      <c r="N10" s="2" t="s">
        <v>55</v>
      </c>
      <c r="O10" s="2" t="s">
        <v>56</v>
      </c>
      <c r="P10" t="s">
        <v>30</v>
      </c>
      <c r="Q10" t="s">
        <v>8</v>
      </c>
      <c r="T10" s="4"/>
      <c r="U10" s="4"/>
      <c r="X10">
        <v>23</v>
      </c>
      <c r="Y10" t="s">
        <v>145</v>
      </c>
      <c r="AK10" t="s">
        <v>155</v>
      </c>
      <c r="AL10" t="s">
        <v>202</v>
      </c>
      <c r="AM10" t="s">
        <v>180</v>
      </c>
      <c r="AN10">
        <v>19</v>
      </c>
      <c r="AQ10" t="s">
        <v>158</v>
      </c>
      <c r="AR10" t="s">
        <v>206</v>
      </c>
      <c r="AS10" t="s">
        <v>216</v>
      </c>
      <c r="AV10" t="s">
        <v>161</v>
      </c>
      <c r="AW10" t="s">
        <v>229</v>
      </c>
      <c r="AX10" t="s">
        <v>195</v>
      </c>
      <c r="BA10" t="s">
        <v>155</v>
      </c>
      <c r="BB10">
        <v>9</v>
      </c>
      <c r="BC10" t="s">
        <v>272</v>
      </c>
      <c r="BD10" t="s">
        <v>246</v>
      </c>
      <c r="BE10" t="s">
        <v>273</v>
      </c>
      <c r="BF10" t="s">
        <v>248</v>
      </c>
      <c r="BI10">
        <v>9</v>
      </c>
      <c r="BJ10" t="s">
        <v>286</v>
      </c>
      <c r="BK10" t="s">
        <v>291</v>
      </c>
      <c r="BN10">
        <v>9</v>
      </c>
      <c r="BO10" t="s">
        <v>319</v>
      </c>
      <c r="BP10" t="s">
        <v>311</v>
      </c>
      <c r="BQ10" t="s">
        <v>312</v>
      </c>
      <c r="BR10">
        <v>4</v>
      </c>
      <c r="BS10">
        <v>25</v>
      </c>
      <c r="BV10">
        <v>3</v>
      </c>
      <c r="BW10" t="s">
        <v>161</v>
      </c>
      <c r="BX10" t="s">
        <v>332</v>
      </c>
      <c r="BY10" t="s">
        <v>326</v>
      </c>
      <c r="BZ10" t="s">
        <v>333</v>
      </c>
      <c r="CC10" s="4"/>
      <c r="CD10" s="4"/>
      <c r="CE10" s="4"/>
      <c r="CF10" s="4"/>
      <c r="CI10" s="4"/>
      <c r="CJ10" s="4"/>
      <c r="CK10" s="4"/>
      <c r="CL10" s="4"/>
      <c r="CO10" s="4"/>
      <c r="CP10" s="4"/>
      <c r="CQ10" s="4"/>
      <c r="CR10" s="4"/>
      <c r="CS10" s="4"/>
      <c r="CT10" s="4"/>
      <c r="CU10" s="4"/>
    </row>
    <row r="11" spans="1:99" x14ac:dyDescent="0.25">
      <c r="B11" t="s">
        <v>9</v>
      </c>
      <c r="C11" t="s">
        <v>12</v>
      </c>
      <c r="D11" t="s">
        <v>21</v>
      </c>
      <c r="G11">
        <v>10</v>
      </c>
      <c r="H11" t="s">
        <v>57</v>
      </c>
      <c r="I11" s="1" t="s">
        <v>96</v>
      </c>
      <c r="J11" t="s">
        <v>126</v>
      </c>
      <c r="M11">
        <v>10</v>
      </c>
      <c r="N11" s="2" t="s">
        <v>58</v>
      </c>
      <c r="O11" s="2" t="s">
        <v>59</v>
      </c>
      <c r="P11" t="s">
        <v>60</v>
      </c>
      <c r="Q11" t="s">
        <v>9</v>
      </c>
      <c r="T11" s="4"/>
      <c r="U11" s="4"/>
      <c r="X11">
        <v>25</v>
      </c>
      <c r="Y11" t="s">
        <v>146</v>
      </c>
      <c r="AF11" s="3"/>
      <c r="AG11" s="3"/>
      <c r="AK11" t="s">
        <v>155</v>
      </c>
      <c r="AL11" t="s">
        <v>229</v>
      </c>
      <c r="AM11" t="s">
        <v>178</v>
      </c>
      <c r="AN11">
        <v>20</v>
      </c>
      <c r="AQ11" t="s">
        <v>158</v>
      </c>
      <c r="AR11" t="s">
        <v>208</v>
      </c>
      <c r="AS11" t="s">
        <v>218</v>
      </c>
      <c r="AV11" t="s">
        <v>164</v>
      </c>
      <c r="AW11" t="s">
        <v>207</v>
      </c>
      <c r="AX11" t="s">
        <v>240</v>
      </c>
      <c r="BA11" t="s">
        <v>155</v>
      </c>
      <c r="BB11">
        <v>10</v>
      </c>
      <c r="BC11" t="s">
        <v>274</v>
      </c>
      <c r="BD11" t="s">
        <v>250</v>
      </c>
      <c r="BE11" t="s">
        <v>275</v>
      </c>
      <c r="BF11" t="s">
        <v>276</v>
      </c>
      <c r="BI11">
        <v>10</v>
      </c>
      <c r="BJ11" t="s">
        <v>287</v>
      </c>
      <c r="BK11" t="s">
        <v>294</v>
      </c>
      <c r="BN11">
        <v>10</v>
      </c>
      <c r="BO11" t="s">
        <v>319</v>
      </c>
      <c r="BP11" t="s">
        <v>313</v>
      </c>
      <c r="BQ11" t="s">
        <v>314</v>
      </c>
      <c r="BR11">
        <v>2</v>
      </c>
      <c r="BS11">
        <v>20</v>
      </c>
      <c r="BV11">
        <v>4</v>
      </c>
      <c r="BW11" t="s">
        <v>164</v>
      </c>
      <c r="BX11" t="s">
        <v>330</v>
      </c>
      <c r="BY11" t="s">
        <v>299</v>
      </c>
      <c r="BZ11" t="s">
        <v>331</v>
      </c>
      <c r="CC11" s="4"/>
      <c r="CD11" s="4"/>
      <c r="CE11" s="4"/>
      <c r="CF11" s="4"/>
      <c r="CI11" s="4"/>
      <c r="CJ11" s="4"/>
      <c r="CK11" s="4"/>
      <c r="CL11" s="4"/>
      <c r="CO11" s="4"/>
      <c r="CP11" s="4"/>
      <c r="CQ11" s="4"/>
      <c r="CR11" s="4"/>
      <c r="CS11" s="4"/>
      <c r="CT11" s="4"/>
      <c r="CU11" s="4"/>
    </row>
    <row r="12" spans="1:99" x14ac:dyDescent="0.25">
      <c r="G12">
        <v>11</v>
      </c>
      <c r="H12" t="s">
        <v>61</v>
      </c>
      <c r="I12" s="1" t="s">
        <v>97</v>
      </c>
      <c r="J12" t="s">
        <v>127</v>
      </c>
      <c r="T12" s="4"/>
      <c r="U12" s="4"/>
      <c r="X12">
        <v>26</v>
      </c>
      <c r="Y12" t="s">
        <v>124</v>
      </c>
      <c r="AK12" t="s">
        <v>158</v>
      </c>
      <c r="AL12" t="s">
        <v>205</v>
      </c>
      <c r="AM12" t="s">
        <v>179</v>
      </c>
      <c r="AN12">
        <v>21</v>
      </c>
      <c r="AQ12" t="s">
        <v>158</v>
      </c>
      <c r="AR12" t="s">
        <v>209</v>
      </c>
      <c r="AS12" t="s">
        <v>219</v>
      </c>
      <c r="AV12" t="s">
        <v>164</v>
      </c>
      <c r="AW12" t="s">
        <v>237</v>
      </c>
      <c r="AX12" t="s">
        <v>233</v>
      </c>
      <c r="BA12" t="s">
        <v>158</v>
      </c>
      <c r="BB12">
        <v>1</v>
      </c>
      <c r="BC12" t="s">
        <v>245</v>
      </c>
      <c r="BD12" t="s">
        <v>246</v>
      </c>
      <c r="BE12" t="s">
        <v>247</v>
      </c>
      <c r="BF12" t="s">
        <v>248</v>
      </c>
      <c r="BV12">
        <v>4</v>
      </c>
      <c r="BW12" t="s">
        <v>164</v>
      </c>
      <c r="BX12" t="s">
        <v>332</v>
      </c>
      <c r="BY12" t="s">
        <v>309</v>
      </c>
      <c r="BZ12" t="s">
        <v>328</v>
      </c>
      <c r="CC12" s="4"/>
      <c r="CD12" s="4"/>
      <c r="CE12" s="4"/>
      <c r="CF12" s="4"/>
      <c r="CI12" s="4"/>
      <c r="CJ12" s="4"/>
      <c r="CK12" s="4"/>
      <c r="CL12" s="4"/>
      <c r="CO12" s="4"/>
      <c r="CP12" s="4"/>
      <c r="CQ12" s="4"/>
      <c r="CR12" s="4"/>
      <c r="CS12" s="4"/>
      <c r="CT12" s="4"/>
      <c r="CU12" s="4"/>
    </row>
    <row r="13" spans="1:99" x14ac:dyDescent="0.25">
      <c r="C13" s="4"/>
      <c r="D13" s="4"/>
      <c r="G13">
        <v>12</v>
      </c>
      <c r="H13" t="s">
        <v>62</v>
      </c>
      <c r="I13" s="1" t="s">
        <v>98</v>
      </c>
      <c r="J13" t="s">
        <v>128</v>
      </c>
      <c r="M13" s="4"/>
      <c r="N13" s="4"/>
      <c r="O13" s="4"/>
      <c r="P13" s="4"/>
      <c r="Q13" s="4"/>
      <c r="T13" s="4"/>
      <c r="U13" s="4"/>
      <c r="X13">
        <v>28</v>
      </c>
      <c r="Y13" t="s">
        <v>147</v>
      </c>
      <c r="AF13" s="3"/>
      <c r="AG13" s="3"/>
      <c r="AK13" t="s">
        <v>158</v>
      </c>
      <c r="AL13" t="s">
        <v>206</v>
      </c>
      <c r="AM13" t="s">
        <v>176</v>
      </c>
      <c r="AN13">
        <v>22</v>
      </c>
      <c r="AQ13" t="s">
        <v>158</v>
      </c>
      <c r="AR13" t="s">
        <v>211</v>
      </c>
      <c r="AS13" t="s">
        <v>221</v>
      </c>
      <c r="AV13" t="s">
        <v>164</v>
      </c>
      <c r="AW13" t="s">
        <v>213</v>
      </c>
      <c r="AX13" t="s">
        <v>243</v>
      </c>
      <c r="BA13" t="s">
        <v>158</v>
      </c>
      <c r="BB13">
        <v>2</v>
      </c>
      <c r="BC13" t="s">
        <v>249</v>
      </c>
      <c r="BD13" t="s">
        <v>250</v>
      </c>
      <c r="BE13" t="s">
        <v>251</v>
      </c>
      <c r="BF13" t="s">
        <v>252</v>
      </c>
      <c r="BV13">
        <v>4</v>
      </c>
      <c r="BW13" t="s">
        <v>164</v>
      </c>
      <c r="BX13" t="s">
        <v>334</v>
      </c>
      <c r="BY13" t="s">
        <v>323</v>
      </c>
      <c r="BZ13" t="s">
        <v>302</v>
      </c>
    </row>
    <row r="14" spans="1:99" x14ac:dyDescent="0.25">
      <c r="B14" s="4"/>
      <c r="C14" s="4"/>
      <c r="D14" s="4"/>
      <c r="G14">
        <v>13</v>
      </c>
      <c r="H14" t="s">
        <v>63</v>
      </c>
      <c r="I14" s="1" t="s">
        <v>99</v>
      </c>
      <c r="J14" t="s">
        <v>129</v>
      </c>
      <c r="M14" s="4"/>
      <c r="N14" s="4"/>
      <c r="O14" s="4"/>
      <c r="P14" s="4"/>
      <c r="Q14" s="4"/>
      <c r="T14" s="4"/>
      <c r="U14" s="4"/>
      <c r="X14">
        <v>29</v>
      </c>
      <c r="Y14" t="s">
        <v>127</v>
      </c>
      <c r="AF14" s="3"/>
      <c r="AG14" s="3"/>
      <c r="AK14" t="s">
        <v>158</v>
      </c>
      <c r="AL14" t="s">
        <v>207</v>
      </c>
      <c r="AM14" t="s">
        <v>203</v>
      </c>
      <c r="AN14">
        <v>23</v>
      </c>
      <c r="AQ14" t="s">
        <v>158</v>
      </c>
      <c r="AR14" t="s">
        <v>212</v>
      </c>
      <c r="AS14" t="s">
        <v>222</v>
      </c>
      <c r="AV14" t="s">
        <v>167</v>
      </c>
      <c r="AW14" t="s">
        <v>207</v>
      </c>
      <c r="AX14" t="s">
        <v>240</v>
      </c>
      <c r="BA14" t="s">
        <v>158</v>
      </c>
      <c r="BB14">
        <v>3</v>
      </c>
      <c r="BC14" t="s">
        <v>253</v>
      </c>
      <c r="BD14" t="s">
        <v>246</v>
      </c>
      <c r="BE14" t="s">
        <v>254</v>
      </c>
      <c r="BF14" t="s">
        <v>255</v>
      </c>
      <c r="BV14">
        <v>5</v>
      </c>
      <c r="BW14" t="s">
        <v>167</v>
      </c>
      <c r="BX14" t="s">
        <v>332</v>
      </c>
      <c r="BY14" t="s">
        <v>322</v>
      </c>
      <c r="BZ14" t="s">
        <v>323</v>
      </c>
    </row>
    <row r="15" spans="1:99" x14ac:dyDescent="0.25">
      <c r="B15" s="4"/>
      <c r="C15" s="4"/>
      <c r="D15" s="4"/>
      <c r="G15">
        <v>14</v>
      </c>
      <c r="H15" t="s">
        <v>65</v>
      </c>
      <c r="I15" s="1" t="s">
        <v>100</v>
      </c>
      <c r="J15" t="s">
        <v>130</v>
      </c>
      <c r="M15" s="4"/>
      <c r="N15" s="4"/>
      <c r="O15" s="4"/>
      <c r="P15" s="4"/>
      <c r="Q15" s="4"/>
      <c r="X15">
        <v>30</v>
      </c>
      <c r="Y15" t="s">
        <v>148</v>
      </c>
      <c r="AF15" s="3"/>
      <c r="AG15" s="3"/>
      <c r="AK15" t="s">
        <v>158</v>
      </c>
      <c r="AL15" t="s">
        <v>208</v>
      </c>
      <c r="AM15" t="s">
        <v>182</v>
      </c>
      <c r="AN15">
        <v>24</v>
      </c>
      <c r="AQ15" t="s">
        <v>158</v>
      </c>
      <c r="AR15" t="s">
        <v>214</v>
      </c>
      <c r="AS15" t="s">
        <v>224</v>
      </c>
      <c r="AV15" t="s">
        <v>167</v>
      </c>
      <c r="AW15" t="s">
        <v>237</v>
      </c>
      <c r="AX15" t="s">
        <v>233</v>
      </c>
      <c r="BA15" t="s">
        <v>158</v>
      </c>
      <c r="BB15">
        <v>4</v>
      </c>
      <c r="BC15" t="s">
        <v>256</v>
      </c>
      <c r="BD15" t="s">
        <v>257</v>
      </c>
      <c r="BE15" t="s">
        <v>258</v>
      </c>
      <c r="BF15" t="s">
        <v>259</v>
      </c>
      <c r="BV15">
        <v>5</v>
      </c>
      <c r="BW15" t="s">
        <v>167</v>
      </c>
      <c r="BX15" t="s">
        <v>334</v>
      </c>
      <c r="BY15" t="s">
        <v>325</v>
      </c>
      <c r="BZ15" t="s">
        <v>326</v>
      </c>
    </row>
    <row r="16" spans="1:99" x14ac:dyDescent="0.25">
      <c r="B16" s="4"/>
      <c r="C16" s="4"/>
      <c r="D16" s="4"/>
      <c r="G16">
        <v>15</v>
      </c>
      <c r="H16" t="s">
        <v>66</v>
      </c>
      <c r="I16" s="1" t="s">
        <v>101</v>
      </c>
      <c r="J16" t="s">
        <v>131</v>
      </c>
      <c r="M16" s="4"/>
      <c r="N16" s="4"/>
      <c r="O16" s="4"/>
      <c r="P16" s="4"/>
      <c r="Q16" s="4"/>
      <c r="AF16" s="3"/>
      <c r="AG16" s="3"/>
      <c r="AK16" t="s">
        <v>158</v>
      </c>
      <c r="AL16" t="s">
        <v>209</v>
      </c>
      <c r="AM16" t="s">
        <v>180</v>
      </c>
      <c r="AN16">
        <v>25</v>
      </c>
      <c r="AQ16" t="s">
        <v>161</v>
      </c>
      <c r="AR16" t="s">
        <v>205</v>
      </c>
      <c r="AS16" t="s">
        <v>230</v>
      </c>
      <c r="AV16" t="s">
        <v>167</v>
      </c>
      <c r="AW16" t="s">
        <v>213</v>
      </c>
      <c r="AX16" t="s">
        <v>243</v>
      </c>
      <c r="BA16" t="s">
        <v>158</v>
      </c>
      <c r="BB16">
        <v>5</v>
      </c>
      <c r="BC16" t="s">
        <v>260</v>
      </c>
      <c r="BD16" t="s">
        <v>246</v>
      </c>
      <c r="BE16" t="s">
        <v>261</v>
      </c>
      <c r="BF16" t="s">
        <v>262</v>
      </c>
      <c r="BV16">
        <v>5</v>
      </c>
      <c r="BW16" t="s">
        <v>167</v>
      </c>
      <c r="BX16" t="s">
        <v>335</v>
      </c>
      <c r="BY16" t="s">
        <v>309</v>
      </c>
      <c r="BZ16" t="s">
        <v>328</v>
      </c>
    </row>
    <row r="17" spans="2:78" x14ac:dyDescent="0.25">
      <c r="B17" s="4"/>
      <c r="C17" s="4"/>
      <c r="D17" s="4"/>
      <c r="G17">
        <v>16</v>
      </c>
      <c r="H17" t="s">
        <v>68</v>
      </c>
      <c r="I17" s="1" t="s">
        <v>102</v>
      </c>
      <c r="J17" t="s">
        <v>132</v>
      </c>
      <c r="M17" s="4"/>
      <c r="N17" s="4"/>
      <c r="O17" s="4"/>
      <c r="P17" s="4"/>
      <c r="Q17" s="4"/>
      <c r="X17" s="4"/>
      <c r="Y17" s="4"/>
      <c r="AF17" s="3"/>
      <c r="AG17" s="3"/>
      <c r="AK17" t="s">
        <v>158</v>
      </c>
      <c r="AL17" t="s">
        <v>210</v>
      </c>
      <c r="AM17" t="s">
        <v>204</v>
      </c>
      <c r="AN17">
        <v>26</v>
      </c>
      <c r="AQ17" t="s">
        <v>161</v>
      </c>
      <c r="AR17" t="s">
        <v>225</v>
      </c>
      <c r="AS17" t="s">
        <v>231</v>
      </c>
      <c r="BA17" t="s">
        <v>158</v>
      </c>
      <c r="BB17">
        <v>6</v>
      </c>
      <c r="BC17" t="s">
        <v>263</v>
      </c>
      <c r="BD17" t="s">
        <v>250</v>
      </c>
      <c r="BE17" t="s">
        <v>264</v>
      </c>
      <c r="BF17" t="s">
        <v>265</v>
      </c>
      <c r="BV17">
        <v>6</v>
      </c>
      <c r="BW17" t="s">
        <v>155</v>
      </c>
      <c r="BX17" t="s">
        <v>334</v>
      </c>
      <c r="BY17" t="s">
        <v>304</v>
      </c>
      <c r="BZ17" t="s">
        <v>329</v>
      </c>
    </row>
    <row r="18" spans="2:78" x14ac:dyDescent="0.25">
      <c r="B18" s="4"/>
      <c r="C18" s="4"/>
      <c r="D18" s="4"/>
      <c r="G18">
        <v>17</v>
      </c>
      <c r="H18" t="s">
        <v>69</v>
      </c>
      <c r="I18" s="1" t="s">
        <v>103</v>
      </c>
      <c r="J18" t="s">
        <v>133</v>
      </c>
      <c r="M18" s="4"/>
      <c r="N18" s="4"/>
      <c r="O18" s="4"/>
      <c r="P18" s="4"/>
      <c r="Q18" s="4"/>
      <c r="X18" s="4"/>
      <c r="Y18" s="4"/>
      <c r="AF18" s="3"/>
      <c r="AG18" s="3"/>
      <c r="AK18" t="s">
        <v>158</v>
      </c>
      <c r="AL18" t="s">
        <v>211</v>
      </c>
      <c r="AM18" t="s">
        <v>182</v>
      </c>
      <c r="AN18">
        <v>27</v>
      </c>
      <c r="AQ18" t="s">
        <v>161</v>
      </c>
      <c r="AR18" t="s">
        <v>208</v>
      </c>
      <c r="AS18" t="s">
        <v>232</v>
      </c>
      <c r="BA18" t="s">
        <v>158</v>
      </c>
      <c r="BB18">
        <v>7</v>
      </c>
      <c r="BC18" t="s">
        <v>266</v>
      </c>
      <c r="BD18" t="s">
        <v>246</v>
      </c>
      <c r="BE18" t="s">
        <v>267</v>
      </c>
      <c r="BF18" t="s">
        <v>268</v>
      </c>
      <c r="BV18">
        <v>6</v>
      </c>
      <c r="BW18" t="s">
        <v>155</v>
      </c>
      <c r="BX18" t="s">
        <v>335</v>
      </c>
      <c r="BY18" t="s">
        <v>322</v>
      </c>
      <c r="BZ18" t="s">
        <v>323</v>
      </c>
    </row>
    <row r="19" spans="2:78" x14ac:dyDescent="0.25">
      <c r="B19" s="4"/>
      <c r="C19" s="4"/>
      <c r="D19" s="4"/>
      <c r="G19">
        <v>18</v>
      </c>
      <c r="H19" t="s">
        <v>70</v>
      </c>
      <c r="I19" s="1" t="s">
        <v>104</v>
      </c>
      <c r="J19" t="s">
        <v>134</v>
      </c>
      <c r="M19" s="4"/>
      <c r="N19" s="4"/>
      <c r="O19" s="4"/>
      <c r="P19" s="4"/>
      <c r="Q19" s="4"/>
      <c r="X19" s="4"/>
      <c r="Y19" s="4"/>
      <c r="AF19" s="3"/>
      <c r="AG19" s="3"/>
      <c r="AK19" t="s">
        <v>158</v>
      </c>
      <c r="AL19" t="s">
        <v>212</v>
      </c>
      <c r="AM19" t="s">
        <v>178</v>
      </c>
      <c r="AN19">
        <v>28</v>
      </c>
      <c r="AQ19" t="s">
        <v>161</v>
      </c>
      <c r="AR19" t="s">
        <v>227</v>
      </c>
      <c r="AS19" t="s">
        <v>191</v>
      </c>
      <c r="BA19" t="s">
        <v>158</v>
      </c>
      <c r="BB19">
        <v>8</v>
      </c>
      <c r="BC19" t="s">
        <v>269</v>
      </c>
      <c r="BD19" t="s">
        <v>257</v>
      </c>
      <c r="BE19" t="s">
        <v>270</v>
      </c>
      <c r="BF19" t="s">
        <v>271</v>
      </c>
      <c r="BV19">
        <v>6</v>
      </c>
      <c r="BW19" t="s">
        <v>155</v>
      </c>
      <c r="BX19" t="s">
        <v>321</v>
      </c>
      <c r="BY19" t="s">
        <v>299</v>
      </c>
      <c r="BZ19" t="s">
        <v>331</v>
      </c>
    </row>
    <row r="20" spans="2:78" x14ac:dyDescent="0.25">
      <c r="B20" s="4"/>
      <c r="C20" s="4"/>
      <c r="D20" s="4"/>
      <c r="G20">
        <v>19</v>
      </c>
      <c r="H20" t="s">
        <v>72</v>
      </c>
      <c r="I20" s="1" t="s">
        <v>105</v>
      </c>
      <c r="J20" t="s">
        <v>135</v>
      </c>
      <c r="M20" s="4"/>
      <c r="N20" s="4"/>
      <c r="O20" s="4"/>
      <c r="P20" s="4"/>
      <c r="Q20" s="4"/>
      <c r="X20" s="4"/>
      <c r="Y20" s="4"/>
      <c r="AF20" s="3"/>
      <c r="AG20" s="3"/>
      <c r="AK20" t="s">
        <v>158</v>
      </c>
      <c r="AL20" t="s">
        <v>213</v>
      </c>
      <c r="AM20" t="s">
        <v>181</v>
      </c>
      <c r="AN20">
        <v>29</v>
      </c>
      <c r="AQ20" t="s">
        <v>161</v>
      </c>
      <c r="AR20" t="s">
        <v>228</v>
      </c>
      <c r="AS20" t="s">
        <v>234</v>
      </c>
      <c r="BA20" t="s">
        <v>158</v>
      </c>
      <c r="BB20">
        <v>9</v>
      </c>
      <c r="BC20" t="s">
        <v>272</v>
      </c>
      <c r="BD20" t="s">
        <v>246</v>
      </c>
      <c r="BE20" t="s">
        <v>273</v>
      </c>
      <c r="BF20" t="s">
        <v>248</v>
      </c>
      <c r="BV20">
        <v>7</v>
      </c>
      <c r="BW20" t="s">
        <v>158</v>
      </c>
      <c r="BX20" t="s">
        <v>335</v>
      </c>
      <c r="BY20" t="s">
        <v>309</v>
      </c>
      <c r="BZ20" t="s">
        <v>328</v>
      </c>
    </row>
    <row r="21" spans="2:78" x14ac:dyDescent="0.25">
      <c r="B21" s="4"/>
      <c r="C21" s="4"/>
      <c r="D21" s="4"/>
      <c r="G21">
        <v>20</v>
      </c>
      <c r="H21" t="s">
        <v>73</v>
      </c>
      <c r="I21" s="1" t="s">
        <v>106</v>
      </c>
      <c r="J21" t="s">
        <v>136</v>
      </c>
      <c r="M21" s="4"/>
      <c r="N21" s="4"/>
      <c r="O21" s="4"/>
      <c r="P21" s="4"/>
      <c r="Q21" s="4"/>
      <c r="X21" s="4"/>
      <c r="Y21" s="4"/>
      <c r="AF21" s="3"/>
      <c r="AG21" s="3"/>
      <c r="AK21" t="s">
        <v>158</v>
      </c>
      <c r="AL21" t="s">
        <v>214</v>
      </c>
      <c r="AM21" t="s">
        <v>177</v>
      </c>
      <c r="AN21">
        <v>30</v>
      </c>
      <c r="AQ21" t="s">
        <v>161</v>
      </c>
      <c r="AR21" t="s">
        <v>183</v>
      </c>
      <c r="AS21" t="s">
        <v>235</v>
      </c>
      <c r="BA21" t="s">
        <v>158</v>
      </c>
      <c r="BB21">
        <v>10</v>
      </c>
      <c r="BC21" t="s">
        <v>274</v>
      </c>
      <c r="BD21" t="s">
        <v>250</v>
      </c>
      <c r="BE21" t="s">
        <v>275</v>
      </c>
      <c r="BF21" t="s">
        <v>276</v>
      </c>
      <c r="BV21">
        <v>7</v>
      </c>
      <c r="BW21" t="s">
        <v>158</v>
      </c>
      <c r="BX21" t="s">
        <v>321</v>
      </c>
      <c r="BY21" t="s">
        <v>304</v>
      </c>
      <c r="BZ21" t="s">
        <v>329</v>
      </c>
    </row>
    <row r="22" spans="2:78" x14ac:dyDescent="0.25">
      <c r="B22" s="4"/>
      <c r="C22" s="4"/>
      <c r="D22" s="4"/>
      <c r="G22">
        <v>21</v>
      </c>
      <c r="H22" t="s">
        <v>74</v>
      </c>
      <c r="I22" s="1" t="s">
        <v>107</v>
      </c>
      <c r="J22" t="s">
        <v>137</v>
      </c>
      <c r="M22" s="4"/>
      <c r="N22" s="4"/>
      <c r="O22" s="4"/>
      <c r="P22" s="4"/>
      <c r="Q22" s="4"/>
      <c r="X22" s="4"/>
      <c r="Y22" s="4"/>
      <c r="AF22" s="3"/>
      <c r="AG22" s="3"/>
      <c r="AK22" t="s">
        <v>161</v>
      </c>
      <c r="AL22" t="s">
        <v>205</v>
      </c>
      <c r="AM22" t="s">
        <v>177</v>
      </c>
      <c r="AN22">
        <v>31</v>
      </c>
      <c r="AQ22" t="s">
        <v>161</v>
      </c>
      <c r="AR22" t="s">
        <v>214</v>
      </c>
      <c r="AS22" t="s">
        <v>236</v>
      </c>
      <c r="BA22" t="s">
        <v>161</v>
      </c>
      <c r="BB22">
        <v>1</v>
      </c>
      <c r="BC22" t="s">
        <v>245</v>
      </c>
      <c r="BD22" t="s">
        <v>246</v>
      </c>
      <c r="BE22" t="s">
        <v>247</v>
      </c>
      <c r="BF22" t="s">
        <v>248</v>
      </c>
      <c r="BV22">
        <v>7</v>
      </c>
      <c r="BW22" t="s">
        <v>158</v>
      </c>
      <c r="BX22" t="s">
        <v>324</v>
      </c>
      <c r="BY22" t="s">
        <v>326</v>
      </c>
      <c r="BZ22" t="s">
        <v>333</v>
      </c>
    </row>
    <row r="23" spans="2:78" x14ac:dyDescent="0.25">
      <c r="G23">
        <v>22</v>
      </c>
      <c r="H23" t="s">
        <v>75</v>
      </c>
      <c r="I23" s="1" t="s">
        <v>108</v>
      </c>
      <c r="J23" t="s">
        <v>138</v>
      </c>
      <c r="X23" s="4"/>
      <c r="Y23" s="4"/>
      <c r="AK23" t="s">
        <v>161</v>
      </c>
      <c r="AL23" t="s">
        <v>225</v>
      </c>
      <c r="AM23" t="s">
        <v>179</v>
      </c>
      <c r="AN23">
        <v>32</v>
      </c>
      <c r="AQ23" t="s">
        <v>164</v>
      </c>
      <c r="AR23" t="s">
        <v>205</v>
      </c>
      <c r="AS23" t="s">
        <v>238</v>
      </c>
      <c r="BA23" t="s">
        <v>161</v>
      </c>
      <c r="BB23">
        <v>2</v>
      </c>
      <c r="BC23" t="s">
        <v>249</v>
      </c>
      <c r="BD23" t="s">
        <v>250</v>
      </c>
      <c r="BE23" t="s">
        <v>251</v>
      </c>
      <c r="BF23" t="s">
        <v>252</v>
      </c>
      <c r="BV23">
        <v>8</v>
      </c>
      <c r="BW23" t="s">
        <v>161</v>
      </c>
      <c r="BX23" t="s">
        <v>321</v>
      </c>
      <c r="BY23" t="s">
        <v>299</v>
      </c>
      <c r="BZ23" t="s">
        <v>331</v>
      </c>
    </row>
    <row r="24" spans="2:78" x14ac:dyDescent="0.25">
      <c r="G24">
        <v>23</v>
      </c>
      <c r="H24" t="s">
        <v>77</v>
      </c>
      <c r="I24" s="1" t="s">
        <v>109</v>
      </c>
      <c r="J24" t="s">
        <v>139</v>
      </c>
      <c r="X24" s="4"/>
      <c r="Y24" s="4"/>
      <c r="AK24" t="s">
        <v>161</v>
      </c>
      <c r="AL24" t="s">
        <v>226</v>
      </c>
      <c r="AM24" t="s">
        <v>203</v>
      </c>
      <c r="AN24">
        <v>33</v>
      </c>
      <c r="AQ24" t="s">
        <v>164</v>
      </c>
      <c r="AR24" t="s">
        <v>206</v>
      </c>
      <c r="AS24" t="s">
        <v>239</v>
      </c>
      <c r="BA24" t="s">
        <v>161</v>
      </c>
      <c r="BB24">
        <v>3</v>
      </c>
      <c r="BC24" t="s">
        <v>253</v>
      </c>
      <c r="BD24" t="s">
        <v>246</v>
      </c>
      <c r="BE24" t="s">
        <v>254</v>
      </c>
      <c r="BF24" t="s">
        <v>255</v>
      </c>
      <c r="BV24">
        <v>8</v>
      </c>
      <c r="BW24" t="s">
        <v>161</v>
      </c>
      <c r="BX24" t="s">
        <v>324</v>
      </c>
      <c r="BY24" t="s">
        <v>309</v>
      </c>
      <c r="BZ24" t="s">
        <v>328</v>
      </c>
    </row>
    <row r="25" spans="2:78" x14ac:dyDescent="0.25">
      <c r="G25">
        <v>24</v>
      </c>
      <c r="H25" t="s">
        <v>78</v>
      </c>
      <c r="I25" s="1" t="s">
        <v>110</v>
      </c>
      <c r="J25" t="s">
        <v>140</v>
      </c>
      <c r="X25" s="4"/>
      <c r="Y25" s="4"/>
      <c r="AK25" t="s">
        <v>161</v>
      </c>
      <c r="AL25" t="s">
        <v>208</v>
      </c>
      <c r="AM25" t="s">
        <v>182</v>
      </c>
      <c r="AN25">
        <v>34</v>
      </c>
      <c r="AQ25" t="s">
        <v>164</v>
      </c>
      <c r="AR25" t="s">
        <v>208</v>
      </c>
      <c r="AS25" t="s">
        <v>232</v>
      </c>
      <c r="BA25" t="s">
        <v>161</v>
      </c>
      <c r="BB25">
        <v>4</v>
      </c>
      <c r="BC25" t="s">
        <v>256</v>
      </c>
      <c r="BD25" t="s">
        <v>257</v>
      </c>
      <c r="BE25" t="s">
        <v>258</v>
      </c>
      <c r="BF25" t="s">
        <v>259</v>
      </c>
      <c r="BV25">
        <v>8</v>
      </c>
      <c r="BW25" t="s">
        <v>161</v>
      </c>
      <c r="BX25" t="s">
        <v>327</v>
      </c>
      <c r="BY25" t="s">
        <v>323</v>
      </c>
      <c r="BZ25" t="s">
        <v>302</v>
      </c>
    </row>
    <row r="26" spans="2:78" x14ac:dyDescent="0.25">
      <c r="G26">
        <v>25</v>
      </c>
      <c r="H26" t="s">
        <v>80</v>
      </c>
      <c r="I26" s="1" t="s">
        <v>111</v>
      </c>
      <c r="J26" t="s">
        <v>123</v>
      </c>
      <c r="X26" s="4"/>
      <c r="Y26" s="4"/>
      <c r="AK26" t="s">
        <v>161</v>
      </c>
      <c r="AL26" t="s">
        <v>227</v>
      </c>
      <c r="AM26" t="s">
        <v>180</v>
      </c>
      <c r="AN26">
        <v>35</v>
      </c>
      <c r="AQ26" t="s">
        <v>164</v>
      </c>
      <c r="AR26" t="s">
        <v>209</v>
      </c>
      <c r="AS26" t="s">
        <v>191</v>
      </c>
      <c r="BA26" t="s">
        <v>161</v>
      </c>
      <c r="BB26">
        <v>5</v>
      </c>
      <c r="BC26" t="s">
        <v>260</v>
      </c>
      <c r="BD26" t="s">
        <v>246</v>
      </c>
      <c r="BE26" t="s">
        <v>261</v>
      </c>
      <c r="BF26" t="s">
        <v>262</v>
      </c>
      <c r="BV26">
        <v>9</v>
      </c>
      <c r="BW26" t="s">
        <v>164</v>
      </c>
      <c r="BX26" t="s">
        <v>324</v>
      </c>
      <c r="BY26" t="s">
        <v>322</v>
      </c>
      <c r="BZ26" t="s">
        <v>323</v>
      </c>
    </row>
    <row r="27" spans="2:78" x14ac:dyDescent="0.25">
      <c r="G27">
        <v>26</v>
      </c>
      <c r="H27" t="s">
        <v>81</v>
      </c>
      <c r="I27" s="1" t="s">
        <v>112</v>
      </c>
      <c r="J27" t="s">
        <v>124</v>
      </c>
      <c r="X27" s="4"/>
      <c r="Y27" s="4"/>
      <c r="AK27" t="s">
        <v>161</v>
      </c>
      <c r="AL27" t="s">
        <v>210</v>
      </c>
      <c r="AM27" t="s">
        <v>204</v>
      </c>
      <c r="AN27">
        <v>36</v>
      </c>
      <c r="AQ27" t="s">
        <v>164</v>
      </c>
      <c r="AR27" t="s">
        <v>211</v>
      </c>
      <c r="AS27" t="s">
        <v>241</v>
      </c>
      <c r="BA27" t="s">
        <v>161</v>
      </c>
      <c r="BB27">
        <v>6</v>
      </c>
      <c r="BC27" t="s">
        <v>263</v>
      </c>
      <c r="BD27" t="s">
        <v>250</v>
      </c>
      <c r="BE27" t="s">
        <v>264</v>
      </c>
      <c r="BF27" t="s">
        <v>265</v>
      </c>
      <c r="BV27">
        <v>9</v>
      </c>
      <c r="BW27" t="s">
        <v>164</v>
      </c>
      <c r="BX27" t="s">
        <v>327</v>
      </c>
      <c r="BY27" t="s">
        <v>325</v>
      </c>
      <c r="BZ27" t="s">
        <v>326</v>
      </c>
    </row>
    <row r="28" spans="2:78" x14ac:dyDescent="0.25">
      <c r="G28">
        <v>27</v>
      </c>
      <c r="H28" t="s">
        <v>82</v>
      </c>
      <c r="I28" s="1" t="s">
        <v>113</v>
      </c>
      <c r="J28" t="s">
        <v>125</v>
      </c>
      <c r="X28" s="4"/>
      <c r="Y28" s="4"/>
      <c r="AK28" t="s">
        <v>161</v>
      </c>
      <c r="AL28" t="s">
        <v>228</v>
      </c>
      <c r="AM28" t="s">
        <v>182</v>
      </c>
      <c r="AN28">
        <v>37</v>
      </c>
      <c r="AQ28" t="s">
        <v>164</v>
      </c>
      <c r="AR28" t="s">
        <v>212</v>
      </c>
      <c r="AS28" t="s">
        <v>242</v>
      </c>
      <c r="BA28" t="s">
        <v>161</v>
      </c>
      <c r="BB28">
        <v>7</v>
      </c>
      <c r="BC28" t="s">
        <v>266</v>
      </c>
      <c r="BD28" t="s">
        <v>246</v>
      </c>
      <c r="BE28" t="s">
        <v>267</v>
      </c>
      <c r="BF28" t="s">
        <v>268</v>
      </c>
      <c r="BV28">
        <v>9</v>
      </c>
      <c r="BW28" t="s">
        <v>164</v>
      </c>
      <c r="BX28" t="s">
        <v>330</v>
      </c>
      <c r="BY28" t="s">
        <v>309</v>
      </c>
      <c r="BZ28" t="s">
        <v>328</v>
      </c>
    </row>
    <row r="29" spans="2:78" x14ac:dyDescent="0.25">
      <c r="G29">
        <v>28</v>
      </c>
      <c r="H29" t="s">
        <v>84</v>
      </c>
      <c r="I29" s="1" t="s">
        <v>114</v>
      </c>
      <c r="J29" t="s">
        <v>126</v>
      </c>
      <c r="X29" s="4"/>
      <c r="Y29" s="4"/>
      <c r="AK29" t="s">
        <v>161</v>
      </c>
      <c r="AL29" t="s">
        <v>183</v>
      </c>
      <c r="AM29" t="s">
        <v>178</v>
      </c>
      <c r="AN29">
        <v>38</v>
      </c>
      <c r="AQ29" t="s">
        <v>164</v>
      </c>
      <c r="AR29" t="s">
        <v>214</v>
      </c>
      <c r="AS29" t="s">
        <v>236</v>
      </c>
      <c r="BA29" t="s">
        <v>161</v>
      </c>
      <c r="BB29">
        <v>8</v>
      </c>
      <c r="BC29" t="s">
        <v>269</v>
      </c>
      <c r="BD29" t="s">
        <v>257</v>
      </c>
      <c r="BE29" t="s">
        <v>270</v>
      </c>
      <c r="BF29" t="s">
        <v>271</v>
      </c>
      <c r="BV29">
        <v>10</v>
      </c>
      <c r="BW29" t="s">
        <v>167</v>
      </c>
      <c r="BX29" t="s">
        <v>327</v>
      </c>
      <c r="BY29" t="s">
        <v>304</v>
      </c>
      <c r="BZ29" t="s">
        <v>329</v>
      </c>
    </row>
    <row r="30" spans="2:78" x14ac:dyDescent="0.25">
      <c r="G30">
        <v>29</v>
      </c>
      <c r="H30" t="s">
        <v>85</v>
      </c>
      <c r="I30" s="1" t="s">
        <v>115</v>
      </c>
      <c r="J30" t="s">
        <v>127</v>
      </c>
      <c r="X30" s="4"/>
      <c r="Y30" s="4"/>
      <c r="AK30" t="s">
        <v>161</v>
      </c>
      <c r="AL30" t="s">
        <v>229</v>
      </c>
      <c r="AM30" t="s">
        <v>181</v>
      </c>
      <c r="AN30">
        <v>39</v>
      </c>
      <c r="AQ30" t="s">
        <v>167</v>
      </c>
      <c r="AR30" t="s">
        <v>205</v>
      </c>
      <c r="AS30" t="s">
        <v>238</v>
      </c>
      <c r="BA30" t="s">
        <v>161</v>
      </c>
      <c r="BB30">
        <v>9</v>
      </c>
      <c r="BC30" t="s">
        <v>272</v>
      </c>
      <c r="BD30" t="s">
        <v>246</v>
      </c>
      <c r="BE30" t="s">
        <v>273</v>
      </c>
      <c r="BF30" t="s">
        <v>248</v>
      </c>
      <c r="BV30">
        <v>10</v>
      </c>
      <c r="BW30" t="s">
        <v>167</v>
      </c>
      <c r="BX30" t="s">
        <v>330</v>
      </c>
      <c r="BY30" t="s">
        <v>322</v>
      </c>
      <c r="BZ30" t="s">
        <v>323</v>
      </c>
    </row>
    <row r="31" spans="2:78" x14ac:dyDescent="0.25">
      <c r="G31">
        <v>30</v>
      </c>
      <c r="H31" t="s">
        <v>86</v>
      </c>
      <c r="I31" s="1" t="s">
        <v>116</v>
      </c>
      <c r="J31" t="s">
        <v>128</v>
      </c>
      <c r="AK31" t="s">
        <v>161</v>
      </c>
      <c r="AL31" t="s">
        <v>214</v>
      </c>
      <c r="AM31" t="s">
        <v>177</v>
      </c>
      <c r="AN31">
        <v>40</v>
      </c>
      <c r="AQ31" t="s">
        <v>167</v>
      </c>
      <c r="AR31" t="s">
        <v>206</v>
      </c>
      <c r="AS31" t="s">
        <v>239</v>
      </c>
      <c r="BA31" t="s">
        <v>161</v>
      </c>
      <c r="BB31">
        <v>10</v>
      </c>
      <c r="BC31" t="s">
        <v>274</v>
      </c>
      <c r="BD31" t="s">
        <v>250</v>
      </c>
      <c r="BE31" t="s">
        <v>275</v>
      </c>
      <c r="BF31" t="s">
        <v>276</v>
      </c>
      <c r="BV31">
        <v>10</v>
      </c>
      <c r="BW31" t="s">
        <v>167</v>
      </c>
      <c r="BX31" t="s">
        <v>332</v>
      </c>
      <c r="BY31" t="s">
        <v>299</v>
      </c>
      <c r="BZ31" t="s">
        <v>331</v>
      </c>
    </row>
    <row r="32" spans="2:78" x14ac:dyDescent="0.25">
      <c r="AK32" t="s">
        <v>164</v>
      </c>
      <c r="AL32" t="s">
        <v>205</v>
      </c>
      <c r="AM32" t="s">
        <v>179</v>
      </c>
      <c r="AN32">
        <v>51</v>
      </c>
      <c r="AQ32" t="s">
        <v>167</v>
      </c>
      <c r="AR32" t="s">
        <v>208</v>
      </c>
      <c r="AS32" t="s">
        <v>232</v>
      </c>
      <c r="BA32" t="s">
        <v>164</v>
      </c>
      <c r="BB32">
        <v>1</v>
      </c>
      <c r="BC32" t="s">
        <v>245</v>
      </c>
      <c r="BD32" t="s">
        <v>246</v>
      </c>
      <c r="BE32" t="s">
        <v>247</v>
      </c>
      <c r="BF32" t="s">
        <v>248</v>
      </c>
    </row>
    <row r="33" spans="7:78" x14ac:dyDescent="0.25">
      <c r="H33" s="4"/>
      <c r="I33" s="4"/>
      <c r="J33" s="4"/>
      <c r="AK33" t="s">
        <v>164</v>
      </c>
      <c r="AL33" t="s">
        <v>206</v>
      </c>
      <c r="AM33" t="s">
        <v>176</v>
      </c>
      <c r="AN33">
        <v>52</v>
      </c>
      <c r="AQ33" t="s">
        <v>167</v>
      </c>
      <c r="AR33" t="s">
        <v>209</v>
      </c>
      <c r="AS33" t="s">
        <v>191</v>
      </c>
      <c r="BA33" t="s">
        <v>164</v>
      </c>
      <c r="BB33">
        <v>2</v>
      </c>
      <c r="BC33" t="s">
        <v>249</v>
      </c>
      <c r="BD33" t="s">
        <v>250</v>
      </c>
      <c r="BE33" t="s">
        <v>251</v>
      </c>
      <c r="BF33" t="s">
        <v>252</v>
      </c>
      <c r="BV33" s="4"/>
      <c r="BW33" s="4"/>
      <c r="BX33" s="4"/>
      <c r="BY33" s="4"/>
      <c r="BZ33" s="4"/>
    </row>
    <row r="34" spans="7:78" x14ac:dyDescent="0.25">
      <c r="G34" s="4"/>
      <c r="H34" s="4"/>
      <c r="I34" s="4"/>
      <c r="J34" s="4"/>
      <c r="AK34" t="s">
        <v>164</v>
      </c>
      <c r="AL34" t="s">
        <v>207</v>
      </c>
      <c r="AM34" t="s">
        <v>203</v>
      </c>
      <c r="AN34">
        <v>53</v>
      </c>
      <c r="AQ34" t="s">
        <v>167</v>
      </c>
      <c r="AR34" t="s">
        <v>211</v>
      </c>
      <c r="AS34" t="s">
        <v>241</v>
      </c>
      <c r="BA34" t="s">
        <v>164</v>
      </c>
      <c r="BB34">
        <v>3</v>
      </c>
      <c r="BC34" t="s">
        <v>253</v>
      </c>
      <c r="BD34" t="s">
        <v>246</v>
      </c>
      <c r="BE34" t="s">
        <v>254</v>
      </c>
      <c r="BF34" t="s">
        <v>255</v>
      </c>
      <c r="BV34" s="4"/>
      <c r="BW34" s="4"/>
      <c r="BX34" s="4"/>
      <c r="BY34" s="4"/>
      <c r="BZ34" s="4"/>
    </row>
    <row r="35" spans="7:78" x14ac:dyDescent="0.25">
      <c r="G35" s="4"/>
      <c r="H35" s="4"/>
      <c r="I35" s="4"/>
      <c r="J35" s="4"/>
      <c r="AK35" t="s">
        <v>164</v>
      </c>
      <c r="AL35" t="s">
        <v>208</v>
      </c>
      <c r="AM35" t="s">
        <v>182</v>
      </c>
      <c r="AN35">
        <v>54</v>
      </c>
      <c r="AQ35" t="s">
        <v>167</v>
      </c>
      <c r="AR35" t="s">
        <v>212</v>
      </c>
      <c r="AS35" t="s">
        <v>242</v>
      </c>
      <c r="BA35" t="s">
        <v>164</v>
      </c>
      <c r="BB35">
        <v>4</v>
      </c>
      <c r="BC35" t="s">
        <v>256</v>
      </c>
      <c r="BD35" t="s">
        <v>257</v>
      </c>
      <c r="BE35" t="s">
        <v>258</v>
      </c>
      <c r="BF35" t="s">
        <v>259</v>
      </c>
      <c r="BV35" s="4"/>
      <c r="BW35" s="4"/>
      <c r="BX35" s="4"/>
      <c r="BY35" s="4"/>
      <c r="BZ35" s="4"/>
    </row>
    <row r="36" spans="7:78" x14ac:dyDescent="0.25">
      <c r="G36" s="4"/>
      <c r="H36" s="4"/>
      <c r="I36" s="4"/>
      <c r="J36" s="4"/>
      <c r="AK36" t="s">
        <v>164</v>
      </c>
      <c r="AL36" t="s">
        <v>209</v>
      </c>
      <c r="AM36" t="s">
        <v>180</v>
      </c>
      <c r="AN36">
        <v>55</v>
      </c>
      <c r="AQ36" t="s">
        <v>167</v>
      </c>
      <c r="AR36" t="s">
        <v>214</v>
      </c>
      <c r="AS36" t="s">
        <v>236</v>
      </c>
      <c r="BA36" t="s">
        <v>164</v>
      </c>
      <c r="BB36">
        <v>5</v>
      </c>
      <c r="BC36" t="s">
        <v>260</v>
      </c>
      <c r="BD36" t="s">
        <v>246</v>
      </c>
      <c r="BE36" t="s">
        <v>261</v>
      </c>
      <c r="BF36" t="s">
        <v>262</v>
      </c>
      <c r="BV36" s="4"/>
      <c r="BW36" s="4"/>
      <c r="BX36" s="4"/>
      <c r="BY36" s="4"/>
      <c r="BZ36" s="4"/>
    </row>
    <row r="37" spans="7:78" x14ac:dyDescent="0.25">
      <c r="G37" s="4"/>
      <c r="H37" s="4"/>
      <c r="I37" s="4"/>
      <c r="J37" s="4"/>
      <c r="AK37" t="s">
        <v>164</v>
      </c>
      <c r="AL37" t="s">
        <v>237</v>
      </c>
      <c r="AM37" t="s">
        <v>204</v>
      </c>
      <c r="AN37">
        <v>56</v>
      </c>
      <c r="BA37" t="s">
        <v>164</v>
      </c>
      <c r="BB37">
        <v>6</v>
      </c>
      <c r="BC37" t="s">
        <v>263</v>
      </c>
      <c r="BD37" t="s">
        <v>250</v>
      </c>
      <c r="BE37" t="s">
        <v>264</v>
      </c>
      <c r="BF37" t="s">
        <v>265</v>
      </c>
      <c r="BV37" s="4"/>
      <c r="BW37" s="4"/>
      <c r="BX37" s="4"/>
      <c r="BY37" s="4"/>
      <c r="BZ37" s="4"/>
    </row>
    <row r="38" spans="7:78" x14ac:dyDescent="0.25">
      <c r="G38" s="4"/>
      <c r="H38" s="4"/>
      <c r="I38" s="4"/>
      <c r="J38" s="4"/>
      <c r="AK38" t="s">
        <v>164</v>
      </c>
      <c r="AL38" t="s">
        <v>211</v>
      </c>
      <c r="AM38" t="s">
        <v>182</v>
      </c>
      <c r="AN38">
        <v>57</v>
      </c>
      <c r="BA38" t="s">
        <v>164</v>
      </c>
      <c r="BB38">
        <v>7</v>
      </c>
      <c r="BC38" t="s">
        <v>266</v>
      </c>
      <c r="BD38" t="s">
        <v>246</v>
      </c>
      <c r="BE38" t="s">
        <v>267</v>
      </c>
      <c r="BF38" t="s">
        <v>268</v>
      </c>
      <c r="BV38" s="4"/>
      <c r="BW38" s="4"/>
      <c r="BX38" s="4"/>
      <c r="BY38" s="4"/>
      <c r="BZ38" s="4"/>
    </row>
    <row r="39" spans="7:78" x14ac:dyDescent="0.25">
      <c r="G39" s="4"/>
      <c r="H39" s="4"/>
      <c r="I39" s="4"/>
      <c r="J39" s="4"/>
      <c r="AK39" t="s">
        <v>164</v>
      </c>
      <c r="AL39" t="s">
        <v>212</v>
      </c>
      <c r="AM39" t="s">
        <v>178</v>
      </c>
      <c r="AN39">
        <v>58</v>
      </c>
      <c r="BA39" t="s">
        <v>164</v>
      </c>
      <c r="BB39">
        <v>8</v>
      </c>
      <c r="BC39" t="s">
        <v>269</v>
      </c>
      <c r="BD39" t="s">
        <v>257</v>
      </c>
      <c r="BE39" t="s">
        <v>270</v>
      </c>
      <c r="BF39" t="s">
        <v>271</v>
      </c>
      <c r="BV39" s="4"/>
      <c r="BW39" s="4"/>
      <c r="BX39" s="4"/>
      <c r="BY39" s="4"/>
      <c r="BZ39" s="4"/>
    </row>
    <row r="40" spans="7:78" x14ac:dyDescent="0.25">
      <c r="G40" s="4"/>
      <c r="H40" s="4"/>
      <c r="I40" s="4"/>
      <c r="J40" s="4"/>
      <c r="AK40" t="s">
        <v>164</v>
      </c>
      <c r="AL40" t="s">
        <v>213</v>
      </c>
      <c r="AM40" t="s">
        <v>181</v>
      </c>
      <c r="AN40">
        <v>59</v>
      </c>
      <c r="BA40" t="s">
        <v>164</v>
      </c>
      <c r="BB40">
        <v>9</v>
      </c>
      <c r="BC40" t="s">
        <v>272</v>
      </c>
      <c r="BD40" t="s">
        <v>246</v>
      </c>
      <c r="BE40" t="s">
        <v>273</v>
      </c>
      <c r="BF40" t="s">
        <v>248</v>
      </c>
      <c r="BV40" s="4"/>
      <c r="BW40" s="4"/>
      <c r="BX40" s="4"/>
      <c r="BY40" s="4"/>
      <c r="BZ40" s="4"/>
    </row>
    <row r="41" spans="7:78" x14ac:dyDescent="0.25">
      <c r="G41" s="4"/>
      <c r="H41" s="4"/>
      <c r="I41" s="4"/>
      <c r="J41" s="4"/>
      <c r="AK41" t="s">
        <v>164</v>
      </c>
      <c r="AL41" t="s">
        <v>214</v>
      </c>
      <c r="AM41" t="s">
        <v>177</v>
      </c>
      <c r="AN41">
        <v>60</v>
      </c>
      <c r="BA41" t="s">
        <v>164</v>
      </c>
      <c r="BB41">
        <v>10</v>
      </c>
      <c r="BC41" t="s">
        <v>274</v>
      </c>
      <c r="BD41" t="s">
        <v>250</v>
      </c>
      <c r="BE41" t="s">
        <v>275</v>
      </c>
      <c r="BF41" t="s">
        <v>276</v>
      </c>
      <c r="BV41" s="4"/>
      <c r="BW41" s="4"/>
      <c r="BX41" s="4"/>
      <c r="BY41" s="4"/>
      <c r="BZ41" s="4"/>
    </row>
    <row r="42" spans="7:78" x14ac:dyDescent="0.25">
      <c r="G42" s="4"/>
      <c r="H42" s="4"/>
      <c r="I42" s="4"/>
      <c r="J42" s="4"/>
      <c r="AK42" t="s">
        <v>167</v>
      </c>
      <c r="AL42" t="s">
        <v>205</v>
      </c>
      <c r="AM42" t="s">
        <v>179</v>
      </c>
      <c r="AN42">
        <v>71</v>
      </c>
      <c r="BA42" t="s">
        <v>167</v>
      </c>
      <c r="BB42">
        <v>1</v>
      </c>
      <c r="BC42" t="s">
        <v>245</v>
      </c>
      <c r="BD42" t="s">
        <v>246</v>
      </c>
      <c r="BE42" t="s">
        <v>247</v>
      </c>
      <c r="BF42" t="s">
        <v>248</v>
      </c>
      <c r="BV42" s="4"/>
      <c r="BW42" s="4"/>
      <c r="BX42" s="4"/>
      <c r="BY42" s="4"/>
      <c r="BZ42" s="4"/>
    </row>
    <row r="43" spans="7:78" x14ac:dyDescent="0.25">
      <c r="G43" s="4"/>
      <c r="H43" s="4"/>
      <c r="I43" s="4"/>
      <c r="J43" s="4"/>
      <c r="AK43" t="s">
        <v>167</v>
      </c>
      <c r="AL43" t="s">
        <v>206</v>
      </c>
      <c r="AM43" t="s">
        <v>176</v>
      </c>
      <c r="AN43">
        <v>72</v>
      </c>
      <c r="BA43" t="s">
        <v>167</v>
      </c>
      <c r="BB43">
        <v>2</v>
      </c>
      <c r="BC43" t="s">
        <v>249</v>
      </c>
      <c r="BD43" t="s">
        <v>250</v>
      </c>
      <c r="BE43" t="s">
        <v>251</v>
      </c>
      <c r="BF43" t="s">
        <v>252</v>
      </c>
      <c r="BV43" s="4"/>
      <c r="BW43" s="4"/>
      <c r="BX43" s="4"/>
      <c r="BY43" s="4"/>
      <c r="BZ43" s="4"/>
    </row>
    <row r="44" spans="7:78" x14ac:dyDescent="0.25">
      <c r="G44" s="4"/>
      <c r="H44" s="4"/>
      <c r="I44" s="4"/>
      <c r="J44" s="4"/>
      <c r="AK44" t="s">
        <v>167</v>
      </c>
      <c r="AL44" t="s">
        <v>207</v>
      </c>
      <c r="AM44" t="s">
        <v>203</v>
      </c>
      <c r="AN44">
        <v>73</v>
      </c>
      <c r="BA44" t="s">
        <v>167</v>
      </c>
      <c r="BB44">
        <v>3</v>
      </c>
      <c r="BC44" t="s">
        <v>253</v>
      </c>
      <c r="BD44" t="s">
        <v>246</v>
      </c>
      <c r="BE44" t="s">
        <v>254</v>
      </c>
      <c r="BF44" t="s">
        <v>255</v>
      </c>
      <c r="BV44" s="4"/>
      <c r="BW44" s="4"/>
      <c r="BX44" s="4"/>
      <c r="BY44" s="4"/>
      <c r="BZ44" s="4"/>
    </row>
    <row r="45" spans="7:78" x14ac:dyDescent="0.25">
      <c r="G45" s="4"/>
      <c r="H45" s="4"/>
      <c r="I45" s="4"/>
      <c r="J45" s="4"/>
      <c r="AK45" t="s">
        <v>167</v>
      </c>
      <c r="AL45" t="s">
        <v>208</v>
      </c>
      <c r="AM45" t="s">
        <v>182</v>
      </c>
      <c r="AN45">
        <v>74</v>
      </c>
      <c r="BA45" t="s">
        <v>167</v>
      </c>
      <c r="BB45">
        <v>4</v>
      </c>
      <c r="BC45" t="s">
        <v>256</v>
      </c>
      <c r="BD45" t="s">
        <v>257</v>
      </c>
      <c r="BE45" t="s">
        <v>258</v>
      </c>
      <c r="BF45" t="s">
        <v>259</v>
      </c>
      <c r="BV45" s="4"/>
      <c r="BW45" s="4"/>
      <c r="BX45" s="4"/>
      <c r="BY45" s="4"/>
      <c r="BZ45" s="4"/>
    </row>
    <row r="46" spans="7:78" x14ac:dyDescent="0.25">
      <c r="G46" s="4"/>
      <c r="H46" s="4"/>
      <c r="I46" s="4"/>
      <c r="J46" s="4"/>
      <c r="AK46" t="s">
        <v>167</v>
      </c>
      <c r="AL46" t="s">
        <v>209</v>
      </c>
      <c r="AM46" t="s">
        <v>180</v>
      </c>
      <c r="AN46">
        <v>75</v>
      </c>
      <c r="BA46" t="s">
        <v>167</v>
      </c>
      <c r="BB46">
        <v>5</v>
      </c>
      <c r="BC46" t="s">
        <v>260</v>
      </c>
      <c r="BD46" t="s">
        <v>246</v>
      </c>
      <c r="BE46" t="s">
        <v>261</v>
      </c>
      <c r="BF46" t="s">
        <v>262</v>
      </c>
      <c r="BV46" s="4"/>
      <c r="BW46" s="4"/>
      <c r="BX46" s="4"/>
      <c r="BY46" s="4"/>
      <c r="BZ46" s="4"/>
    </row>
    <row r="47" spans="7:78" x14ac:dyDescent="0.25">
      <c r="G47" s="4"/>
      <c r="H47" s="4"/>
      <c r="I47" s="4"/>
      <c r="J47" s="4"/>
      <c r="AK47" t="s">
        <v>167</v>
      </c>
      <c r="AL47" t="s">
        <v>237</v>
      </c>
      <c r="AM47" t="s">
        <v>204</v>
      </c>
      <c r="AN47">
        <v>76</v>
      </c>
      <c r="BA47" t="s">
        <v>167</v>
      </c>
      <c r="BB47">
        <v>6</v>
      </c>
      <c r="BC47" t="s">
        <v>263</v>
      </c>
      <c r="BD47" t="s">
        <v>250</v>
      </c>
      <c r="BE47" t="s">
        <v>264</v>
      </c>
      <c r="BF47" t="s">
        <v>265</v>
      </c>
      <c r="BV47" s="4"/>
      <c r="BW47" s="4"/>
      <c r="BX47" s="4"/>
      <c r="BY47" s="4"/>
      <c r="BZ47" s="4"/>
    </row>
    <row r="48" spans="7:78" x14ac:dyDescent="0.25">
      <c r="G48" s="4"/>
      <c r="H48" s="4"/>
      <c r="I48" s="4"/>
      <c r="J48" s="4"/>
      <c r="AK48" t="s">
        <v>167</v>
      </c>
      <c r="AL48" t="s">
        <v>211</v>
      </c>
      <c r="AM48" t="s">
        <v>182</v>
      </c>
      <c r="AN48">
        <v>77</v>
      </c>
      <c r="BA48" t="s">
        <v>167</v>
      </c>
      <c r="BB48">
        <v>7</v>
      </c>
      <c r="BC48" t="s">
        <v>266</v>
      </c>
      <c r="BD48" t="s">
        <v>246</v>
      </c>
      <c r="BE48" t="s">
        <v>267</v>
      </c>
      <c r="BF48" t="s">
        <v>268</v>
      </c>
      <c r="BV48" s="4"/>
      <c r="BW48" s="4"/>
      <c r="BX48" s="4"/>
      <c r="BY48" s="4"/>
      <c r="BZ48" s="4"/>
    </row>
    <row r="49" spans="7:78" x14ac:dyDescent="0.25">
      <c r="G49" s="4"/>
      <c r="H49" s="4"/>
      <c r="I49" s="4"/>
      <c r="J49" s="4"/>
      <c r="AK49" t="s">
        <v>167</v>
      </c>
      <c r="AL49" t="s">
        <v>212</v>
      </c>
      <c r="AM49" t="s">
        <v>178</v>
      </c>
      <c r="AN49">
        <v>78</v>
      </c>
      <c r="BA49" t="s">
        <v>167</v>
      </c>
      <c r="BB49">
        <v>8</v>
      </c>
      <c r="BC49" t="s">
        <v>269</v>
      </c>
      <c r="BD49" t="s">
        <v>257</v>
      </c>
      <c r="BE49" t="s">
        <v>270</v>
      </c>
      <c r="BF49" t="s">
        <v>271</v>
      </c>
      <c r="BV49" s="4"/>
      <c r="BW49" s="4"/>
      <c r="BX49" s="4"/>
      <c r="BY49" s="4"/>
      <c r="BZ49" s="4"/>
    </row>
    <row r="50" spans="7:78" x14ac:dyDescent="0.25">
      <c r="G50" s="4"/>
      <c r="H50" s="4"/>
      <c r="I50" s="4"/>
      <c r="J50" s="4"/>
      <c r="AK50" t="s">
        <v>167</v>
      </c>
      <c r="AL50" t="s">
        <v>213</v>
      </c>
      <c r="AM50" t="s">
        <v>181</v>
      </c>
      <c r="AN50">
        <v>79</v>
      </c>
      <c r="BA50" t="s">
        <v>167</v>
      </c>
      <c r="BB50">
        <v>9</v>
      </c>
      <c r="BC50" t="s">
        <v>272</v>
      </c>
      <c r="BD50" t="s">
        <v>246</v>
      </c>
      <c r="BE50" t="s">
        <v>273</v>
      </c>
      <c r="BF50" t="s">
        <v>248</v>
      </c>
      <c r="BV50" s="4"/>
      <c r="BW50" s="4"/>
      <c r="BX50" s="4"/>
      <c r="BY50" s="4"/>
      <c r="BZ50" s="4"/>
    </row>
    <row r="51" spans="7:78" x14ac:dyDescent="0.25">
      <c r="G51" s="4"/>
      <c r="H51" s="4"/>
      <c r="I51" s="4"/>
      <c r="J51" s="4"/>
      <c r="AK51" t="s">
        <v>167</v>
      </c>
      <c r="AL51" t="s">
        <v>214</v>
      </c>
      <c r="AM51" t="s">
        <v>177</v>
      </c>
      <c r="AN51">
        <v>80</v>
      </c>
      <c r="BA51" t="s">
        <v>167</v>
      </c>
      <c r="BB51">
        <v>10</v>
      </c>
      <c r="BC51" t="s">
        <v>274</v>
      </c>
      <c r="BD51" t="s">
        <v>250</v>
      </c>
      <c r="BE51" t="s">
        <v>275</v>
      </c>
      <c r="BF51" t="s">
        <v>276</v>
      </c>
      <c r="BV51" s="4"/>
      <c r="BW51" s="4"/>
      <c r="BX51" s="4"/>
      <c r="BY51" s="4"/>
      <c r="BZ51" s="4"/>
    </row>
    <row r="52" spans="7:78" x14ac:dyDescent="0.25">
      <c r="G52" s="4"/>
      <c r="H52" s="4"/>
      <c r="I52" s="4"/>
      <c r="J52" s="4"/>
      <c r="BV52" s="4"/>
      <c r="BW52" s="4"/>
      <c r="BX52" s="4"/>
      <c r="BY52" s="4"/>
      <c r="BZ52" s="4"/>
    </row>
    <row r="53" spans="7:78" x14ac:dyDescent="0.25">
      <c r="G53" s="4"/>
      <c r="H53" s="4"/>
      <c r="I53" s="4"/>
      <c r="J53" s="4"/>
      <c r="BV53" s="4"/>
      <c r="BW53" s="4"/>
      <c r="BX53" s="4"/>
      <c r="BY53" s="4"/>
      <c r="BZ53" s="4"/>
    </row>
    <row r="54" spans="7:78" x14ac:dyDescent="0.25">
      <c r="G54" s="4"/>
      <c r="H54" s="4"/>
      <c r="I54" s="4"/>
      <c r="J54" s="4"/>
    </row>
    <row r="55" spans="7:78" x14ac:dyDescent="0.25">
      <c r="G55" s="4"/>
      <c r="H55" s="4"/>
      <c r="I55" s="4"/>
      <c r="J55" s="4"/>
    </row>
    <row r="56" spans="7:78" x14ac:dyDescent="0.25">
      <c r="G56" s="4"/>
      <c r="H56" s="4"/>
      <c r="I56" s="4"/>
      <c r="J56" s="4"/>
    </row>
    <row r="57" spans="7:78" x14ac:dyDescent="0.25">
      <c r="G57" s="4"/>
      <c r="H57" s="4"/>
      <c r="I57" s="4"/>
      <c r="J57" s="4"/>
    </row>
    <row r="58" spans="7:78" x14ac:dyDescent="0.25">
      <c r="G58" s="4"/>
      <c r="H58" s="4"/>
      <c r="I58" s="4"/>
      <c r="J58" s="4"/>
    </row>
    <row r="59" spans="7:78" x14ac:dyDescent="0.25">
      <c r="G59" s="4"/>
      <c r="H59" s="4"/>
      <c r="I59" s="4"/>
      <c r="J59" s="4"/>
    </row>
    <row r="60" spans="7:78" x14ac:dyDescent="0.25">
      <c r="G60" s="4"/>
      <c r="H60" s="4"/>
      <c r="I60" s="4"/>
      <c r="J60" s="4"/>
    </row>
    <row r="61" spans="7:78" x14ac:dyDescent="0.25">
      <c r="G61" s="4"/>
      <c r="H61" s="4"/>
      <c r="I61" s="4"/>
      <c r="J61" s="4"/>
    </row>
    <row r="62" spans="7:78" x14ac:dyDescent="0.25">
      <c r="G62" s="4"/>
      <c r="H62" s="4"/>
      <c r="I62" s="4"/>
      <c r="J62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2A31-A50C-424B-9372-C74B50828316}">
  <dimension ref="A1:AF50"/>
  <sheetViews>
    <sheetView tabSelected="1" topLeftCell="AC1" workbookViewId="0">
      <selection activeCell="AF1" sqref="AF1"/>
    </sheetView>
  </sheetViews>
  <sheetFormatPr defaultRowHeight="15" x14ac:dyDescent="0.25"/>
  <cols>
    <col min="1" max="1" width="7.42578125" bestFit="1" customWidth="1"/>
    <col min="2" max="2" width="40.85546875" bestFit="1" customWidth="1"/>
    <col min="3" max="3" width="7.5703125" bestFit="1" customWidth="1"/>
    <col min="4" max="4" width="60.42578125" bestFit="1" customWidth="1"/>
    <col min="5" max="5" width="9.42578125" bestFit="1" customWidth="1"/>
    <col min="6" max="6" width="58.85546875" bestFit="1" customWidth="1"/>
    <col min="7" max="7" width="13.7109375" bestFit="1" customWidth="1"/>
    <col min="8" max="8" width="33" bestFit="1" customWidth="1"/>
    <col min="9" max="9" width="19.7109375" bestFit="1" customWidth="1"/>
    <col min="10" max="10" width="32.42578125" bestFit="1" customWidth="1"/>
    <col min="11" max="11" width="7.7109375" bestFit="1" customWidth="1"/>
    <col min="12" max="12" width="89" bestFit="1" customWidth="1"/>
    <col min="13" max="13" width="5.42578125" bestFit="1" customWidth="1"/>
    <col min="14" max="14" width="80.28515625" bestFit="1" customWidth="1"/>
    <col min="15" max="15" width="3.42578125" bestFit="1" customWidth="1"/>
    <col min="16" max="16" width="146.28515625" bestFit="1" customWidth="1"/>
    <col min="17" max="17" width="5.28515625" bestFit="1" customWidth="1"/>
    <col min="18" max="18" width="139.7109375" bestFit="1" customWidth="1"/>
    <col min="19" max="19" width="17.28515625" bestFit="1" customWidth="1"/>
    <col min="20" max="20" width="125.140625" bestFit="1" customWidth="1"/>
    <col min="21" max="21" width="17.28515625" bestFit="1" customWidth="1"/>
    <col min="22" max="22" width="29.42578125" bestFit="1" customWidth="1"/>
    <col min="23" max="23" width="7.28515625" bestFit="1" customWidth="1"/>
    <col min="24" max="24" width="35.28515625" bestFit="1" customWidth="1"/>
    <col min="26" max="26" width="52" bestFit="1" customWidth="1"/>
    <col min="27" max="27" width="7.7109375" bestFit="1" customWidth="1"/>
    <col min="28" max="28" width="32.7109375" bestFit="1" customWidth="1"/>
    <col min="30" max="30" width="31" bestFit="1" customWidth="1"/>
    <col min="32" max="32" width="102.5703125" bestFit="1" customWidth="1"/>
  </cols>
  <sheetData>
    <row r="1" spans="1:32" x14ac:dyDescent="0.25">
      <c r="A1" t="s">
        <v>149</v>
      </c>
      <c r="B1" s="4" t="str">
        <f>SUBSTITUTE(IF(Planilha1!B3&lt;&gt;"",_xlfn.CONCAT("(""",Planilha1!B2,""", """,Planilha1!C2,""", """,Planilha1!D2,"),"),_xlfn.CONCAT("(""",Planilha1!B2,""", """,Planilha1!C2,""", """,Planilha1!D2,")")),"""","'")</f>
        <v>('ABC-1234', 'Carro', 'Ford),</v>
      </c>
      <c r="C1" t="s">
        <v>22</v>
      </c>
      <c r="D1" s="4" t="str">
        <f>SUBSTITUTE(IF(Planilha1!G3&lt;&gt;"",_xlfn.CONCAT("(",Planilha1!G2,", """,Planilha1!H2,""", """,Planilha1!I2,""", """,Planilha1!J2,"""),"),_xlfn.CONCAT("(",Planilha1!G2,", """,Planilha1!H2,""", """,Planilha1!I2,""", """,Planilha1!J2,""")")),"""","'")</f>
        <v>(1, 'João Silva', '12/07/1985', 'Rua das Flores, 123'),</v>
      </c>
      <c r="E1" t="s">
        <v>150</v>
      </c>
      <c r="F1" t="str">
        <f>SUBSTITUTE(IF(Planilha1!M3&lt;&gt;"",_xlfn.CONCAT("(",Planilha1!M2,", """,Planilha1!N2,""", """,Planilha1!O2,""", ",Planilha1!P2,", """,Planilha1!Q2,"""),"),_xlfn.CONCAT("(",Planilha1!M2,", """,Planilha1!N2,""", """,Planilha1!O2,""", ",Planilha1!P2,", """,Planilha1!Q2,""")")),"""","'")</f>
        <v>(1, 'Joãozinho', 'Biografia do Joãozinho',  50.00, 'ABC-1234'),</v>
      </c>
      <c r="G1" t="s">
        <v>151</v>
      </c>
      <c r="H1" t="str">
        <f>SUBSTITUTE(IF(Planilha1!T3&lt;&gt;"",_xlfn.CONCAT("(",Planilha1!T2,", """,Planilha1!U2,"""),"),_xlfn.CONCAT("(",Planilha1!T2,", """,Planilha1!U2,""")")),"""","'")</f>
        <v>(13, 'linkedin.com/carlosoliveira'),</v>
      </c>
      <c r="I1" t="s">
        <v>152</v>
      </c>
      <c r="J1" t="str">
        <f>SUBSTITUTE(IF(Planilha1!X3&lt;&gt;"",_xlfn.CONCAT("(",Planilha1!X2,", """,Planilha1!Y2,"""),"),_xlfn.CONCAT("(",Planilha1!X2,", """,Planilha1!Y2,""")")),"""","'")</f>
        <v>(11, 'Avenida dos Coqueiros, 321'),</v>
      </c>
      <c r="K1" t="s">
        <v>153</v>
      </c>
      <c r="L1" t="str">
        <f>SUBSTITUTE(IF(Planilha1!AB3&lt;&gt;"",_xlfn.CONCAT("(""",Planilha1!AB2,""", """,Planilha1!AC2,""", """,Planilha1!AD2,""", """,Planilha1!AE2,""", """,TEXT(Planilha1!AF2,"hh:mm"),""", """,TEXT(Planilha1!AG2,"hh:mm"),""", ",Planilha1!AH2,"),"),_xlfn.CONCAT("(""",Planilha1!AB2,""", """,Planilha1!AC2,""", """,Planilha1!AD2,""", """,Planilha1!AE2,""", """,TEXT(Planilha1!AF2,"hh:mm"),""", """,TEXT(Planilha1!AG2,"hh:mm"),""", ",Planilha1!AH2,")")),"""","'")</f>
        <v>('pizzalandiaonline.com', '54321-876', 'Avenida dos Sabores, 456', '3987-6543', '16:00', '22:30', 18),</v>
      </c>
      <c r="M1" t="s">
        <v>154</v>
      </c>
      <c r="N1" t="str">
        <f>TRIM(SUBSTITUTE(IF(Planilha1!AK3&lt;&gt;"",_xlfn.CONCAT("(""",Planilha1!AK2,""", """,Planilha1!AL2,""", ",Planilha1!AM2,", ",Planilha1!AN2,"),"),_xlfn.CONCAT("(""",Planilha1!AK2,""", """,Planilha1!AL2,""", ",Planilha1!AM2,", ",Planilha1!AN2,")")),"""","'"))</f>
        <v>('pizzalandiaonline.com', 'Pizza Calabresa Acebolada', 27.90, 11),</v>
      </c>
      <c r="O1" t="s">
        <v>352</v>
      </c>
      <c r="P1" t="str">
        <f>SUBSTITUTE(IF(Planilha1!AQ3&lt;&gt;"",_xlfn.CONCAT("(""",Planilha1!AQ2,""", """,Planilha1!AR2,""", """,Planilha1!AS2,"""),"),_xlfn.CONCAT("(""",Planilha1!AQ2,""", """,Planilha1!AR2,""", """,Planilha1!AS2,""")")),"""","'")</f>
        <v>('pizzalandiaonline.com', 'Pizza Calabresa Acebolada', 'Molho de tomate, muçarela, calabresa, cebola, azeitonas pretas'),</v>
      </c>
      <c r="Q1" t="s">
        <v>185</v>
      </c>
      <c r="R1" t="str">
        <f>SUBSTITUTE(IF(Planilha1!AV3&lt;&gt;"",_xlfn.CONCAT("(""",Planilha1!AV2,""", """,Planilha1!AW2,""", """,Planilha1!AX2,"""),"),_xlfn.CONCAT("(""",Planilha1!AV2,""", """,Planilha1!AW2,""", """,Planilha1!AX2,""")")),"""","'")</f>
        <v>('pizzalandiaonline.com', 'Pizza Chocolate com Morangos Frescos', 'Creme de chocolate, morangos frescos, cobertura de chocolate'),</v>
      </c>
      <c r="S1" t="s">
        <v>244</v>
      </c>
      <c r="T1" t="str">
        <f>SUBSTITUTE(IF(Planilha1!BA3&lt;&gt;"",_xlfn.CONCAT("(""",Planilha1!BA2,""", ",Planilha1!BB2,", """,Planilha1!BC2,""", """,Planilha1!BD2,""", """,Planilha1!BE2,""", ",Planilha1!BF2,"),"),_xlfn.CONCAT("(""",Planilha1!BA2,""", ",Planilha1!BB2,", """,Planilha1!BC2,""", """,Planilha1!BD2,""", """,Planilha1!BE2,""", ",Planilha1!BF2,")")),"""","'")</f>
        <v>('pizzalandiaonline.com', 1, 'Suco de Laranja', 'Bebida', 'Bebida, Suco natural de laranja', 5.99),</v>
      </c>
      <c r="U1" t="s">
        <v>277</v>
      </c>
      <c r="V1" t="str">
        <f>SUBSTITUTE(IF(Planilha1!BI3&lt;&gt;"",_xlfn.CONCAT("(",Planilha1!BI2,", """,Planilha1!BJ2,""", ",Planilha1!BK2,"),"),_xlfn.CONCAT("(",Planilha1!BI2,", """,Planilha1!BJ2,""", ",Planilha1!BK2,")")),"""","'")</f>
        <v>(1, 'Queijo Cheddar', 5.00),</v>
      </c>
      <c r="W1" t="s">
        <v>295</v>
      </c>
      <c r="X1" t="str">
        <f>SUBSTITUTE(IF(Planilha1!BN3&lt;&gt;"",_xlfn.CONCAT("(",Planilha1!BN2,", """,Planilha1!BO2,""", """,Planilha1!BP2,""", """,Planilha1!BQ2,""", ",Planilha1!BR2,", ",Planilha1!BS2,"),"),_xlfn.CONCAT("(",Planilha1!BN2,", """,Planilha1!BO2,""", """,Planilha1!BP2,""", """,Planilha1!BQ2,""", ",Planilha1!BR2,", ",Planilha1!BS2,")")),"""","'")</f>
        <v>(1, '05/06/2023', '09:30', '09:50', 4, 25),</v>
      </c>
      <c r="Y1" t="s">
        <v>320</v>
      </c>
      <c r="Z1" t="str">
        <f>SUBSTITUTE(IF(Planilha1!BV3&lt;&gt;"",_xlfn.CONCAT("(",Planilha1!BV2,", """,Planilha1!BW2,""", """,Planilha1!BX2,""", """,Planilha1!BY2,""", """,Planilha1!BZ2,"""),"),_xlfn.CONCAT("(",Planilha1!BV2,", """,Planilha1!BW2,""", """,Planilha1!BX2,""", """,Planilha1!BY2,""", """,Planilha1!BZ2,""")")),"""","'")</f>
        <v>(1, 'pizzalandiaonline.com', 'segunda', '10:00', '15:00'),</v>
      </c>
      <c r="AA1" t="s">
        <v>336</v>
      </c>
      <c r="AB1" t="str">
        <f>SUBSTITUTE(IF(Planilha1!CC3&lt;&gt;"",_xlfn.CONCAT("(",Planilha1!CC2,", """,Planilha1!CD2,""", ",Planilha1!CE2,", ",Planilha1!CF2,"),"),_xlfn.CONCAT("(",Planilha1!CC2,", """,Planilha1!CD2,""", ",Planilha1!CE2,", ",Planilha1!CF2,")")),"""","'")</f>
        <v>(5, 'pizzamaniaexpresso.com', 7, 6),</v>
      </c>
      <c r="AC1" t="s">
        <v>337</v>
      </c>
      <c r="AD1" t="str">
        <f>SUBSTITUTE(IF(Planilha1!CI3&lt;&gt;"",_xlfn.CONCAT("(",Planilha1!CI2,", ",Planilha1!CJ2,", """,Planilha1!CK2,""", ",Planilha1!CL2,"),"),_xlfn.CONCAT("(",Planilha1!CI2,", """,Planilha1!CJ2,""", ",Planilha1!CK2,", ",Planilha1!CL2,")")),"""","'")</f>
        <v>(5, 3, ' Palhaço', 45),</v>
      </c>
      <c r="AE1" t="s">
        <v>342</v>
      </c>
      <c r="AF1" t="str">
        <f>SUBSTITUTE(IF(Planilha1!CO3&lt;&gt;"",_xlfn.CONCAT("(",Planilha1!CO2,", ",Planilha1!CP2,", """,Planilha1!CQ2,""", """,Planilha1!CR2,""", """,Planilha1!CS2,""", """,Planilha1!CT2,""", """,Planilha1!CU2,"""),"),_xlfn.CONCAT("(",Planilha1!CO2,", ",Planilha1!CP2,", """,Planilha1!CQ2,""", """,Planilha1!CR2,""", """,Planilha1!CS2,""", """,Planilha1!CT2,""", """,Planilha1!CU2,""")")),"""","'")</f>
        <v>(5, 3, 'pizzadeluxe.com', 'Pizza Quatro Queijos com Catupiry', 'Recheada com Queijo', 'Picante', 'Tradicional'),</v>
      </c>
    </row>
    <row r="2" spans="1:32" x14ac:dyDescent="0.25">
      <c r="B2" s="4" t="str">
        <f>SUBSTITUTE(IF(Planilha1!B4&lt;&gt;"",_xlfn.CONCAT("(""",Planilha1!B3,""", """,Planilha1!C3,""", """,Planilha1!D3,"),"),_xlfn.CONCAT("(""",Planilha1!B3,""", """,Planilha1!C3,""", """,Planilha1!D3,")")),"""","'")</f>
        <v>('DEF-5678', 'Motocicleta', 'Honda),</v>
      </c>
      <c r="D2" s="4" t="str">
        <f>SUBSTITUTE(IF(Planilha1!G4&lt;&gt;"",_xlfn.CONCAT("(",Planilha1!G3,", """,Planilha1!H3,""", """,Planilha1!I3,""", """,Planilha1!J3,"""),"),_xlfn.CONCAT("(",Planilha1!G3,", """,Planilha1!H3,""", """,Planilha1!I3,""", """,Planilha1!J3,""")")),"""","'")</f>
        <v>(2, 'Maria Santos', '25/04/1990', 'Avenida Central, 456'),</v>
      </c>
      <c r="F2" t="str">
        <f>SUBSTITUTE(IF(Planilha1!M4&lt;&gt;"",_xlfn.CONCAT("(",Planilha1!M3,", """,Planilha1!N3,""", """,Planilha1!O3,""", ",Planilha1!P3,", """,Planilha1!Q3,"""),"),_xlfn.CONCAT("(",Planilha1!M3,", """,Planilha1!N3,""", """,Planilha1!O3,""", ",Planilha1!P3,", """,Planilha1!Q3,""")")),"""","'")</f>
        <v>(2, 'Mariinha', 'Biografia da Mariinha',  40.00, 'DEF-5678'),</v>
      </c>
      <c r="H2" t="str">
        <f>SUBSTITUTE(IF(Planilha1!T4&lt;&gt;"",_xlfn.CONCAT("(",Planilha1!T3,", """,Planilha1!U3,"""),"),_xlfn.CONCAT("(",Planilha1!T3,", """,Planilha1!U3,""")")),"""","'")</f>
        <v>(15, 'linkedin.com/andrealves'),</v>
      </c>
      <c r="J2" t="str">
        <f>SUBSTITUTE(IF(Planilha1!X4&lt;&gt;"",_xlfn.CONCAT("(",Planilha1!X3,", """,Planilha1!Y3,"""),"),_xlfn.CONCAT("(",Planilha1!X3,", """,Planilha1!Y3,""")")),"""","'")</f>
        <v>(12, 'Avenida dos Girassóis, 456'),</v>
      </c>
      <c r="L2" t="str">
        <f>SUBSTITUTE(IF(Planilha1!AB4&lt;&gt;"",_xlfn.CONCAT("(""",Planilha1!AB3,""", """,Planilha1!AC3,""", """,Planilha1!AD3,""", """,Planilha1!AE3,""", """,TEXT(Planilha1!AF3,"hh:mm"),""", """,TEXT(Planilha1!AG3,"hh:mm"),""", ",Planilha1!AH3,"),"),_xlfn.CONCAT("(""",Planilha1!AB3,""", """,Planilha1!AC3,""", """,Planilha1!AD3,""", """,Planilha1!AE3,""", """,TEXT(Planilha1!AF3,"hh:mm"),""", """,TEXT(Planilha1!AG3,"hh:mm"),""", ",Planilha1!AH3,")")),"""","'")</f>
        <v>('pizzamaniaexpresso.com', '98765-432', 'Rua das Delícias, 789', '3234-5678', '17:00', '23:30', 22),</v>
      </c>
      <c r="N2" t="str">
        <f>TRIM(SUBSTITUTE(IF(Planilha1!AK4&lt;&gt;"",_xlfn.CONCAT("(""",Planilha1!AK3,""", """,Planilha1!AL3,""", ",Planilha1!AM3,", ",Planilha1!AN3,"),"),_xlfn.CONCAT("(""",Planilha1!AK3,""", """,Planilha1!AL3,""", ",Planilha1!AM3,", ",Planilha1!AN3,")")),"""","'"))</f>
        <v>('pizzalandiaonline.com', 'Pizza Toscana', 28.90, 12),</v>
      </c>
      <c r="P2" t="str">
        <f>SUBSTITUTE(IF(Planilha1!AQ4&lt;&gt;"",_xlfn.CONCAT("(""",Planilha1!AQ3,""", """,Planilha1!AR3,""", """,Planilha1!AS3,"""),"),_xlfn.CONCAT("(""",Planilha1!AQ3,""", """,Planilha1!AR3,""", """,Planilha1!AS3,""")")),"""","'")</f>
        <v>('pizzalandiaonline.com', 'Pizza Toscana', 'Molho de tomate, muçarela, linguiça toscana, cebola, pimentão, azeitonas verdes'),</v>
      </c>
      <c r="R2" t="str">
        <f>SUBSTITUTE(IF(Planilha1!AV4&lt;&gt;"",_xlfn.CONCAT("(""",Planilha1!AV3,""", """,Planilha1!AW3,""", """,Planilha1!AX3,"""),"),_xlfn.CONCAT("(""",Planilha1!AV3,""", """,Planilha1!AW3,""", """,Planilha1!AX3,""")")),"""","'")</f>
        <v>('pizzalandiaonline.com', 'Pizza Brigadeiro Gourmet', 'Creme de chocolate gourmet, granulado, leite condensado, raspas de chocolate belga'),</v>
      </c>
      <c r="T2" t="str">
        <f>SUBSTITUTE(IF(Planilha1!BA4&lt;&gt;"",_xlfn.CONCAT("(""",Planilha1!BA3,""", ",Planilha1!BB3,", """,Planilha1!BC3,""", """,Planilha1!BD3,""", """,Planilha1!BE3,""", ",Planilha1!BF3,"),"),_xlfn.CONCAT("(""",Planilha1!BA3,""", ",Planilha1!BB3,", """,Planilha1!BC3,""", """,Planilha1!BD3,""", """,Planilha1!BE3,""", ",Planilha1!BF3,")")),"""","'")</f>
        <v>('pizzalandiaonline.com', 2, 'Salada Caesar', 'Salada', 'Salada, Alface romana, croutons, queijo parmesão e molho Caesar', 12.99),</v>
      </c>
      <c r="V2" t="str">
        <f>SUBSTITUTE(IF(Planilha1!BI4&lt;&gt;"",_xlfn.CONCAT("(",Planilha1!BI3,", """,Planilha1!BJ3,""", ",Planilha1!BK3,"),"),_xlfn.CONCAT("(",Planilha1!BI3,", """,Planilha1!BJ3,""", ",Planilha1!BK3,")")),"""","'")</f>
        <v>(2, 'Bacon Crocante', 3.50),</v>
      </c>
      <c r="X2" t="str">
        <f>SUBSTITUTE(IF(Planilha1!BN4&lt;&gt;"",_xlfn.CONCAT("(",Planilha1!BN3,", """,Planilha1!BO3,""", """,Planilha1!BP3,""", """,Planilha1!BQ3,""", ",Planilha1!BR3,", ",Planilha1!BS3,"),"),_xlfn.CONCAT("(",Planilha1!BN3,", """,Planilha1!BO3,""", """,Planilha1!BP3,""", """,Planilha1!BQ3,""", ",Planilha1!BR3,", ",Planilha1!BS3,")")),"""","'")</f>
        <v>(2, '05/06/2023', '12:45', '13:00', 2, 17),</v>
      </c>
      <c r="Z2" t="str">
        <f>SUBSTITUTE(IF(Planilha1!BV4&lt;&gt;"",_xlfn.CONCAT("(",Planilha1!BV3,", """,Planilha1!BW3,""", """,Planilha1!BX3,""", """,Planilha1!BY3,""", """,Planilha1!BZ3,"""),"),_xlfn.CONCAT("(",Planilha1!BV3,", """,Planilha1!BW3,""", """,Planilha1!BX3,""", """,Planilha1!BY3,""", """,Planilha1!BZ3,""")")),"""","'")</f>
        <v>(1, 'pizzalandiaonline.com', 'terça', '09:00', '14:00'),</v>
      </c>
      <c r="AB2" t="str">
        <f>SUBSTITUTE(IF(Planilha1!CC4&lt;&gt;"",_xlfn.CONCAT("(",Planilha1!CC3,", """,Planilha1!CD3,""", ",Planilha1!CE3,", ",Planilha1!CF3,"),"),_xlfn.CONCAT("(",Planilha1!CC3,", """,Planilha1!CD3,""", ",Planilha1!CE3,", ",Planilha1!CF3,")")),"""","'")</f>
        <v>(2, 'cheesyheaven.com', 3, 2),</v>
      </c>
      <c r="AD2" t="str">
        <f>SUBSTITUTE(IF(Planilha1!CI4&lt;&gt;"",_xlfn.CONCAT("(",Planilha1!CI3,", ",Planilha1!CJ3,", """,Planilha1!CK3,""", ",Planilha1!CL3,"),"),_xlfn.CONCAT("(",Planilha1!CI3,", """,Planilha1!CJ3,""", ",Planilha1!CK3,", ",Planilha1!CL3,")")),"""","'")</f>
        <v>(2, 9, ' Mágico', 30),</v>
      </c>
      <c r="AF2" t="str">
        <f>SUBSTITUTE(IF(Planilha1!CO4&lt;&gt;"",_xlfn.CONCAT("(",Planilha1!CO3,", ",Planilha1!CP3,", """,Planilha1!CQ3,""", """,Planilha1!CR3,""", """,Planilha1!CS3,""", """,Planilha1!CT3,""", """,Planilha1!CU3,"""),"),_xlfn.CONCAT("(",Planilha1!CO3,", ",Planilha1!CP3,", """,Planilha1!CQ3,""", """,Planilha1!CR3,""", """,Planilha1!CS3,""", """,Planilha1!CT3,""", """,Planilha1!CU3,""")")),"""","'")</f>
        <v>(2, 9, 'cheesyheaven.com', 'Pizza Calabresa Picante', 'Tradicional', 'Barbecue', 'Integral'),</v>
      </c>
    </row>
    <row r="3" spans="1:32" x14ac:dyDescent="0.25">
      <c r="B3" s="4" t="str">
        <f>SUBSTITUTE(IF(Planilha1!B5&lt;&gt;"",_xlfn.CONCAT("(""",Planilha1!B4,""", """,Planilha1!C4,""", """,Planilha1!D4,"),"),_xlfn.CONCAT("(""",Planilha1!B4,""", """,Planilha1!C4,""", """,Planilha1!D4,")")),"""","'")</f>
        <v>('GHI-9012', 'Carro', 'Chevrolet),</v>
      </c>
      <c r="D3" s="4" t="str">
        <f>SUBSTITUTE(IF(Planilha1!G5&lt;&gt;"",_xlfn.CONCAT("(",Planilha1!G4,", """,Planilha1!H4,""", """,Planilha1!I4,""", """,Planilha1!J4,"""),"),_xlfn.CONCAT("(",Planilha1!G4,", """,Planilha1!H4,""", """,Planilha1!I4,""", """,Planilha1!J4,""")")),"""","'")</f>
        <v>(3, 'Pedro Costa', '08/12/1988', 'Rua dos Alpes, 789'),</v>
      </c>
      <c r="F3" t="str">
        <f>SUBSTITUTE(IF(Planilha1!M5&lt;&gt;"",_xlfn.CONCAT("(",Planilha1!M4,", """,Planilha1!N4,""", """,Planilha1!O4,""", ",Planilha1!P4,", """,Planilha1!Q4,"""),"),_xlfn.CONCAT("(",Planilha1!M4,", """,Planilha1!N4,""", """,Planilha1!O4,""", ",Planilha1!P4,", """,Planilha1!Q4,""")")),"""","'")</f>
        <v>(3, 'Pedrinho', 'Biografia do Pedrinho',  60.00, 'GHI-9012'),</v>
      </c>
      <c r="H3" t="str">
        <f>SUBSTITUTE(IF(Planilha1!T5&lt;&gt;"",_xlfn.CONCAT("(",Planilha1!T4,", """,Planilha1!U4,"""),"),_xlfn.CONCAT("(",Planilha1!T4,", """,Planilha1!U4,""")")),"""","'")</f>
        <v>(18, 'linkedin.com/danielsantos'),</v>
      </c>
      <c r="J3" t="str">
        <f>SUBSTITUTE(IF(Planilha1!X5&lt;&gt;"",_xlfn.CONCAT("(",Planilha1!X4,", """,Planilha1!Y4,"""),"),_xlfn.CONCAT("(",Planilha1!X4,", """,Planilha1!Y4,""")")),"""","'")</f>
        <v>(14, 'Avenida das Violetas, 456'),</v>
      </c>
      <c r="L3" t="str">
        <f>SUBSTITUTE(IF(Planilha1!AB5&lt;&gt;"",_xlfn.CONCAT("(""",Planilha1!AB4,""", """,Planilha1!AC4,""", """,Planilha1!AD4,""", """,Planilha1!AE4,""", """,TEXT(Planilha1!AF4,"hh:mm"),""", """,TEXT(Planilha1!AG4,"hh:mm"),""", ",Planilha1!AH4,"),"),_xlfn.CONCAT("(""",Planilha1!AB4,""", """,Planilha1!AC4,""", """,Planilha1!AD4,""", """,Planilha1!AE4,""", """,TEXT(Planilha1!AF4,"hh:mm"),""", """,TEXT(Planilha1!AG4,"hh:mm"),""", ",Planilha1!AH4,")")),"""","'")</f>
        <v>('cheesyheaven.com', '24680-135', 'Rua da Crocância, 234', '3345-6789', '18:00', '00:30', 13),</v>
      </c>
      <c r="N3" t="str">
        <f>TRIM(SUBSTITUTE(IF(Planilha1!AK5&lt;&gt;"",_xlfn.CONCAT("(""",Planilha1!AK4,""", """,Planilha1!AL4,""", ",Planilha1!AM4,", ",Planilha1!AN4,"),"),_xlfn.CONCAT("(""",Planilha1!AK4,""", """,Planilha1!AL4,""", ",Planilha1!AM4,", ",Planilha1!AN4,")")),"""","'"))</f>
        <v>('pizzalandiaonline.com', 'Pizza Chocolate com Morangos Frescos', 32.90, 13),</v>
      </c>
      <c r="P3" t="str">
        <f>SUBSTITUTE(IF(Planilha1!AQ5&lt;&gt;"",_xlfn.CONCAT("(""",Planilha1!AQ4,""", """,Planilha1!AR4,""", """,Planilha1!AS4,"""),"),_xlfn.CONCAT("(""",Planilha1!AQ4,""", """,Planilha1!AR4,""", """,Planilha1!AS4,""")")),"""","'")</f>
        <v>('pizzalandiaonline.com', 'Pizza Portuguesa Especial', 'Molho de tomate, muçarela, presunto, cebola, ovos, azeitonas verdes, pimentão, bacon'),</v>
      </c>
      <c r="R3" t="str">
        <f>SUBSTITUTE(IF(Planilha1!AV5&lt;&gt;"",_xlfn.CONCAT("(""",Planilha1!AV4,""", """,Planilha1!AW4,""", """,Planilha1!AX4,"""),"),_xlfn.CONCAT("(""",Planilha1!AV4,""", """,Planilha1!AW4,""", """,Planilha1!AX4,""")")),"""","'")</f>
        <v>('pizzalandiaonline.com', 'Pizza Doce de Leite com Amendoim Caramelizado', 'Creme de doce de leite, amendoim caramelizado, cobertura de caramelo'),</v>
      </c>
      <c r="T3" t="str">
        <f>SUBSTITUTE(IF(Planilha1!BA5&lt;&gt;"",_xlfn.CONCAT("(""",Planilha1!BA4,""", ",Planilha1!BB4,", """,Planilha1!BC4,""", """,Planilha1!BD4,""", """,Planilha1!BE4,""", ",Planilha1!BF4,"),"),_xlfn.CONCAT("(""",Planilha1!BA4,""", ",Planilha1!BB4,", """,Planilha1!BC4,""", """,Planilha1!BD4,""", """,Planilha1!BE4,""", ",Planilha1!BF4,")")),"""","'")</f>
        <v>('pizzalandiaonline.com', 3, 'Refrigerante Cola', 'Bebida', 'Bebida, Bebida gaseificada sabor cola', 4.99),</v>
      </c>
      <c r="V3" t="str">
        <f>SUBSTITUTE(IF(Planilha1!BI5&lt;&gt;"",_xlfn.CONCAT("(",Planilha1!BI4,", """,Planilha1!BJ4,""", ",Planilha1!BK4,"),"),_xlfn.CONCAT("(",Planilha1!BI4,", """,Planilha1!BJ4,""", ",Planilha1!BK4,")")),"""","'")</f>
        <v>(3, 'Cebola Caramelizada', 2.00),</v>
      </c>
      <c r="X3" t="str">
        <f>SUBSTITUTE(IF(Planilha1!BN5&lt;&gt;"",_xlfn.CONCAT("(",Planilha1!BN4,", """,Planilha1!BO4,""", """,Planilha1!BP4,""", """,Planilha1!BQ4,""", ",Planilha1!BR4,", ",Planilha1!BS4,"),"),_xlfn.CONCAT("(",Planilha1!BN4,", """,Planilha1!BO4,""", """,Planilha1!BP4,""", """,Planilha1!BQ4,""", ",Planilha1!BR4,", ",Planilha1!BS4,")")),"""","'")</f>
        <v>(3, '06/06/2023', '18:15', '18:35', 6, 23),</v>
      </c>
      <c r="Z3" t="str">
        <f>SUBSTITUTE(IF(Planilha1!BV5&lt;&gt;"",_xlfn.CONCAT("(",Planilha1!BV4,", """,Planilha1!BW4,""", """,Planilha1!BX4,""", """,Planilha1!BY4,""", """,Planilha1!BZ4,"""),"),_xlfn.CONCAT("(",Planilha1!BV4,", """,Planilha1!BW4,""", """,Planilha1!BX4,""", """,Planilha1!BY4,""", """,Planilha1!BZ4,""")")),"""","'")</f>
        <v>(1, 'pizzalandiaonline.com', 'quarta', '12:00', '17:00'),</v>
      </c>
      <c r="AB3" t="str">
        <f>SUBSTITUTE(IF(Planilha1!CC5&lt;&gt;"",_xlfn.CONCAT("(",Planilha1!CC4,", """,Planilha1!CD4,""", ",Planilha1!CE4,", ",Planilha1!CF4,"),"),_xlfn.CONCAT("(",Planilha1!CC4,", """,Planilha1!CD4,""", ",Planilha1!CE4,", ",Planilha1!CF4,")")),"""","'")</f>
        <v>(9, 'sliceofheaven.com', 6, 5),</v>
      </c>
      <c r="AD3" t="str">
        <f>SUBSTITUTE(IF(Planilha1!CI5&lt;&gt;"",_xlfn.CONCAT("(",Planilha1!CI4,", ",Planilha1!CJ4,", """,Planilha1!CK4,""", ",Planilha1!CL4,"),"),_xlfn.CONCAT("(",Planilha1!CI4,", """,Planilha1!CJ4,""", ",Planilha1!CK4,", ",Planilha1!CL4,")")),"""","'")</f>
        <v>(9, 7, ' Contador de Histórias', 50),</v>
      </c>
      <c r="AF3" t="str">
        <f>SUBSTITUTE(IF(Planilha1!CO5&lt;&gt;"",_xlfn.CONCAT("(",Planilha1!CO4,", ",Planilha1!CP4,", """,Planilha1!CQ4,""", """,Planilha1!CR4,""", """,Planilha1!CS4,""", """,Planilha1!CT4,""", """,Planilha1!CU4,"""),"),_xlfn.CONCAT("(",Planilha1!CO4,", ",Planilha1!CP4,", """,Planilha1!CQ4,""", """,Planilha1!CR4,""", """,Planilha1!CS4,""", """,Planilha1!CT4,""", """,Planilha1!CU4,""")")),"""","'")</f>
        <v>(9, 7, 'sliceofheaven.com', 'Pizza Vegetariana Gourmet', 'Catupiry', 'Tradicional', 'Fina e Crocante'),</v>
      </c>
    </row>
    <row r="4" spans="1:32" x14ac:dyDescent="0.25">
      <c r="B4" s="4" t="str">
        <f>SUBSTITUTE(IF(Planilha1!B6&lt;&gt;"",_xlfn.CONCAT("(""",Planilha1!B5,""", """,Planilha1!C5,""", """,Planilha1!D5,"),"),_xlfn.CONCAT("(""",Planilha1!B5,""", """,Planilha1!C5,""", """,Planilha1!D5,")")),"""","'")</f>
        <v>('JKL-3456', 'Motocicleta', 'Yamaha),</v>
      </c>
      <c r="D4" s="4" t="str">
        <f>SUBSTITUTE(IF(Planilha1!G6&lt;&gt;"",_xlfn.CONCAT("(",Planilha1!G5,", """,Planilha1!H5,""", """,Planilha1!I5,""", """,Planilha1!J5,"""),"),_xlfn.CONCAT("(",Planilha1!G5,", """,Planilha1!H5,""", """,Planilha1!I5,""", """,Planilha1!J5,""")")),"""","'")</f>
        <v>(4, 'Ana Oliveira', '14/02/1995', 'Rua das Palmeiras, 987'),</v>
      </c>
      <c r="F4" t="str">
        <f>SUBSTITUTE(IF(Planilha1!M6&lt;&gt;"",_xlfn.CONCAT("(",Planilha1!M5,", """,Planilha1!N5,""", """,Planilha1!O5,""", ",Planilha1!P5,", """,Planilha1!Q5,"""),"),_xlfn.CONCAT("(",Planilha1!M5,", """,Planilha1!N5,""", """,Planilha1!O5,""", ",Planilha1!P5,", """,Planilha1!Q5,""")")),"""","'")</f>
        <v>(4, 'Aninha', 'Biografia da Aninha',  45.00, 'JKL-3456'),</v>
      </c>
      <c r="H4" t="str">
        <f>SUBSTITUTE(IF(Planilha1!T6&lt;&gt;"",_xlfn.CONCAT("(",Planilha1!T5,", """,Planilha1!U5,"""),"),_xlfn.CONCAT("(",Planilha1!T5,", """,Planilha1!U5,""")")),"""","'")</f>
        <v>(22, 'linkedin.com/marcosoliveira'),</v>
      </c>
      <c r="J4" t="str">
        <f>SUBSTITUTE(IF(Planilha1!X6&lt;&gt;"",_xlfn.CONCAT("(",Planilha1!X5,", """,Planilha1!Y5,"""),"),_xlfn.CONCAT("(",Planilha1!X5,", """,Planilha1!Y5,""")")),"""","'")</f>
        <v>(16, 'Rua dos Girassóis, 765'),</v>
      </c>
      <c r="L4" t="str">
        <f>SUBSTITUTE(IF(Planilha1!AB6&lt;&gt;"",_xlfn.CONCAT("(""",Planilha1!AB5,""", """,Planilha1!AC5,""", """,Planilha1!AD5,""", """,Planilha1!AE5,""", """,TEXT(Planilha1!AF5,"hh:mm"),""", """,TEXT(Planilha1!AG5,"hh:mm"),""", ",Planilha1!AH5,"),"),_xlfn.CONCAT("(""",Planilha1!AB5,""", """,Planilha1!AC5,""", """,Planilha1!AD5,""", """,Planilha1!AE5,""", """,TEXT(Planilha1!AF5,"hh:mm"),""", """,TEXT(Planilha1!AG5,"hh:mm"),""", ",Planilha1!AH5,")")),"""","'")</f>
        <v>('pizzadeluxe.com', '15987-024', 'Rua do Molho Especial, 890', '3567-8901', '20:00', '00:15', 27),</v>
      </c>
      <c r="N4" t="str">
        <f>TRIM(SUBSTITUTE(IF(Planilha1!AK6&lt;&gt;"",_xlfn.CONCAT("(""",Planilha1!AK5,""", """,Planilha1!AL5,""", ",Planilha1!AM5,", ",Planilha1!AN5,"),"),_xlfn.CONCAT("(""",Planilha1!AK5,""", """,Planilha1!AL5,""", ",Planilha1!AM5,", ",Planilha1!AN5,")")),"""","'"))</f>
        <v>('pizzalandiaonline.com', 'Pizza Portuguesa Especial', 30.90, 14),</v>
      </c>
      <c r="P4" t="str">
        <f>SUBSTITUTE(IF(Planilha1!AQ6&lt;&gt;"",_xlfn.CONCAT("(""",Planilha1!AQ5,""", """,Planilha1!AR5,""", """,Planilha1!AS5,"""),"),_xlfn.CONCAT("(""",Planilha1!AQ5,""", """,Planilha1!AR5,""", """,Planilha1!AS5,""")")),"""","'")</f>
        <v>('pizzalandiaonline.com', 'Pizza Margherita Clássica', 'Molho de tomate, muçarela, manjericão fresco, tomate'),</v>
      </c>
      <c r="R4" t="str">
        <f>SUBSTITUTE(IF(Planilha1!AV6&lt;&gt;"",_xlfn.CONCAT("(""",Planilha1!AV5,""", """,Planilha1!AW5,""", """,Planilha1!AX5,"""),"),_xlfn.CONCAT("(""",Planilha1!AV5,""", """,Planilha1!AW5,""", """,Planilha1!AX5,""")")),"""","'")</f>
        <v>('pizzamaniaexpresso.com', 'Pizza Chocolate com Morangos e Nutella', ' Creme de chocolate,  morangos frescos,  cobertura de Nutella'),</v>
      </c>
      <c r="T4" t="str">
        <f>SUBSTITUTE(IF(Planilha1!BA6&lt;&gt;"",_xlfn.CONCAT("(""",Planilha1!BA5,""", ",Planilha1!BB5,", """,Planilha1!BC5,""", """,Planilha1!BD5,""", """,Planilha1!BE5,""", ",Planilha1!BF5,"),"),_xlfn.CONCAT("(""",Planilha1!BA5,""", ",Planilha1!BB5,", """,Planilha1!BC5,""", """,Planilha1!BD5,""", """,Planilha1!BE5,""", ",Planilha1!BF5,")")),"""","'")</f>
        <v>('pizzalandiaonline.com', 4, 'Mousse de Chocolate', 'Sobremesa', 'Sobremesa, Sobremesa cremosa de chocolate', 7.99),</v>
      </c>
      <c r="V4" t="str">
        <f>SUBSTITUTE(IF(Planilha1!BI6&lt;&gt;"",_xlfn.CONCAT("(",Planilha1!BI5,", """,Planilha1!BJ5,""", ",Planilha1!BK5,"),"),_xlfn.CONCAT("(",Planilha1!BI5,", """,Planilha1!BJ5,""", ",Planilha1!BK5,")")),"""","'")</f>
        <v>(4, 'Pimentão Vermelho', 1.50),</v>
      </c>
      <c r="X4" t="str">
        <f>SUBSTITUTE(IF(Planilha1!BN6&lt;&gt;"",_xlfn.CONCAT("(",Planilha1!BN5,", """,Planilha1!BO5,""", """,Planilha1!BP5,""", """,Planilha1!BQ5,""", ",Planilha1!BR5,", ",Planilha1!BS5,"),"),_xlfn.CONCAT("(",Planilha1!BN5,", """,Planilha1!BO5,""", """,Planilha1!BP5,""", """,Planilha1!BQ5,""", ",Planilha1!BR5,", ",Planilha1!BS5,")")),"""","'")</f>
        <v>(4, '06/06/2023', '20:00', '20:25', 3, 26),</v>
      </c>
      <c r="Z4" t="str">
        <f>SUBSTITUTE(IF(Planilha1!BV6&lt;&gt;"",_xlfn.CONCAT("(",Planilha1!BV5,", """,Planilha1!BW5,""", """,Planilha1!BX5,""", """,Planilha1!BY5,""", """,Planilha1!BZ5,"""),"),_xlfn.CONCAT("(",Planilha1!BV5,", """,Planilha1!BW5,""", """,Planilha1!BX5,""", """,Planilha1!BY5,""", """,Planilha1!BZ5,""")")),"""","'")</f>
        <v>(2, 'pizzamaniaexpresso.com', 'terça', '11:00', '16:00'),</v>
      </c>
      <c r="AB4" t="str">
        <f>SUBSTITUTE(IF(Planilha1!CC6&lt;&gt;"",_xlfn.CONCAT("(",Planilha1!CC5,", """,Planilha1!CD5,""", ",Planilha1!CE5,", ",Planilha1!CF5,"),"),_xlfn.CONCAT("(",Planilha1!CC5,", """,Planilha1!CD5,""", ",Planilha1!CE5,", ",Planilha1!CF5,")")),"""","'")</f>
        <v>(7, 'pizzadeluxe.com', 1, 8),</v>
      </c>
      <c r="AD4" t="str">
        <f>SUBSTITUTE(IF(Planilha1!CI6&lt;&gt;"",_xlfn.CONCAT("(",Planilha1!CI5,", ",Planilha1!CJ5,", """,Planilha1!CK5,""", ",Planilha1!CL5,"),"),_xlfn.CONCAT("(",Planilha1!CI5,", """,Planilha1!CJ5,""", ",Planilha1!CK5,", ",Planilha1!CL5,")")),"""","'")</f>
        <v>(7, 1, ' Malabarista', 40),</v>
      </c>
      <c r="AF4" t="str">
        <f>SUBSTITUTE(IF(Planilha1!CO6&lt;&gt;"",_xlfn.CONCAT("(",Planilha1!CO5,", ",Planilha1!CP5,", """,Planilha1!CQ5,""", """,Planilha1!CR5,""", """,Planilha1!CS5,""", """,Planilha1!CT5,""", """,Planilha1!CU5,"""),"),_xlfn.CONCAT("(",Planilha1!CO5,", ",Planilha1!CP5,", """,Planilha1!CQ5,""", """,Planilha1!CR5,""", """,Planilha1!CS5,""", """,Planilha1!CT5,""", """,Planilha1!CU5,""")")),"""","'")</f>
        <v>(7, 1, 'pizzamaniaexpresso.com', 'Pizza Portuguesa Premium', 'Recheada de Cheddar', 'Tradicional', 'Tradicional'),</v>
      </c>
    </row>
    <row r="5" spans="1:32" x14ac:dyDescent="0.25">
      <c r="B5" s="4" t="str">
        <f>SUBSTITUTE(IF(Planilha1!B7&lt;&gt;"",_xlfn.CONCAT("(""",Planilha1!B6,""", """,Planilha1!C6,""", """,Planilha1!D6,"),"),_xlfn.CONCAT("(""",Planilha1!B6,""", """,Planilha1!C6,""", """,Planilha1!D6,")")),"""","'")</f>
        <v>('MNO-7890', 'Carro', 'Volkswagen),</v>
      </c>
      <c r="D5" s="4" t="str">
        <f>SUBSTITUTE(IF(Planilha1!G7&lt;&gt;"",_xlfn.CONCAT("(",Planilha1!G6,", """,Planilha1!H6,""", """,Planilha1!I6,""", """,Planilha1!J6,"""),"),_xlfn.CONCAT("(",Planilha1!G6,", """,Planilha1!H6,""", """,Planilha1!I6,""", """,Planilha1!J6,""")")),"""","'")</f>
        <v>(5, 'Luiz Pereira', '30/10/1987', 'Avenida do Sol, 246'),</v>
      </c>
      <c r="F5" t="str">
        <f>SUBSTITUTE(IF(Planilha1!M7&lt;&gt;"",_xlfn.CONCAT("(",Planilha1!M6,", """,Planilha1!N6,""", """,Planilha1!O6,""", ",Planilha1!P6,", """,Planilha1!Q6,"""),"),_xlfn.CONCAT("(",Planilha1!M6,", """,Planilha1!N6,""", """,Planilha1!O6,""", ",Planilha1!P6,", """,Planilha1!Q6,""")")),"""","'")</f>
        <v>(5, 'Luizinho', 'Biografia do Luizinho',  55.00, 'MNO-7890'),</v>
      </c>
      <c r="H5" t="str">
        <f>SUBSTITUTE(IF(Planilha1!T7&lt;&gt;"",_xlfn.CONCAT("(",Planilha1!T6,", """,Planilha1!U6,"""),"),_xlfn.CONCAT("(",Planilha1!T6,", """,Planilha1!U6,""")")),"""","'")</f>
        <v>(24, 'linkedin.com/gabrielalves'),</v>
      </c>
      <c r="J5" t="str">
        <f>SUBSTITUTE(IF(Planilha1!X7&lt;&gt;"",_xlfn.CONCAT("(",Planilha1!X6,", """,Planilha1!Y6,"""),"),_xlfn.CONCAT("(",Planilha1!X6,", """,Planilha1!Y6,""")")),"""","'")</f>
        <v>(17, 'Avenida das Margaridas, 321'),</v>
      </c>
      <c r="L5" t="str">
        <f>SUBSTITUTE(IF(Planilha1!AB7&lt;&gt;"",_xlfn.CONCAT("(""",Planilha1!AB6,""", """,Planilha1!AC6,""", """,Planilha1!AD6,""", """,Planilha1!AE6,""", """,TEXT(Planilha1!AF6,"hh:mm"),""", """,TEXT(Planilha1!AG6,"hh:mm"),""", ",Planilha1!AH6,"),"),_xlfn.CONCAT("(""",Planilha1!AB6,""", """,Planilha1!AC6,""", """,Planilha1!AD6,""", """,Planilha1!AE6,""", """,TEXT(Planilha1!AF6,"hh:mm"),""", """,TEXT(Planilha1!AG6,"hh:mm"),""", ",Planilha1!AH6,")")),"""","'")</f>
        <v>('sliceofheaven.com', '75309-486', 'Avenida da Crosta Perfeita, 678', '3789-0123', '15:00', '22:45', 18)</v>
      </c>
      <c r="N5" t="str">
        <f>TRIM(SUBSTITUTE(IF(Planilha1!AK7&lt;&gt;"",_xlfn.CONCAT("(""",Planilha1!AK6,""", """,Planilha1!AL6,""", ",Planilha1!AM6,", ",Planilha1!AN6,"),"),_xlfn.CONCAT("(""",Planilha1!AK6,""", """,Planilha1!AL6,""", ",Planilha1!AM6,", ",Planilha1!AN6,")")),"""","'"))</f>
        <v>('pizzalandiaonline.com', 'Pizza Margherita Clássica', 25.90, 15),</v>
      </c>
      <c r="P5" t="str">
        <f>SUBSTITUTE(IF(Planilha1!AQ7&lt;&gt;"",_xlfn.CONCAT("(""",Planilha1!AQ6,""", """,Planilha1!AR6,""", """,Planilha1!AS6,"""),"),_xlfn.CONCAT("(""",Planilha1!AQ6,""", """,Planilha1!AR6,""", """,Planilha1!AS6,""")")),"""","'")</f>
        <v>('pizzalandiaonline.com', 'Pizza Quatro Queijos Supreme', 'Molho de tomate, muçarela, provolone, gorgonzola, parmesão, catupiry'),</v>
      </c>
      <c r="R5" t="str">
        <f>SUBSTITUTE(IF(Planilha1!AV7&lt;&gt;"",_xlfn.CONCAT("(""",Planilha1!AV6,""", """,Planilha1!AW6,""", """,Planilha1!AX6,"""),"),_xlfn.CONCAT("(""",Planilha1!AV6,""", """,Planilha1!AW6,""", """,Planilha1!AX6,""")")),"""","'")</f>
        <v>('pizzamaniaexpresso.com', 'Pizza Brigadeiro com Morangos', ' Creme de chocolate,  morangos frescos,  granulado,  leite condensado'),</v>
      </c>
      <c r="T5" t="str">
        <f>SUBSTITUTE(IF(Planilha1!BA7&lt;&gt;"",_xlfn.CONCAT("(""",Planilha1!BA6,""", ",Planilha1!BB6,", """,Planilha1!BC6,""", """,Planilha1!BD6,""", """,Planilha1!BE6,""", ",Planilha1!BF6,"),"),_xlfn.CONCAT("(""",Planilha1!BA6,""", ",Planilha1!BB6,", """,Planilha1!BC6,""", """,Planilha1!BD6,""", """,Planilha1!BE6,""", ",Planilha1!BF6,")")),"""","'")</f>
        <v>('pizzalandiaonline.com', 5, 'Água Mineral', 'Bebida', 'Bebida, Água mineral sem gás', 3.99),</v>
      </c>
      <c r="V5" t="str">
        <f>SUBSTITUTE(IF(Planilha1!BI7&lt;&gt;"",_xlfn.CONCAT("(",Planilha1!BI6,", """,Planilha1!BJ6,""", ",Planilha1!BK6,"),"),_xlfn.CONCAT("(",Planilha1!BI6,", """,Planilha1!BJ6,""", ",Planilha1!BK6,")")),"""","'")</f>
        <v>(5, 'Cogumelos Frescos', 2.50),</v>
      </c>
      <c r="X5" t="str">
        <f>SUBSTITUTE(IF(Planilha1!BN7&lt;&gt;"",_xlfn.CONCAT("(",Planilha1!BN6,", """,Planilha1!BO6,""", """,Planilha1!BP6,""", """,Planilha1!BQ6,""", ",Planilha1!BR6,", ",Planilha1!BS6,"),"),_xlfn.CONCAT("(",Planilha1!BN6,", """,Planilha1!BO6,""", """,Planilha1!BP6,""", """,Planilha1!BQ6,""", ",Planilha1!BR6,", ",Planilha1!BS6,")")),"""","'")</f>
        <v>(5, '07/06/2023', '11:00', '11:20', 5, 12),</v>
      </c>
      <c r="Z5" t="str">
        <f>SUBSTITUTE(IF(Planilha1!BV7&lt;&gt;"",_xlfn.CONCAT("(",Planilha1!BV6,", """,Planilha1!BW6,""", """,Planilha1!BX6,""", """,Planilha1!BY6,""", """,Planilha1!BZ6,"""),"),_xlfn.CONCAT("(",Planilha1!BV6,", """,Planilha1!BW6,""", """,Planilha1!BX6,""", """,Planilha1!BY6,""", """,Planilha1!BZ6,""")")),"""","'")</f>
        <v>(2, 'pizzamaniaexpresso.com', 'quarta', '10:00', '15:00'),</v>
      </c>
      <c r="AB5" t="str">
        <f>SUBSTITUTE(IF(Planilha1!CC7&lt;&gt;"",_xlfn.CONCAT("(",Planilha1!CC6,", """,Planilha1!CD6,""", ",Planilha1!CE6,", ",Planilha1!CF6,"),"),_xlfn.CONCAT("(",Planilha1!CC6,", """,Planilha1!CD6,""", ",Planilha1!CE6,", ",Planilha1!CF6,")")),"""","'")</f>
        <v>(3, 'pizzalandiaonline.com', 4, 3)</v>
      </c>
      <c r="AD5" t="str">
        <f>SUBSTITUTE(IF(Planilha1!CI7&lt;&gt;"",_xlfn.CONCAT("(",Planilha1!CI6,", ",Planilha1!CJ6,", """,Planilha1!CK6,""", ",Planilha1!CL6,"),"),_xlfn.CONCAT("(",Planilha1!CI6,", ",Planilha1!CJ6,", """,Planilha1!CK6,""", ",Planilha1!CL6,")")),"""","'")</f>
        <v>(3, 4, ' Palhaço', 55)</v>
      </c>
      <c r="AF5" t="str">
        <f>SUBSTITUTE(IF(Planilha1!CO7&lt;&gt;"",_xlfn.CONCAT("(",Planilha1!CO6,", ",Planilha1!CP6,", """,Planilha1!CQ6,""", """,Planilha1!CR6,""", """,Planilha1!CS6,""", """,Planilha1!CT6,""", """,Planilha1!CU6,"""),"),_xlfn.CONCAT("(",Planilha1!CO6,", ",Planilha1!CP6,", """,Planilha1!CQ6,""", """,Planilha1!CR6,""", """,Planilha1!CS6,""", """,Planilha1!CT6,""", """,Planilha1!CU6,""")")),"""","'")</f>
        <v>(3, 4, 'pizzalandiaonline.com', 'Pizza Frango com Requeijão', 'Tradicional', 'Marinara', 'Integral')</v>
      </c>
    </row>
    <row r="6" spans="1:32" x14ac:dyDescent="0.25">
      <c r="B6" s="4" t="str">
        <f>SUBSTITUTE(IF(Planilha1!B8&lt;&gt;"",_xlfn.CONCAT("(""",Planilha1!B7,""", """,Planilha1!C7,""", """,Planilha1!D7,"),"),_xlfn.CONCAT("(""",Planilha1!B7,""", """,Planilha1!C7,""", """,Planilha1!D7,")")),"""","'")</f>
        <v>('PQR-1234', 'Motocicleta', 'Suzuki),</v>
      </c>
      <c r="D6" s="4" t="str">
        <f>SUBSTITUTE(IF(Planilha1!G8&lt;&gt;"",_xlfn.CONCAT("(",Planilha1!G7,", """,Planilha1!H7,""", """,Planilha1!I7,""", """,Planilha1!J7,"""),"),_xlfn.CONCAT("(",Planilha1!G7,", """,Planilha1!H7,""", """,Planilha1!I7,""", """,Planilha1!J7,""")")),"""","'")</f>
        <v>(6, 'Carla Mendes', '18/06/1992', 'Rua das Laranjeiras, 543'),</v>
      </c>
      <c r="F6" t="str">
        <f>SUBSTITUTE(IF(Planilha1!M8&lt;&gt;"",_xlfn.CONCAT("(",Planilha1!M7,", """,Planilha1!N7,""", """,Planilha1!O7,""", ",Planilha1!P7,", """,Planilha1!Q7,"""),"),_xlfn.CONCAT("(",Planilha1!M7,", """,Planilha1!N7,""", """,Planilha1!O7,""", ",Planilha1!P7,", """,Planilha1!Q7,""")")),"""","'")</f>
        <v>(6, 'Carlinha', 'Biografia da Carlinha',  35.00, 'PQR-1234'),</v>
      </c>
      <c r="H6" t="str">
        <f>SUBSTITUTE(IF(Planilha1!T8&lt;&gt;"",_xlfn.CONCAT("(",Planilha1!T7,", """,Planilha1!U7,"""),"),_xlfn.CONCAT("(",Planilha1!T7,", """,Planilha1!U7,""")")),"""","'")</f>
        <v>(27, 'linkedin.com/gustavosantos')</v>
      </c>
      <c r="J6" t="str">
        <f>SUBSTITUTE(IF(Planilha1!X8&lt;&gt;"",_xlfn.CONCAT("(",Planilha1!X7,", """,Planilha1!Y7,"""),"),_xlfn.CONCAT("(",Planilha1!X7,", """,Planilha1!Y7,""")")),"""","'")</f>
        <v>(19, 'Rua das Violetas, 789'),</v>
      </c>
      <c r="N6" t="str">
        <f>TRIM(SUBSTITUTE(IF(Planilha1!AK8&lt;&gt;"",_xlfn.CONCAT("(""",Planilha1!AK7,""", """,Planilha1!AL7,""", ",Planilha1!AM7,", ",Planilha1!AN7,"),"),_xlfn.CONCAT("(""",Planilha1!AK7,""", """,Planilha1!AL7,""", ",Planilha1!AM7,", ",Planilha1!AN7,")")),"""","'"))</f>
        <v>('pizzalandiaonline.com', 'Pizza Quatro Queijos Supreme', 31.90, 16),</v>
      </c>
      <c r="P6" t="str">
        <f>SUBSTITUTE(IF(Planilha1!AQ8&lt;&gt;"",_xlfn.CONCAT("(""",Planilha1!AQ7,""", """,Planilha1!AR7,""", """,Planilha1!AS7,"""),"),_xlfn.CONCAT("(""",Planilha1!AQ7,""", """,Planilha1!AR7,""", """,Planilha1!AS7,""")")),"""","'")</f>
        <v>('pizzalandiaonline.com', 'Pizza Vegetariana Light', 'Molho de tomate, muçarela light, brócolis, tomate cereja, champignon'),</v>
      </c>
      <c r="R6" t="str">
        <f>SUBSTITUTE(IF(Planilha1!AV8&lt;&gt;"",_xlfn.CONCAT("(""",Planilha1!AV7,""", """,Planilha1!AW7,""", """,Planilha1!AX7,"""),"),_xlfn.CONCAT("(""",Planilha1!AV7,""", """,Planilha1!AW7,""", """,Planilha1!AX7,""")")),"""","'")</f>
        <v>('pizzamaniaexpresso.com', 'Pizza Doce de Leite com Banana Caramelizada', ' Creme de doce de leite,  banana caramelizada,  cobertura de caramelo'),</v>
      </c>
      <c r="T6" t="str">
        <f>SUBSTITUTE(IF(Planilha1!BA8&lt;&gt;"",_xlfn.CONCAT("(""",Planilha1!BA7,""", ",Planilha1!BB7,", """,Planilha1!BC7,""", """,Planilha1!BD7,""", """,Planilha1!BE7,""", ",Planilha1!BF7,"),"),_xlfn.CONCAT("(""",Planilha1!BA7,""", ",Planilha1!BB7,", """,Planilha1!BC7,""", """,Planilha1!BD7,""", """,Planilha1!BE7,""", ",Planilha1!BF7,")")),"""","'")</f>
        <v>('pizzalandiaonline.com', 6, 'Salada de Frutas', 'Salada', 'Salada, Mistura de frutas frescas cortadas', 9.99),</v>
      </c>
      <c r="V6" t="str">
        <f>SUBSTITUTE(IF(Planilha1!BI8&lt;&gt;"",_xlfn.CONCAT("(",Planilha1!BI7,", """,Planilha1!BJ7,""", ",Planilha1!BK7,"),"),_xlfn.CONCAT("(",Planilha1!BI7,", """,Planilha1!BJ7,""", ",Planilha1!BK7,")")),"""","'")</f>
        <v>(6, 'Molho Barbecue', 3.00),</v>
      </c>
      <c r="X6" t="str">
        <f>SUBSTITUTE(IF(Planilha1!BN8&lt;&gt;"",_xlfn.CONCAT("(",Planilha1!BN7,", """,Planilha1!BO7,""", """,Planilha1!BP7,""", """,Planilha1!BQ7,""", ",Planilha1!BR7,", ",Planilha1!BS7,"),"),_xlfn.CONCAT("(",Planilha1!BN7,", """,Planilha1!BO7,""", """,Planilha1!BP7,""", """,Planilha1!BQ7,""", ",Planilha1!BR7,", ",Planilha1!BS7,")")),"""","'")</f>
        <v>(6, '07/06/2023', '15:30', '15:55', 2, 11),</v>
      </c>
      <c r="Z6" t="str">
        <f>SUBSTITUTE(IF(Planilha1!BV8&lt;&gt;"",_xlfn.CONCAT("(",Planilha1!BV7,", """,Planilha1!BW7,""", """,Planilha1!BX7,""", """,Planilha1!BY7,""", """,Planilha1!BZ7,"""),"),_xlfn.CONCAT("(",Planilha1!BV7,", """,Planilha1!BW7,""", """,Planilha1!BX7,""", """,Planilha1!BY7,""", """,Planilha1!BZ7,""")")),"""","'")</f>
        <v>(2, 'pizzamaniaexpresso.com', 'quinta', '13:00', '18:00'),</v>
      </c>
    </row>
    <row r="7" spans="1:32" x14ac:dyDescent="0.25">
      <c r="B7" s="4" t="str">
        <f>SUBSTITUTE(IF(Planilha1!B9&lt;&gt;"",_xlfn.CONCAT("(""",Planilha1!B8,""", """,Planilha1!C8,""", """,Planilha1!D8,"),"),_xlfn.CONCAT("(""",Planilha1!B8,""", """,Planilha1!C8,""", """,Planilha1!D8,")")),"""","'")</f>
        <v>('STU-5678', 'Carro', 'Toyota),</v>
      </c>
      <c r="D7" s="4" t="str">
        <f>SUBSTITUTE(IF(Planilha1!G9&lt;&gt;"",_xlfn.CONCAT("(",Planilha1!G8,", """,Planilha1!H8,""", """,Planilha1!I8,""", """,Planilha1!J8,"""),"),_xlfn.CONCAT("(",Planilha1!G8,", """,Planilha1!H8,""", """,Planilha1!I8,""", """,Planilha1!J8,""")")),"""","'")</f>
        <v>(7, 'Ricardo Almeida', '03/09/1991', 'Avenida dos Girassóis, 765'),</v>
      </c>
      <c r="F7" t="str">
        <f>SUBSTITUTE(IF(Planilha1!M9&lt;&gt;"",_xlfn.CONCAT("(",Planilha1!M8,", """,Planilha1!N8,""", """,Planilha1!O8,""", ",Planilha1!P8,", """,Planilha1!Q8,"""),"),_xlfn.CONCAT("(",Planilha1!M8,", """,Planilha1!N8,""", """,Planilha1!O8,""", ",Planilha1!P8,", """,Planilha1!Q8,""")")),"""","'")</f>
        <v>(7, 'Ricardinho', 'Biografia do Ricardinho',  70.00, 'STU-5678'),</v>
      </c>
      <c r="J7" t="str">
        <f>SUBSTITUTE(IF(Planilha1!X9&lt;&gt;"",_xlfn.CONCAT("(",Planilha1!X8,", """,Planilha1!Y8,"""),"),_xlfn.CONCAT("(",Planilha1!X8,", """,Planilha1!Y8,""")")),"""","'")</f>
        <v>(20, 'Rua dos Coqueiros, 321'),</v>
      </c>
      <c r="N7" t="str">
        <f>TRIM(SUBSTITUTE(IF(Planilha1!AK9&lt;&gt;"",_xlfn.CONCAT("(""",Planilha1!AK8,""", """,Planilha1!AL8,""", ",Planilha1!AM8,", ",Planilha1!AN8,"),"),_xlfn.CONCAT("(""",Planilha1!AK8,""", """,Planilha1!AL8,""", ",Planilha1!AM8,", ",Planilha1!AN8,")")),"""","'"))</f>
        <v>('pizzalandiaonline.com', 'Pizza Brigadeiro Gourmet', 34.90, 17),</v>
      </c>
      <c r="P7" t="str">
        <f>SUBSTITUTE(IF(Planilha1!AQ9&lt;&gt;"",_xlfn.CONCAT("(""",Planilha1!AQ8,""", """,Planilha1!AR8,""", """,Planilha1!AS8,"""),"),_xlfn.CONCAT("(""",Planilha1!AQ8,""", """,Planilha1!AR8,""", """,Planilha1!AS8,""")")),"""","'")</f>
        <v>('pizzalandiaonline.com', 'Pizza Frango com Requeijão', 'Molho de tomate, muçarela, frango desfiado, requeijão, milho'),</v>
      </c>
      <c r="R7" t="str">
        <f>SUBSTITUTE(IF(Planilha1!AV9&lt;&gt;"",_xlfn.CONCAT("(""",Planilha1!AV8,""", """,Planilha1!AW8,""", """,Planilha1!AX8,"""),"),_xlfn.CONCAT("(""",Planilha1!AV8,""", """,Planilha1!AW8,""", """,Planilha1!AX8,""")")),"""","'")</f>
        <v>('cheesyheaven.com', 'Pizza Chocolate com Morangos Frescos', 'Creme de chocolate, morangos frescos, cobertura de chocolate'),</v>
      </c>
      <c r="T7" t="str">
        <f>SUBSTITUTE(IF(Planilha1!BA9&lt;&gt;"",_xlfn.CONCAT("(""",Planilha1!BA8,""", ",Planilha1!BB8,", """,Planilha1!BC8,""", """,Planilha1!BD8,""", """,Planilha1!BE8,""", ",Planilha1!BF8,"),"),_xlfn.CONCAT("(""",Planilha1!BA8,""", ",Planilha1!BB8,", """,Planilha1!BC8,""", """,Planilha1!BD8,""", """,Planilha1!BE8,""", ",Planilha1!BF8,")")),"""","'")</f>
        <v>('pizzalandiaonline.com', 7, 'Café Expresso', 'Bebida', 'Bebida, Café preto concentrado', 6.99),</v>
      </c>
      <c r="V7" t="str">
        <f>SUBSTITUTE(IF(Planilha1!BI9&lt;&gt;"",_xlfn.CONCAT("(",Planilha1!BI8,", """,Planilha1!BJ8,""", ",Planilha1!BK8,"),"),_xlfn.CONCAT("(",Planilha1!BI8,", """,Planilha1!BJ8,""", ",Planilha1!BK8,")")),"""","'")</f>
        <v>(7, 'Abacaxi Grelhado', 1.00),</v>
      </c>
      <c r="X7" t="str">
        <f>SUBSTITUTE(IF(Planilha1!BN9&lt;&gt;"",_xlfn.CONCAT("(",Planilha1!BN8,", """,Planilha1!BO8,""", """,Planilha1!BP8,""", """,Planilha1!BQ8,""", ",Planilha1!BR8,", ",Planilha1!BS8,"),"),_xlfn.CONCAT("(",Planilha1!BN8,", """,Planilha1!BO8,""", """,Planilha1!BP8,""", """,Planilha1!BQ8,""", ",Planilha1!BR8,", ",Planilha1!BS8,")")),"""","'")</f>
        <v>(7, '08/06/2023', '19:45', '20:00', 8, 29),</v>
      </c>
      <c r="Z7" t="str">
        <f>SUBSTITUTE(IF(Planilha1!BV9&lt;&gt;"",_xlfn.CONCAT("(",Planilha1!BV8,", """,Planilha1!BW8,""", """,Planilha1!BX8,""", """,Planilha1!BY8,""", """,Planilha1!BZ8,"""),"),_xlfn.CONCAT("(",Planilha1!BV8,", """,Planilha1!BW8,""", """,Planilha1!BX8,""", """,Planilha1!BY8,""", """,Planilha1!BZ8,""")")),"""","'")</f>
        <v>(3, 'cheesyheaven.com', 'quarta', '12:00', '17:00'),</v>
      </c>
    </row>
    <row r="8" spans="1:32" x14ac:dyDescent="0.25">
      <c r="B8" s="4" t="str">
        <f>SUBSTITUTE(IF(Planilha1!B10&lt;&gt;"",_xlfn.CONCAT("(""",Planilha1!B9,""", """,Planilha1!C9,""", """,Planilha1!D9,"),"),_xlfn.CONCAT("(""",Planilha1!B9,""", """,Planilha1!C9,""", """,Planilha1!D9,")")),"""","'")</f>
        <v>('VWX-9012', 'Motocicleta', 'Kawasaki),</v>
      </c>
      <c r="D8" s="4" t="str">
        <f>SUBSTITUTE(IF(Planilha1!G10&lt;&gt;"",_xlfn.CONCAT("(",Planilha1!G9,", """,Planilha1!H9,""", """,Planilha1!I9,""", """,Planilha1!J9,"""),"),_xlfn.CONCAT("(",Planilha1!G9,", """,Planilha1!H9,""", """,Planilha1!I9,""", """,Planilha1!J9,""")")),"""","'")</f>
        <v>(8, 'Paula Ferreira', '22/11/1989', 'Rua das Margaridas, 321'),</v>
      </c>
      <c r="F8" t="str">
        <f>SUBSTITUTE(IF(Planilha1!M10&lt;&gt;"",_xlfn.CONCAT("(",Planilha1!M9,", """,Planilha1!N9,""", """,Planilha1!O9,""", ",Planilha1!P9,", """,Planilha1!Q9,"""),"),_xlfn.CONCAT("(",Planilha1!M9,", """,Planilha1!N9,""", """,Planilha1!O9,""", ",Planilha1!P9,", """,Planilha1!Q9,""")")),"""","'")</f>
        <v>(8, 'Paulinha', 'Biografia da Paulinha',  50.00, 'VWX-9012'),</v>
      </c>
      <c r="J8" t="str">
        <f>SUBSTITUTE(IF(Planilha1!X10&lt;&gt;"",_xlfn.CONCAT("(",Planilha1!X9,", """,Planilha1!Y9,"""),"),_xlfn.CONCAT("(",Planilha1!X9,", """,Planilha1!Y9,""")")),"""","'")</f>
        <v>(21, 'Rua das Rosas, 789'),</v>
      </c>
      <c r="N8" t="str">
        <f>TRIM(SUBSTITUTE(IF(Planilha1!AK10&lt;&gt;"",_xlfn.CONCAT("(""",Planilha1!AK9,""", """,Planilha1!AL9,""", ",Planilha1!AM9,", ",Planilha1!AN9,"),"),_xlfn.CONCAT("(""",Planilha1!AK9,""", """,Planilha1!AL9,""", ",Planilha1!AM9,", ",Planilha1!AN9,")")),"""","'"))</f>
        <v>('pizzalandiaonline.com', 'Pizza Vegetariana Light', 29.90, 18),</v>
      </c>
      <c r="P8" t="str">
        <f>SUBSTITUTE(IF(Planilha1!AQ10&lt;&gt;"",_xlfn.CONCAT("(""",Planilha1!AQ9,""", """,Planilha1!AR9,""", """,Planilha1!AS9,"""),"),_xlfn.CONCAT("(""",Planilha1!AQ9,""", """,Planilha1!AR9,""", """,Planilha1!AS9,""")")),"""","'")</f>
        <v>('pizzamaniaexpresso.com', 'Pizza Margherita Especial', ' Molho de tomate italiano,  muçarela de búfala,  tomate cereja,  manjericão'),</v>
      </c>
      <c r="R8" t="str">
        <f>SUBSTITUTE(IF(Planilha1!AV10&lt;&gt;"",_xlfn.CONCAT("(""",Planilha1!AV9,""", """,Planilha1!AW9,""", """,Planilha1!AX9,"""),"),_xlfn.CONCAT("(""",Planilha1!AV9,""", """,Planilha1!AW9,""", """,Planilha1!AX9,""")")),"""","'")</f>
        <v>('cheesyheaven.com', 'Pizza Brigadeiro com Morangos', 'Creme de chocolate, morangos frescos, granulado de chocolate, leite condensado'),</v>
      </c>
      <c r="T8" t="str">
        <f>SUBSTITUTE(IF(Planilha1!BA10&lt;&gt;"",_xlfn.CONCAT("(""",Planilha1!BA9,""", ",Planilha1!BB9,", """,Planilha1!BC9,""", """,Planilha1!BD9,""", """,Planilha1!BE9,""", ",Planilha1!BF9,"),"),_xlfn.CONCAT("(""",Planilha1!BA9,""", ",Planilha1!BB9,", """,Planilha1!BC9,""", """,Planilha1!BD9,""", """,Planilha1!BE9,""", ",Planilha1!BF9,")")),"""","'")</f>
        <v>('pizzalandiaonline.com', 8, 'Sorvete de Baunilha', 'Sobremesa', 'Sobremesa, Sorvete de baunilha cremoso', 8.99),</v>
      </c>
      <c r="V8" t="str">
        <f>SUBSTITUTE(IF(Planilha1!BI10&lt;&gt;"",_xlfn.CONCAT("(",Planilha1!BI9,", """,Planilha1!BJ9,""", ",Planilha1!BK9,"),"),_xlfn.CONCAT("(",Planilha1!BI9,", """,Planilha1!BJ9,""", ",Planilha1!BK9,")")),"""","'")</f>
        <v>(8, 'Ovo Frito', 2.00),</v>
      </c>
      <c r="X8" t="str">
        <f>SUBSTITUTE(IF(Planilha1!BN10&lt;&gt;"",_xlfn.CONCAT("(",Planilha1!BN9,", """,Planilha1!BO9,""", """,Planilha1!BP9,""", """,Planilha1!BQ9,""", ",Planilha1!BR9,", ",Planilha1!BS9,"),"),_xlfn.CONCAT("(",Planilha1!BN9,", """,Planilha1!BO9,""", """,Planilha1!BP9,""", """,Planilha1!BQ9,""", ",Planilha1!BR9,", ",Planilha1!BS9,")")),"""","'")</f>
        <v>(8, '08/06/2023', '12:00', '12:20', 10, 19),</v>
      </c>
      <c r="Z8" t="str">
        <f>SUBSTITUTE(IF(Planilha1!BV10&lt;&gt;"",_xlfn.CONCAT("(",Planilha1!BV9,", """,Planilha1!BW9,""", """,Planilha1!BX9,""", """,Planilha1!BY9,""", """,Planilha1!BZ9,"""),"),_xlfn.CONCAT("(",Planilha1!BV9,", """,Planilha1!BW9,""", """,Planilha1!BX9,""", """,Planilha1!BY9,""", """,Planilha1!BZ9,""")")),"""","'")</f>
        <v>(3, 'cheesyheaven.com', 'quinta', '11:00', '16:00'),</v>
      </c>
    </row>
    <row r="9" spans="1:32" x14ac:dyDescent="0.25">
      <c r="B9" s="4" t="str">
        <f>SUBSTITUTE(IF(Planilha1!B11&lt;&gt;"",_xlfn.CONCAT("(""",Planilha1!B10,""", """,Planilha1!C10,""", """,Planilha1!D10,"),"),_xlfn.CONCAT("(""",Planilha1!B10,""", """,Planilha1!C10,""", """,Planilha1!D10,")")),"""","'")</f>
        <v>('YZA-3456', 'Carro', 'Hyundai),</v>
      </c>
      <c r="D9" s="4" t="str">
        <f>SUBSTITUTE(IF(Planilha1!G11&lt;&gt;"",_xlfn.CONCAT("(",Planilha1!G10,", """,Planilha1!H10,""", """,Planilha1!I10,""", """,Planilha1!J10,"""),"),_xlfn.CONCAT("(",Planilha1!G10,", """,Planilha1!H10,""", """,Planilha1!I10,""", """,Planilha1!J10,""")")),"""","'")</f>
        <v>(9, 'Fernando Santos', '15/03/1993', 'Avenida Principal, 654'),</v>
      </c>
      <c r="F9" t="str">
        <f>SUBSTITUTE(IF(Planilha1!M11&lt;&gt;"",_xlfn.CONCAT("(",Planilha1!M10,", """,Planilha1!N10,""", """,Planilha1!O10,""", ",Planilha1!P10,", """,Planilha1!Q10,"""),"),_xlfn.CONCAT("(",Planilha1!M10,", """,Planilha1!N10,""", """,Planilha1!O10,""", ",Planilha1!P10,", """,Planilha1!Q10,""")")),"""","'")</f>
        <v>(9, 'Fernandinho', 'Biografia do Fernandinho',  40.00, 'YZA-3456'),</v>
      </c>
      <c r="J9" t="str">
        <f>SUBSTITUTE(IF(Planilha1!X11&lt;&gt;"",_xlfn.CONCAT("(",Planilha1!X10,", """,Planilha1!Y10,"""),"),_xlfn.CONCAT("(",Planilha1!X10,", """,Planilha1!Y10,""")")),"""","'")</f>
        <v>(23, 'Rua das Margaridas, 789'),</v>
      </c>
      <c r="N9" t="str">
        <f>TRIM(SUBSTITUTE(IF(Planilha1!AK11&lt;&gt;"",_xlfn.CONCAT("(""",Planilha1!AK10,""", """,Planilha1!AL10,""", ",Planilha1!AM10,", ",Planilha1!AN10,"),"),_xlfn.CONCAT("(""",Planilha1!AK10,""", """,Planilha1!AL10,""", ",Planilha1!AM10,", ",Planilha1!AN10,")")),"""","'"))</f>
        <v>('pizzalandiaonline.com', 'Pizza Frango com Requeijão', 30.90, 19),</v>
      </c>
      <c r="P9" t="str">
        <f>SUBSTITUTE(IF(Planilha1!AQ11&lt;&gt;"",_xlfn.CONCAT("(""",Planilha1!AQ10,""", """,Planilha1!AR10,""", """,Planilha1!AS10,"""),"),_xlfn.CONCAT("(""",Planilha1!AQ10,""", """,Planilha1!AR10,""", """,Planilha1!AS10,""")")),"""","'")</f>
        <v>('pizzamaniaexpresso.com', 'Pizza Calabresa Acebolada Picante', ' Molho de tomate,  muçarela,  calabresa,  cebola,  pimenta calabresa,  azeitonas pretas'),</v>
      </c>
      <c r="R9" t="str">
        <f>SUBSTITUTE(IF(Planilha1!AV11&lt;&gt;"",_xlfn.CONCAT("(""",Planilha1!AV10,""", """,Planilha1!AW10,""", """,Planilha1!AX10,"""),"),_xlfn.CONCAT("(""",Planilha1!AV10,""", """,Planilha1!AW10,""", """,Planilha1!AX10,""")")),"""","'")</f>
        <v>('cheesyheaven.com', 'Pizza Doce de Leite com Amendoim Caramelizado', 'Creme de doce de leite, amendoim caramelizado, cobertura de caramelo'),</v>
      </c>
      <c r="T9" t="str">
        <f>SUBSTITUTE(IF(Planilha1!BA11&lt;&gt;"",_xlfn.CONCAT("(""",Planilha1!BA10,""", ",Planilha1!BB10,", """,Planilha1!BC10,""", """,Planilha1!BD10,""", """,Planilha1!BE10,""", ",Planilha1!BF10,"),"),_xlfn.CONCAT("(""",Planilha1!BA10,""", ",Planilha1!BB10,", """,Planilha1!BC10,""", """,Planilha1!BD10,""", """,Planilha1!BE10,""", ",Planilha1!BF10,")")),"""","'")</f>
        <v>('pizzalandiaonline.com', 9, 'Chá Gelado', 'Bebida', 'Bebida, Chá gelado de frutas', 5.99),</v>
      </c>
      <c r="V9" t="str">
        <f>SUBSTITUTE(IF(Planilha1!BI11&lt;&gt;"",_xlfn.CONCAT("(",Planilha1!BI10,", """,Planilha1!BJ10,""", ",Planilha1!BK10,"),"),_xlfn.CONCAT("(",Planilha1!BI10,", """,Planilha1!BJ10,""", ",Planilha1!BK10,")")),"""","'")</f>
        <v>(9, 'Azeitonas Pretas', 1.50),</v>
      </c>
      <c r="X9" t="str">
        <f>SUBSTITUTE(IF(Planilha1!BN11&lt;&gt;"",_xlfn.CONCAT("(",Planilha1!BN10,", """,Planilha1!BO10,""", """,Planilha1!BP10,""", """,Planilha1!BQ10,""", ",Planilha1!BR10,", ",Planilha1!BS10,"),"),_xlfn.CONCAT("(",Planilha1!BN10,", """,Planilha1!BO10,""", """,Planilha1!BP10,""", """,Planilha1!BQ10,""", ",Planilha1!BR10,", ",Planilha1!BS10,")")),"""","'")</f>
        <v>(9, '09/06/2023', '17:30', '17:50', 4, 25),</v>
      </c>
      <c r="Z9" t="str">
        <f>SUBSTITUTE(IF(Planilha1!BV11&lt;&gt;"",_xlfn.CONCAT("(",Planilha1!BV10,", """,Planilha1!BW10,""", """,Planilha1!BX10,""", """,Planilha1!BY10,""", """,Planilha1!BZ10,"""),"),_xlfn.CONCAT("(",Planilha1!BV10,", """,Planilha1!BW10,""", """,Planilha1!BX10,""", """,Planilha1!BY10,""", """,Planilha1!BZ10,""")")),"""","'")</f>
        <v>(3, 'cheesyheaven.com', 'sexta', '14:00', '19:00'),</v>
      </c>
    </row>
    <row r="10" spans="1:32" x14ac:dyDescent="0.25">
      <c r="B10" s="4" t="str">
        <f>SUBSTITUTE(IF(Planilha1!B12&lt;&gt;"",_xlfn.CONCAT("(""",Planilha1!B11,""", """,Planilha1!C11,""", """,Planilha1!D11,"),"),_xlfn.CONCAT("(""",Planilha1!B11,""", """,Planilha1!C11,""", """,Planilha1!D11,")")),"""","'")</f>
        <v>('BCD-7890', 'Motocicleta', 'Harley-Davidson)</v>
      </c>
      <c r="D10" s="4" t="str">
        <f>SUBSTITUTE(IF(Planilha1!G12&lt;&gt;"",_xlfn.CONCAT("(",Planilha1!G11,", """,Planilha1!H11,""", """,Planilha1!I11,""", """,Planilha1!J11,"""),"),_xlfn.CONCAT("(",Planilha1!G11,", """,Planilha1!H11,""", """,Planilha1!I11,""", """,Planilha1!J11,""")")),"""","'")</f>
        <v>(10, 'Mariana Lima', '09/08/1994', 'Rua dos Pinheiros, 987'),</v>
      </c>
      <c r="F10" t="str">
        <f>SUBSTITUTE(IF(Planilha1!M12&lt;&gt;"",_xlfn.CONCAT("(",Planilha1!M11,", """,Planilha1!N11,""", """,Planilha1!O11,""", ",Planilha1!P11,", """,Planilha1!Q11,"""),"),_xlfn.CONCAT("(",Planilha1!M11,", """,Planilha1!N11,""", """,Planilha1!O11,""", ",Planilha1!P11,", """,Planilha1!Q11,""")")),"""","'")</f>
        <v>(10, 'Mari', 'Biografia da Mari',  65.00, 'BCD-7890')</v>
      </c>
      <c r="J10" t="str">
        <f>SUBSTITUTE(IF(Planilha1!X12&lt;&gt;"",_xlfn.CONCAT("(",Planilha1!X11,", """,Planilha1!Y11,"""),"),_xlfn.CONCAT("(",Planilha1!X11,", """,Planilha1!Y11,""")")),"""","'")</f>
        <v>(25, 'Rua das Laranjeiras, 456'),</v>
      </c>
      <c r="N10" t="str">
        <f>TRIM(SUBSTITUTE(IF(Planilha1!AK12&lt;&gt;"",_xlfn.CONCAT("(""",Planilha1!AK11,""", """,Planilha1!AL11,""", ",Planilha1!AM11,", ",Planilha1!AN11,"),"),_xlfn.CONCAT("(""",Planilha1!AK11,""", """,Planilha1!AL11,""", ",Planilha1!AM11,", ",Planilha1!AN11,")")),"""","'"))</f>
        <v>('pizzalandiaonline.com', 'Pizza Doce de Leite com Amendoim Caramelizado', 32.90, 20),</v>
      </c>
      <c r="P10" t="str">
        <f>SUBSTITUTE(IF(Planilha1!AQ12&lt;&gt;"",_xlfn.CONCAT("(""",Planilha1!AQ11,""", """,Planilha1!AR11,""", """,Planilha1!AS11,"""),"),_xlfn.CONCAT("(""",Planilha1!AQ11,""", """,Planilha1!AR11,""", """,Planilha1!AS11,""")")),"""","'")</f>
        <v>('pizzamaniaexpresso.com', 'Pizza Portuguesa Premium', ' Molho de tomate,  muçarela,  presunto,  cebola,  ovos,  azeitonas verdes,  bacon,  pimentão,  tomate'),</v>
      </c>
      <c r="R10" t="str">
        <f>SUBSTITUTE(IF(Planilha1!AV12&lt;&gt;"",_xlfn.CONCAT("(""",Planilha1!AV11,""", """,Planilha1!AW11,""", """,Planilha1!AX11,"""),"),_xlfn.CONCAT("(""",Planilha1!AV11,""", """,Planilha1!AW11,""", """,Planilha1!AX11,""")")),"""","'")</f>
        <v>('pizzadeluxe.com', 'Pizza Chocolate com Morangos e Nutella', 'Creme de chocolate, morangos frescos, cobertura de Nutella'),</v>
      </c>
      <c r="T10" t="str">
        <f>SUBSTITUTE(IF(Planilha1!BA12&lt;&gt;"",_xlfn.CONCAT("(""",Planilha1!BA11,""", ",Planilha1!BB11,", """,Planilha1!BC11,""", """,Planilha1!BD11,""", """,Planilha1!BE11,""", ",Planilha1!BF11,"),"),_xlfn.CONCAT("(""",Planilha1!BA11,""", ",Planilha1!BB11,", """,Planilha1!BC11,""", """,Planilha1!BD11,""", """,Planilha1!BE11,""", ",Planilha1!BF11,")")),"""","'")</f>
        <v>('pizzalandiaonline.com', 10, 'Salada Caprese', 'Salada', 'Salada, Tomate fatiado, queijo mussarela, manjericão e azeite de oliva', 11.99),</v>
      </c>
      <c r="V10" t="str">
        <f>SUBSTITUTE(IF(Planilha1!BI12&lt;&gt;"",_xlfn.CONCAT("(",Planilha1!BI11,", """,Planilha1!BJ11,""", ",Planilha1!BK11,"),"),_xlfn.CONCAT("(",Planilha1!BI11,", """,Planilha1!BJ11,""", ",Planilha1!BK11,")")),"""","'")</f>
        <v>(10, 'Picles', 1.00)</v>
      </c>
      <c r="X10" t="str">
        <f>SUBSTITUTE(IF(Planilha1!BN12&lt;&gt;"",_xlfn.CONCAT("(",Planilha1!BN11,", """,Planilha1!BO11,""", """,Planilha1!BP11,""", """,Planilha1!BQ11,""", ",Planilha1!BR11,", ",Planilha1!BS11,"),"),_xlfn.CONCAT("(",Planilha1!BN11,", """,Planilha1!BO11,""", """,Planilha1!BP11,""", """,Planilha1!BQ11,""", ",Planilha1!BR11,", ",Planilha1!BS11,")")),"""","'")</f>
        <v>(10, '09/06/2023', '20:45', '21:00', 2, 20)</v>
      </c>
      <c r="Z10" t="str">
        <f>SUBSTITUTE(IF(Planilha1!BV12&lt;&gt;"",_xlfn.CONCAT("(",Planilha1!BV11,", """,Planilha1!BW11,""", """,Planilha1!BX11,""", """,Planilha1!BY11,""", """,Planilha1!BZ11,"""),"),_xlfn.CONCAT("(",Planilha1!BV11,", """,Planilha1!BW11,""", """,Planilha1!BX11,""", """,Planilha1!BY11,""", """,Planilha1!BZ11,""")")),"""","'")</f>
        <v>(4, 'pizzadeluxe.com', 'quinta', '13:00', '18:00'),</v>
      </c>
    </row>
    <row r="11" spans="1:32" x14ac:dyDescent="0.25">
      <c r="B11" s="4"/>
      <c r="D11" s="4" t="str">
        <f>SUBSTITUTE(IF(Planilha1!G13&lt;&gt;"",_xlfn.CONCAT("(",Planilha1!G12,", """,Planilha1!H12,""", """,Planilha1!I12,""", """,Planilha1!J12,"""),"),_xlfn.CONCAT("(",Planilha1!G12,", """,Planilha1!H12,""", """,Planilha1!I12,""", """,Planilha1!J12,""")")),"""","'")</f>
        <v>(11, 'José Pereira', '05/01/1990', 'Avenida dos Coqueiros, 321'),</v>
      </c>
      <c r="J11" t="str">
        <f>SUBSTITUTE(IF(Planilha1!X13&lt;&gt;"",_xlfn.CONCAT("(",Planilha1!X12,", """,Planilha1!Y12,"""),"),_xlfn.CONCAT("(",Planilha1!X12,", """,Planilha1!Y12,""")")),"""","'")</f>
        <v>(26, 'Rua das Margaridas, 321'),</v>
      </c>
      <c r="N11" t="str">
        <f>TRIM(SUBSTITUTE(IF(Planilha1!AK13&lt;&gt;"",_xlfn.CONCAT("(""",Planilha1!AK12,""", """,Planilha1!AL12,""", ",Planilha1!AM12,", ",Planilha1!AN12,"),"),_xlfn.CONCAT("(""",Planilha1!AK12,""", """,Planilha1!AL12,""", ",Planilha1!AM12,", ",Planilha1!AN12,")")),"""","'"))</f>
        <v>('pizzamaniaexpresso.com', 'Pizza Margherita Especial', 28.90, 21),</v>
      </c>
      <c r="P11" t="str">
        <f>SUBSTITUTE(IF(Planilha1!AQ13&lt;&gt;"",_xlfn.CONCAT("(""",Planilha1!AQ12,""", """,Planilha1!AR12,""", """,Planilha1!AS12,"""),"),_xlfn.CONCAT("(""",Planilha1!AQ12,""", """,Planilha1!AR12,""", """,Planilha1!AS12,""")")),"""","'")</f>
        <v>('pizzamaniaexpresso.com', 'Pizza Quatro Queijos com Catupiry', ' Molho de tomate,  muçarela,  provolone,  gorgonzola,  parmesão,  catupiry'),</v>
      </c>
      <c r="R11" t="str">
        <f>SUBSTITUTE(IF(Planilha1!AV13&lt;&gt;"",_xlfn.CONCAT("(""",Planilha1!AV12,""", """,Planilha1!AW12,""", """,Planilha1!AX12,"""),"),_xlfn.CONCAT("(""",Planilha1!AV12,""", """,Planilha1!AW12,""", """,Planilha1!AX12,""")")),"""","'")</f>
        <v>('pizzadeluxe.com', 'Pizza Brigadeiro com Morangos Frescos', 'Creme de chocolate, morangos frescos, granulado de chocolate, leite condensado'),</v>
      </c>
      <c r="T11" t="str">
        <f>SUBSTITUTE(IF(Planilha1!BA13&lt;&gt;"",_xlfn.CONCAT("(""",Planilha1!BA12,""", ",Planilha1!BB12,", """,Planilha1!BC12,""", """,Planilha1!BD12,""", """,Planilha1!BE12,""", ",Planilha1!BF12,"),"),_xlfn.CONCAT("(""",Planilha1!BA12,""", ",Planilha1!BB12,", """,Planilha1!BC12,""", """,Planilha1!BD12,""", """,Planilha1!BE12,""", ",Planilha1!BF12,")")),"""","'")</f>
        <v>('pizzamaniaexpresso.com', 1, 'Suco de Laranja', 'Bebida', 'Bebida, Suco natural de laranja', 5.99),</v>
      </c>
      <c r="Z11" t="str">
        <f>SUBSTITUTE(IF(Planilha1!BV13&lt;&gt;"",_xlfn.CONCAT("(",Planilha1!BV12,", """,Planilha1!BW12,""", """,Planilha1!BX12,""", """,Planilha1!BY12,""", """,Planilha1!BZ12,"""),"),_xlfn.CONCAT("(",Planilha1!BV12,", """,Planilha1!BW12,""", """,Planilha1!BX12,""", """,Planilha1!BY12,""", """,Planilha1!BZ12,""")")),"""","'")</f>
        <v>(4, 'pizzadeluxe.com', 'sexta', '12:00', '17:00'),</v>
      </c>
    </row>
    <row r="12" spans="1:32" x14ac:dyDescent="0.25">
      <c r="D12" s="4" t="str">
        <f>SUBSTITUTE(IF(Planilha1!G14&lt;&gt;"",_xlfn.CONCAT("(",Planilha1!G13,", """,Planilha1!H13,""", """,Planilha1!I13,""", """,Planilha1!J13,"""),"),_xlfn.CONCAT("(",Planilha1!G13,", """,Planilha1!H13,""", """,Planilha1!I13,""", """,Planilha1!J13,""")")),"""","'")</f>
        <v>(12, 'Camila Rodrigues', '29/07/1991', 'Rua das Violetas, 654'),</v>
      </c>
      <c r="J12" t="str">
        <f>SUBSTITUTE(IF(Planilha1!X14&lt;&gt;"",_xlfn.CONCAT("(",Planilha1!X13,", """,Planilha1!Y13,"""),"),_xlfn.CONCAT("(",Planilha1!X13,", """,Planilha1!Y13,""")")),"""","'")</f>
        <v>(28, 'Avenida dos Cravos, 789'),</v>
      </c>
      <c r="N12" t="str">
        <f>TRIM(SUBSTITUTE(IF(Planilha1!AK14&lt;&gt;"",_xlfn.CONCAT("(""",Planilha1!AK13,""", """,Planilha1!AL13,""", ",Planilha1!AM13,", ",Planilha1!AN13,"),"),_xlfn.CONCAT("(""",Planilha1!AK13,""", """,Planilha1!AL13,""", ",Planilha1!AM13,", ",Planilha1!AN13,")")),"""","'"))</f>
        <v>('pizzamaniaexpresso.com', 'Pizza Calabresa Acebolada Picante', 29.90, 22),</v>
      </c>
      <c r="P12" t="str">
        <f>SUBSTITUTE(IF(Planilha1!AQ14&lt;&gt;"",_xlfn.CONCAT("(""",Planilha1!AQ13,""", """,Planilha1!AR13,""", """,Planilha1!AS13,"""),"),_xlfn.CONCAT("(""",Planilha1!AQ13,""", """,Planilha1!AR13,""", """,Planilha1!AS13,""")")),"""","'")</f>
        <v>('pizzamaniaexpresso.com', 'Pizza Vegetariana Gourmet', ' Molho de tomate italiano,  muçarela de búfala,  tomate cereja,  brócolis,  champignon'),</v>
      </c>
      <c r="R12" t="str">
        <f>SUBSTITUTE(IF(Planilha1!AV14&lt;&gt;"",_xlfn.CONCAT("(""",Planilha1!AV13,""", """,Planilha1!AW13,""", """,Planilha1!AX13,"""),"),_xlfn.CONCAT("(""",Planilha1!AV13,""", """,Planilha1!AW13,""", """,Planilha1!AX13,""")")),"""","'")</f>
        <v>('pizzadeluxe.com', 'Pizza Doce de Leite com Banana Caramelizada', 'Creme de doce de leite, banana caramelizada, cobertura de caramelo'),</v>
      </c>
      <c r="T12" t="str">
        <f>SUBSTITUTE(IF(Planilha1!BA14&lt;&gt;"",_xlfn.CONCAT("(""",Planilha1!BA13,""", ",Planilha1!BB13,", """,Planilha1!BC13,""", """,Planilha1!BD13,""", """,Planilha1!BE13,""", ",Planilha1!BF13,"),"),_xlfn.CONCAT("(""",Planilha1!BA13,""", ",Planilha1!BB13,", """,Planilha1!BC13,""", """,Planilha1!BD13,""", """,Planilha1!BE13,""", ",Planilha1!BF13,")")),"""","'")</f>
        <v>('pizzamaniaexpresso.com', 2, 'Salada Caesar', 'Salada', 'Salada, Alface romana, croutons, queijo parmesão e molho Caesar', 12.99),</v>
      </c>
      <c r="Z12" t="str">
        <f>SUBSTITUTE(IF(Planilha1!BV14&lt;&gt;"",_xlfn.CONCAT("(",Planilha1!BV13,", """,Planilha1!BW13,""", """,Planilha1!BX13,""", """,Planilha1!BY13,""", """,Planilha1!BZ13,"""),"),_xlfn.CONCAT("(",Planilha1!BV13,", """,Planilha1!BW13,""", """,Planilha1!BX13,""", """,Planilha1!BY13,""", """,Planilha1!BZ13,""")")),"""","'")</f>
        <v>(4, 'pizzadeluxe.com', 'sábado', '15:00', '20:00'),</v>
      </c>
    </row>
    <row r="13" spans="1:32" x14ac:dyDescent="0.25">
      <c r="D13" s="4" t="str">
        <f>SUBSTITUTE(IF(Planilha1!G15&lt;&gt;"",_xlfn.CONCAT("(",Planilha1!G14,", """,Planilha1!H14,""", """,Planilha1!I14,""", """,Planilha1!J14,"""),"),_xlfn.CONCAT("(",Planilha1!G14,", """,Planilha1!H14,""", """,Planilha1!I14,""", """,Planilha1!J14,""")")),"""","'")</f>
        <v>(13, 'Carlos Oliveira', '18/12/1988', 'Avenida Central, 987'),</v>
      </c>
      <c r="J13" t="str">
        <f>SUBSTITUTE(IF(Planilha1!X15&lt;&gt;"",_xlfn.CONCAT("(",Planilha1!X14,", """,Planilha1!Y14,"""),"),_xlfn.CONCAT("(",Planilha1!X14,", """,Planilha1!Y14,""")")),"""","'")</f>
        <v>(29, 'Avenida dos Coqueiros, 321'),</v>
      </c>
      <c r="N13" t="str">
        <f>TRIM(SUBSTITUTE(IF(Planilha1!AK15&lt;&gt;"",_xlfn.CONCAT("(""",Planilha1!AK14,""", """,Planilha1!AL14,""", ",Planilha1!AM14,", ",Planilha1!AN14,"),"),_xlfn.CONCAT("(""",Planilha1!AK14,""", """,Planilha1!AL14,""", ",Planilha1!AM14,", ",Planilha1!AN14,")")),"""","'"))</f>
        <v>('pizzamaniaexpresso.com', 'Pizza Chocolate com Morangos e Nutella', 33.90, 23),</v>
      </c>
      <c r="P13" t="str">
        <f>SUBSTITUTE(IF(Planilha1!AQ15&lt;&gt;"",_xlfn.CONCAT("(""",Planilha1!AQ14,""", """,Planilha1!AR14,""", """,Planilha1!AS14,"""),"),_xlfn.CONCAT("(""",Planilha1!AQ14,""", """,Planilha1!AR14,""", """,Planilha1!AS14,""")")),"""","'")</f>
        <v>('pizzamaniaexpresso.com', 'Pizza Frango com Cheddar', ' Molho de tomate,  muçarela,  frango desfiado,  cheddar,  milho'),</v>
      </c>
      <c r="R13" t="str">
        <f>SUBSTITUTE(IF(Planilha1!AV15&lt;&gt;"",_xlfn.CONCAT("(""",Planilha1!AV14,""", """,Planilha1!AW14,""", """,Planilha1!AX14,"""),"),_xlfn.CONCAT("(""",Planilha1!AV14,""", """,Planilha1!AW14,""", """,Planilha1!AX14,""")")),"""","'")</f>
        <v>('sliceofheaven.com', 'Pizza Chocolate com Morangos e Nutella', 'Creme de chocolate, morangos frescos, cobertura de Nutella'),</v>
      </c>
      <c r="T13" t="str">
        <f>SUBSTITUTE(IF(Planilha1!BA15&lt;&gt;"",_xlfn.CONCAT("(""",Planilha1!BA14,""", ",Planilha1!BB14,", """,Planilha1!BC14,""", """,Planilha1!BD14,""", """,Planilha1!BE14,""", ",Planilha1!BF14,"),"),_xlfn.CONCAT("(""",Planilha1!BA14,""", ",Planilha1!BB14,", """,Planilha1!BC14,""", """,Planilha1!BD14,""", """,Planilha1!BE14,""", ",Planilha1!BF14,")")),"""","'")</f>
        <v>('pizzamaniaexpresso.com', 3, 'Refrigerante Cola', 'Bebida', 'Bebida, Bebida gaseificada sabor cola', 4.99),</v>
      </c>
      <c r="Z13" t="str">
        <f>SUBSTITUTE(IF(Planilha1!BV15&lt;&gt;"",_xlfn.CONCAT("(",Planilha1!BV14,", """,Planilha1!BW14,""", """,Planilha1!BX14,""", """,Planilha1!BY14,""", """,Planilha1!BZ14,"""),"),_xlfn.CONCAT("(",Planilha1!BV14,", """,Planilha1!BW14,""", """,Planilha1!BX14,""", """,Planilha1!BY14,""", """,Planilha1!BZ14,""")")),"""","'")</f>
        <v>(5, 'sliceofheaven.com', 'sexta', '10:00', '15:00'),</v>
      </c>
    </row>
    <row r="14" spans="1:32" x14ac:dyDescent="0.25">
      <c r="D14" s="4" t="str">
        <f>SUBSTITUTE(IF(Planilha1!G16&lt;&gt;"",_xlfn.CONCAT("(",Planilha1!G15,", """,Planilha1!H15,""", """,Planilha1!I15,""", """,Planilha1!J15,"""),"),_xlfn.CONCAT("(",Planilha1!G15,", """,Planilha1!H15,""", """,Planilha1!I15,""", """,Planilha1!J15,""")")),"""","'")</f>
        <v>(14, 'Juliana Costa', '02/05/1996', 'Rua das Rosas, 246'),</v>
      </c>
      <c r="J14" t="str">
        <f>SUBSTITUTE(IF(Planilha1!X16&lt;&gt;"",_xlfn.CONCAT("(",Planilha1!X15,", """,Planilha1!Y15,"""),"),_xlfn.CONCAT("(",Planilha1!X15,", """,Planilha1!Y15,""")")),"""","'")</f>
        <v>(30, 'Avenida das Rosas, 456')</v>
      </c>
      <c r="N14" t="str">
        <f>TRIM(SUBSTITUTE(IF(Planilha1!AK16&lt;&gt;"",_xlfn.CONCAT("(""",Planilha1!AK15,""", """,Planilha1!AL15,""", ",Planilha1!AM15,", ",Planilha1!AN15,"),"),_xlfn.CONCAT("(""",Planilha1!AK15,""", """,Planilha1!AL15,""", ",Planilha1!AM15,", ",Planilha1!AN15,")")),"""","'"))</f>
        <v>('pizzamaniaexpresso.com', 'Pizza Portuguesa Premium', 31.90, 24),</v>
      </c>
      <c r="P14" t="str">
        <f>SUBSTITUTE(IF(Planilha1!AQ16&lt;&gt;"",_xlfn.CONCAT("(""",Planilha1!AQ15,""", """,Planilha1!AR15,""", """,Planilha1!AS15,"""),"),_xlfn.CONCAT("(""",Planilha1!AQ15,""", """,Planilha1!AR15,""", """,Planilha1!AS15,""")")),"""","'")</f>
        <v>('pizzamaniaexpresso.com', 'Pizza Margherita Tradicional', ' Molho de tomate,  muçarela,  manjericão fresco,  tomate'),</v>
      </c>
      <c r="R14" t="str">
        <f>SUBSTITUTE(IF(Planilha1!AV16&lt;&gt;"",_xlfn.CONCAT("(""",Planilha1!AV15,""", """,Planilha1!AW15,""", """,Planilha1!AX15,"""),"),_xlfn.CONCAT("(""",Planilha1!AV15,""", """,Planilha1!AW15,""", """,Planilha1!AX15,""")")),"""","'")</f>
        <v>('sliceofheaven.com', 'Pizza Brigadeiro com Morangos Frescos', 'Creme de chocolate, morangos frescos, granulado de chocolate, leite condensado'),</v>
      </c>
      <c r="T14" t="str">
        <f>SUBSTITUTE(IF(Planilha1!BA16&lt;&gt;"",_xlfn.CONCAT("(""",Planilha1!BA15,""", ",Planilha1!BB15,", """,Planilha1!BC15,""", """,Planilha1!BD15,""", """,Planilha1!BE15,""", ",Planilha1!BF15,"),"),_xlfn.CONCAT("(""",Planilha1!BA15,""", ",Planilha1!BB15,", """,Planilha1!BC15,""", """,Planilha1!BD15,""", """,Planilha1!BE15,""", ",Planilha1!BF15,")")),"""","'")</f>
        <v>('pizzamaniaexpresso.com', 4, 'Mousse de Chocolate', 'Sobremesa', 'Sobremesa, Sobremesa cremosa de chocolate', 7.99),</v>
      </c>
      <c r="Z14" t="str">
        <f>SUBSTITUTE(IF(Planilha1!BV16&lt;&gt;"",_xlfn.CONCAT("(",Planilha1!BV15,", """,Planilha1!BW15,""", """,Planilha1!BX15,""", """,Planilha1!BY15,""", """,Planilha1!BZ15,"""),"),_xlfn.CONCAT("(",Planilha1!BV15,", """,Planilha1!BW15,""", """,Planilha1!BX15,""", """,Planilha1!BY15,""", """,Planilha1!BZ15,""")")),"""","'")</f>
        <v>(5, 'sliceofheaven.com', 'sábado', '09:00', '14:00'),</v>
      </c>
    </row>
    <row r="15" spans="1:32" x14ac:dyDescent="0.25">
      <c r="D15" s="4" t="str">
        <f>SUBSTITUTE(IF(Planilha1!G17&lt;&gt;"",_xlfn.CONCAT("(",Planilha1!G16,", """,Planilha1!H16,""", """,Planilha1!I16,""", """,Planilha1!J16,"""),"),_xlfn.CONCAT("(",Planilha1!G16,", """,Planilha1!H16,""", """,Planilha1!I16,""", """,Planilha1!J16,""")")),"""","'")</f>
        <v>(15, 'André Alves', '25/09/1986', 'Avenida dos Cravos, 543'),</v>
      </c>
      <c r="N15" t="str">
        <f>TRIM(SUBSTITUTE(IF(Planilha1!AK17&lt;&gt;"",_xlfn.CONCAT("(""",Planilha1!AK16,""", """,Planilha1!AL16,""", ",Planilha1!AM16,", ",Planilha1!AN16,"),"),_xlfn.CONCAT("(""",Planilha1!AK16,""", """,Planilha1!AL16,""", ",Planilha1!AM16,", ",Planilha1!AN16,")")),"""","'"))</f>
        <v>('pizzamaniaexpresso.com', 'Pizza Quatro Queijos com Catupiry', 30.90, 25),</v>
      </c>
      <c r="P15" t="str">
        <f>SUBSTITUTE(IF(Planilha1!AQ17&lt;&gt;"",_xlfn.CONCAT("(""",Planilha1!AQ16,""", """,Planilha1!AR16,""", """,Planilha1!AS16,"""),"),_xlfn.CONCAT("(""",Planilha1!AQ16,""", """,Planilha1!AR16,""", """,Planilha1!AS16,""")")),"""","'")</f>
        <v>('cheesyheaven.com', 'Pizza Margherita Especial', 'Molho de tomate, muçarela de búfala, tomate cereja, manjericão fresco'),</v>
      </c>
      <c r="R15" t="str">
        <f>SUBSTITUTE(IF(Planilha1!AV17&lt;&gt;"",_xlfn.CONCAT("(""",Planilha1!AV16,""", """,Planilha1!AW16,""", """,Planilha1!AX16,"""),"),_xlfn.CONCAT("(""",Planilha1!AV16,""", """,Planilha1!AW16,""", """,Planilha1!AX16,""")")),"""","'")</f>
        <v>('sliceofheaven.com', 'Pizza Doce de Leite com Banana Caramelizada', 'Creme de doce de leite, banana caramelizada, cobertura de caramelo')</v>
      </c>
      <c r="T15" t="str">
        <f>SUBSTITUTE(IF(Planilha1!BA17&lt;&gt;"",_xlfn.CONCAT("(""",Planilha1!BA16,""", ",Planilha1!BB16,", """,Planilha1!BC16,""", """,Planilha1!BD16,""", """,Planilha1!BE16,""", ",Planilha1!BF16,"),"),_xlfn.CONCAT("(""",Planilha1!BA16,""", ",Planilha1!BB16,", """,Planilha1!BC16,""", """,Planilha1!BD16,""", """,Planilha1!BE16,""", ",Planilha1!BF16,")")),"""","'")</f>
        <v>('pizzamaniaexpresso.com', 5, 'Água Mineral', 'Bebida', 'Bebida, Água mineral sem gás', 3.99),</v>
      </c>
      <c r="Z15" t="str">
        <f>SUBSTITUTE(IF(Planilha1!BV17&lt;&gt;"",_xlfn.CONCAT("(",Planilha1!BV16,", """,Planilha1!BW16,""", """,Planilha1!BX16,""", """,Planilha1!BY16,""", """,Planilha1!BZ16,"""),"),_xlfn.CONCAT("(",Planilha1!BV16,", """,Planilha1!BW16,""", """,Planilha1!BX16,""", """,Planilha1!BY16,""", """,Planilha1!BZ16,""")")),"""","'")</f>
        <v>(5, 'sliceofheaven.com', 'domingo', '12:00', '17:00'),</v>
      </c>
    </row>
    <row r="16" spans="1:32" x14ac:dyDescent="0.25">
      <c r="D16" s="4" t="str">
        <f>SUBSTITUTE(IF(Planilha1!G18&lt;&gt;"",_xlfn.CONCAT("(",Planilha1!G17,", """,Planilha1!H17,""", """,Planilha1!I17,""", """,Planilha1!J17,"""),"),_xlfn.CONCAT("(",Planilha1!G17,", """,Planilha1!H17,""", """,Planilha1!I17,""", """,Planilha1!J17,""")")),"""","'")</f>
        <v>(16, 'Fernanda Lima', '10/03/1993', 'Rua dos Girassóis, 765'),</v>
      </c>
      <c r="N16" t="str">
        <f>TRIM(SUBSTITUTE(IF(Planilha1!AK18&lt;&gt;"",_xlfn.CONCAT("(""",Planilha1!AK17,""", """,Planilha1!AL17,""", ",Planilha1!AM17,", ",Planilha1!AN17,"),"),_xlfn.CONCAT("(""",Planilha1!AK17,""", """,Planilha1!AL17,""", ",Planilha1!AM17,", ",Planilha1!AN17,")")),"""","'"))</f>
        <v>('pizzamaniaexpresso.com', 'Pizza Brigadeiro com Morangos', 35.90, 26),</v>
      </c>
      <c r="P16" t="str">
        <f>SUBSTITUTE(IF(Planilha1!AQ18&lt;&gt;"",_xlfn.CONCAT("(""",Planilha1!AQ17,""", """,Planilha1!AR17,""", """,Planilha1!AS17,"""),"),_xlfn.CONCAT("(""",Planilha1!AQ17,""", """,Planilha1!AR17,""", """,Planilha1!AS17,""")")),"""","'")</f>
        <v>('cheesyheaven.com', 'Pizza Calabresa Picante', 'Molho de tomate, muçarela, calabresa fatiada, pimenta calabresa, cebola, azeitonas pretas'),</v>
      </c>
      <c r="T16" t="str">
        <f>SUBSTITUTE(IF(Planilha1!BA18&lt;&gt;"",_xlfn.CONCAT("(""",Planilha1!BA17,""", ",Planilha1!BB17,", """,Planilha1!BC17,""", """,Planilha1!BD17,""", """,Planilha1!BE17,""", ",Planilha1!BF17,"),"),_xlfn.CONCAT("(""",Planilha1!BA17,""", ",Planilha1!BB17,", """,Planilha1!BC17,""", """,Planilha1!BD17,""", """,Planilha1!BE17,""", ",Planilha1!BF17,")")),"""","'")</f>
        <v>('pizzamaniaexpresso.com', 6, 'Salada de Frutas', 'Salada', 'Salada, Mistura de frutas frescas cortadas', 9.99),</v>
      </c>
      <c r="Z16" t="str">
        <f>SUBSTITUTE(IF(Planilha1!BV18&lt;&gt;"",_xlfn.CONCAT("(",Planilha1!BV17,", """,Planilha1!BW17,""", """,Planilha1!BX17,""", """,Planilha1!BY17,""", """,Planilha1!BZ17,"""),"),_xlfn.CONCAT("(",Planilha1!BV17,", """,Planilha1!BW17,""", """,Planilha1!BX17,""", """,Planilha1!BY17,""", """,Planilha1!BZ17,""")")),"""","'")</f>
        <v>(6, 'pizzalandiaonline.com', 'sábado', '11:00', '16:00'),</v>
      </c>
    </row>
    <row r="17" spans="4:26" x14ac:dyDescent="0.25">
      <c r="D17" s="4" t="str">
        <f>SUBSTITUTE(IF(Planilha1!G19&lt;&gt;"",_xlfn.CONCAT("(",Planilha1!G18,", """,Planilha1!H18,""", """,Planilha1!I18,""", """,Planilha1!J18,"""),"),_xlfn.CONCAT("(",Planilha1!G18,", """,Planilha1!H18,""", """,Planilha1!I18,""", """,Planilha1!J18,""")")),"""","'")</f>
        <v>(17, 'Rafaela Costa', '01/11/1992', 'Avenida das Margaridas, 321'),</v>
      </c>
      <c r="N17" t="str">
        <f>TRIM(SUBSTITUTE(IF(Planilha1!AK19&lt;&gt;"",_xlfn.CONCAT("(""",Planilha1!AK18,""", """,Planilha1!AL18,""", ",Planilha1!AM18,", ",Planilha1!AN18,"),"),_xlfn.CONCAT("(""",Planilha1!AK18,""", """,Planilha1!AL18,""", ",Planilha1!AM18,", ",Planilha1!AN18,")")),"""","'"))</f>
        <v>('pizzamaniaexpresso.com', 'Pizza Vegetariana Gourmet', 31.90, 27),</v>
      </c>
      <c r="P17" t="str">
        <f>SUBSTITUTE(IF(Planilha1!AQ19&lt;&gt;"",_xlfn.CONCAT("(""",Planilha1!AQ18,""", """,Planilha1!AR18,""", """,Planilha1!AS18,"""),"),_xlfn.CONCAT("(""",Planilha1!AQ18,""", """,Planilha1!AR18,""", """,Planilha1!AS18,""")")),"""","'")</f>
        <v>('cheesyheaven.com', 'Pizza Portuguesa Premium', 'Molho de tomate, muçarela, presunto, cebola, ovos, azeitonas verdes, bacon, pimentão, tomate fatiado'),</v>
      </c>
      <c r="T17" t="str">
        <f>SUBSTITUTE(IF(Planilha1!BA19&lt;&gt;"",_xlfn.CONCAT("(""",Planilha1!BA18,""", ",Planilha1!BB18,", """,Planilha1!BC18,""", """,Planilha1!BD18,""", """,Planilha1!BE18,""", ",Planilha1!BF18,"),"),_xlfn.CONCAT("(""",Planilha1!BA18,""", ",Planilha1!BB18,", """,Planilha1!BC18,""", """,Planilha1!BD18,""", """,Planilha1!BE18,""", ",Planilha1!BF18,")")),"""","'")</f>
        <v>('pizzamaniaexpresso.com', 7, 'Café Expresso', 'Bebida', 'Bebida, Café preto concentrado', 6.99),</v>
      </c>
      <c r="Z17" t="str">
        <f>SUBSTITUTE(IF(Planilha1!BV19&lt;&gt;"",_xlfn.CONCAT("(",Planilha1!BV18,", """,Planilha1!BW18,""", """,Planilha1!BX18,""", """,Planilha1!BY18,""", """,Planilha1!BZ18,"""),"),_xlfn.CONCAT("(",Planilha1!BV18,", """,Planilha1!BW18,""", """,Planilha1!BX18,""", """,Planilha1!BY18,""", """,Planilha1!BZ18,""")")),"""","'")</f>
        <v>(6, 'pizzalandiaonline.com', 'domingo', '10:00', '15:00'),</v>
      </c>
    </row>
    <row r="18" spans="4:26" x14ac:dyDescent="0.25">
      <c r="D18" s="4" t="str">
        <f>SUBSTITUTE(IF(Planilha1!G20&lt;&gt;"",_xlfn.CONCAT("(",Planilha1!G19,", """,Planilha1!H19,""", """,Planilha1!I19,""", """,Planilha1!J19,"""),"),_xlfn.CONCAT("(",Planilha1!G19,", """,Planilha1!H19,""", """,Planilha1!I19,""", """,Planilha1!J19,""")")),"""","'")</f>
        <v>(18, 'Daniel Santos', '15/04/1987', 'Rua Principal, 654'),</v>
      </c>
      <c r="N18" t="str">
        <f>TRIM(SUBSTITUTE(IF(Planilha1!AK20&lt;&gt;"",_xlfn.CONCAT("(""",Planilha1!AK19,""", """,Planilha1!AL19,""", ",Planilha1!AM19,", ",Planilha1!AN19,"),"),_xlfn.CONCAT("(""",Planilha1!AK19,""", """,Planilha1!AL19,""", ",Planilha1!AM19,", ",Planilha1!AN19,")")),"""","'"))</f>
        <v>('pizzamaniaexpresso.com', 'Pizza Frango com Cheddar', 32.90, 28),</v>
      </c>
      <c r="P18" t="str">
        <f>SUBSTITUTE(IF(Planilha1!AQ20&lt;&gt;"",_xlfn.CONCAT("(""",Planilha1!AQ19,""", """,Planilha1!AR19,""", """,Planilha1!AS19,"""),"),_xlfn.CONCAT("(""",Planilha1!AQ19,""", """,Planilha1!AR19,""", """,Planilha1!AS19,""")")),"""","'")</f>
        <v>('cheesyheaven.com', 'Pizza Quatro Queijos Gourmet', 'Molho de tomate, muçarela, provolone, gorgonzola, parmesão, catupiry'),</v>
      </c>
      <c r="T18" t="str">
        <f>SUBSTITUTE(IF(Planilha1!BA20&lt;&gt;"",_xlfn.CONCAT("(""",Planilha1!BA19,""", ",Planilha1!BB19,", """,Planilha1!BC19,""", """,Planilha1!BD19,""", """,Planilha1!BE19,""", ",Planilha1!BF19,"),"),_xlfn.CONCAT("(""",Planilha1!BA19,""", ",Planilha1!BB19,", """,Planilha1!BC19,""", """,Planilha1!BD19,""", """,Planilha1!BE19,""", ",Planilha1!BF19,")")),"""","'")</f>
        <v>('pizzamaniaexpresso.com', 8, 'Sorvete de Baunilha', 'Sobremesa', 'Sobremesa, Sorvete de baunilha cremoso', 8.99),</v>
      </c>
      <c r="Z18" t="str">
        <f>SUBSTITUTE(IF(Planilha1!BV20&lt;&gt;"",_xlfn.CONCAT("(",Planilha1!BV19,", """,Planilha1!BW19,""", """,Planilha1!BX19,""", """,Planilha1!BY19,""", """,Planilha1!BZ19,"""),"),_xlfn.CONCAT("(",Planilha1!BV19,", """,Planilha1!BW19,""", """,Planilha1!BX19,""", """,Planilha1!BY19,""", """,Planilha1!BZ19,""")")),"""","'")</f>
        <v>(6, 'pizzalandiaonline.com', 'segunda', '13:00', '18:00'),</v>
      </c>
    </row>
    <row r="19" spans="4:26" x14ac:dyDescent="0.25">
      <c r="D19" s="4" t="str">
        <f>SUBSTITUTE(IF(Planilha1!G21&lt;&gt;"",_xlfn.CONCAT("(",Planilha1!G20,", """,Planilha1!H20,""", """,Planilha1!I20,""", """,Planilha1!J20,"""),"),_xlfn.CONCAT("(",Planilha1!G20,", """,Planilha1!H20,""", """,Planilha1!I20,""", """,Planilha1!J20,""")")),"""","'")</f>
        <v>(19, 'Amanda Oliveira', '22/10/1994', 'Avenida dos Pinheiros, 987'),</v>
      </c>
      <c r="N19" t="str">
        <f>TRIM(SUBSTITUTE(IF(Planilha1!AK21&lt;&gt;"",_xlfn.CONCAT("(""",Planilha1!AK20,""", """,Planilha1!AL20,""", ",Planilha1!AM20,", ",Planilha1!AN20,"),"),_xlfn.CONCAT("(""",Planilha1!AK20,""", """,Planilha1!AL20,""", ",Planilha1!AM20,", ",Planilha1!AN20,")")),"""","'"))</f>
        <v>('pizzamaniaexpresso.com', 'Pizza Doce de Leite com Banana Caramelizada', 34.90, 29),</v>
      </c>
      <c r="P19" t="str">
        <f>SUBSTITUTE(IF(Planilha1!AQ21&lt;&gt;"",_xlfn.CONCAT("(""",Planilha1!AQ20,""", """,Planilha1!AR20,""", """,Planilha1!AS20,"""),"),_xlfn.CONCAT("(""",Planilha1!AQ20,""", """,Planilha1!AR20,""", """,Planilha1!AS20,""")")),"""","'")</f>
        <v>('cheesyheaven.com', 'Pizza Vegetariana Premium', 'Molho de tomate, muçarela, brócolis, champignon, palmito, azeitonas pretas, pimentão'),</v>
      </c>
      <c r="T19" t="str">
        <f>SUBSTITUTE(IF(Planilha1!BA21&lt;&gt;"",_xlfn.CONCAT("(""",Planilha1!BA20,""", ",Planilha1!BB20,", """,Planilha1!BC20,""", """,Planilha1!BD20,""", """,Planilha1!BE20,""", ",Planilha1!BF20,"),"),_xlfn.CONCAT("(""",Planilha1!BA20,""", ",Planilha1!BB20,", """,Planilha1!BC20,""", """,Planilha1!BD20,""", """,Planilha1!BE20,""", ",Planilha1!BF20,")")),"""","'")</f>
        <v>('pizzamaniaexpresso.com', 9, 'Chá Gelado', 'Bebida', 'Bebida, Chá gelado de frutas', 5.99),</v>
      </c>
      <c r="Z19" t="str">
        <f>SUBSTITUTE(IF(Planilha1!BV21&lt;&gt;"",_xlfn.CONCAT("(",Planilha1!BV20,", """,Planilha1!BW20,""", """,Planilha1!BX20,""", """,Planilha1!BY20,""", """,Planilha1!BZ20,"""),"),_xlfn.CONCAT("(",Planilha1!BV20,", """,Planilha1!BW20,""", """,Planilha1!BX20,""", """,Planilha1!BY20,""", """,Planilha1!BZ20,""")")),"""","'")</f>
        <v>(7, 'pizzamaniaexpresso.com', 'domingo', '12:00', '17:00'),</v>
      </c>
    </row>
    <row r="20" spans="4:26" x14ac:dyDescent="0.25">
      <c r="D20" s="4" t="str">
        <f>SUBSTITUTE(IF(Planilha1!G22&lt;&gt;"",_xlfn.CONCAT("(",Planilha1!G21,", """,Planilha1!H21,""", """,Planilha1!I21,""", """,Planilha1!J21,"""),"),_xlfn.CONCAT("(",Planilha1!G21,", """,Planilha1!H21,""", """,Planilha1!I21,""", """,Planilha1!J21,""")")),"""","'")</f>
        <v>(20, 'Gustavo Lima', '09/03/1990', 'Rua dos Coqueiros, 321'),</v>
      </c>
      <c r="N20" t="str">
        <f>TRIM(SUBSTITUTE(IF(Planilha1!AK22&lt;&gt;"",_xlfn.CONCAT("(""",Planilha1!AK21,""", """,Planilha1!AL21,""", ",Planilha1!AM21,", ",Planilha1!AN21,"),"),_xlfn.CONCAT("(""",Planilha1!AK21,""", """,Planilha1!AL21,""", ",Planilha1!AM21,", ",Planilha1!AN21,")")),"""","'"))</f>
        <v>('pizzamaniaexpresso.com', 'Pizza Margherita Tradicional', 27.90, 30),</v>
      </c>
      <c r="P20" t="str">
        <f>SUBSTITUTE(IF(Planilha1!AQ22&lt;&gt;"",_xlfn.CONCAT("(""",Planilha1!AQ21,""", """,Planilha1!AR21,""", """,Planilha1!AS21,"""),"),_xlfn.CONCAT("(""",Planilha1!AQ21,""", """,Planilha1!AR21,""", """,Planilha1!AS21,""")")),"""","'")</f>
        <v>('cheesyheaven.com', 'Pizza Frango com Catupiry', 'Molho de tomate, muçarela, frango desfiado, catupiry, milho, azeitonas verdes'),</v>
      </c>
      <c r="T20" t="str">
        <f>SUBSTITUTE(IF(Planilha1!BA22&lt;&gt;"",_xlfn.CONCAT("(""",Planilha1!BA21,""", ",Planilha1!BB21,", """,Planilha1!BC21,""", """,Planilha1!BD21,""", """,Planilha1!BE21,""", ",Planilha1!BF21,"),"),_xlfn.CONCAT("(""",Planilha1!BA21,""", ",Planilha1!BB21,", """,Planilha1!BC21,""", """,Planilha1!BD21,""", """,Planilha1!BE21,""", ",Planilha1!BF21,")")),"""","'")</f>
        <v>('pizzamaniaexpresso.com', 10, 'Salada Caprese', 'Salada', 'Salada, Tomate fatiado, queijo mussarela, manjericão e azeite de oliva', 11.99),</v>
      </c>
      <c r="Z20" t="str">
        <f>SUBSTITUTE(IF(Planilha1!BV22&lt;&gt;"",_xlfn.CONCAT("(",Planilha1!BV21,", """,Planilha1!BW21,""", """,Planilha1!BX21,""", """,Planilha1!BY21,""", """,Planilha1!BZ21,"""),"),_xlfn.CONCAT("(",Planilha1!BV21,", """,Planilha1!BW21,""", """,Planilha1!BX21,""", """,Planilha1!BY21,""", """,Planilha1!BZ21,""")")),"""","'")</f>
        <v>(7, 'pizzamaniaexpresso.com', 'segunda', '11:00', '16:00'),</v>
      </c>
    </row>
    <row r="21" spans="4:26" x14ac:dyDescent="0.25">
      <c r="D21" s="4" t="str">
        <f>SUBSTITUTE(IF(Planilha1!G23&lt;&gt;"",_xlfn.CONCAT("(",Planilha1!G22,", """,Planilha1!H22,""", """,Planilha1!I22,""", """,Planilha1!J22,"""),"),_xlfn.CONCAT("(",Planilha1!G22,", """,Planilha1!H22,""", """,Planilha1!I22,""", """,Planilha1!J22,""")")),"""","'")</f>
        <v>(21, 'Isabela Rodrigues', '14/08/1992', 'Avenida das Violetas, 654'),</v>
      </c>
      <c r="N21" t="str">
        <f>TRIM(SUBSTITUTE(IF(Planilha1!AK23&lt;&gt;"",_xlfn.CONCAT("(""",Planilha1!AK22,""", """,Planilha1!AL22,""", ",Planilha1!AM22,", ",Planilha1!AN22,"),"),_xlfn.CONCAT("(""",Planilha1!AK22,""", """,Planilha1!AL22,""", ",Planilha1!AM22,", ",Planilha1!AN22,")")),"""","'"))</f>
        <v>('cheesyheaven.com', 'Pizza Margherita Especial', 27.90, 31),</v>
      </c>
      <c r="P21" t="str">
        <f>SUBSTITUTE(IF(Planilha1!AQ23&lt;&gt;"",_xlfn.CONCAT("(""",Planilha1!AQ22,""", """,Planilha1!AR22,""", """,Planilha1!AS22,"""),"),_xlfn.CONCAT("(""",Planilha1!AQ22,""", """,Planilha1!AR22,""", """,Planilha1!AS22,""")")),"""","'")</f>
        <v>('cheesyheaven.com', 'Pizza Margherita Tradicional', 'Molho de tomate, muçarela, manjericão fresco, tomate fatiado'),</v>
      </c>
      <c r="T21" t="str">
        <f>SUBSTITUTE(IF(Planilha1!BA23&lt;&gt;"",_xlfn.CONCAT("(""",Planilha1!BA22,""", ",Planilha1!BB22,", """,Planilha1!BC22,""", """,Planilha1!BD22,""", """,Planilha1!BE22,""", ",Planilha1!BF22,"),"),_xlfn.CONCAT("(""",Planilha1!BA22,""", ",Planilha1!BB22,", """,Planilha1!BC22,""", """,Planilha1!BD22,""", """,Planilha1!BE22,""", ",Planilha1!BF22,")")),"""","'")</f>
        <v>('cheesyheaven.com', 1, 'Suco de Laranja', 'Bebida', 'Bebida, Suco natural de laranja', 5.99),</v>
      </c>
      <c r="Z21" t="str">
        <f>SUBSTITUTE(IF(Planilha1!BV23&lt;&gt;"",_xlfn.CONCAT("(",Planilha1!BV22,", """,Planilha1!BW22,""", """,Planilha1!BX22,""", """,Planilha1!BY22,""", """,Planilha1!BZ22,"""),"),_xlfn.CONCAT("(",Planilha1!BV22,", """,Planilha1!BW22,""", """,Planilha1!BX22,""", """,Planilha1!BY22,""", """,Planilha1!BZ22,""")")),"""","'")</f>
        <v>(7, 'pizzamaniaexpresso.com', 'terça', '14:00', '19:00'),</v>
      </c>
    </row>
    <row r="22" spans="4:26" x14ac:dyDescent="0.25">
      <c r="D22" s="4" t="str">
        <f>SUBSTITUTE(IF(Planilha1!G24&lt;&gt;"",_xlfn.CONCAT("(",Planilha1!G23,", """,Planilha1!H23,""", """,Planilha1!I23,""", """,Planilha1!J23,"""),"),_xlfn.CONCAT("(",Planilha1!G23,", """,Planilha1!H23,""", """,Planilha1!I23,""", """,Planilha1!J23,""")")),"""","'")</f>
        <v>(22, 'Marcos Oliveira', '30/01/1989', 'Rua Central, 987'),</v>
      </c>
      <c r="N22" t="str">
        <f>TRIM(SUBSTITUTE(IF(Planilha1!AK24&lt;&gt;"",_xlfn.CONCAT("(""",Planilha1!AK23,""", """,Planilha1!AL23,""", ",Planilha1!AM23,", ",Planilha1!AN23,"),"),_xlfn.CONCAT("(""",Planilha1!AK23,""", """,Planilha1!AL23,""", ",Planilha1!AM23,", ",Planilha1!AN23,")")),"""","'"))</f>
        <v>('cheesyheaven.com', 'Pizza Calabresa Picante', 28.90, 32),</v>
      </c>
      <c r="P22" t="str">
        <f>SUBSTITUTE(IF(Planilha1!AQ24&lt;&gt;"",_xlfn.CONCAT("(""",Planilha1!AQ23,""", """,Planilha1!AR23,""", """,Planilha1!AS23,"""),"),_xlfn.CONCAT("(""",Planilha1!AQ23,""", """,Planilha1!AR23,""", """,Planilha1!AS23,""")")),"""","'")</f>
        <v>('pizzadeluxe.com', 'Pizza Margherita Especial', 'Molho de tomate italiano, muçarela de búfala, tomate cereja, manjericão fresco'),</v>
      </c>
      <c r="T22" t="str">
        <f>SUBSTITUTE(IF(Planilha1!BA24&lt;&gt;"",_xlfn.CONCAT("(""",Planilha1!BA23,""", ",Planilha1!BB23,", """,Planilha1!BC23,""", """,Planilha1!BD23,""", """,Planilha1!BE23,""", ",Planilha1!BF23,"),"),_xlfn.CONCAT("(""",Planilha1!BA23,""", ",Planilha1!BB23,", """,Planilha1!BC23,""", """,Planilha1!BD23,""", """,Planilha1!BE23,""", ",Planilha1!BF23,")")),"""","'")</f>
        <v>('cheesyheaven.com', 2, 'Salada Caesar', 'Salada', 'Salada, Alface romana, croutons, queijo parmesão e molho Caesar', 12.99),</v>
      </c>
      <c r="Z22" t="str">
        <f>SUBSTITUTE(IF(Planilha1!BV24&lt;&gt;"",_xlfn.CONCAT("(",Planilha1!BV23,", """,Planilha1!BW23,""", """,Planilha1!BX23,""", """,Planilha1!BY23,""", """,Planilha1!BZ23,"""),"),_xlfn.CONCAT("(",Planilha1!BV23,", """,Planilha1!BW23,""", """,Planilha1!BX23,""", """,Planilha1!BY23,""", """,Planilha1!BZ23,""")")),"""","'")</f>
        <v>(8, 'cheesyheaven.com', 'segunda', '13:00', '18:00'),</v>
      </c>
    </row>
    <row r="23" spans="4:26" x14ac:dyDescent="0.25">
      <c r="D23" s="4" t="str">
        <f>SUBSTITUTE(IF(Planilha1!G25&lt;&gt;"",_xlfn.CONCAT("(",Planilha1!G24,", """,Planilha1!H24,""", """,Planilha1!I24,""", """,Planilha1!J24,"""),"),_xlfn.CONCAT("(",Planilha1!G24,", """,Planilha1!H24,""", """,Planilha1!I24,""", """,Planilha1!J24,""")")),"""","'")</f>
        <v>(23, 'Letícia Costa', '23/06/1991', 'Avenida das Rosas, 246'),</v>
      </c>
      <c r="N23" t="str">
        <f>TRIM(SUBSTITUTE(IF(Planilha1!AK25&lt;&gt;"",_xlfn.CONCAT("(""",Planilha1!AK24,""", """,Planilha1!AL24,""", ",Planilha1!AM24,", ",Planilha1!AN24,"),"),_xlfn.CONCAT("(""",Planilha1!AK24,""", """,Planilha1!AL24,""", ",Planilha1!AM24,", ",Planilha1!AN24,")")),"""","'"))</f>
        <v>('cheesyheaven.com', 'Pizza Chocolate com Morangos Frescos', 33.90, 33),</v>
      </c>
      <c r="P23" t="str">
        <f>SUBSTITUTE(IF(Planilha1!AQ25&lt;&gt;"",_xlfn.CONCAT("(""",Planilha1!AQ24,""", """,Planilha1!AR24,""", """,Planilha1!AS24,"""),"),_xlfn.CONCAT("(""",Planilha1!AQ24,""", """,Planilha1!AR24,""", """,Planilha1!AS24,""")")),"""","'")</f>
        <v>('pizzadeluxe.com', 'Pizza Calabresa Acebolada Picante', 'Molho de tomate, muçarela, calabresa fatiada, cebola, pimenta calabresa, azeitonas pretas'),</v>
      </c>
      <c r="T23" t="str">
        <f>SUBSTITUTE(IF(Planilha1!BA25&lt;&gt;"",_xlfn.CONCAT("(""",Planilha1!BA24,""", ",Planilha1!BB24,", """,Planilha1!BC24,""", """,Planilha1!BD24,""", """,Planilha1!BE24,""", ",Planilha1!BF24,"),"),_xlfn.CONCAT("(""",Planilha1!BA24,""", ",Planilha1!BB24,", """,Planilha1!BC24,""", """,Planilha1!BD24,""", """,Planilha1!BE24,""", ",Planilha1!BF24,")")),"""","'")</f>
        <v>('cheesyheaven.com', 3, 'Refrigerante Cola', 'Bebida', 'Bebida, Bebida gaseificada sabor cola', 4.99),</v>
      </c>
      <c r="Z23" t="str">
        <f>SUBSTITUTE(IF(Planilha1!BV25&lt;&gt;"",_xlfn.CONCAT("(",Planilha1!BV24,", """,Planilha1!BW24,""", """,Planilha1!BX24,""", """,Planilha1!BY24,""", """,Planilha1!BZ24,"""),"),_xlfn.CONCAT("(",Planilha1!BV24,", """,Planilha1!BW24,""", """,Planilha1!BX24,""", """,Planilha1!BY24,""", """,Planilha1!BZ24,""")")),"""","'")</f>
        <v>(8, 'cheesyheaven.com', 'terça', '12:00', '17:00'),</v>
      </c>
    </row>
    <row r="24" spans="4:26" x14ac:dyDescent="0.25">
      <c r="D24" s="4" t="str">
        <f>SUBSTITUTE(IF(Planilha1!G26&lt;&gt;"",_xlfn.CONCAT("(",Planilha1!G25,", """,Planilha1!H25,""", """,Planilha1!I25,""", """,Planilha1!J25,"""),"),_xlfn.CONCAT("(",Planilha1!G25,", """,Planilha1!H25,""", """,Planilha1!I25,""", """,Planilha1!J25,""")")),"""","'")</f>
        <v>(24, 'Gabriel Alves', '13/12/1988', 'Rua dos Cravos, 543'),</v>
      </c>
      <c r="N24" t="str">
        <f>TRIM(SUBSTITUTE(IF(Planilha1!AK26&lt;&gt;"",_xlfn.CONCAT("(""",Planilha1!AK25,""", """,Planilha1!AL25,""", ",Planilha1!AM25,", ",Planilha1!AN25,"),"),_xlfn.CONCAT("(""",Planilha1!AK25,""", """,Planilha1!AL25,""", ",Planilha1!AM25,", ",Planilha1!AN25,")")),"""","'"))</f>
        <v>('cheesyheaven.com', 'Pizza Portuguesa Premium', 31.90, 34),</v>
      </c>
      <c r="P24" t="str">
        <f>SUBSTITUTE(IF(Planilha1!AQ26&lt;&gt;"",_xlfn.CONCAT("(""",Planilha1!AQ25,""", """,Planilha1!AR25,""", """,Planilha1!AS25,"""),"),_xlfn.CONCAT("(""",Planilha1!AQ25,""", """,Planilha1!AR25,""", """,Planilha1!AS25,""")")),"""","'")</f>
        <v>('pizzadeluxe.com', 'Pizza Portuguesa Premium', 'Molho de tomate, muçarela, presunto, cebola, ovos, azeitonas verdes, bacon, pimentão, tomate fatiado'),</v>
      </c>
      <c r="T24" t="str">
        <f>SUBSTITUTE(IF(Planilha1!BA26&lt;&gt;"",_xlfn.CONCAT("(""",Planilha1!BA25,""", ",Planilha1!BB25,", """,Planilha1!BC25,""", """,Planilha1!BD25,""", """,Planilha1!BE25,""", ",Planilha1!BF25,"),"),_xlfn.CONCAT("(""",Planilha1!BA25,""", ",Planilha1!BB25,", """,Planilha1!BC25,""", """,Planilha1!BD25,""", """,Planilha1!BE25,""", ",Planilha1!BF25,")")),"""","'")</f>
        <v>('cheesyheaven.com', 4, 'Mousse de Chocolate', 'Sobremesa', 'Sobremesa, Sobremesa cremosa de chocolate', 7.99),</v>
      </c>
      <c r="Z24" t="str">
        <f>SUBSTITUTE(IF(Planilha1!BV26&lt;&gt;"",_xlfn.CONCAT("(",Planilha1!BV25,", """,Planilha1!BW25,""", """,Planilha1!BX25,""", """,Planilha1!BY25,""", """,Planilha1!BZ25,"""),"),_xlfn.CONCAT("(",Planilha1!BV25,", """,Planilha1!BW25,""", """,Planilha1!BX25,""", """,Planilha1!BY25,""", """,Planilha1!BZ25,""")")),"""","'")</f>
        <v>(8, 'cheesyheaven.com', 'quarta', '15:00', '20:00'),</v>
      </c>
    </row>
    <row r="25" spans="4:26" x14ac:dyDescent="0.25">
      <c r="D25" s="4" t="str">
        <f>SUBSTITUTE(IF(Planilha1!G27&lt;&gt;"",_xlfn.CONCAT("(",Planilha1!G26,", """,Planilha1!H26,""", """,Planilha1!I26,""", """,Planilha1!J26,"""),"),_xlfn.CONCAT("(",Planilha1!G26,", """,Planilha1!H26,""", """,Planilha1!I26,""", """,Planilha1!J26,""")")),"""","'")</f>
        <v>(25, 'Renata Lima', '06/02/1993', 'Avenida dos Girassóis, 765'),</v>
      </c>
      <c r="N25" t="str">
        <f>TRIM(SUBSTITUTE(IF(Planilha1!AK27&lt;&gt;"",_xlfn.CONCAT("(""",Planilha1!AK26,""", """,Planilha1!AL26,""", ",Planilha1!AM26,", ",Planilha1!AN26,"),"),_xlfn.CONCAT("(""",Planilha1!AK26,""", """,Planilha1!AL26,""", ",Planilha1!AM26,", ",Planilha1!AN26,")")),"""","'"))</f>
        <v>('cheesyheaven.com', 'Pizza Quatro Queijos Gourmet', 30.90, 35),</v>
      </c>
      <c r="P25" t="str">
        <f>SUBSTITUTE(IF(Planilha1!AQ27&lt;&gt;"",_xlfn.CONCAT("(""",Planilha1!AQ26,""", """,Planilha1!AR26,""", """,Planilha1!AS26,"""),"),_xlfn.CONCAT("(""",Planilha1!AQ26,""", """,Planilha1!AR26,""", """,Planilha1!AS26,""")")),"""","'")</f>
        <v>('pizzadeluxe.com', 'Pizza Quatro Queijos com Catupiry', 'Molho de tomate, muçarela, provolone, gorgonzola, parmesão, catupiry'),</v>
      </c>
      <c r="T25" t="str">
        <f>SUBSTITUTE(IF(Planilha1!BA27&lt;&gt;"",_xlfn.CONCAT("(""",Planilha1!BA26,""", ",Planilha1!BB26,", """,Planilha1!BC26,""", """,Planilha1!BD26,""", """,Planilha1!BE26,""", ",Planilha1!BF26,"),"),_xlfn.CONCAT("(""",Planilha1!BA26,""", ",Planilha1!BB26,", """,Planilha1!BC26,""", """,Planilha1!BD26,""", """,Planilha1!BE26,""", ",Planilha1!BF26,")")),"""","'")</f>
        <v>('cheesyheaven.com', 5, 'Água Mineral', 'Bebida', 'Bebida, Água mineral sem gás', 3.99),</v>
      </c>
      <c r="Z25" t="str">
        <f>SUBSTITUTE(IF(Planilha1!BV27&lt;&gt;"",_xlfn.CONCAT("(",Planilha1!BV26,", """,Planilha1!BW26,""", """,Planilha1!BX26,""", """,Planilha1!BY26,""", """,Planilha1!BZ26,"""),"),_xlfn.CONCAT("(",Planilha1!BV26,", """,Planilha1!BW26,""", """,Planilha1!BX26,""", """,Planilha1!BY26,""", """,Planilha1!BZ26,""")")),"""","'")</f>
        <v>(9, 'pizzadeluxe.com', 'terça', '10:00', '15:00'),</v>
      </c>
    </row>
    <row r="26" spans="4:26" x14ac:dyDescent="0.25">
      <c r="D26" s="4" t="str">
        <f>SUBSTITUTE(IF(Planilha1!G28&lt;&gt;"",_xlfn.CONCAT("(",Planilha1!G27,", """,Planilha1!H27,""", """,Planilha1!I27,""", """,Planilha1!J27,"""),"),_xlfn.CONCAT("(",Planilha1!G27,", """,Planilha1!H27,""", """,Planilha1!I27,""", """,Planilha1!J27,""")")),"""","'")</f>
        <v>(26, 'Marcela Costa', '31/10/1991', 'Rua das Margaridas, 321'),</v>
      </c>
      <c r="N26" t="str">
        <f>TRIM(SUBSTITUTE(IF(Planilha1!AK28&lt;&gt;"",_xlfn.CONCAT("(""",Planilha1!AK27,""", """,Planilha1!AL27,""", ",Planilha1!AM27,", ",Planilha1!AN27,"),"),_xlfn.CONCAT("(""",Planilha1!AK27,""", """,Planilha1!AL27,""", ",Planilha1!AM27,", ",Planilha1!AN27,")")),"""","'"))</f>
        <v>('cheesyheaven.com', 'Pizza Brigadeiro com Morangos', 35.90, 36),</v>
      </c>
      <c r="P26" t="str">
        <f>SUBSTITUTE(IF(Planilha1!AQ28&lt;&gt;"",_xlfn.CONCAT("(""",Planilha1!AQ27,""", """,Planilha1!AR27,""", """,Planilha1!AS27,"""),"),_xlfn.CONCAT("(""",Planilha1!AQ27,""", """,Planilha1!AR27,""", """,Planilha1!AS27,""")")),"""","'")</f>
        <v>('pizzadeluxe.com', 'Pizza Vegetariana Gourmet', 'Molho de tomate italiano, muçarela de búfala, tomate cereja, brócolis, champignon'),</v>
      </c>
      <c r="T26" t="str">
        <f>SUBSTITUTE(IF(Planilha1!BA28&lt;&gt;"",_xlfn.CONCAT("(""",Planilha1!BA27,""", ",Planilha1!BB27,", """,Planilha1!BC27,""", """,Planilha1!BD27,""", """,Planilha1!BE27,""", ",Planilha1!BF27,"),"),_xlfn.CONCAT("(""",Planilha1!BA27,""", ",Planilha1!BB27,", """,Planilha1!BC27,""", """,Planilha1!BD27,""", """,Planilha1!BE27,""", ",Planilha1!BF27,")")),"""","'")</f>
        <v>('cheesyheaven.com', 6, 'Salada de Frutas', 'Salada', 'Salada, Mistura de frutas frescas cortadas', 9.99),</v>
      </c>
      <c r="Z26" t="str">
        <f>SUBSTITUTE(IF(Planilha1!BV28&lt;&gt;"",_xlfn.CONCAT("(",Planilha1!BV27,", """,Planilha1!BW27,""", """,Planilha1!BX27,""", """,Planilha1!BY27,""", """,Planilha1!BZ27,"""),"),_xlfn.CONCAT("(",Planilha1!BV27,", """,Planilha1!BW27,""", """,Planilha1!BX27,""", """,Planilha1!BY27,""", """,Planilha1!BZ27,""")")),"""","'")</f>
        <v>(9, 'pizzadeluxe.com', 'quarta', '09:00', '14:00'),</v>
      </c>
    </row>
    <row r="27" spans="4:26" x14ac:dyDescent="0.25">
      <c r="D27" s="4" t="str">
        <f>SUBSTITUTE(IF(Planilha1!G29&lt;&gt;"",_xlfn.CONCAT("(",Planilha1!G28,", """,Planilha1!H28,""", """,Planilha1!I28,""", """,Planilha1!J28,"""),"),_xlfn.CONCAT("(",Planilha1!G28,", """,Planilha1!H28,""", """,Planilha1!I28,""", """,Planilha1!J28,""")")),"""","'")</f>
        <v>(27, 'Gustavo Santos', '19/03/1989', 'Avenida Principal, 654'),</v>
      </c>
      <c r="N27" t="str">
        <f>TRIM(SUBSTITUTE(IF(Planilha1!AK29&lt;&gt;"",_xlfn.CONCAT("(""",Planilha1!AK28,""", """,Planilha1!AL28,""", ",Planilha1!AM28,", ",Planilha1!AN28,"),"),_xlfn.CONCAT("(""",Planilha1!AK28,""", """,Planilha1!AL28,""", ",Planilha1!AM28,", ",Planilha1!AN28,")")),"""","'"))</f>
        <v>('cheesyheaven.com', 'Pizza Vegetariana Premium', 31.90, 37),</v>
      </c>
      <c r="P27" t="str">
        <f>SUBSTITUTE(IF(Planilha1!AQ29&lt;&gt;"",_xlfn.CONCAT("(""",Planilha1!AQ28,""", """,Planilha1!AR28,""", """,Planilha1!AS28,"""),"),_xlfn.CONCAT("(""",Planilha1!AQ28,""", """,Planilha1!AR28,""", """,Planilha1!AS28,""")")),"""","'")</f>
        <v>('pizzadeluxe.com', 'Pizza Frango com Cheddar', 'Molho de tomate, muçarela, frango desfiado, cheddar, milho, azeitonas verdes'),</v>
      </c>
      <c r="T27" t="str">
        <f>SUBSTITUTE(IF(Planilha1!BA29&lt;&gt;"",_xlfn.CONCAT("(""",Planilha1!BA28,""", ",Planilha1!BB28,", """,Planilha1!BC28,""", """,Planilha1!BD28,""", """,Planilha1!BE28,""", ",Planilha1!BF28,"),"),_xlfn.CONCAT("(""",Planilha1!BA28,""", ",Planilha1!BB28,", """,Planilha1!BC28,""", """,Planilha1!BD28,""", """,Planilha1!BE28,""", ",Planilha1!BF28,")")),"""","'")</f>
        <v>('cheesyheaven.com', 7, 'Café Expresso', 'Bebida', 'Bebida, Café preto concentrado', 6.99),</v>
      </c>
      <c r="Z27" t="str">
        <f>SUBSTITUTE(IF(Planilha1!BV29&lt;&gt;"",_xlfn.CONCAT("(",Planilha1!BV28,", """,Planilha1!BW28,""", """,Planilha1!BX28,""", """,Planilha1!BY28,""", """,Planilha1!BZ28,"""),"),_xlfn.CONCAT("(",Planilha1!BV28,", """,Planilha1!BW28,""", """,Planilha1!BX28,""", """,Planilha1!BY28,""", """,Planilha1!BZ28,""")")),"""","'")</f>
        <v>(9, 'pizzadeluxe.com', 'quinta', '12:00', '17:00'),</v>
      </c>
    </row>
    <row r="28" spans="4:26" x14ac:dyDescent="0.25">
      <c r="D28" s="4" t="str">
        <f>SUBSTITUTE(IF(Planilha1!G30&lt;&gt;"",_xlfn.CONCAT("(",Planilha1!G29,", """,Planilha1!H29,""", """,Planilha1!I29,""", """,Planilha1!J29,"""),"),_xlfn.CONCAT("(",Planilha1!G29,", """,Planilha1!H29,""", """,Planilha1!I29,""", """,Planilha1!J29,""")")),"""","'")</f>
        <v>(28, 'Carolina Oliveira', '12/09/1994', 'Rua dos Pinheiros, 987'),</v>
      </c>
      <c r="N28" t="str">
        <f>TRIM(SUBSTITUTE(IF(Planilha1!AK30&lt;&gt;"",_xlfn.CONCAT("(""",Planilha1!AK29,""", """,Planilha1!AL29,""", ",Planilha1!AM29,", ",Planilha1!AN29,"),"),_xlfn.CONCAT("(""",Planilha1!AK29,""", """,Planilha1!AL29,""", ",Planilha1!AM29,", ",Planilha1!AN29,")")),"""","'"))</f>
        <v>('cheesyheaven.com', 'Pizza Frango com Catupiry', 32.90, 38),</v>
      </c>
      <c r="P28" t="str">
        <f>SUBSTITUTE(IF(Planilha1!AQ30&lt;&gt;"",_xlfn.CONCAT("(""",Planilha1!AQ29,""", """,Planilha1!AR29,""", """,Planilha1!AS29,"""),"),_xlfn.CONCAT("(""",Planilha1!AQ29,""", """,Planilha1!AR29,""", """,Planilha1!AS29,""")")),"""","'")</f>
        <v>('pizzadeluxe.com', 'Pizza Margherita Tradicional', 'Molho de tomate, muçarela, manjericão fresco, tomate fatiado'),</v>
      </c>
      <c r="T28" t="str">
        <f>SUBSTITUTE(IF(Planilha1!BA30&lt;&gt;"",_xlfn.CONCAT("(""",Planilha1!BA29,""", ",Planilha1!BB29,", """,Planilha1!BC29,""", """,Planilha1!BD29,""", """,Planilha1!BE29,""", ",Planilha1!BF29,"),"),_xlfn.CONCAT("(""",Planilha1!BA29,""", ",Planilha1!BB29,", """,Planilha1!BC29,""", """,Planilha1!BD29,""", """,Planilha1!BE29,""", ",Planilha1!BF29,")")),"""","'")</f>
        <v>('cheesyheaven.com', 8, 'Sorvete de Baunilha', 'Sobremesa', 'Sobremesa, Sorvete de baunilha cremoso', 8.99),</v>
      </c>
      <c r="Z28" t="str">
        <f>SUBSTITUTE(IF(Planilha1!BV30&lt;&gt;"",_xlfn.CONCAT("(",Planilha1!BV29,", """,Planilha1!BW29,""", """,Planilha1!BX29,""", """,Planilha1!BY29,""", """,Planilha1!BZ29,"""),"),_xlfn.CONCAT("(",Planilha1!BV29,", """,Planilha1!BW29,""", """,Planilha1!BX29,""", """,Planilha1!BY29,""", """,Planilha1!BZ29,""")")),"""","'")</f>
        <v>(10, 'sliceofheaven.com', 'quarta', '11:00', '16:00'),</v>
      </c>
    </row>
    <row r="29" spans="4:26" x14ac:dyDescent="0.25">
      <c r="D29" s="4" t="str">
        <f>SUBSTITUTE(IF(Planilha1!G31&lt;&gt;"",_xlfn.CONCAT("(",Planilha1!G30,", """,Planilha1!H30,""", """,Planilha1!I30,""", """,Planilha1!J30,"""),"),_xlfn.CONCAT("(",Planilha1!G30,", """,Planilha1!H30,""", """,Planilha1!I30,""", """,Planilha1!J30,""")")),"""","'")</f>
        <v>(29, 'Lucas Lima', '04/02/1990', 'Avenida dos Coqueiros, 321'),</v>
      </c>
      <c r="N29" t="str">
        <f>TRIM(SUBSTITUTE(IF(Planilha1!AK31&lt;&gt;"",_xlfn.CONCAT("(""",Planilha1!AK30,""", """,Planilha1!AL30,""", ",Planilha1!AM30,", ",Planilha1!AN30,"),"),_xlfn.CONCAT("(""",Planilha1!AK30,""", """,Planilha1!AL30,""", ",Planilha1!AM30,", ",Planilha1!AN30,")")),"""","'"))</f>
        <v>('cheesyheaven.com', 'Pizza Doce de Leite com Amendoim Caramelizado', 34.90, 39),</v>
      </c>
      <c r="P29" t="str">
        <f>SUBSTITUTE(IF(Planilha1!AQ31&lt;&gt;"",_xlfn.CONCAT("(""",Planilha1!AQ30,""", """,Planilha1!AR30,""", """,Planilha1!AS30,"""),"),_xlfn.CONCAT("(""",Planilha1!AQ30,""", """,Planilha1!AR30,""", """,Planilha1!AS30,""")")),"""","'")</f>
        <v>('sliceofheaven.com', 'Pizza Margherita Especial', 'Molho de tomate italiano, muçarela de búfala, tomate cereja, manjericão fresco'),</v>
      </c>
      <c r="T29" t="str">
        <f>SUBSTITUTE(IF(Planilha1!BA31&lt;&gt;"",_xlfn.CONCAT("(""",Planilha1!BA30,""", ",Planilha1!BB30,", """,Planilha1!BC30,""", """,Planilha1!BD30,""", """,Planilha1!BE30,""", ",Planilha1!BF30,"),"),_xlfn.CONCAT("(""",Planilha1!BA30,""", ",Planilha1!BB30,", """,Planilha1!BC30,""", """,Planilha1!BD30,""", """,Planilha1!BE30,""", ",Planilha1!BF30,")")),"""","'")</f>
        <v>('cheesyheaven.com', 9, 'Chá Gelado', 'Bebida', 'Bebida, Chá gelado de frutas', 5.99),</v>
      </c>
      <c r="Z29" t="str">
        <f>SUBSTITUTE(IF(Planilha1!BV31&lt;&gt;"",_xlfn.CONCAT("(",Planilha1!BV30,", """,Planilha1!BW30,""", """,Planilha1!BX30,""", """,Planilha1!BY30,""", """,Planilha1!BZ30,"""),"),_xlfn.CONCAT("(",Planilha1!BV30,", """,Planilha1!BW30,""", """,Planilha1!BX30,""", """,Planilha1!BY30,""", """,Planilha1!BZ30,""")")),"""","'")</f>
        <v>(10, 'sliceofheaven.com', 'quinta', '10:00', '15:00'),</v>
      </c>
    </row>
    <row r="30" spans="4:26" x14ac:dyDescent="0.25">
      <c r="D30" s="4" t="str">
        <f>SUBSTITUTE(IF(Planilha1!G32&lt;&gt;"",_xlfn.CONCAT("(",Planilha1!G31,", """,Planilha1!H31,""", """,Planilha1!I31,""", """,Planilha1!J31,"""),"),_xlfn.CONCAT("(",Planilha1!G31,", """,Planilha1!H31,""", """,Planilha1!I31,""", """,Planilha1!J31,""")")),"""","'")</f>
        <v>(30, 'Natália Rodrigues', '17/07/1992', 'Rua das Violetas, 654')</v>
      </c>
      <c r="N30" t="str">
        <f>TRIM(SUBSTITUTE(IF(Planilha1!AK32&lt;&gt;"",_xlfn.CONCAT("(""",Planilha1!AK31,""", """,Planilha1!AL31,""", ",Planilha1!AM31,", ",Planilha1!AN31,"),"),_xlfn.CONCAT("(""",Planilha1!AK31,""", """,Planilha1!AL31,""", ",Planilha1!AM31,", ",Planilha1!AN31,")")),"""","'"))</f>
        <v>('cheesyheaven.com', 'Pizza Margherita Tradicional', 27.90, 40),</v>
      </c>
      <c r="P30" t="str">
        <f>SUBSTITUTE(IF(Planilha1!AQ32&lt;&gt;"",_xlfn.CONCAT("(""",Planilha1!AQ31,""", """,Planilha1!AR31,""", """,Planilha1!AS31,"""),"),_xlfn.CONCAT("(""",Planilha1!AQ31,""", """,Planilha1!AR31,""", """,Planilha1!AS31,""")")),"""","'")</f>
        <v>('sliceofheaven.com', 'Pizza Calabresa Acebolada Picante', 'Molho de tomate, muçarela, calabresa fatiada, cebola, pimenta calabresa, azeitonas pretas'),</v>
      </c>
      <c r="T30" t="str">
        <f>SUBSTITUTE(IF(Planilha1!BA32&lt;&gt;"",_xlfn.CONCAT("(""",Planilha1!BA31,""", ",Planilha1!BB31,", """,Planilha1!BC31,""", """,Planilha1!BD31,""", """,Planilha1!BE31,""", ",Planilha1!BF31,"),"),_xlfn.CONCAT("(""",Planilha1!BA31,""", ",Planilha1!BB31,", """,Planilha1!BC31,""", """,Planilha1!BD31,""", """,Planilha1!BE31,""", ",Planilha1!BF31,")")),"""","'")</f>
        <v>('cheesyheaven.com', 10, 'Salada Caprese', 'Salada', 'Salada, Tomate fatiado, queijo mussarela, manjericão e azeite de oliva', 11.99),</v>
      </c>
      <c r="Z30" t="str">
        <f>SUBSTITUTE(IF(Planilha1!BV32&lt;&gt;"",_xlfn.CONCAT("(",Planilha1!BV31,", """,Planilha1!BW31,""", """,Planilha1!BX31,""", """,Planilha1!BY31,""", """,Planilha1!BZ31,"""),"),_xlfn.CONCAT("(",Planilha1!BV31,", """,Planilha1!BW31,""", """,Planilha1!BX31,""", """,Planilha1!BY31,""", """,Planilha1!BZ31,""")")),"""","'")</f>
        <v>(10, 'sliceofheaven.com', 'sexta', '13:00', '18:00')</v>
      </c>
    </row>
    <row r="31" spans="4:26" x14ac:dyDescent="0.25">
      <c r="N31" t="str">
        <f>TRIM(SUBSTITUTE(IF(Planilha1!AK33&lt;&gt;"",_xlfn.CONCAT("(""",Planilha1!AK32,""", """,Planilha1!AL32,""", ",Planilha1!AM32,", ",Planilha1!AN32,"),"),_xlfn.CONCAT("(""",Planilha1!AK32,""", """,Planilha1!AL32,""", ",Planilha1!AM32,", ",Planilha1!AN32,")")),"""","'"))</f>
        <v>('pizzadeluxe.com', 'Pizza Margherita Especial', 28.90, 51),</v>
      </c>
      <c r="P31" t="str">
        <f>SUBSTITUTE(IF(Planilha1!AQ33&lt;&gt;"",_xlfn.CONCAT("(""",Planilha1!AQ32,""", """,Planilha1!AR32,""", """,Planilha1!AS32,"""),"),_xlfn.CONCAT("(""",Planilha1!AQ32,""", """,Planilha1!AR32,""", """,Planilha1!AS32,""")")),"""","'")</f>
        <v>('sliceofheaven.com', 'Pizza Portuguesa Premium', 'Molho de tomate, muçarela, presunto, cebola, ovos, azeitonas verdes, bacon, pimentão, tomate fatiado'),</v>
      </c>
      <c r="T31" t="str">
        <f>SUBSTITUTE(IF(Planilha1!BA33&lt;&gt;"",_xlfn.CONCAT("(""",Planilha1!BA32,""", ",Planilha1!BB32,", """,Planilha1!BC32,""", """,Planilha1!BD32,""", """,Planilha1!BE32,""", ",Planilha1!BF32,"),"),_xlfn.CONCAT("(""",Planilha1!BA32,""", ",Planilha1!BB32,", """,Planilha1!BC32,""", """,Planilha1!BD32,""", """,Planilha1!BE32,""", ",Planilha1!BF32,")")),"""","'")</f>
        <v>('pizzadeluxe.com', 1, 'Suco de Laranja', 'Bebida', 'Bebida, Suco natural de laranja', 5.99),</v>
      </c>
    </row>
    <row r="32" spans="4:26" x14ac:dyDescent="0.25">
      <c r="N32" t="str">
        <f>TRIM(SUBSTITUTE(IF(Planilha1!AK34&lt;&gt;"",_xlfn.CONCAT("(""",Planilha1!AK33,""", """,Planilha1!AL33,""", ",Planilha1!AM33,", ",Planilha1!AN33,"),"),_xlfn.CONCAT("(""",Planilha1!AK33,""", """,Planilha1!AL33,""", ",Planilha1!AM33,", ",Planilha1!AN33,")")),"""","'"))</f>
        <v>('pizzadeluxe.com', 'Pizza Calabresa Acebolada Picante', 29.90, 52),</v>
      </c>
      <c r="P32" t="str">
        <f>SUBSTITUTE(IF(Planilha1!AQ34&lt;&gt;"",_xlfn.CONCAT("(""",Planilha1!AQ33,""", """,Planilha1!AR33,""", """,Planilha1!AS33,"""),"),_xlfn.CONCAT("(""",Planilha1!AQ33,""", """,Planilha1!AR33,""", """,Planilha1!AS33,""")")),"""","'")</f>
        <v>('sliceofheaven.com', 'Pizza Quatro Queijos com Catupiry', 'Molho de tomate, muçarela, provolone, gorgonzola, parmesão, catupiry'),</v>
      </c>
      <c r="T32" t="str">
        <f>SUBSTITUTE(IF(Planilha1!BA34&lt;&gt;"",_xlfn.CONCAT("(""",Planilha1!BA33,""", ",Planilha1!BB33,", """,Planilha1!BC33,""", """,Planilha1!BD33,""", """,Planilha1!BE33,""", ",Planilha1!BF33,"),"),_xlfn.CONCAT("(""",Planilha1!BA33,""", ",Planilha1!BB33,", """,Planilha1!BC33,""", """,Planilha1!BD33,""", """,Planilha1!BE33,""", ",Planilha1!BF33,")")),"""","'")</f>
        <v>('pizzadeluxe.com', 2, 'Salada Caesar', 'Salada', 'Salada, Alface romana, croutons, queijo parmesão e molho Caesar', 12.99),</v>
      </c>
    </row>
    <row r="33" spans="14:20" x14ac:dyDescent="0.25">
      <c r="N33" t="str">
        <f>TRIM(SUBSTITUTE(IF(Planilha1!AK35&lt;&gt;"",_xlfn.CONCAT("(""",Planilha1!AK34,""", """,Planilha1!AL34,""", ",Planilha1!AM34,", ",Planilha1!AN34,"),"),_xlfn.CONCAT("(""",Planilha1!AK34,""", """,Planilha1!AL34,""", ",Planilha1!AM34,", ",Planilha1!AN34,")")),"""","'"))</f>
        <v>('pizzadeluxe.com', 'Pizza Chocolate com Morangos e Nutella', 33.90, 53),</v>
      </c>
      <c r="P33" t="str">
        <f>SUBSTITUTE(IF(Planilha1!AQ35&lt;&gt;"",_xlfn.CONCAT("(""",Planilha1!AQ34,""", """,Planilha1!AR34,""", """,Planilha1!AS34,"""),"),_xlfn.CONCAT("(""",Planilha1!AQ34,""", """,Planilha1!AR34,""", """,Planilha1!AS34,""")")),"""","'")</f>
        <v>('sliceofheaven.com', 'Pizza Vegetariana Gourmet', 'Molho de tomate italiano, muçarela de búfala, tomate cereja, brócolis, champignon'),</v>
      </c>
      <c r="T33" t="str">
        <f>SUBSTITUTE(IF(Planilha1!BA35&lt;&gt;"",_xlfn.CONCAT("(""",Planilha1!BA34,""", ",Planilha1!BB34,", """,Planilha1!BC34,""", """,Planilha1!BD34,""", """,Planilha1!BE34,""", ",Planilha1!BF34,"),"),_xlfn.CONCAT("(""",Planilha1!BA34,""", ",Planilha1!BB34,", """,Planilha1!BC34,""", """,Planilha1!BD34,""", """,Planilha1!BE34,""", ",Planilha1!BF34,")")),"""","'")</f>
        <v>('pizzadeluxe.com', 3, 'Refrigerante Cola', 'Bebida', 'Bebida, Bebida gaseificada sabor cola', 4.99),</v>
      </c>
    </row>
    <row r="34" spans="14:20" x14ac:dyDescent="0.25">
      <c r="N34" t="str">
        <f>TRIM(SUBSTITUTE(IF(Planilha1!AK36&lt;&gt;"",_xlfn.CONCAT("(""",Planilha1!AK35,""", """,Planilha1!AL35,""", ",Planilha1!AM35,", ",Planilha1!AN35,"),"),_xlfn.CONCAT("(""",Planilha1!AK35,""", """,Planilha1!AL35,""", ",Planilha1!AM35,", ",Planilha1!AN35,")")),"""","'"))</f>
        <v>('pizzadeluxe.com', 'Pizza Portuguesa Premium', 31.90, 54),</v>
      </c>
      <c r="P34" t="str">
        <f>SUBSTITUTE(IF(Planilha1!AQ36&lt;&gt;"",_xlfn.CONCAT("(""",Planilha1!AQ35,""", """,Planilha1!AR35,""", """,Planilha1!AS35,"""),"),_xlfn.CONCAT("(""",Planilha1!AQ35,""", """,Planilha1!AR35,""", """,Planilha1!AS35,""")")),"""","'")</f>
        <v>('sliceofheaven.com', 'Pizza Frango com Cheddar', 'Molho de tomate, muçarela, frango desfiado, cheddar, milho, azeitonas verdes'),</v>
      </c>
      <c r="T34" t="str">
        <f>SUBSTITUTE(IF(Planilha1!BA36&lt;&gt;"",_xlfn.CONCAT("(""",Planilha1!BA35,""", ",Planilha1!BB35,", """,Planilha1!BC35,""", """,Planilha1!BD35,""", """,Planilha1!BE35,""", ",Planilha1!BF35,"),"),_xlfn.CONCAT("(""",Planilha1!BA35,""", ",Planilha1!BB35,", """,Planilha1!BC35,""", """,Planilha1!BD35,""", """,Planilha1!BE35,""", ",Planilha1!BF35,")")),"""","'")</f>
        <v>('pizzadeluxe.com', 4, 'Mousse de Chocolate', 'Sobremesa', 'Sobremesa, Sobremesa cremosa de chocolate', 7.99),</v>
      </c>
    </row>
    <row r="35" spans="14:20" x14ac:dyDescent="0.25">
      <c r="N35" t="str">
        <f>TRIM(SUBSTITUTE(IF(Planilha1!AK37&lt;&gt;"",_xlfn.CONCAT("(""",Planilha1!AK36,""", """,Planilha1!AL36,""", ",Planilha1!AM36,", ",Planilha1!AN36,"),"),_xlfn.CONCAT("(""",Planilha1!AK36,""", """,Planilha1!AL36,""", ",Planilha1!AM36,", ",Planilha1!AN36,")")),"""","'"))</f>
        <v>('pizzadeluxe.com', 'Pizza Quatro Queijos com Catupiry', 30.90, 55),</v>
      </c>
      <c r="P35" t="str">
        <f>SUBSTITUTE(IF(Planilha1!AQ37&lt;&gt;"",_xlfn.CONCAT("(""",Planilha1!AQ36,""", """,Planilha1!AR36,""", """,Planilha1!AS36,"""),"),_xlfn.CONCAT("(""",Planilha1!AQ36,""", """,Planilha1!AR36,""", """,Planilha1!AS36,""")")),"""","'")</f>
        <v>('sliceofheaven.com', 'Pizza Margherita Tradicional', 'Molho de tomate, muçarela, manjericão fresco, tomate fatiado')</v>
      </c>
      <c r="T35" t="str">
        <f>SUBSTITUTE(IF(Planilha1!BA37&lt;&gt;"",_xlfn.CONCAT("(""",Planilha1!BA36,""", ",Planilha1!BB36,", """,Planilha1!BC36,""", """,Planilha1!BD36,""", """,Planilha1!BE36,""", ",Planilha1!BF36,"),"),_xlfn.CONCAT("(""",Planilha1!BA36,""", ",Planilha1!BB36,", """,Planilha1!BC36,""", """,Planilha1!BD36,""", """,Planilha1!BE36,""", ",Planilha1!BF36,")")),"""","'")</f>
        <v>('pizzadeluxe.com', 5, 'Água Mineral', 'Bebida', 'Bebida, Água mineral sem gás', 3.99),</v>
      </c>
    </row>
    <row r="36" spans="14:20" x14ac:dyDescent="0.25">
      <c r="N36" t="str">
        <f>TRIM(SUBSTITUTE(IF(Planilha1!AK38&lt;&gt;"",_xlfn.CONCAT("(""",Planilha1!AK37,""", """,Planilha1!AL37,""", ",Planilha1!AM37,", ",Planilha1!AN37,"),"),_xlfn.CONCAT("(""",Planilha1!AK37,""", """,Planilha1!AL37,""", ",Planilha1!AM37,", ",Planilha1!AN37,")")),"""","'"))</f>
        <v>('pizzadeluxe.com', 'Pizza Brigadeiro com Morangos Frescos', 35.90, 56),</v>
      </c>
      <c r="T36" t="str">
        <f>SUBSTITUTE(IF(Planilha1!BA38&lt;&gt;"",_xlfn.CONCAT("(""",Planilha1!BA37,""", ",Planilha1!BB37,", """,Planilha1!BC37,""", """,Planilha1!BD37,""", """,Planilha1!BE37,""", ",Planilha1!BF37,"),"),_xlfn.CONCAT("(""",Planilha1!BA37,""", ",Planilha1!BB37,", """,Planilha1!BC37,""", """,Planilha1!BD37,""", """,Planilha1!BE37,""", ",Planilha1!BF37,")")),"""","'")</f>
        <v>('pizzadeluxe.com', 6, 'Salada de Frutas', 'Salada', 'Salada, Mistura de frutas frescas cortadas', 9.99),</v>
      </c>
    </row>
    <row r="37" spans="14:20" x14ac:dyDescent="0.25">
      <c r="N37" t="str">
        <f>TRIM(SUBSTITUTE(IF(Planilha1!AK39&lt;&gt;"",_xlfn.CONCAT("(""",Planilha1!AK38,""", """,Planilha1!AL38,""", ",Planilha1!AM38,", ",Planilha1!AN38,"),"),_xlfn.CONCAT("(""",Planilha1!AK38,""", """,Planilha1!AL38,""", ",Planilha1!AM38,", ",Planilha1!AN38,")")),"""","'"))</f>
        <v>('pizzadeluxe.com', 'Pizza Vegetariana Gourmet', 31.90, 57),</v>
      </c>
      <c r="T37" t="str">
        <f>SUBSTITUTE(IF(Planilha1!BA39&lt;&gt;"",_xlfn.CONCAT("(""",Planilha1!BA38,""", ",Planilha1!BB38,", """,Planilha1!BC38,""", """,Planilha1!BD38,""", """,Planilha1!BE38,""", ",Planilha1!BF38,"),"),_xlfn.CONCAT("(""",Planilha1!BA38,""", ",Planilha1!BB38,", """,Planilha1!BC38,""", """,Planilha1!BD38,""", """,Planilha1!BE38,""", ",Planilha1!BF38,")")),"""","'")</f>
        <v>('pizzadeluxe.com', 7, 'Café Expresso', 'Bebida', 'Bebida, Café preto concentrado', 6.99),</v>
      </c>
    </row>
    <row r="38" spans="14:20" x14ac:dyDescent="0.25">
      <c r="N38" t="str">
        <f>TRIM(SUBSTITUTE(IF(Planilha1!AK40&lt;&gt;"",_xlfn.CONCAT("(""",Planilha1!AK39,""", """,Planilha1!AL39,""", ",Planilha1!AM39,", ",Planilha1!AN39,"),"),_xlfn.CONCAT("(""",Planilha1!AK39,""", """,Planilha1!AL39,""", ",Planilha1!AM39,", ",Planilha1!AN39,")")),"""","'"))</f>
        <v>('pizzadeluxe.com', 'Pizza Frango com Cheddar', 32.90, 58),</v>
      </c>
      <c r="T38" t="str">
        <f>SUBSTITUTE(IF(Planilha1!BA40&lt;&gt;"",_xlfn.CONCAT("(""",Planilha1!BA39,""", ",Planilha1!BB39,", """,Planilha1!BC39,""", """,Planilha1!BD39,""", """,Planilha1!BE39,""", ",Planilha1!BF39,"),"),_xlfn.CONCAT("(""",Planilha1!BA39,""", ",Planilha1!BB39,", """,Planilha1!BC39,""", """,Planilha1!BD39,""", """,Planilha1!BE39,""", ",Planilha1!BF39,")")),"""","'")</f>
        <v>('pizzadeluxe.com', 8, 'Sorvete de Baunilha', 'Sobremesa', 'Sobremesa, Sorvete de baunilha cremoso', 8.99),</v>
      </c>
    </row>
    <row r="39" spans="14:20" x14ac:dyDescent="0.25">
      <c r="N39" t="str">
        <f>TRIM(SUBSTITUTE(IF(Planilha1!AK41&lt;&gt;"",_xlfn.CONCAT("(""",Planilha1!AK40,""", """,Planilha1!AL40,""", ",Planilha1!AM40,", ",Planilha1!AN40,"),"),_xlfn.CONCAT("(""",Planilha1!AK40,""", """,Planilha1!AL40,""", ",Planilha1!AM40,", ",Planilha1!AN40,")")),"""","'"))</f>
        <v>('pizzadeluxe.com', 'Pizza Doce de Leite com Banana Caramelizada', 34.90, 59),</v>
      </c>
      <c r="T39" t="str">
        <f>SUBSTITUTE(IF(Planilha1!BA41&lt;&gt;"",_xlfn.CONCAT("(""",Planilha1!BA40,""", ",Planilha1!BB40,", """,Planilha1!BC40,""", """,Planilha1!BD40,""", """,Planilha1!BE40,""", ",Planilha1!BF40,"),"),_xlfn.CONCAT("(""",Planilha1!BA40,""", ",Planilha1!BB40,", """,Planilha1!BC40,""", """,Planilha1!BD40,""", """,Planilha1!BE40,""", ",Planilha1!BF40,")")),"""","'")</f>
        <v>('pizzadeluxe.com', 9, 'Chá Gelado', 'Bebida', 'Bebida, Chá gelado de frutas', 5.99),</v>
      </c>
    </row>
    <row r="40" spans="14:20" x14ac:dyDescent="0.25">
      <c r="N40" t="str">
        <f>TRIM(SUBSTITUTE(IF(Planilha1!AK42&lt;&gt;"",_xlfn.CONCAT("(""",Planilha1!AK41,""", """,Planilha1!AL41,""", ",Planilha1!AM41,", ",Planilha1!AN41,"),"),_xlfn.CONCAT("(""",Planilha1!AK41,""", """,Planilha1!AL41,""", ",Planilha1!AM41,", ",Planilha1!AN41,")")),"""","'"))</f>
        <v>('pizzadeluxe.com', 'Pizza Margherita Tradicional', 27.90, 60),</v>
      </c>
      <c r="T40" t="str">
        <f>SUBSTITUTE(IF(Planilha1!BA42&lt;&gt;"",_xlfn.CONCAT("(""",Planilha1!BA41,""", ",Planilha1!BB41,", """,Planilha1!BC41,""", """,Planilha1!BD41,""", """,Planilha1!BE41,""", ",Planilha1!BF41,"),"),_xlfn.CONCAT("(""",Planilha1!BA41,""", ",Planilha1!BB41,", """,Planilha1!BC41,""", """,Planilha1!BD41,""", """,Planilha1!BE41,""", ",Planilha1!BF41,")")),"""","'")</f>
        <v>('pizzadeluxe.com', 10, 'Salada Caprese', 'Salada', 'Salada, Tomate fatiado, queijo mussarela, manjericão e azeite de oliva', 11.99),</v>
      </c>
    </row>
    <row r="41" spans="14:20" x14ac:dyDescent="0.25">
      <c r="N41" t="str">
        <f>TRIM(SUBSTITUTE(IF(Planilha1!AK43&lt;&gt;"",_xlfn.CONCAT("(""",Planilha1!AK42,""", """,Planilha1!AL42,""", ",Planilha1!AM42,", ",Planilha1!AN42,"),"),_xlfn.CONCAT("(""",Planilha1!AK42,""", """,Planilha1!AL42,""", ",Planilha1!AM42,", ",Planilha1!AN42,")")),"""","'"))</f>
        <v>('sliceofheaven.com', 'Pizza Margherita Especial', 28.90, 71),</v>
      </c>
      <c r="T41" t="str">
        <f>SUBSTITUTE(IF(Planilha1!BA43&lt;&gt;"",_xlfn.CONCAT("(""",Planilha1!BA42,""", ",Planilha1!BB42,", """,Planilha1!BC42,""", """,Planilha1!BD42,""", """,Planilha1!BE42,""", ",Planilha1!BF42,"),"),_xlfn.CONCAT("(""",Planilha1!BA42,""", ",Planilha1!BB42,", """,Planilha1!BC42,""", """,Planilha1!BD42,""", """,Planilha1!BE42,""", ",Planilha1!BF42,")")),"""","'")</f>
        <v>('sliceofheaven.com', 1, 'Suco de Laranja', 'Bebida', 'Bebida, Suco natural de laranja', 5.99),</v>
      </c>
    </row>
    <row r="42" spans="14:20" x14ac:dyDescent="0.25">
      <c r="N42" t="str">
        <f>TRIM(SUBSTITUTE(IF(Planilha1!AK44&lt;&gt;"",_xlfn.CONCAT("(""",Planilha1!AK43,""", """,Planilha1!AL43,""", ",Planilha1!AM43,", ",Planilha1!AN43,"),"),_xlfn.CONCAT("(""",Planilha1!AK43,""", """,Planilha1!AL43,""", ",Planilha1!AM43,", ",Planilha1!AN43,")")),"""","'"))</f>
        <v>('sliceofheaven.com', 'Pizza Calabresa Acebolada Picante', 29.90, 72),</v>
      </c>
      <c r="T42" t="str">
        <f>SUBSTITUTE(IF(Planilha1!BA44&lt;&gt;"",_xlfn.CONCAT("(""",Planilha1!BA43,""", ",Planilha1!BB43,", """,Planilha1!BC43,""", """,Planilha1!BD43,""", """,Planilha1!BE43,""", ",Planilha1!BF43,"),"),_xlfn.CONCAT("(""",Planilha1!BA43,""", ",Planilha1!BB43,", """,Planilha1!BC43,""", """,Planilha1!BD43,""", """,Planilha1!BE43,""", ",Planilha1!BF43,")")),"""","'")</f>
        <v>('sliceofheaven.com', 2, 'Salada Caesar', 'Salada', 'Salada, Alface romana, croutons, queijo parmesão e molho Caesar', 12.99),</v>
      </c>
    </row>
    <row r="43" spans="14:20" x14ac:dyDescent="0.25">
      <c r="N43" t="str">
        <f>TRIM(SUBSTITUTE(IF(Planilha1!AK45&lt;&gt;"",_xlfn.CONCAT("(""",Planilha1!AK44,""", """,Planilha1!AL44,""", ",Planilha1!AM44,", ",Planilha1!AN44,"),"),_xlfn.CONCAT("(""",Planilha1!AK44,""", """,Planilha1!AL44,""", ",Planilha1!AM44,", ",Planilha1!AN44,")")),"""","'"))</f>
        <v>('sliceofheaven.com', 'Pizza Chocolate com Morangos e Nutella', 33.90, 73),</v>
      </c>
      <c r="T43" t="str">
        <f>SUBSTITUTE(IF(Planilha1!BA45&lt;&gt;"",_xlfn.CONCAT("(""",Planilha1!BA44,""", ",Planilha1!BB44,", """,Planilha1!BC44,""", """,Planilha1!BD44,""", """,Planilha1!BE44,""", ",Planilha1!BF44,"),"),_xlfn.CONCAT("(""",Planilha1!BA44,""", ",Planilha1!BB44,", """,Planilha1!BC44,""", """,Planilha1!BD44,""", """,Planilha1!BE44,""", ",Planilha1!BF44,")")),"""","'")</f>
        <v>('sliceofheaven.com', 3, 'Refrigerante Cola', 'Bebida', 'Bebida, Bebida gaseificada sabor cola', 4.99),</v>
      </c>
    </row>
    <row r="44" spans="14:20" x14ac:dyDescent="0.25">
      <c r="N44" t="str">
        <f>TRIM(SUBSTITUTE(IF(Planilha1!AK46&lt;&gt;"",_xlfn.CONCAT("(""",Planilha1!AK45,""", """,Planilha1!AL45,""", ",Planilha1!AM45,", ",Planilha1!AN45,"),"),_xlfn.CONCAT("(""",Planilha1!AK45,""", """,Planilha1!AL45,""", ",Planilha1!AM45,", ",Planilha1!AN45,")")),"""","'"))</f>
        <v>('sliceofheaven.com', 'Pizza Portuguesa Premium', 31.90, 74),</v>
      </c>
      <c r="T44" t="str">
        <f>SUBSTITUTE(IF(Planilha1!BA46&lt;&gt;"",_xlfn.CONCAT("(""",Planilha1!BA45,""", ",Planilha1!BB45,", """,Planilha1!BC45,""", """,Planilha1!BD45,""", """,Planilha1!BE45,""", ",Planilha1!BF45,"),"),_xlfn.CONCAT("(""",Planilha1!BA45,""", ",Planilha1!BB45,", """,Planilha1!BC45,""", """,Planilha1!BD45,""", """,Planilha1!BE45,""", ",Planilha1!BF45,")")),"""","'")</f>
        <v>('sliceofheaven.com', 4, 'Mousse de Chocolate', 'Sobremesa', 'Sobremesa, Sobremesa cremosa de chocolate', 7.99),</v>
      </c>
    </row>
    <row r="45" spans="14:20" x14ac:dyDescent="0.25">
      <c r="N45" t="str">
        <f>TRIM(SUBSTITUTE(IF(Planilha1!AK47&lt;&gt;"",_xlfn.CONCAT("(""",Planilha1!AK46,""", """,Planilha1!AL46,""", ",Planilha1!AM46,", ",Planilha1!AN46,"),"),_xlfn.CONCAT("(""",Planilha1!AK46,""", """,Planilha1!AL46,""", ",Planilha1!AM46,", ",Planilha1!AN46,")")),"""","'"))</f>
        <v>('sliceofheaven.com', 'Pizza Quatro Queijos com Catupiry', 30.90, 75),</v>
      </c>
      <c r="T45" t="str">
        <f>SUBSTITUTE(IF(Planilha1!BA47&lt;&gt;"",_xlfn.CONCAT("(""",Planilha1!BA46,""", ",Planilha1!BB46,", """,Planilha1!BC46,""", """,Planilha1!BD46,""", """,Planilha1!BE46,""", ",Planilha1!BF46,"),"),_xlfn.CONCAT("(""",Planilha1!BA46,""", ",Planilha1!BB46,", """,Planilha1!BC46,""", """,Planilha1!BD46,""", """,Planilha1!BE46,""", ",Planilha1!BF46,")")),"""","'")</f>
        <v>('sliceofheaven.com', 5, 'Água Mineral', 'Bebida', 'Bebida, Água mineral sem gás', 3.99),</v>
      </c>
    </row>
    <row r="46" spans="14:20" x14ac:dyDescent="0.25">
      <c r="N46" t="str">
        <f>TRIM(SUBSTITUTE(IF(Planilha1!AK48&lt;&gt;"",_xlfn.CONCAT("(""",Planilha1!AK47,""", """,Planilha1!AL47,""", ",Planilha1!AM47,", ",Planilha1!AN47,"),"),_xlfn.CONCAT("(""",Planilha1!AK47,""", """,Planilha1!AL47,""", ",Planilha1!AM47,", ",Planilha1!AN47,")")),"""","'"))</f>
        <v>('sliceofheaven.com', 'Pizza Brigadeiro com Morangos Frescos', 35.90, 76),</v>
      </c>
      <c r="T46" t="str">
        <f>SUBSTITUTE(IF(Planilha1!BA48&lt;&gt;"",_xlfn.CONCAT("(""",Planilha1!BA47,""", ",Planilha1!BB47,", """,Planilha1!BC47,""", """,Planilha1!BD47,""", """,Planilha1!BE47,""", ",Planilha1!BF47,"),"),_xlfn.CONCAT("(""",Planilha1!BA47,""", ",Planilha1!BB47,", """,Planilha1!BC47,""", """,Planilha1!BD47,""", """,Planilha1!BE47,""", ",Planilha1!BF47,")")),"""","'")</f>
        <v>('sliceofheaven.com', 6, 'Salada de Frutas', 'Salada', 'Salada, Mistura de frutas frescas cortadas', 9.99),</v>
      </c>
    </row>
    <row r="47" spans="14:20" x14ac:dyDescent="0.25">
      <c r="N47" t="str">
        <f>TRIM(SUBSTITUTE(IF(Planilha1!AK49&lt;&gt;"",_xlfn.CONCAT("(""",Planilha1!AK48,""", """,Planilha1!AL48,""", ",Planilha1!AM48,", ",Planilha1!AN48,"),"),_xlfn.CONCAT("(""",Planilha1!AK48,""", """,Planilha1!AL48,""", ",Planilha1!AM48,", ",Planilha1!AN48,")")),"""","'"))</f>
        <v>('sliceofheaven.com', 'Pizza Vegetariana Gourmet', 31.90, 77),</v>
      </c>
      <c r="T47" t="str">
        <f>SUBSTITUTE(IF(Planilha1!BA49&lt;&gt;"",_xlfn.CONCAT("(""",Planilha1!BA48,""", ",Planilha1!BB48,", """,Planilha1!BC48,""", """,Planilha1!BD48,""", """,Planilha1!BE48,""", ",Planilha1!BF48,"),"),_xlfn.CONCAT("(""",Planilha1!BA48,""", ",Planilha1!BB48,", """,Planilha1!BC48,""", """,Planilha1!BD48,""", """,Planilha1!BE48,""", ",Planilha1!BF48,")")),"""","'")</f>
        <v>('sliceofheaven.com', 7, 'Café Expresso', 'Bebida', 'Bebida, Café preto concentrado', 6.99),</v>
      </c>
    </row>
    <row r="48" spans="14:20" x14ac:dyDescent="0.25">
      <c r="N48" t="str">
        <f>TRIM(SUBSTITUTE(IF(Planilha1!AK50&lt;&gt;"",_xlfn.CONCAT("(""",Planilha1!AK49,""", """,Planilha1!AL49,""", ",Planilha1!AM49,", ",Planilha1!AN49,"),"),_xlfn.CONCAT("(""",Planilha1!AK49,""", """,Planilha1!AL49,""", ",Planilha1!AM49,", ",Planilha1!AN49,")")),"""","'"))</f>
        <v>('sliceofheaven.com', 'Pizza Frango com Cheddar', 32.90, 78),</v>
      </c>
      <c r="T48" t="str">
        <f>SUBSTITUTE(IF(Planilha1!BA50&lt;&gt;"",_xlfn.CONCAT("(""",Planilha1!BA49,""", ",Planilha1!BB49,", """,Planilha1!BC49,""", """,Planilha1!BD49,""", """,Planilha1!BE49,""", ",Planilha1!BF49,"),"),_xlfn.CONCAT("(""",Planilha1!BA49,""", ",Planilha1!BB49,", """,Planilha1!BC49,""", """,Planilha1!BD49,""", """,Planilha1!BE49,""", ",Planilha1!BF49,")")),"""","'")</f>
        <v>('sliceofheaven.com', 8, 'Sorvete de Baunilha', 'Sobremesa', 'Sobremesa, Sorvete de baunilha cremoso', 8.99),</v>
      </c>
    </row>
    <row r="49" spans="14:20" x14ac:dyDescent="0.25">
      <c r="N49" t="str">
        <f>TRIM(SUBSTITUTE(IF(Planilha1!AK51&lt;&gt;"",_xlfn.CONCAT("(""",Planilha1!AK50,""", """,Planilha1!AL50,""", ",Planilha1!AM50,", ",Planilha1!AN50,"),"),_xlfn.CONCAT("(""",Planilha1!AK50,""", """,Planilha1!AL50,""", ",Planilha1!AM50,", ",Planilha1!AN50,")")),"""","'"))</f>
        <v>('sliceofheaven.com', 'Pizza Doce de Leite com Banana Caramelizada', 34.90, 79),</v>
      </c>
      <c r="T49" t="str">
        <f>SUBSTITUTE(IF(Planilha1!BA51&lt;&gt;"",_xlfn.CONCAT("(""",Planilha1!BA50,""", ",Planilha1!BB50,", """,Planilha1!BC50,""", """,Planilha1!BD50,""", """,Planilha1!BE50,""", ",Planilha1!BF50,"),"),_xlfn.CONCAT("(""",Planilha1!BA50,""", ",Planilha1!BB50,", """,Planilha1!BC50,""", """,Planilha1!BD50,""", """,Planilha1!BE50,""", ",Planilha1!BF50,")")),"""","'")</f>
        <v>('sliceofheaven.com', 9, 'Chá Gelado', 'Bebida', 'Bebida, Chá gelado de frutas', 5.99),</v>
      </c>
    </row>
    <row r="50" spans="14:20" x14ac:dyDescent="0.25">
      <c r="N50" t="str">
        <f>TRIM(SUBSTITUTE(IF(Planilha1!AK52&lt;&gt;"",_xlfn.CONCAT("(""",Planilha1!AK51,""", """,Planilha1!AL51,""", ",Planilha1!AM51,", ",Planilha1!AN51,"),"),_xlfn.CONCAT("(""",Planilha1!AK51,""", """,Planilha1!AL51,""", ",Planilha1!AM51,", ",Planilha1!AN51,")")),"""","'"))</f>
        <v>('sliceofheaven.com', 'Pizza Margherita Tradicional', 27.90, 80)</v>
      </c>
      <c r="T50" t="str">
        <f>SUBSTITUTE(IF(Planilha1!BA52&lt;&gt;"",_xlfn.CONCAT("(""",Planilha1!BA51,""", ",Planilha1!BB51,", """,Planilha1!BC51,""", """,Planilha1!BD51,""", """,Planilha1!BE51,""", ",Planilha1!BF51,"),"),_xlfn.CONCAT("(""",Planilha1!BA51,""", ",Planilha1!BB51,", """,Planilha1!BC51,""", """,Planilha1!BD51,""", """,Planilha1!BE51,""", ",Planilha1!BF51,")")),"""","'")</f>
        <v>('sliceofheaven.com', 10, 'Salada Caprese', 'Salada', 'Salada, Tomate fatiado, queijo mussarela, manjericão e azeite de oliva', 11.99)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Carvalho Vasconcelos</dc:creator>
  <cp:lastModifiedBy>Alisson Carvalho Vasconcelos</cp:lastModifiedBy>
  <dcterms:created xsi:type="dcterms:W3CDTF">2023-06-04T17:22:50Z</dcterms:created>
  <dcterms:modified xsi:type="dcterms:W3CDTF">2023-06-05T23:44:15Z</dcterms:modified>
</cp:coreProperties>
</file>