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3.xml" ContentType="application/vnd.ms-office.chartstyle+xml"/>
  <Override PartName="/xl/charts/colors13.xml" ContentType="application/vnd.ms-office.chartcolorstyle+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25.xml" ContentType="application/vnd.openxmlformats-officedocument.drawingml.chart+xml"/>
  <Override PartName="/xl/charts/style17.xml" ContentType="application/vnd.ms-office.chartstyle+xml"/>
  <Override PartName="/xl/charts/colors17.xml" ContentType="application/vnd.ms-office.chartcolorstyle+xml"/>
  <Override PartName="/xl/charts/chart26.xml" ContentType="application/vnd.openxmlformats-officedocument.drawingml.chart+xml"/>
  <Override PartName="/xl/charts/style18.xml" ContentType="application/vnd.ms-office.chartstyle+xml"/>
  <Override PartName="/xl/charts/colors18.xml" ContentType="application/vnd.ms-office.chartcolorstyle+xml"/>
  <Override PartName="/xl/charts/chart27.xml" ContentType="application/vnd.openxmlformats-officedocument.drawingml.chart+xml"/>
  <Override PartName="/xl/charts/style19.xml" ContentType="application/vnd.ms-office.chartstyle+xml"/>
  <Override PartName="/xl/charts/colors19.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31.xml" ContentType="application/vnd.openxmlformats-officedocument.drawingml.chart+xml"/>
  <Override PartName="/xl/charts/style21.xml" ContentType="application/vnd.ms-office.chartstyle+xml"/>
  <Override PartName="/xl/charts/colors21.xml" ContentType="application/vnd.ms-office.chartcolorstyle+xml"/>
  <Override PartName="/xl/charts/chart32.xml" ContentType="application/vnd.openxmlformats-officedocument.drawingml.chart+xml"/>
  <Override PartName="/xl/charts/style22.xml" ContentType="application/vnd.ms-office.chartstyle+xml"/>
  <Override PartName="/xl/charts/colors22.xml" ContentType="application/vnd.ms-office.chartcolorstyle+xml"/>
  <Override PartName="/xl/charts/chart33.xml" ContentType="application/vnd.openxmlformats-officedocument.drawingml.chart+xml"/>
  <Override PartName="/xl/charts/style23.xml" ContentType="application/vnd.ms-office.chartstyle+xml"/>
  <Override PartName="/xl/charts/colors23.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m.alistratenko\Documents\GitHub\diploma\"/>
    </mc:Choice>
  </mc:AlternateContent>
  <xr:revisionPtr revIDLastSave="0" documentId="13_ncr:1_{B4F69463-B372-4927-B983-091B6C56CBE3}" xr6:coauthVersionLast="37" xr6:coauthVersionMax="37" xr10:uidLastSave="{00000000-0000-0000-0000-000000000000}"/>
  <bookViews>
    <workbookView xWindow="0" yWindow="0" windowWidth="19200" windowHeight="10992" tabRatio="822" firstSheet="1" activeTab="6" xr2:uid="{00000000-000D-0000-FFFF-FFFF00000000}"/>
  </bookViews>
  <sheets>
    <sheet name="CB_DATA_" sheetId="6" state="veryHidden" r:id="rId1"/>
    <sheet name="Грип" sheetId="1" r:id="rId2"/>
    <sheet name="Вінницька" sheetId="10" r:id="rId3"/>
    <sheet name="Волинська" sheetId="11" r:id="rId4"/>
    <sheet name="Дніпропетровська" sheetId="13" r:id="rId5"/>
    <sheet name="Донецька" sheetId="14" r:id="rId6"/>
    <sheet name="Житомирська" sheetId="15" r:id="rId7"/>
  </sheets>
  <definedNames>
    <definedName name="CB_0fc0a979c75f4894bfe25ccfb4f9c97c" localSheetId="2" hidden="1">Вінницька!#REF!</definedName>
    <definedName name="CB_0fc0a979c75f4894bfe25ccfb4f9c97c" localSheetId="3" hidden="1">Волинська!#REF!</definedName>
    <definedName name="CB_0fc0a979c75f4894bfe25ccfb4f9c97c" localSheetId="1" hidden="1">Грип!#REF!</definedName>
    <definedName name="CB_0fc0a979c75f4894bfe25ccfb4f9c97c" localSheetId="4" hidden="1">Дніпропетровська!#REF!</definedName>
    <definedName name="CB_0fc0a979c75f4894bfe25ccfb4f9c97c" localSheetId="5" hidden="1">Донецька!#REF!</definedName>
    <definedName name="CB_0fc0a979c75f4894bfe25ccfb4f9c97c" localSheetId="6" hidden="1">Житомирська!#REF!</definedName>
    <definedName name="CB_230d77ed54b8487088851fe45e4f80b7" localSheetId="2" hidden="1">Вінницька!#REF!</definedName>
    <definedName name="CB_230d77ed54b8487088851fe45e4f80b7" localSheetId="3" hidden="1">Волинська!#REF!</definedName>
    <definedName name="CB_230d77ed54b8487088851fe45e4f80b7" localSheetId="1" hidden="1">Грип!#REF!</definedName>
    <definedName name="CB_230d77ed54b8487088851fe45e4f80b7" localSheetId="4" hidden="1">Дніпропетровська!#REF!</definedName>
    <definedName name="CB_230d77ed54b8487088851fe45e4f80b7" localSheetId="5" hidden="1">Донецька!#REF!</definedName>
    <definedName name="CB_230d77ed54b8487088851fe45e4f80b7" localSheetId="6" hidden="1">Житомирська!#REF!</definedName>
    <definedName name="CB_25f982dca18d4f599966cbf408b15174" localSheetId="2" hidden="1">Вінницька!#REF!</definedName>
    <definedName name="CB_25f982dca18d4f599966cbf408b15174" localSheetId="3" hidden="1">Волинська!#REF!</definedName>
    <definedName name="CB_25f982dca18d4f599966cbf408b15174" localSheetId="1" hidden="1">Грип!#REF!</definedName>
    <definedName name="CB_25f982dca18d4f599966cbf408b15174" localSheetId="4" hidden="1">Дніпропетровська!#REF!</definedName>
    <definedName name="CB_25f982dca18d4f599966cbf408b15174" localSheetId="5" hidden="1">Донецька!#REF!</definedName>
    <definedName name="CB_25f982dca18d4f599966cbf408b15174" localSheetId="6" hidden="1">Житомирська!#REF!</definedName>
    <definedName name="CB_55e73dd42e31477795bfddb75a979fc1" localSheetId="2" hidden="1">Вінницька!#REF!</definedName>
    <definedName name="CB_55e73dd42e31477795bfddb75a979fc1" localSheetId="3" hidden="1">Волинська!#REF!</definedName>
    <definedName name="CB_55e73dd42e31477795bfddb75a979fc1" localSheetId="1" hidden="1">Грип!#REF!</definedName>
    <definedName name="CB_55e73dd42e31477795bfddb75a979fc1" localSheetId="4" hidden="1">Дніпропетровська!#REF!</definedName>
    <definedName name="CB_55e73dd42e31477795bfddb75a979fc1" localSheetId="5" hidden="1">Донецька!#REF!</definedName>
    <definedName name="CB_55e73dd42e31477795bfddb75a979fc1" localSheetId="6" hidden="1">Житомирська!#REF!</definedName>
    <definedName name="CB_5ee7e041998d42218d1e60571aa0b5d1" localSheetId="2" hidden="1">Вінницька!#REF!</definedName>
    <definedName name="CB_5ee7e041998d42218d1e60571aa0b5d1" localSheetId="3" hidden="1">Волинська!#REF!</definedName>
    <definedName name="CB_5ee7e041998d42218d1e60571aa0b5d1" localSheetId="1" hidden="1">Грип!#REF!</definedName>
    <definedName name="CB_5ee7e041998d42218d1e60571aa0b5d1" localSheetId="4" hidden="1">Дніпропетровська!#REF!</definedName>
    <definedName name="CB_5ee7e041998d42218d1e60571aa0b5d1" localSheetId="5" hidden="1">Донецька!#REF!</definedName>
    <definedName name="CB_5ee7e041998d42218d1e60571aa0b5d1" localSheetId="6" hidden="1">Житомирська!#REF!</definedName>
    <definedName name="CB_72490097e041428dba76043e3081e5b1" localSheetId="2" hidden="1">Вінницька!#REF!</definedName>
    <definedName name="CB_72490097e041428dba76043e3081e5b1" localSheetId="3" hidden="1">Волинська!#REF!</definedName>
    <definedName name="CB_72490097e041428dba76043e3081e5b1" localSheetId="1" hidden="1">Грип!#REF!</definedName>
    <definedName name="CB_72490097e041428dba76043e3081e5b1" localSheetId="4" hidden="1">Дніпропетровська!#REF!</definedName>
    <definedName name="CB_72490097e041428dba76043e3081e5b1" localSheetId="5" hidden="1">Донецька!#REF!</definedName>
    <definedName name="CB_72490097e041428dba76043e3081e5b1" localSheetId="6" hidden="1">Житомирська!#REF!</definedName>
    <definedName name="CB_86ae8e305fba439cb1e0eea973b17665" localSheetId="2" hidden="1">Вінницька!#REF!</definedName>
    <definedName name="CB_86ae8e305fba439cb1e0eea973b17665" localSheetId="3" hidden="1">Волинська!#REF!</definedName>
    <definedName name="CB_86ae8e305fba439cb1e0eea973b17665" localSheetId="1" hidden="1">Грип!#REF!</definedName>
    <definedName name="CB_86ae8e305fba439cb1e0eea973b17665" localSheetId="4" hidden="1">Дніпропетровська!#REF!</definedName>
    <definedName name="CB_86ae8e305fba439cb1e0eea973b17665" localSheetId="5" hidden="1">Донецька!#REF!</definedName>
    <definedName name="CB_86ae8e305fba439cb1e0eea973b17665" localSheetId="6" hidden="1">Житомирська!#REF!</definedName>
    <definedName name="CB_8d1880d7144f4236943030d45380c911" localSheetId="2" hidden="1">Вінницька!#REF!</definedName>
    <definedName name="CB_8d1880d7144f4236943030d45380c911" localSheetId="3" hidden="1">Волинська!#REF!</definedName>
    <definedName name="CB_8d1880d7144f4236943030d45380c911" localSheetId="1" hidden="1">Грип!#REF!</definedName>
    <definedName name="CB_8d1880d7144f4236943030d45380c911" localSheetId="4" hidden="1">Дніпропетровська!#REF!</definedName>
    <definedName name="CB_8d1880d7144f4236943030d45380c911" localSheetId="5" hidden="1">Донецька!#REF!</definedName>
    <definedName name="CB_8d1880d7144f4236943030d45380c911" localSheetId="6" hidden="1">Житомирська!#REF!</definedName>
    <definedName name="CB_b68f5717014a441cacc7c9b00bb02763" localSheetId="2" hidden="1">Вінницька!#REF!</definedName>
    <definedName name="CB_b68f5717014a441cacc7c9b00bb02763" localSheetId="3" hidden="1">Волинська!#REF!</definedName>
    <definedName name="CB_b68f5717014a441cacc7c9b00bb02763" localSheetId="1" hidden="1">Грип!#REF!</definedName>
    <definedName name="CB_b68f5717014a441cacc7c9b00bb02763" localSheetId="4" hidden="1">Дніпропетровська!#REF!</definedName>
    <definedName name="CB_b68f5717014a441cacc7c9b00bb02763" localSheetId="5" hidden="1">Донецька!#REF!</definedName>
    <definedName name="CB_b68f5717014a441cacc7c9b00bb02763" localSheetId="6" hidden="1">Житомирська!#REF!</definedName>
    <definedName name="CB_Block_00000000000000000000000000000000" localSheetId="2" hidden="1">"'7.0.0.0"</definedName>
    <definedName name="CB_Block_00000000000000000000000000000000" localSheetId="3" hidden="1">"'7.0.0.0"</definedName>
    <definedName name="CB_Block_00000000000000000000000000000000" localSheetId="1" hidden="1">"'7.0.0.0"</definedName>
    <definedName name="CB_Block_00000000000000000000000000000000" localSheetId="4" hidden="1">"'7.0.0.0"</definedName>
    <definedName name="CB_Block_00000000000000000000000000000000" localSheetId="5" hidden="1">"'7.0.0.0"</definedName>
    <definedName name="CB_Block_00000000000000000000000000000000" localSheetId="6" hidden="1">"'7.0.0.0"</definedName>
    <definedName name="CB_Block_00000000000000000000000000000001" localSheetId="0" hidden="1">"'636709341512538203"</definedName>
    <definedName name="CB_Block_00000000000000000000000000000001" localSheetId="2" hidden="1">"'636709341512069453"</definedName>
    <definedName name="CB_Block_00000000000000000000000000000001" localSheetId="3" hidden="1">"'636709341512069453"</definedName>
    <definedName name="CB_Block_00000000000000000000000000000001" localSheetId="1" hidden="1">"'636709341512069453"</definedName>
    <definedName name="CB_Block_00000000000000000000000000000001" localSheetId="4" hidden="1">"'636709341512069453"</definedName>
    <definedName name="CB_Block_00000000000000000000000000000001" localSheetId="5" hidden="1">"'636709341512069453"</definedName>
    <definedName name="CB_Block_00000000000000000000000000000001" localSheetId="6" hidden="1">"'636709341512069453"</definedName>
    <definedName name="CB_Block_00000000000000000000000000000003" localSheetId="2" hidden="1">"'11.1.275.0"</definedName>
    <definedName name="CB_Block_00000000000000000000000000000003" localSheetId="3" hidden="1">"'11.1.275.0"</definedName>
    <definedName name="CB_Block_00000000000000000000000000000003" localSheetId="1" hidden="1">"'11.1.275.0"</definedName>
    <definedName name="CB_Block_00000000000000000000000000000003" localSheetId="4" hidden="1">"'11.1.275.0"</definedName>
    <definedName name="CB_Block_00000000000000000000000000000003" localSheetId="5" hidden="1">"'11.1.275.0"</definedName>
    <definedName name="CB_Block_00000000000000000000000000000003" localSheetId="6" hidden="1">"'11.1.275.0"</definedName>
    <definedName name="CB_BlockExt_00000000000000000000000000000003" localSheetId="2" hidden="1">"'11.1.1.1.00"</definedName>
    <definedName name="CB_BlockExt_00000000000000000000000000000003" localSheetId="3" hidden="1">"'11.1.1.1.00"</definedName>
    <definedName name="CB_BlockExt_00000000000000000000000000000003" localSheetId="1" hidden="1">"'11.1.1.1.00"</definedName>
    <definedName name="CB_BlockExt_00000000000000000000000000000003" localSheetId="4" hidden="1">"'11.1.1.1.00"</definedName>
    <definedName name="CB_BlockExt_00000000000000000000000000000003" localSheetId="5" hidden="1">"'11.1.1.1.00"</definedName>
    <definedName name="CB_BlockExt_00000000000000000000000000000003" localSheetId="6" hidden="1">"'11.1.1.1.00"</definedName>
    <definedName name="CB_d328fff2281540b0bbb8756e8ae85b75" localSheetId="2" hidden="1">Вінницька!#REF!</definedName>
    <definedName name="CB_d328fff2281540b0bbb8756e8ae85b75" localSheetId="3" hidden="1">Волинська!#REF!</definedName>
    <definedName name="CB_d328fff2281540b0bbb8756e8ae85b75" localSheetId="1" hidden="1">Грип!#REF!</definedName>
    <definedName name="CB_d328fff2281540b0bbb8756e8ae85b75" localSheetId="4" hidden="1">Дніпропетровська!#REF!</definedName>
    <definedName name="CB_d328fff2281540b0bbb8756e8ae85b75" localSheetId="5" hidden="1">Донецька!#REF!</definedName>
    <definedName name="CB_d328fff2281540b0bbb8756e8ae85b75" localSheetId="6" hidden="1">Житомирська!#REF!</definedName>
    <definedName name="CB_ef9b06eb416f42949e5d7659bb605a9e" localSheetId="2" hidden="1">Вінницька!#REF!</definedName>
    <definedName name="CB_ef9b06eb416f42949e5d7659bb605a9e" localSheetId="3" hidden="1">Волинська!#REF!</definedName>
    <definedName name="CB_ef9b06eb416f42949e5d7659bb605a9e" localSheetId="1" hidden="1">Грип!#REF!</definedName>
    <definedName name="CB_ef9b06eb416f42949e5d7659bb605a9e" localSheetId="4" hidden="1">Дніпропетровська!#REF!</definedName>
    <definedName name="CB_ef9b06eb416f42949e5d7659bb605a9e" localSheetId="5" hidden="1">Донецька!#REF!</definedName>
    <definedName name="CB_ef9b06eb416f42949e5d7659bb605a9e" localSheetId="6" hidden="1">Житомирська!#REF!</definedName>
    <definedName name="CB_f9c045b0d025454db28a62df6389a3ff" localSheetId="2" hidden="1">Вінницька!#REF!</definedName>
    <definedName name="CB_f9c045b0d025454db28a62df6389a3ff" localSheetId="3" hidden="1">Волинська!#REF!</definedName>
    <definedName name="CB_f9c045b0d025454db28a62df6389a3ff" localSheetId="1" hidden="1">Грип!#REF!</definedName>
    <definedName name="CB_f9c045b0d025454db28a62df6389a3ff" localSheetId="4" hidden="1">Дніпропетровська!#REF!</definedName>
    <definedName name="CB_f9c045b0d025454db28a62df6389a3ff" localSheetId="5" hidden="1">Донецька!#REF!</definedName>
    <definedName name="CB_f9c045b0d025454db28a62df6389a3ff" localSheetId="6" hidden="1">Житомирська!#REF!</definedName>
    <definedName name="CBWorkbookPriority" localSheetId="0" hidden="1">-1699700251</definedName>
    <definedName name="CBx_525660f1d1ce4aef9716dcf390cad1f7" localSheetId="0" hidden="1">"'CB_DATA_'!$A$1"</definedName>
    <definedName name="CBx_5fc0691d9c704e4190fed223af98fd48" localSheetId="0" hidden="1">"'Грип'!$A$1"</definedName>
    <definedName name="CBx_Sheet_Guid" localSheetId="0" hidden="1">"'525660f1-d1ce-4aef-9716-dcf390cad1f7"</definedName>
    <definedName name="CBx_Sheet_Guid" localSheetId="2" hidden="1">"'5fc0691d-9c70-4e41-90fe-d223af98fd48"</definedName>
    <definedName name="CBx_Sheet_Guid" localSheetId="3" hidden="1">"'5fc0691d-9c70-4e41-90fe-d223af98fd48"</definedName>
    <definedName name="CBx_Sheet_Guid" localSheetId="1" hidden="1">"'5fc0691d-9c70-4e41-90fe-d223af98fd48"</definedName>
    <definedName name="CBx_Sheet_Guid" localSheetId="4" hidden="1">"'5fc0691d-9c70-4e41-90fe-d223af98fd48"</definedName>
    <definedName name="CBx_Sheet_Guid" localSheetId="5" hidden="1">"'5fc0691d-9c70-4e41-90fe-d223af98fd48"</definedName>
    <definedName name="CBx_Sheet_Guid" localSheetId="6" hidden="1">"'5fc0691d-9c70-4e41-90fe-d223af98fd48"</definedName>
    <definedName name="CBx_SheetRef" localSheetId="0" hidden="1">CB_DATA_!$A$14</definedName>
    <definedName name="CBx_SheetRef" localSheetId="2" hidden="1">CB_DATA_!$B$14</definedName>
    <definedName name="CBx_SheetRef" localSheetId="3" hidden="1">CB_DATA_!$B$14</definedName>
    <definedName name="CBx_SheetRef" localSheetId="1" hidden="1">CB_DATA_!$B$14</definedName>
    <definedName name="CBx_SheetRef" localSheetId="4" hidden="1">CB_DATA_!$B$14</definedName>
    <definedName name="CBx_SheetRef" localSheetId="5" hidden="1">CB_DATA_!$B$14</definedName>
    <definedName name="CBx_SheetRef" localSheetId="6" hidden="1">CB_DATA_!$B$14</definedName>
    <definedName name="CBx_StorageType" localSheetId="0" hidden="1">2</definedName>
    <definedName name="CBx_StorageType" localSheetId="2" hidden="1">2</definedName>
    <definedName name="CBx_StorageType" localSheetId="3" hidden="1">2</definedName>
    <definedName name="CBx_StorageType" localSheetId="1" hidden="1">2</definedName>
    <definedName name="CBx_StorageType" localSheetId="4" hidden="1">2</definedName>
    <definedName name="CBx_StorageType" localSheetId="5" hidden="1">2</definedName>
    <definedName name="CBx_StorageType" localSheetId="6" hidden="1">2</definedName>
    <definedName name="solver_adj" localSheetId="2" hidden="1">Вінницька!$F$2:$F$13</definedName>
    <definedName name="solver_adj" localSheetId="3" hidden="1">Волинська!$F$2:$F$13</definedName>
    <definedName name="solver_adj" localSheetId="1" hidden="1">Грип!$F$2:$F$13</definedName>
    <definedName name="solver_adj" localSheetId="4" hidden="1">Дніпропетровська!$F$2:$F$13</definedName>
    <definedName name="solver_adj" localSheetId="5" hidden="1">Донецька!$F$2:$F$13</definedName>
    <definedName name="solver_adj" localSheetId="6" hidden="1">Житомирська!$F$2:$F$13</definedName>
    <definedName name="solver_cvg" localSheetId="2" hidden="1">0.0001</definedName>
    <definedName name="solver_cvg" localSheetId="3" hidden="1">0.0001</definedName>
    <definedName name="solver_cvg" localSheetId="1" hidden="1">0.0001</definedName>
    <definedName name="solver_cvg" localSheetId="4" hidden="1">0.0001</definedName>
    <definedName name="solver_cvg" localSheetId="5" hidden="1">0.0001</definedName>
    <definedName name="solver_cvg" localSheetId="6" hidden="1">0.0001</definedName>
    <definedName name="solver_drv" localSheetId="2" hidden="1">1</definedName>
    <definedName name="solver_drv" localSheetId="3" hidden="1">1</definedName>
    <definedName name="solver_drv" localSheetId="1" hidden="1">1</definedName>
    <definedName name="solver_drv" localSheetId="4" hidden="1">1</definedName>
    <definedName name="solver_drv" localSheetId="5" hidden="1">1</definedName>
    <definedName name="solver_drv" localSheetId="6" hidden="1">1</definedName>
    <definedName name="solver_eng" localSheetId="2" hidden="1">1</definedName>
    <definedName name="solver_eng" localSheetId="3" hidden="1">1</definedName>
    <definedName name="solver_eng" localSheetId="1" hidden="1">1</definedName>
    <definedName name="solver_eng" localSheetId="4" hidden="1">1</definedName>
    <definedName name="solver_eng" localSheetId="5" hidden="1">1</definedName>
    <definedName name="solver_eng" localSheetId="6" hidden="1">1</definedName>
    <definedName name="solver_est" localSheetId="2" hidden="1">1</definedName>
    <definedName name="solver_est" localSheetId="3" hidden="1">1</definedName>
    <definedName name="solver_est" localSheetId="1" hidden="1">1</definedName>
    <definedName name="solver_est" localSheetId="4" hidden="1">1</definedName>
    <definedName name="solver_est" localSheetId="5" hidden="1">1</definedName>
    <definedName name="solver_est" localSheetId="6" hidden="1">1</definedName>
    <definedName name="solver_itr" localSheetId="2" hidden="1">2147483647</definedName>
    <definedName name="solver_itr" localSheetId="3" hidden="1">2147483647</definedName>
    <definedName name="solver_itr" localSheetId="1"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2" hidden="1">Вінницька!#REF!</definedName>
    <definedName name="solver_lhs1" localSheetId="3" hidden="1">Волинська!#REF!</definedName>
    <definedName name="solver_lhs1" localSheetId="1" hidden="1">Грип!#REF!</definedName>
    <definedName name="solver_lhs1" localSheetId="4" hidden="1">Дніпропетровська!#REF!</definedName>
    <definedName name="solver_lhs1" localSheetId="5" hidden="1">Донецька!#REF!</definedName>
    <definedName name="solver_lhs1" localSheetId="6" hidden="1">Житомирська!#REF!</definedName>
    <definedName name="solver_lhs2" localSheetId="2" hidden="1">Вінницька!#REF!</definedName>
    <definedName name="solver_lhs2" localSheetId="3" hidden="1">Волинська!#REF!</definedName>
    <definedName name="solver_lhs2" localSheetId="1" hidden="1">Грип!#REF!</definedName>
    <definedName name="solver_lhs2" localSheetId="4" hidden="1">Дніпропетровська!#REF!</definedName>
    <definedName name="solver_lhs2" localSheetId="5" hidden="1">Донецька!#REF!</definedName>
    <definedName name="solver_lhs2" localSheetId="6" hidden="1">Житомирська!#REF!</definedName>
    <definedName name="solver_mip" localSheetId="2" hidden="1">2147483647</definedName>
    <definedName name="solver_mip" localSheetId="3" hidden="1">2147483647</definedName>
    <definedName name="solver_mip" localSheetId="1" hidden="1">2147483647</definedName>
    <definedName name="solver_mip" localSheetId="4" hidden="1">2147483647</definedName>
    <definedName name="solver_mip" localSheetId="5" hidden="1">2147483647</definedName>
    <definedName name="solver_mip" localSheetId="6" hidden="1">2147483647</definedName>
    <definedName name="solver_mni" localSheetId="2" hidden="1">30</definedName>
    <definedName name="solver_mni" localSheetId="3" hidden="1">30</definedName>
    <definedName name="solver_mni" localSheetId="1" hidden="1">30</definedName>
    <definedName name="solver_mni" localSheetId="4" hidden="1">30</definedName>
    <definedName name="solver_mni" localSheetId="5" hidden="1">30</definedName>
    <definedName name="solver_mni" localSheetId="6" hidden="1">30</definedName>
    <definedName name="solver_mrt" localSheetId="2" hidden="1">0.075</definedName>
    <definedName name="solver_mrt" localSheetId="3" hidden="1">0.075</definedName>
    <definedName name="solver_mrt" localSheetId="1" hidden="1">0.075</definedName>
    <definedName name="solver_mrt" localSheetId="4" hidden="1">0.075</definedName>
    <definedName name="solver_mrt" localSheetId="5" hidden="1">0.075</definedName>
    <definedName name="solver_mrt" localSheetId="6" hidden="1">0.075</definedName>
    <definedName name="solver_msl" localSheetId="2" hidden="1">2</definedName>
    <definedName name="solver_msl" localSheetId="3" hidden="1">2</definedName>
    <definedName name="solver_msl" localSheetId="1" hidden="1">2</definedName>
    <definedName name="solver_msl" localSheetId="4" hidden="1">2</definedName>
    <definedName name="solver_msl" localSheetId="5" hidden="1">2</definedName>
    <definedName name="solver_msl" localSheetId="6" hidden="1">2</definedName>
    <definedName name="solver_neg" localSheetId="2" hidden="1">1</definedName>
    <definedName name="solver_neg" localSheetId="3" hidden="1">1</definedName>
    <definedName name="solver_neg" localSheetId="1" hidden="1">1</definedName>
    <definedName name="solver_neg" localSheetId="4" hidden="1">1</definedName>
    <definedName name="solver_neg" localSheetId="5" hidden="1">1</definedName>
    <definedName name="solver_neg" localSheetId="6" hidden="1">1</definedName>
    <definedName name="solver_nod" localSheetId="2" hidden="1">2147483647</definedName>
    <definedName name="solver_nod" localSheetId="3" hidden="1">2147483647</definedName>
    <definedName name="solver_nod" localSheetId="1" hidden="1">2147483647</definedName>
    <definedName name="solver_nod" localSheetId="4" hidden="1">2147483647</definedName>
    <definedName name="solver_nod" localSheetId="5" hidden="1">2147483647</definedName>
    <definedName name="solver_nod" localSheetId="6" hidden="1">2147483647</definedName>
    <definedName name="solver_num" localSheetId="2" hidden="1">0</definedName>
    <definedName name="solver_num" localSheetId="3" hidden="1">0</definedName>
    <definedName name="solver_num" localSheetId="1" hidden="1">0</definedName>
    <definedName name="solver_num" localSheetId="4" hidden="1">0</definedName>
    <definedName name="solver_num" localSheetId="5" hidden="1">0</definedName>
    <definedName name="solver_num" localSheetId="6" hidden="1">0</definedName>
    <definedName name="solver_nwt" localSheetId="2" hidden="1">1</definedName>
    <definedName name="solver_nwt" localSheetId="3" hidden="1">1</definedName>
    <definedName name="solver_nwt" localSheetId="1" hidden="1">1</definedName>
    <definedName name="solver_nwt" localSheetId="4" hidden="1">1</definedName>
    <definedName name="solver_nwt" localSheetId="5" hidden="1">1</definedName>
    <definedName name="solver_nwt" localSheetId="6" hidden="1">1</definedName>
    <definedName name="solver_opt" localSheetId="2" hidden="1">Вінницька!$L$26</definedName>
    <definedName name="solver_opt" localSheetId="3" hidden="1">Волинська!$L$26</definedName>
    <definedName name="solver_opt" localSheetId="1" hidden="1">Грип!$L$26</definedName>
    <definedName name="solver_opt" localSheetId="4" hidden="1">Дніпропетровська!$L$26</definedName>
    <definedName name="solver_opt" localSheetId="5" hidden="1">Донецька!$L$26</definedName>
    <definedName name="solver_opt" localSheetId="6" hidden="1">Житомирська!$L$26</definedName>
    <definedName name="solver_pre" localSheetId="2" hidden="1">0.000001</definedName>
    <definedName name="solver_pre" localSheetId="3" hidden="1">0.000001</definedName>
    <definedName name="solver_pre" localSheetId="1" hidden="1">0.000001</definedName>
    <definedName name="solver_pre" localSheetId="4" hidden="1">0.000001</definedName>
    <definedName name="solver_pre" localSheetId="5" hidden="1">0.000001</definedName>
    <definedName name="solver_pre" localSheetId="6" hidden="1">0.000001</definedName>
    <definedName name="solver_rbv" localSheetId="2" hidden="1">1</definedName>
    <definedName name="solver_rbv" localSheetId="3" hidden="1">1</definedName>
    <definedName name="solver_rbv" localSheetId="1" hidden="1">1</definedName>
    <definedName name="solver_rbv" localSheetId="4" hidden="1">1</definedName>
    <definedName name="solver_rbv" localSheetId="5" hidden="1">1</definedName>
    <definedName name="solver_rbv" localSheetId="6" hidden="1">1</definedName>
    <definedName name="solver_rel1" localSheetId="2" hidden="1">3</definedName>
    <definedName name="solver_rel1" localSheetId="3" hidden="1">3</definedName>
    <definedName name="solver_rel1" localSheetId="1" hidden="1">3</definedName>
    <definedName name="solver_rel1" localSheetId="4" hidden="1">3</definedName>
    <definedName name="solver_rel1" localSheetId="5" hidden="1">3</definedName>
    <definedName name="solver_rel1" localSheetId="6" hidden="1">3</definedName>
    <definedName name="solver_rel2" localSheetId="2" hidden="1">3</definedName>
    <definedName name="solver_rel2" localSheetId="3" hidden="1">3</definedName>
    <definedName name="solver_rel2" localSheetId="1" hidden="1">3</definedName>
    <definedName name="solver_rel2" localSheetId="4" hidden="1">3</definedName>
    <definedName name="solver_rel2" localSheetId="5" hidden="1">3</definedName>
    <definedName name="solver_rel2" localSheetId="6" hidden="1">3</definedName>
    <definedName name="solver_rhs1" localSheetId="2" hidden="1">0</definedName>
    <definedName name="solver_rhs1" localSheetId="3" hidden="1">0</definedName>
    <definedName name="solver_rhs1" localSheetId="1" hidden="1">0</definedName>
    <definedName name="solver_rhs1" localSheetId="4" hidden="1">0</definedName>
    <definedName name="solver_rhs1" localSheetId="5" hidden="1">0</definedName>
    <definedName name="solver_rhs1" localSheetId="6" hidden="1">0</definedName>
    <definedName name="solver_rhs2" localSheetId="2" hidden="1">0</definedName>
    <definedName name="solver_rhs2" localSheetId="3" hidden="1">0</definedName>
    <definedName name="solver_rhs2" localSheetId="1" hidden="1">0</definedName>
    <definedName name="solver_rhs2" localSheetId="4" hidden="1">0</definedName>
    <definedName name="solver_rhs2" localSheetId="5" hidden="1">0</definedName>
    <definedName name="solver_rhs2" localSheetId="6" hidden="1">0</definedName>
    <definedName name="solver_rlx" localSheetId="2" hidden="1">2</definedName>
    <definedName name="solver_rlx" localSheetId="3" hidden="1">2</definedName>
    <definedName name="solver_rlx" localSheetId="1" hidden="1">2</definedName>
    <definedName name="solver_rlx" localSheetId="4" hidden="1">2</definedName>
    <definedName name="solver_rlx" localSheetId="5" hidden="1">2</definedName>
    <definedName name="solver_rlx" localSheetId="6" hidden="1">2</definedName>
    <definedName name="solver_rsd" localSheetId="2" hidden="1">0</definedName>
    <definedName name="solver_rsd" localSheetId="3" hidden="1">0</definedName>
    <definedName name="solver_rsd" localSheetId="1" hidden="1">0</definedName>
    <definedName name="solver_rsd" localSheetId="4" hidden="1">0</definedName>
    <definedName name="solver_rsd" localSheetId="5" hidden="1">0</definedName>
    <definedName name="solver_rsd" localSheetId="6" hidden="1">0</definedName>
    <definedName name="solver_scl" localSheetId="2" hidden="1">1</definedName>
    <definedName name="solver_scl" localSheetId="3" hidden="1">1</definedName>
    <definedName name="solver_scl" localSheetId="1" hidden="1">1</definedName>
    <definedName name="solver_scl" localSheetId="4" hidden="1">1</definedName>
    <definedName name="solver_scl" localSheetId="5" hidden="1">1</definedName>
    <definedName name="solver_scl" localSheetId="6" hidden="1">1</definedName>
    <definedName name="solver_sho" localSheetId="2" hidden="1">2</definedName>
    <definedName name="solver_sho" localSheetId="3" hidden="1">2</definedName>
    <definedName name="solver_sho" localSheetId="1" hidden="1">2</definedName>
    <definedName name="solver_sho" localSheetId="4" hidden="1">2</definedName>
    <definedName name="solver_sho" localSheetId="5" hidden="1">2</definedName>
    <definedName name="solver_sho" localSheetId="6" hidden="1">2</definedName>
    <definedName name="solver_ssz" localSheetId="2" hidden="1">100</definedName>
    <definedName name="solver_ssz" localSheetId="3" hidden="1">100</definedName>
    <definedName name="solver_ssz" localSheetId="1" hidden="1">100</definedName>
    <definedName name="solver_ssz" localSheetId="4" hidden="1">100</definedName>
    <definedName name="solver_ssz" localSheetId="5" hidden="1">100</definedName>
    <definedName name="solver_ssz" localSheetId="6" hidden="1">100</definedName>
    <definedName name="solver_tim" localSheetId="2" hidden="1">2147483647</definedName>
    <definedName name="solver_tim" localSheetId="3" hidden="1">2147483647</definedName>
    <definedName name="solver_tim" localSheetId="1" hidden="1">2147483647</definedName>
    <definedName name="solver_tim" localSheetId="4" hidden="1">2147483647</definedName>
    <definedName name="solver_tim" localSheetId="5" hidden="1">2147483647</definedName>
    <definedName name="solver_tim" localSheetId="6" hidden="1">2147483647</definedName>
    <definedName name="solver_tol" localSheetId="2" hidden="1">0.01</definedName>
    <definedName name="solver_tol" localSheetId="3" hidden="1">0.01</definedName>
    <definedName name="solver_tol" localSheetId="1" hidden="1">0.01</definedName>
    <definedName name="solver_tol" localSheetId="4" hidden="1">0.01</definedName>
    <definedName name="solver_tol" localSheetId="5" hidden="1">0.01</definedName>
    <definedName name="solver_tol" localSheetId="6" hidden="1">0.01</definedName>
    <definedName name="solver_typ" localSheetId="2" hidden="1">2</definedName>
    <definedName name="solver_typ" localSheetId="3" hidden="1">2</definedName>
    <definedName name="solver_typ" localSheetId="1" hidden="1">2</definedName>
    <definedName name="solver_typ" localSheetId="4" hidden="1">2</definedName>
    <definedName name="solver_typ" localSheetId="5" hidden="1">2</definedName>
    <definedName name="solver_typ" localSheetId="6" hidden="1">2</definedName>
    <definedName name="solver_val" localSheetId="2" hidden="1">0</definedName>
    <definedName name="solver_val" localSheetId="3" hidden="1">0</definedName>
    <definedName name="solver_val" localSheetId="1" hidden="1">0</definedName>
    <definedName name="solver_val" localSheetId="4" hidden="1">0</definedName>
    <definedName name="solver_val" localSheetId="5" hidden="1">0</definedName>
    <definedName name="solver_val" localSheetId="6" hidden="1">0</definedName>
    <definedName name="solver_ver" localSheetId="2" hidden="1">3</definedName>
    <definedName name="solver_ver" localSheetId="3" hidden="1">3</definedName>
    <definedName name="solver_ver" localSheetId="1" hidden="1">3</definedName>
    <definedName name="solver_ver" localSheetId="4" hidden="1">3</definedName>
    <definedName name="solver_ver" localSheetId="5" hidden="1">3</definedName>
    <definedName name="solver_ver" localSheetId="6" hidden="1">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5" l="1"/>
  <c r="D2" i="15" s="1"/>
  <c r="E2" i="15" s="1"/>
  <c r="I2" i="15"/>
  <c r="J2" i="15"/>
  <c r="K2" i="15"/>
  <c r="F25" i="15"/>
  <c r="C25" i="15"/>
  <c r="D25" i="15" s="1"/>
  <c r="F24" i="15"/>
  <c r="D24" i="15"/>
  <c r="E24" i="15" s="1"/>
  <c r="C24" i="15"/>
  <c r="F23" i="15"/>
  <c r="C23" i="15"/>
  <c r="F22" i="15"/>
  <c r="C22" i="15"/>
  <c r="F21" i="15"/>
  <c r="C21" i="15"/>
  <c r="D21" i="15" s="1"/>
  <c r="F20" i="15"/>
  <c r="C20" i="15"/>
  <c r="D20" i="15" s="1"/>
  <c r="F19" i="15"/>
  <c r="C19" i="15"/>
  <c r="D19" i="15" s="1"/>
  <c r="F18" i="15"/>
  <c r="C18" i="15"/>
  <c r="D18" i="15" s="1"/>
  <c r="E18" i="15" s="1"/>
  <c r="F17" i="15"/>
  <c r="D17" i="15"/>
  <c r="C17" i="15"/>
  <c r="F16" i="15"/>
  <c r="C16" i="15"/>
  <c r="F15" i="15"/>
  <c r="C15" i="15"/>
  <c r="D15" i="15" s="1"/>
  <c r="J14" i="15"/>
  <c r="J15" i="15" s="1"/>
  <c r="F14" i="15"/>
  <c r="D14" i="15"/>
  <c r="E14" i="15" s="1"/>
  <c r="C14" i="15"/>
  <c r="C13" i="15"/>
  <c r="D12" i="15"/>
  <c r="C12" i="15"/>
  <c r="C11" i="15"/>
  <c r="D11" i="15" s="1"/>
  <c r="C10" i="15"/>
  <c r="D10" i="15" s="1"/>
  <c r="C9" i="15"/>
  <c r="D9" i="15" s="1"/>
  <c r="C8" i="15"/>
  <c r="D8" i="15" s="1"/>
  <c r="E8" i="15" s="1"/>
  <c r="C7" i="15"/>
  <c r="D6" i="15"/>
  <c r="C6" i="15"/>
  <c r="C5" i="15"/>
  <c r="C4" i="15"/>
  <c r="D4" i="15" s="1"/>
  <c r="G3" i="15"/>
  <c r="I3" i="15" s="1"/>
  <c r="C3" i="15"/>
  <c r="D3" i="15" s="1"/>
  <c r="F25" i="14"/>
  <c r="C25" i="14"/>
  <c r="D25" i="14" s="1"/>
  <c r="F24" i="14"/>
  <c r="C24" i="14"/>
  <c r="D24" i="14" s="1"/>
  <c r="F23" i="14"/>
  <c r="C23" i="14"/>
  <c r="F22" i="14"/>
  <c r="C22" i="14"/>
  <c r="F21" i="14"/>
  <c r="C21" i="14"/>
  <c r="D21" i="14" s="1"/>
  <c r="F20" i="14"/>
  <c r="D20" i="14"/>
  <c r="C20" i="14"/>
  <c r="F19" i="14"/>
  <c r="C19" i="14"/>
  <c r="D19" i="14" s="1"/>
  <c r="E19" i="14" s="1"/>
  <c r="F18" i="14"/>
  <c r="D18" i="14"/>
  <c r="E18" i="14" s="1"/>
  <c r="C18" i="14"/>
  <c r="F17" i="14"/>
  <c r="C17" i="14"/>
  <c r="F16" i="14"/>
  <c r="C16" i="14"/>
  <c r="F15" i="14"/>
  <c r="C15" i="14"/>
  <c r="D15" i="14" s="1"/>
  <c r="E15" i="14" s="1"/>
  <c r="F14" i="14"/>
  <c r="C14" i="14"/>
  <c r="C13" i="14"/>
  <c r="C12" i="14"/>
  <c r="D12" i="14" s="1"/>
  <c r="C11" i="14"/>
  <c r="D11" i="14" s="1"/>
  <c r="D10" i="14"/>
  <c r="C10" i="14"/>
  <c r="C9" i="14"/>
  <c r="D9" i="14" s="1"/>
  <c r="E9" i="14" s="1"/>
  <c r="C8" i="14"/>
  <c r="D8" i="14" s="1"/>
  <c r="C7" i="14"/>
  <c r="D6" i="14"/>
  <c r="C6" i="14"/>
  <c r="C5" i="14"/>
  <c r="C4" i="14"/>
  <c r="D4" i="14" s="1"/>
  <c r="G3" i="14"/>
  <c r="I3" i="14" s="1"/>
  <c r="C3" i="14"/>
  <c r="D3" i="14" s="1"/>
  <c r="K2" i="14"/>
  <c r="I2" i="14"/>
  <c r="D2" i="14"/>
  <c r="C2" i="14"/>
  <c r="J2" i="14" s="1"/>
  <c r="C14" i="13"/>
  <c r="D14" i="13" s="1"/>
  <c r="F14" i="13"/>
  <c r="J14" i="13"/>
  <c r="F25" i="13"/>
  <c r="C25" i="13"/>
  <c r="D25" i="13" s="1"/>
  <c r="F24" i="13"/>
  <c r="D24" i="13"/>
  <c r="E24" i="13" s="1"/>
  <c r="C24" i="13"/>
  <c r="F23" i="13"/>
  <c r="C23" i="13"/>
  <c r="F22" i="13"/>
  <c r="C22" i="13"/>
  <c r="D22" i="13" s="1"/>
  <c r="F21" i="13"/>
  <c r="C21" i="13"/>
  <c r="D21" i="13" s="1"/>
  <c r="F20" i="13"/>
  <c r="C20" i="13"/>
  <c r="D20" i="13" s="1"/>
  <c r="F19" i="13"/>
  <c r="C19" i="13"/>
  <c r="F18" i="13"/>
  <c r="C18" i="13"/>
  <c r="D18" i="13" s="1"/>
  <c r="E18" i="13" s="1"/>
  <c r="F17" i="13"/>
  <c r="C17" i="13"/>
  <c r="F16" i="13"/>
  <c r="D16" i="13"/>
  <c r="E16" i="13" s="1"/>
  <c r="C16" i="13"/>
  <c r="F15" i="13"/>
  <c r="C15" i="13"/>
  <c r="C13" i="13"/>
  <c r="D13" i="13" s="1"/>
  <c r="E13" i="13" s="1"/>
  <c r="C12" i="13"/>
  <c r="C11" i="13"/>
  <c r="D11" i="13" s="1"/>
  <c r="C10" i="13"/>
  <c r="D10" i="13" s="1"/>
  <c r="C9" i="13"/>
  <c r="D9" i="13" s="1"/>
  <c r="C8" i="13"/>
  <c r="C7" i="13"/>
  <c r="D6" i="13"/>
  <c r="C6" i="13"/>
  <c r="C5" i="13"/>
  <c r="D5" i="13" s="1"/>
  <c r="E5" i="13" s="1"/>
  <c r="C4" i="13"/>
  <c r="G3" i="13"/>
  <c r="K3" i="13" s="1"/>
  <c r="C3" i="13"/>
  <c r="K2" i="13"/>
  <c r="I2" i="13"/>
  <c r="C2" i="13"/>
  <c r="J2" i="13" s="1"/>
  <c r="I2" i="10"/>
  <c r="F25" i="11"/>
  <c r="C25" i="11"/>
  <c r="F24" i="11"/>
  <c r="C24" i="11"/>
  <c r="D24" i="11" s="1"/>
  <c r="F23" i="11"/>
  <c r="C23" i="11"/>
  <c r="F22" i="11"/>
  <c r="C22" i="11"/>
  <c r="D22" i="11" s="1"/>
  <c r="F21" i="11"/>
  <c r="C21" i="11"/>
  <c r="F20" i="11"/>
  <c r="C20" i="11"/>
  <c r="F19" i="11"/>
  <c r="C19" i="11"/>
  <c r="D19" i="11" s="1"/>
  <c r="F18" i="11"/>
  <c r="C18" i="11"/>
  <c r="D18" i="11" s="1"/>
  <c r="F17" i="11"/>
  <c r="C17" i="11"/>
  <c r="F16" i="11"/>
  <c r="C16" i="11"/>
  <c r="F15" i="11"/>
  <c r="C15" i="11"/>
  <c r="D15" i="11" s="1"/>
  <c r="F14" i="11"/>
  <c r="C14" i="11"/>
  <c r="J14" i="11" s="1"/>
  <c r="C13" i="11"/>
  <c r="D13" i="11" s="1"/>
  <c r="E13" i="11" s="1"/>
  <c r="C12" i="11"/>
  <c r="D12" i="11" s="1"/>
  <c r="C11" i="11"/>
  <c r="C10" i="11"/>
  <c r="C9" i="11"/>
  <c r="D9" i="11" s="1"/>
  <c r="C8" i="11"/>
  <c r="D8" i="11" s="1"/>
  <c r="C7" i="11"/>
  <c r="C6" i="11"/>
  <c r="D6" i="11" s="1"/>
  <c r="C5" i="11"/>
  <c r="D5" i="11" s="1"/>
  <c r="E5" i="11" s="1"/>
  <c r="C4" i="11"/>
  <c r="D4" i="11" s="1"/>
  <c r="G3" i="11"/>
  <c r="K3" i="11" s="1"/>
  <c r="C3" i="11"/>
  <c r="K2" i="11"/>
  <c r="I2" i="11"/>
  <c r="C2" i="11"/>
  <c r="J2" i="11" s="1"/>
  <c r="F25" i="10"/>
  <c r="C25" i="10"/>
  <c r="F24" i="10"/>
  <c r="C24" i="10"/>
  <c r="D24" i="10" s="1"/>
  <c r="E24" i="10" s="1"/>
  <c r="F23" i="10"/>
  <c r="C23" i="10"/>
  <c r="F22" i="10"/>
  <c r="C22" i="10"/>
  <c r="D22" i="10" s="1"/>
  <c r="E22" i="10" s="1"/>
  <c r="F21" i="10"/>
  <c r="C21" i="10"/>
  <c r="F20" i="10"/>
  <c r="C20" i="10"/>
  <c r="F19" i="10"/>
  <c r="C19" i="10"/>
  <c r="D19" i="10" s="1"/>
  <c r="F18" i="10"/>
  <c r="D18" i="10"/>
  <c r="E18" i="10" s="1"/>
  <c r="C18" i="10"/>
  <c r="F17" i="10"/>
  <c r="C17" i="10"/>
  <c r="F16" i="10"/>
  <c r="C16" i="10"/>
  <c r="F15" i="10"/>
  <c r="C15" i="10"/>
  <c r="D15" i="10" s="1"/>
  <c r="E15" i="10" s="1"/>
  <c r="F14" i="10"/>
  <c r="C14" i="10"/>
  <c r="C13" i="10"/>
  <c r="D13" i="10" s="1"/>
  <c r="E13" i="10" s="1"/>
  <c r="C12" i="10"/>
  <c r="D12" i="10" s="1"/>
  <c r="C11" i="10"/>
  <c r="C10" i="10"/>
  <c r="C9" i="10"/>
  <c r="D9" i="10" s="1"/>
  <c r="C8" i="10"/>
  <c r="D8" i="10" s="1"/>
  <c r="C7" i="10"/>
  <c r="D6" i="10"/>
  <c r="C6" i="10"/>
  <c r="C5" i="10"/>
  <c r="D5" i="10" s="1"/>
  <c r="E5" i="10" s="1"/>
  <c r="C4" i="10"/>
  <c r="D4" i="10" s="1"/>
  <c r="C3" i="10"/>
  <c r="J3" i="10" s="1"/>
  <c r="C2" i="10"/>
  <c r="J2" i="10" s="1"/>
  <c r="C2" i="1"/>
  <c r="D2" i="1" s="1"/>
  <c r="I2" i="1"/>
  <c r="K2" i="1"/>
  <c r="H3" i="15" l="1"/>
  <c r="G4" i="15" s="1"/>
  <c r="I4" i="15" s="1"/>
  <c r="K3" i="15"/>
  <c r="E17" i="15"/>
  <c r="L2" i="15"/>
  <c r="E11" i="15"/>
  <c r="E21" i="15"/>
  <c r="E4" i="15"/>
  <c r="D5" i="15"/>
  <c r="E5" i="15" s="1"/>
  <c r="E12" i="15"/>
  <c r="D13" i="15"/>
  <c r="E13" i="15" s="1"/>
  <c r="D22" i="15"/>
  <c r="E22" i="15" s="1"/>
  <c r="E3" i="15"/>
  <c r="E6" i="15"/>
  <c r="D7" i="15"/>
  <c r="E7" i="15" s="1"/>
  <c r="D23" i="15"/>
  <c r="E23" i="15" s="1"/>
  <c r="E15" i="15"/>
  <c r="J3" i="15"/>
  <c r="J16" i="15"/>
  <c r="E19" i="15"/>
  <c r="E9" i="15"/>
  <c r="D16" i="15"/>
  <c r="E16" i="15" s="1"/>
  <c r="E10" i="15"/>
  <c r="K3" i="14"/>
  <c r="L2" i="14"/>
  <c r="H3" i="14"/>
  <c r="G4" i="14" s="1"/>
  <c r="D16" i="14"/>
  <c r="E16" i="14" s="1"/>
  <c r="D14" i="14"/>
  <c r="E14" i="14" s="1"/>
  <c r="J14" i="14"/>
  <c r="J15" i="14" s="1"/>
  <c r="J16" i="14" s="1"/>
  <c r="D17" i="14"/>
  <c r="E17" i="14" s="1"/>
  <c r="E21" i="14"/>
  <c r="E2" i="14"/>
  <c r="E4" i="14"/>
  <c r="D5" i="14"/>
  <c r="E5" i="14" s="1"/>
  <c r="E12" i="14"/>
  <c r="D13" i="14"/>
  <c r="E13" i="14" s="1"/>
  <c r="D22" i="14"/>
  <c r="E22" i="14" s="1"/>
  <c r="E11" i="14"/>
  <c r="E6" i="14"/>
  <c r="D7" i="14"/>
  <c r="E7" i="14" s="1"/>
  <c r="D23" i="14"/>
  <c r="E23" i="14" s="1"/>
  <c r="J3" i="14"/>
  <c r="E3" i="14"/>
  <c r="E8" i="14"/>
  <c r="E24" i="14"/>
  <c r="E10" i="14"/>
  <c r="L2" i="13"/>
  <c r="H3" i="13"/>
  <c r="G4" i="13" s="1"/>
  <c r="I4" i="13" s="1"/>
  <c r="I3" i="13"/>
  <c r="E14" i="13"/>
  <c r="E22" i="13"/>
  <c r="J15" i="13"/>
  <c r="J16" i="13"/>
  <c r="J17" i="13" s="1"/>
  <c r="E6" i="13"/>
  <c r="E9" i="13"/>
  <c r="J3" i="13"/>
  <c r="L3" i="13" s="1"/>
  <c r="E10" i="13"/>
  <c r="D2" i="13"/>
  <c r="D4" i="13"/>
  <c r="E4" i="13" s="1"/>
  <c r="E11" i="13"/>
  <c r="D12" i="13"/>
  <c r="E12" i="13" s="1"/>
  <c r="D17" i="13"/>
  <c r="E17" i="13" s="1"/>
  <c r="E21" i="13"/>
  <c r="E2" i="13"/>
  <c r="D3" i="13"/>
  <c r="E3" i="13" s="1"/>
  <c r="D7" i="13"/>
  <c r="D23" i="13"/>
  <c r="E23" i="13" s="1"/>
  <c r="E7" i="13"/>
  <c r="D8" i="13"/>
  <c r="E8" i="13" s="1"/>
  <c r="D15" i="13"/>
  <c r="E15" i="13" s="1"/>
  <c r="D19" i="13"/>
  <c r="E19" i="13" s="1"/>
  <c r="J15" i="11"/>
  <c r="J16" i="11" s="1"/>
  <c r="J17" i="11" s="1"/>
  <c r="K2" i="10"/>
  <c r="G3" i="10"/>
  <c r="I3" i="10" s="1"/>
  <c r="I3" i="11"/>
  <c r="E8" i="11"/>
  <c r="H3" i="11"/>
  <c r="G4" i="11" s="1"/>
  <c r="H4" i="11" s="1"/>
  <c r="G5" i="11" s="1"/>
  <c r="L2" i="11"/>
  <c r="E24" i="11"/>
  <c r="D14" i="11"/>
  <c r="E14" i="11" s="1"/>
  <c r="E6" i="11"/>
  <c r="E18" i="11"/>
  <c r="E22" i="11"/>
  <c r="J3" i="11"/>
  <c r="D16" i="11"/>
  <c r="E16" i="11" s="1"/>
  <c r="D20" i="11"/>
  <c r="D11" i="11"/>
  <c r="E11" i="11" s="1"/>
  <c r="D21" i="11"/>
  <c r="E21" i="11" s="1"/>
  <c r="D25" i="11"/>
  <c r="D2" i="11"/>
  <c r="E2" i="11" s="1"/>
  <c r="D17" i="11"/>
  <c r="E17" i="11" s="1"/>
  <c r="E4" i="11"/>
  <c r="E12" i="11"/>
  <c r="D10" i="11"/>
  <c r="E10" i="11" s="1"/>
  <c r="D7" i="11"/>
  <c r="E7" i="11" s="1"/>
  <c r="E15" i="11"/>
  <c r="E19" i="11"/>
  <c r="E9" i="11"/>
  <c r="D3" i="11"/>
  <c r="E3" i="11" s="1"/>
  <c r="D23" i="11"/>
  <c r="E23" i="11" s="1"/>
  <c r="E14" i="10"/>
  <c r="D14" i="10"/>
  <c r="J14" i="10"/>
  <c r="J15" i="10" s="1"/>
  <c r="J16" i="10" s="1"/>
  <c r="J17" i="10" s="1"/>
  <c r="E8" i="10"/>
  <c r="E9" i="10"/>
  <c r="E7" i="10"/>
  <c r="J4" i="10"/>
  <c r="E21" i="10"/>
  <c r="D10" i="10"/>
  <c r="E10" i="10" s="1"/>
  <c r="D16" i="10"/>
  <c r="E16" i="10" s="1"/>
  <c r="D3" i="10"/>
  <c r="D11" i="10"/>
  <c r="E11" i="10" s="1"/>
  <c r="D21" i="10"/>
  <c r="D2" i="10"/>
  <c r="E2" i="10" s="1"/>
  <c r="E3" i="10"/>
  <c r="D17" i="10"/>
  <c r="E4" i="10"/>
  <c r="E12" i="10"/>
  <c r="E17" i="10"/>
  <c r="E19" i="10"/>
  <c r="D20" i="10"/>
  <c r="D25" i="10"/>
  <c r="E6" i="10"/>
  <c r="D7" i="10"/>
  <c r="D23" i="10"/>
  <c r="E23" i="10" s="1"/>
  <c r="J2" i="1"/>
  <c r="L2" i="1" s="1"/>
  <c r="F17" i="1"/>
  <c r="F25" i="1"/>
  <c r="G3" i="1"/>
  <c r="H4" i="15" l="1"/>
  <c r="G5" i="15" s="1"/>
  <c r="H5" i="15" s="1"/>
  <c r="G6" i="15" s="1"/>
  <c r="K4" i="15"/>
  <c r="L3" i="15"/>
  <c r="J4" i="15"/>
  <c r="J17" i="15"/>
  <c r="L3" i="14"/>
  <c r="I4" i="14"/>
  <c r="H4" i="14"/>
  <c r="G5" i="14" s="1"/>
  <c r="K4" i="14"/>
  <c r="J17" i="14"/>
  <c r="J4" i="14"/>
  <c r="H4" i="13"/>
  <c r="G5" i="13" s="1"/>
  <c r="H5" i="13" s="1"/>
  <c r="G6" i="13" s="1"/>
  <c r="K4" i="13"/>
  <c r="J18" i="13"/>
  <c r="J4" i="13"/>
  <c r="H3" i="10"/>
  <c r="G4" i="10" s="1"/>
  <c r="I4" i="10" s="1"/>
  <c r="K3" i="10"/>
  <c r="L3" i="10" s="1"/>
  <c r="L2" i="10"/>
  <c r="I4" i="11"/>
  <c r="K4" i="11"/>
  <c r="K5" i="11" s="1"/>
  <c r="H5" i="11"/>
  <c r="G6" i="11" s="1"/>
  <c r="I5" i="11"/>
  <c r="L3" i="11"/>
  <c r="J4" i="11"/>
  <c r="J18" i="11"/>
  <c r="J5" i="10"/>
  <c r="J18" i="10"/>
  <c r="K3" i="1"/>
  <c r="I3" i="1"/>
  <c r="F15" i="1"/>
  <c r="F14" i="1"/>
  <c r="F16" i="1"/>
  <c r="F18" i="1"/>
  <c r="F19" i="1"/>
  <c r="F20" i="1"/>
  <c r="F21" i="1"/>
  <c r="F22" i="1"/>
  <c r="F23" i="1"/>
  <c r="F24" i="1"/>
  <c r="I5" i="15" l="1"/>
  <c r="K5" i="15"/>
  <c r="K6" i="15" s="1"/>
  <c r="I6" i="15"/>
  <c r="H6" i="15"/>
  <c r="G7" i="15" s="1"/>
  <c r="L4" i="15"/>
  <c r="J5" i="15"/>
  <c r="J18" i="15"/>
  <c r="K5" i="14"/>
  <c r="I5" i="14"/>
  <c r="H5" i="14"/>
  <c r="G6" i="14" s="1"/>
  <c r="I6" i="14" s="1"/>
  <c r="J18" i="14"/>
  <c r="L4" i="14"/>
  <c r="J5" i="14"/>
  <c r="I5" i="13"/>
  <c r="K5" i="13"/>
  <c r="H6" i="13"/>
  <c r="G7" i="13" s="1"/>
  <c r="I6" i="13"/>
  <c r="K6" i="13"/>
  <c r="L4" i="13"/>
  <c r="J5" i="13"/>
  <c r="J19" i="13"/>
  <c r="H4" i="10"/>
  <c r="G5" i="10" s="1"/>
  <c r="H5" i="10" s="1"/>
  <c r="G6" i="10" s="1"/>
  <c r="H6" i="10" s="1"/>
  <c r="G7" i="10" s="1"/>
  <c r="K4" i="10"/>
  <c r="L4" i="10" s="1"/>
  <c r="K6" i="11"/>
  <c r="I6" i="11"/>
  <c r="H6" i="11"/>
  <c r="G7" i="11" s="1"/>
  <c r="J19" i="11"/>
  <c r="J5" i="11"/>
  <c r="L4" i="11"/>
  <c r="J6" i="10"/>
  <c r="J19" i="10"/>
  <c r="H3" i="1"/>
  <c r="G4" i="1" s="1"/>
  <c r="I4" i="1" s="1"/>
  <c r="C3" i="1"/>
  <c r="E2" i="1" s="1"/>
  <c r="C4" i="1"/>
  <c r="C5" i="1"/>
  <c r="C6" i="1"/>
  <c r="D6" i="1" s="1"/>
  <c r="C7" i="1"/>
  <c r="C8" i="1"/>
  <c r="C9" i="1"/>
  <c r="C10" i="1"/>
  <c r="C11" i="1"/>
  <c r="C12" i="1"/>
  <c r="C13" i="1"/>
  <c r="C14" i="1"/>
  <c r="J14" i="1" s="1"/>
  <c r="C15" i="1"/>
  <c r="C16" i="1"/>
  <c r="C17" i="1"/>
  <c r="C18" i="1"/>
  <c r="C19" i="1"/>
  <c r="C20" i="1"/>
  <c r="C21" i="1"/>
  <c r="C22" i="1"/>
  <c r="C23" i="1"/>
  <c r="C24" i="1"/>
  <c r="C25" i="1"/>
  <c r="I7" i="15" l="1"/>
  <c r="H7" i="15"/>
  <c r="G8" i="15" s="1"/>
  <c r="K7" i="15"/>
  <c r="J19" i="15"/>
  <c r="L5" i="15"/>
  <c r="J6" i="15"/>
  <c r="K6" i="14"/>
  <c r="H6" i="14"/>
  <c r="G7" i="14" s="1"/>
  <c r="H7" i="14" s="1"/>
  <c r="G8" i="14" s="1"/>
  <c r="J19" i="14"/>
  <c r="J6" i="14"/>
  <c r="L5" i="14"/>
  <c r="H7" i="13"/>
  <c r="G8" i="13" s="1"/>
  <c r="K7" i="13"/>
  <c r="I7" i="13"/>
  <c r="J20" i="13"/>
  <c r="L5" i="13"/>
  <c r="J6" i="13"/>
  <c r="I5" i="10"/>
  <c r="I6" i="10"/>
  <c r="K5" i="10"/>
  <c r="L5" i="10" s="1"/>
  <c r="J20" i="11"/>
  <c r="L5" i="11"/>
  <c r="J6" i="11"/>
  <c r="I7" i="11"/>
  <c r="H7" i="11"/>
  <c r="G8" i="11" s="1"/>
  <c r="K7" i="11"/>
  <c r="I7" i="10"/>
  <c r="H7" i="10"/>
  <c r="G8" i="10" s="1"/>
  <c r="J7" i="10"/>
  <c r="J20" i="10"/>
  <c r="J15" i="1"/>
  <c r="E6" i="1"/>
  <c r="J3" i="1"/>
  <c r="L3" i="1" s="1"/>
  <c r="H4" i="1"/>
  <c r="G5" i="1" s="1"/>
  <c r="K4" i="1"/>
  <c r="B11" i="6"/>
  <c r="A11" i="6"/>
  <c r="P2" i="6"/>
  <c r="H8" i="15" l="1"/>
  <c r="G9" i="15" s="1"/>
  <c r="K8" i="15"/>
  <c r="I8" i="15"/>
  <c r="L6" i="15"/>
  <c r="J7" i="15"/>
  <c r="J20" i="15"/>
  <c r="K7" i="14"/>
  <c r="K8" i="14" s="1"/>
  <c r="I7" i="14"/>
  <c r="J7" i="14"/>
  <c r="L6" i="14"/>
  <c r="J20" i="14"/>
  <c r="H8" i="14"/>
  <c r="G9" i="14" s="1"/>
  <c r="I8" i="14"/>
  <c r="K8" i="13"/>
  <c r="I8" i="13"/>
  <c r="H8" i="13"/>
  <c r="G9" i="13" s="1"/>
  <c r="J21" i="13"/>
  <c r="L6" i="13"/>
  <c r="J7" i="13"/>
  <c r="K6" i="10"/>
  <c r="K7" i="10" s="1"/>
  <c r="L7" i="10" s="1"/>
  <c r="L6" i="11"/>
  <c r="J7" i="11"/>
  <c r="J21" i="11"/>
  <c r="K8" i="11"/>
  <c r="I8" i="11"/>
  <c r="H8" i="11"/>
  <c r="G9" i="11" s="1"/>
  <c r="J21" i="10"/>
  <c r="J8" i="10"/>
  <c r="H8" i="10"/>
  <c r="G9" i="10" s="1"/>
  <c r="I8" i="10"/>
  <c r="J16" i="1"/>
  <c r="H5" i="1"/>
  <c r="G6" i="1" s="1"/>
  <c r="I6" i="1" s="1"/>
  <c r="I5" i="1"/>
  <c r="J4" i="1"/>
  <c r="J5" i="1" s="1"/>
  <c r="J6" i="1" s="1"/>
  <c r="J7" i="1" s="1"/>
  <c r="J8" i="1" s="1"/>
  <c r="J9" i="1" s="1"/>
  <c r="J10" i="1" s="1"/>
  <c r="J11" i="1" s="1"/>
  <c r="J12" i="1" s="1"/>
  <c r="J13" i="1" s="1"/>
  <c r="K5" i="1"/>
  <c r="D13" i="1"/>
  <c r="E13" i="1" s="1"/>
  <c r="K9" i="15" l="1"/>
  <c r="I9" i="15"/>
  <c r="H9" i="15"/>
  <c r="G10" i="15" s="1"/>
  <c r="L7" i="15"/>
  <c r="J8" i="15"/>
  <c r="J21" i="15"/>
  <c r="H9" i="14"/>
  <c r="G10" i="14" s="1"/>
  <c r="K9" i="14"/>
  <c r="I9" i="14"/>
  <c r="J21" i="14"/>
  <c r="L7" i="14"/>
  <c r="J8" i="14"/>
  <c r="J22" i="13"/>
  <c r="K9" i="13"/>
  <c r="I9" i="13"/>
  <c r="H9" i="13"/>
  <c r="G10" i="13" s="1"/>
  <c r="L7" i="13"/>
  <c r="J8" i="13"/>
  <c r="L6" i="10"/>
  <c r="K8" i="10"/>
  <c r="L8" i="10" s="1"/>
  <c r="K9" i="11"/>
  <c r="I9" i="11"/>
  <c r="H9" i="11"/>
  <c r="G10" i="11" s="1"/>
  <c r="J22" i="11"/>
  <c r="L7" i="11"/>
  <c r="J8" i="11"/>
  <c r="I9" i="10"/>
  <c r="H9" i="10"/>
  <c r="G10" i="10" s="1"/>
  <c r="J9" i="10"/>
  <c r="J22" i="10"/>
  <c r="J17" i="1"/>
  <c r="L5" i="1"/>
  <c r="L4" i="1"/>
  <c r="K6" i="1"/>
  <c r="L6" i="1" s="1"/>
  <c r="H6" i="1"/>
  <c r="G7" i="1" s="1"/>
  <c r="I7" i="1" s="1"/>
  <c r="D18" i="1"/>
  <c r="E18" i="1" s="1"/>
  <c r="D17" i="1"/>
  <c r="E17" i="1" s="1"/>
  <c r="D16" i="1"/>
  <c r="E16" i="1" s="1"/>
  <c r="D15" i="1"/>
  <c r="E15" i="1" s="1"/>
  <c r="D14" i="1"/>
  <c r="E14" i="1" s="1"/>
  <c r="D12" i="1"/>
  <c r="E12" i="1" s="1"/>
  <c r="D11" i="1"/>
  <c r="E11" i="1" s="1"/>
  <c r="D10" i="1"/>
  <c r="E10" i="1" s="1"/>
  <c r="D9" i="1"/>
  <c r="E9" i="1" s="1"/>
  <c r="D8" i="1"/>
  <c r="E8" i="1" s="1"/>
  <c r="D7" i="1"/>
  <c r="E7" i="1" s="1"/>
  <c r="D5" i="1"/>
  <c r="E5" i="1" s="1"/>
  <c r="D4" i="1"/>
  <c r="E4" i="1" s="1"/>
  <c r="D3" i="1"/>
  <c r="E3" i="1" s="1"/>
  <c r="D25" i="1"/>
  <c r="D24" i="1"/>
  <c r="E24" i="1" s="1"/>
  <c r="D23" i="1"/>
  <c r="E23" i="1" s="1"/>
  <c r="D22" i="1"/>
  <c r="E22" i="1" s="1"/>
  <c r="D21" i="1"/>
  <c r="E21" i="1" s="1"/>
  <c r="D20" i="1"/>
  <c r="D19" i="1"/>
  <c r="E19" i="1" s="1"/>
  <c r="K10" i="15" l="1"/>
  <c r="I10" i="15"/>
  <c r="H10" i="15"/>
  <c r="G11" i="15" s="1"/>
  <c r="J22" i="15"/>
  <c r="L8" i="15"/>
  <c r="J9" i="15"/>
  <c r="K10" i="14"/>
  <c r="I10" i="14"/>
  <c r="H10" i="14"/>
  <c r="G11" i="14" s="1"/>
  <c r="J22" i="14"/>
  <c r="L8" i="14"/>
  <c r="J9" i="14"/>
  <c r="K10" i="13"/>
  <c r="I10" i="13"/>
  <c r="H10" i="13"/>
  <c r="G11" i="13" s="1"/>
  <c r="J23" i="13"/>
  <c r="L8" i="13"/>
  <c r="J9" i="13"/>
  <c r="K9" i="10"/>
  <c r="K10" i="10" s="1"/>
  <c r="K10" i="11"/>
  <c r="I10" i="11"/>
  <c r="H10" i="11"/>
  <c r="G11" i="11" s="1"/>
  <c r="J23" i="11"/>
  <c r="L8" i="11"/>
  <c r="J9" i="11"/>
  <c r="I10" i="10"/>
  <c r="H10" i="10"/>
  <c r="G11" i="10" s="1"/>
  <c r="J10" i="10"/>
  <c r="J23" i="10"/>
  <c r="J18" i="1"/>
  <c r="K7" i="1"/>
  <c r="H7" i="1"/>
  <c r="G8" i="1" s="1"/>
  <c r="I8" i="1" s="1"/>
  <c r="L7" i="1"/>
  <c r="K11" i="15" l="1"/>
  <c r="H11" i="15"/>
  <c r="G12" i="15" s="1"/>
  <c r="I11" i="15"/>
  <c r="L9" i="15"/>
  <c r="J10" i="15"/>
  <c r="J23" i="15"/>
  <c r="K11" i="14"/>
  <c r="I11" i="14"/>
  <c r="H11" i="14"/>
  <c r="G12" i="14" s="1"/>
  <c r="J23" i="14"/>
  <c r="L9" i="14"/>
  <c r="J10" i="14"/>
  <c r="K11" i="13"/>
  <c r="I11" i="13"/>
  <c r="H11" i="13"/>
  <c r="G12" i="13" s="1"/>
  <c r="L9" i="13"/>
  <c r="J10" i="13"/>
  <c r="J24" i="13"/>
  <c r="L9" i="10"/>
  <c r="I11" i="11"/>
  <c r="H11" i="11"/>
  <c r="G12" i="11" s="1"/>
  <c r="K11" i="11"/>
  <c r="J24" i="11"/>
  <c r="L9" i="11"/>
  <c r="J10" i="11"/>
  <c r="I11" i="10"/>
  <c r="H11" i="10"/>
  <c r="G12" i="10" s="1"/>
  <c r="K11" i="10"/>
  <c r="J24" i="10"/>
  <c r="L10" i="10"/>
  <c r="J11" i="10"/>
  <c r="J19" i="1"/>
  <c r="K8" i="1"/>
  <c r="L8" i="1" s="1"/>
  <c r="H8" i="1"/>
  <c r="G9" i="1" s="1"/>
  <c r="I9" i="1" s="1"/>
  <c r="J24" i="15" l="1"/>
  <c r="L10" i="15"/>
  <c r="J11" i="15"/>
  <c r="K12" i="15"/>
  <c r="I12" i="15"/>
  <c r="H12" i="15"/>
  <c r="G13" i="15" s="1"/>
  <c r="K12" i="14"/>
  <c r="I12" i="14"/>
  <c r="H12" i="14"/>
  <c r="G13" i="14" s="1"/>
  <c r="L10" i="14"/>
  <c r="J11" i="14"/>
  <c r="J24" i="14"/>
  <c r="I12" i="13"/>
  <c r="H12" i="13"/>
  <c r="G13" i="13" s="1"/>
  <c r="K12" i="13"/>
  <c r="J25" i="13"/>
  <c r="L10" i="13"/>
  <c r="J11" i="13"/>
  <c r="I12" i="11"/>
  <c r="H12" i="11"/>
  <c r="G13" i="11" s="1"/>
  <c r="K12" i="11"/>
  <c r="L10" i="11"/>
  <c r="J11" i="11"/>
  <c r="J25" i="11"/>
  <c r="J12" i="10"/>
  <c r="L11" i="10"/>
  <c r="J25" i="10"/>
  <c r="I12" i="10"/>
  <c r="H12" i="10"/>
  <c r="G13" i="10" s="1"/>
  <c r="K12" i="10"/>
  <c r="J20" i="1"/>
  <c r="K9" i="1"/>
  <c r="L9" i="1" s="1"/>
  <c r="H9" i="1"/>
  <c r="G10" i="1" s="1"/>
  <c r="I10" i="1" s="1"/>
  <c r="K13" i="15" l="1"/>
  <c r="I13" i="15"/>
  <c r="H13" i="15"/>
  <c r="G14" i="15" s="1"/>
  <c r="L11" i="15"/>
  <c r="J12" i="15"/>
  <c r="J25" i="15"/>
  <c r="K13" i="14"/>
  <c r="I13" i="14"/>
  <c r="H13" i="14"/>
  <c r="G14" i="14" s="1"/>
  <c r="J25" i="14"/>
  <c r="L11" i="14"/>
  <c r="J12" i="14"/>
  <c r="L11" i="13"/>
  <c r="J12" i="13"/>
  <c r="K13" i="13"/>
  <c r="I13" i="13"/>
  <c r="H13" i="13"/>
  <c r="G14" i="13" s="1"/>
  <c r="H13" i="11"/>
  <c r="G14" i="11" s="1"/>
  <c r="K13" i="11"/>
  <c r="I13" i="11"/>
  <c r="L11" i="11"/>
  <c r="J12" i="11"/>
  <c r="H13" i="10"/>
  <c r="G14" i="10" s="1"/>
  <c r="K13" i="10"/>
  <c r="I13" i="10"/>
  <c r="L12" i="10"/>
  <c r="J13" i="10"/>
  <c r="J21" i="1"/>
  <c r="K10" i="1"/>
  <c r="L10" i="1" s="1"/>
  <c r="H10" i="1"/>
  <c r="G11" i="1" s="1"/>
  <c r="I11" i="1" s="1"/>
  <c r="L12" i="15" l="1"/>
  <c r="J13" i="15"/>
  <c r="L13" i="15" s="1"/>
  <c r="I14" i="15"/>
  <c r="H14" i="15"/>
  <c r="G15" i="15" s="1"/>
  <c r="K14" i="15"/>
  <c r="I14" i="14"/>
  <c r="H14" i="14"/>
  <c r="G15" i="14" s="1"/>
  <c r="K14" i="14"/>
  <c r="L12" i="14"/>
  <c r="J13" i="14"/>
  <c r="L13" i="14" s="1"/>
  <c r="K14" i="13"/>
  <c r="L14" i="13" s="1"/>
  <c r="H14" i="13"/>
  <c r="G15" i="13" s="1"/>
  <c r="I14" i="13"/>
  <c r="L12" i="13"/>
  <c r="J13" i="13"/>
  <c r="L13" i="13" s="1"/>
  <c r="K14" i="11"/>
  <c r="I14" i="11"/>
  <c r="H14" i="11"/>
  <c r="G15" i="11" s="1"/>
  <c r="J13" i="11"/>
  <c r="L13" i="11" s="1"/>
  <c r="L12" i="11"/>
  <c r="L13" i="10"/>
  <c r="H14" i="10"/>
  <c r="G15" i="10" s="1"/>
  <c r="K14" i="10"/>
  <c r="I14" i="10"/>
  <c r="J22" i="1"/>
  <c r="K11" i="1"/>
  <c r="L11" i="1" s="1"/>
  <c r="H11" i="1"/>
  <c r="G12" i="1" s="1"/>
  <c r="I15" i="15" l="1"/>
  <c r="H15" i="15"/>
  <c r="G16" i="15" s="1"/>
  <c r="K15" i="15"/>
  <c r="L14" i="15"/>
  <c r="K15" i="14"/>
  <c r="L14" i="14"/>
  <c r="H15" i="14"/>
  <c r="G16" i="14" s="1"/>
  <c r="I15" i="14"/>
  <c r="I15" i="13"/>
  <c r="H15" i="13"/>
  <c r="G16" i="13" s="1"/>
  <c r="K15" i="13"/>
  <c r="K15" i="11"/>
  <c r="L14" i="11"/>
  <c r="I15" i="11"/>
  <c r="H15" i="11"/>
  <c r="G16" i="11" s="1"/>
  <c r="I15" i="10"/>
  <c r="H15" i="10"/>
  <c r="G16" i="10" s="1"/>
  <c r="K15" i="10"/>
  <c r="L14" i="10"/>
  <c r="I12" i="1"/>
  <c r="J23" i="1"/>
  <c r="K12" i="1"/>
  <c r="H12" i="1"/>
  <c r="G13" i="1" s="1"/>
  <c r="I13" i="1" s="1"/>
  <c r="L12" i="1"/>
  <c r="I16" i="15" l="1"/>
  <c r="H16" i="15"/>
  <c r="G17" i="15" s="1"/>
  <c r="K16" i="15"/>
  <c r="L15" i="15"/>
  <c r="I16" i="14"/>
  <c r="H16" i="14"/>
  <c r="G17" i="14" s="1"/>
  <c r="K16" i="14"/>
  <c r="L15" i="14"/>
  <c r="K16" i="13"/>
  <c r="L15" i="13"/>
  <c r="I16" i="13"/>
  <c r="H16" i="13"/>
  <c r="G17" i="13" s="1"/>
  <c r="K16" i="11"/>
  <c r="L15" i="11"/>
  <c r="I16" i="11"/>
  <c r="H16" i="11"/>
  <c r="G17" i="11" s="1"/>
  <c r="I16" i="10"/>
  <c r="H16" i="10"/>
  <c r="G17" i="10" s="1"/>
  <c r="K16" i="10"/>
  <c r="L15" i="10"/>
  <c r="J24" i="1"/>
  <c r="K13" i="1"/>
  <c r="L13" i="1" s="1"/>
  <c r="H13" i="1"/>
  <c r="G14" i="1" s="1"/>
  <c r="K14" i="1" s="1"/>
  <c r="K17" i="15" l="1"/>
  <c r="L16" i="15"/>
  <c r="H17" i="15"/>
  <c r="G18" i="15" s="1"/>
  <c r="I17" i="15"/>
  <c r="I17" i="14"/>
  <c r="H17" i="14"/>
  <c r="G18" i="14" s="1"/>
  <c r="K17" i="14"/>
  <c r="L16" i="14"/>
  <c r="I17" i="13"/>
  <c r="H17" i="13"/>
  <c r="G18" i="13" s="1"/>
  <c r="K17" i="13"/>
  <c r="L16" i="13"/>
  <c r="H17" i="11"/>
  <c r="G18" i="11" s="1"/>
  <c r="I17" i="11"/>
  <c r="K17" i="11"/>
  <c r="L16" i="11"/>
  <c r="K17" i="10"/>
  <c r="L16" i="10"/>
  <c r="H17" i="10"/>
  <c r="G18" i="10" s="1"/>
  <c r="I17" i="10"/>
  <c r="L14" i="1"/>
  <c r="J25" i="1"/>
  <c r="H14" i="1"/>
  <c r="G15" i="1" s="1"/>
  <c r="K15" i="1" s="1"/>
  <c r="I14" i="1"/>
  <c r="I18" i="15" l="1"/>
  <c r="H18" i="15"/>
  <c r="G19" i="15" s="1"/>
  <c r="K18" i="15"/>
  <c r="L17" i="15"/>
  <c r="K18" i="14"/>
  <c r="L17" i="14"/>
  <c r="I18" i="14"/>
  <c r="H18" i="14"/>
  <c r="G19" i="14" s="1"/>
  <c r="K18" i="13"/>
  <c r="L17" i="13"/>
  <c r="I18" i="13"/>
  <c r="H18" i="13"/>
  <c r="G19" i="13" s="1"/>
  <c r="I18" i="11"/>
  <c r="H18" i="11"/>
  <c r="G19" i="11" s="1"/>
  <c r="K18" i="11"/>
  <c r="L17" i="11"/>
  <c r="I18" i="10"/>
  <c r="H18" i="10"/>
  <c r="G19" i="10" s="1"/>
  <c r="K18" i="10"/>
  <c r="L17" i="10"/>
  <c r="L15" i="1"/>
  <c r="I15" i="1"/>
  <c r="H15" i="1"/>
  <c r="G16" i="1" s="1"/>
  <c r="H16" i="1" s="1"/>
  <c r="G17" i="1" s="1"/>
  <c r="I17" i="1" s="1"/>
  <c r="I19" i="15" l="1"/>
  <c r="H19" i="15"/>
  <c r="G20" i="15" s="1"/>
  <c r="K19" i="15"/>
  <c r="L18" i="15"/>
  <c r="I19" i="14"/>
  <c r="H19" i="14"/>
  <c r="G20" i="14" s="1"/>
  <c r="K19" i="14"/>
  <c r="L18" i="14"/>
  <c r="I19" i="13"/>
  <c r="H19" i="13"/>
  <c r="G20" i="13" s="1"/>
  <c r="K19" i="13"/>
  <c r="L18" i="13"/>
  <c r="I19" i="11"/>
  <c r="H19" i="11"/>
  <c r="G20" i="11" s="1"/>
  <c r="K19" i="11"/>
  <c r="L18" i="11"/>
  <c r="I19" i="10"/>
  <c r="H19" i="10"/>
  <c r="G20" i="10" s="1"/>
  <c r="K19" i="10"/>
  <c r="L18" i="10"/>
  <c r="K16" i="1"/>
  <c r="I16" i="1"/>
  <c r="H17" i="1"/>
  <c r="G18" i="1" s="1"/>
  <c r="I18" i="1" s="1"/>
  <c r="K20" i="15" l="1"/>
  <c r="L19" i="15"/>
  <c r="I20" i="15"/>
  <c r="H20" i="15"/>
  <c r="G21" i="15" s="1"/>
  <c r="I20" i="14"/>
  <c r="H20" i="14"/>
  <c r="G21" i="14" s="1"/>
  <c r="K20" i="14"/>
  <c r="L19" i="14"/>
  <c r="I20" i="13"/>
  <c r="H20" i="13"/>
  <c r="G21" i="13" s="1"/>
  <c r="K20" i="13"/>
  <c r="L19" i="13"/>
  <c r="I20" i="11"/>
  <c r="H20" i="11"/>
  <c r="G21" i="11" s="1"/>
  <c r="K20" i="11"/>
  <c r="L19" i="11"/>
  <c r="I20" i="10"/>
  <c r="H20" i="10"/>
  <c r="G21" i="10" s="1"/>
  <c r="K20" i="10"/>
  <c r="L19" i="10"/>
  <c r="K17" i="1"/>
  <c r="L16" i="1"/>
  <c r="H18" i="1"/>
  <c r="G19" i="1" s="1"/>
  <c r="I19" i="1" s="1"/>
  <c r="I21" i="15" l="1"/>
  <c r="H21" i="15"/>
  <c r="G22" i="15" s="1"/>
  <c r="K21" i="15"/>
  <c r="L20" i="15"/>
  <c r="K21" i="14"/>
  <c r="L20" i="14"/>
  <c r="I21" i="14"/>
  <c r="H21" i="14"/>
  <c r="G22" i="14" s="1"/>
  <c r="I21" i="13"/>
  <c r="H21" i="13"/>
  <c r="G22" i="13" s="1"/>
  <c r="K21" i="13"/>
  <c r="L20" i="13"/>
  <c r="I21" i="11"/>
  <c r="H21" i="11"/>
  <c r="G22" i="11" s="1"/>
  <c r="K21" i="11"/>
  <c r="L20" i="11"/>
  <c r="K21" i="10"/>
  <c r="L20" i="10"/>
  <c r="I21" i="10"/>
  <c r="H21" i="10"/>
  <c r="G22" i="10" s="1"/>
  <c r="K18" i="1"/>
  <c r="L17" i="1"/>
  <c r="H19" i="1"/>
  <c r="G20" i="1" s="1"/>
  <c r="I20" i="1" s="1"/>
  <c r="I22" i="15" l="1"/>
  <c r="H22" i="15"/>
  <c r="G23" i="15" s="1"/>
  <c r="K22" i="15"/>
  <c r="L21" i="15"/>
  <c r="I22" i="14"/>
  <c r="H22" i="14"/>
  <c r="G23" i="14" s="1"/>
  <c r="K22" i="14"/>
  <c r="L21" i="14"/>
  <c r="H22" i="13"/>
  <c r="G23" i="13" s="1"/>
  <c r="I22" i="13"/>
  <c r="K22" i="13"/>
  <c r="L21" i="13"/>
  <c r="K22" i="11"/>
  <c r="L21" i="11"/>
  <c r="H22" i="11"/>
  <c r="G23" i="11" s="1"/>
  <c r="I22" i="11"/>
  <c r="I22" i="10"/>
  <c r="H22" i="10"/>
  <c r="G23" i="10" s="1"/>
  <c r="K22" i="10"/>
  <c r="L21" i="10"/>
  <c r="K19" i="1"/>
  <c r="L18" i="1"/>
  <c r="H20" i="1"/>
  <c r="G21" i="1" s="1"/>
  <c r="I21" i="1" s="1"/>
  <c r="H23" i="15" l="1"/>
  <c r="G24" i="15" s="1"/>
  <c r="I23" i="15"/>
  <c r="K23" i="15"/>
  <c r="L22" i="15"/>
  <c r="H23" i="14"/>
  <c r="G24" i="14" s="1"/>
  <c r="I23" i="14"/>
  <c r="K23" i="14"/>
  <c r="L22" i="14"/>
  <c r="H23" i="13"/>
  <c r="G24" i="13" s="1"/>
  <c r="I23" i="13"/>
  <c r="K23" i="13"/>
  <c r="L22" i="13"/>
  <c r="I23" i="11"/>
  <c r="H23" i="11"/>
  <c r="G24" i="11" s="1"/>
  <c r="K23" i="11"/>
  <c r="L22" i="11"/>
  <c r="I23" i="10"/>
  <c r="H23" i="10"/>
  <c r="G24" i="10" s="1"/>
  <c r="K23" i="10"/>
  <c r="L22" i="10"/>
  <c r="K20" i="1"/>
  <c r="L19" i="1"/>
  <c r="H21" i="1"/>
  <c r="G22" i="1" s="1"/>
  <c r="I22" i="1" s="1"/>
  <c r="I24" i="15" l="1"/>
  <c r="H24" i="15"/>
  <c r="G25" i="15" s="1"/>
  <c r="K24" i="15"/>
  <c r="L23" i="15"/>
  <c r="K24" i="14"/>
  <c r="L23" i="14"/>
  <c r="I24" i="14"/>
  <c r="H24" i="14"/>
  <c r="G25" i="14" s="1"/>
  <c r="K24" i="13"/>
  <c r="L23" i="13"/>
  <c r="I24" i="13"/>
  <c r="H24" i="13"/>
  <c r="G25" i="13" s="1"/>
  <c r="I24" i="11"/>
  <c r="H24" i="11"/>
  <c r="G25" i="11" s="1"/>
  <c r="K24" i="11"/>
  <c r="L23" i="11"/>
  <c r="K24" i="10"/>
  <c r="L23" i="10"/>
  <c r="I24" i="10"/>
  <c r="H24" i="10"/>
  <c r="G25" i="10" s="1"/>
  <c r="K21" i="1"/>
  <c r="L20" i="1"/>
  <c r="H22" i="1"/>
  <c r="G23" i="1" s="1"/>
  <c r="I23" i="1" s="1"/>
  <c r="I25" i="15" l="1"/>
  <c r="H25" i="15"/>
  <c r="K25" i="15"/>
  <c r="L25" i="15" s="1"/>
  <c r="L24" i="15"/>
  <c r="I25" i="14"/>
  <c r="H25" i="14"/>
  <c r="K25" i="14"/>
  <c r="L25" i="14" s="1"/>
  <c r="L24" i="14"/>
  <c r="I25" i="13"/>
  <c r="H25" i="13"/>
  <c r="K25" i="13"/>
  <c r="L25" i="13" s="1"/>
  <c r="L24" i="13"/>
  <c r="I25" i="11"/>
  <c r="H25" i="11"/>
  <c r="K25" i="11"/>
  <c r="L25" i="11" s="1"/>
  <c r="L24" i="11"/>
  <c r="I25" i="10"/>
  <c r="H25" i="10"/>
  <c r="K25" i="10"/>
  <c r="L25" i="10" s="1"/>
  <c r="L24" i="10"/>
  <c r="K22" i="1"/>
  <c r="L21" i="1"/>
  <c r="H23" i="1"/>
  <c r="G24" i="1" s="1"/>
  <c r="I24" i="1" s="1"/>
  <c r="L26" i="15" l="1"/>
  <c r="L26" i="14"/>
  <c r="L26" i="13"/>
  <c r="L26" i="11"/>
  <c r="L26" i="10"/>
  <c r="K23" i="1"/>
  <c r="L22" i="1"/>
  <c r="H24" i="1"/>
  <c r="G25" i="1" s="1"/>
  <c r="K24" i="1" l="1"/>
  <c r="L23" i="1"/>
  <c r="H25" i="1"/>
  <c r="I25" i="1"/>
  <c r="K25" i="1" l="1"/>
  <c r="L25" i="1" s="1"/>
  <c r="L24" i="1"/>
  <c r="L26" i="1" l="1"/>
</calcChain>
</file>

<file path=xl/sharedStrings.xml><?xml version="1.0" encoding="utf-8"?>
<sst xmlns="http://schemas.openxmlformats.org/spreadsheetml/2006/main" count="234" uniqueCount="56">
  <si>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</si>
  <si>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</si>
  <si>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</si>
  <si>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</si>
  <si>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</si>
  <si>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</si>
  <si>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</si>
  <si>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</si>
  <si>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</si>
  <si>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</si>
  <si>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</si>
  <si>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</si>
  <si>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525660f1-d1ce-4aef-9716-dcf390cad1f7</t>
  </si>
  <si>
    <t>CB_Block_0</t>
  </si>
  <si>
    <t>㜸〱敤㕣㕢㙣ㅣ㔷ㄹ摥ㄹ敦慣㜷搶㜶散挶戹㌴㘹㈹㉥㙤愱攰㘸㠹搳㠴戶㤴㤰晡㤲㡢愹搳㌸㔹㈷〵㜱搹㡥㜷捦搸㤳散捣㍡㌳戳㑥っ〱㔲㉥攵㉥㘸㜹㠰㜲㡤㄰攲昲㠲〴て㠸敢〳ㄲㄲ〸ㄵ挴〳㐲攲〱㈹㈰〴て㈰ㄴ挴㑢愵㔶㉡摦㜷㘶㘶㜷㜶搷㍢㜶㌶㉤㌸挸㤳散㥦㌳攷㝥捥㝦㍤晦㝦㈶㈹㈵㤵㑡扤㠸㠷晦昲㐹㌳㜱㝢㘱挵昳㠵㥤㥦慣㔶㉡愲攴㕢㔵挷换㡦扢慥戱㌲㘳㜹㝥て㉡㘴㡡ㄶ捡㍤慤攸㔹敦ㄶ搹攲戲㜰㍤㔴搲㔲愹㙣㔶㔷㔱捥㑥昸ㅢ㡡㕥㜴戶敡㑦〳ㄴ㈶㈷㑥捣㥦㐵慦〵扦敡㡡㍤㈳㘷㠲戶〷挷挶昲㘳昹㝤昷ㅦ挸敦摤㌳㌲㔹慢昸㌵㔷ㅣ㜴㐴捤㜷㡤捡㥥㤱搹摡㝣挵㉡㍤㈲㔶收慡攷㠴㜳㔰捣敦扤㙦摥搸晦挰搸晥〳〷捣〷ㅦ㝣愰ㅦ㈳愷㡥㑦㑥捣扡挲昴㕥㥡㉥㌵㑥㜸晦㤴㈸㔹㕣㤹㄰慥攵㉣攴㈷㈷昰㌷㌶㝢扣摤㥦㉦㉣ち攱㜳㘴攱ち愷㈴㍣ㅤつ晢散㜱捦慢搹㑢摣㍡摤㍥㠲㠵㤶っ捦搷散㐹㔱愹攸㜶搴㙢搶㍥㠱㥤慢ㄸ㉢晤㜶㐱㌸㥥攵㕢换㤶扦㤲戱攷搰㔱㜹挰㍥敤㠹㔳㠶戳㈰ㅥ㌵㙣愱搹㐷㙢㔶㌹ㅤ㍣愹㥥搷㐴㕤挴㈷㈶㔷㥦ㅦ昷散挹㐵挳㤵㌳昲戸㉦〹㜵㡦戸愵收扡㜷㜵敥㤷㔳㤷㈳戰捦㝢㍡搷㐳挹ㄹ挳慤搷ㅣ敤㕣㌳㕣㝣昳っ㕥摦戹㝥㙣㡦㥡摢扣戶㜳ㅢ戹㤵捤戵㤵扥㤰扡攵㡥㘲㌱㝡㠶愰㤷㈰㑢㐰〴敡㌹㠲㍥㠲㝥〰㈵晤㙦昰㐸扣㈱㡢搴愲愱ㄶ攷搵㘲㐹㉤㤶搵愲㔰㡢愶㕡㕣㔰㡢㡢㙡搱㔲㡢㘷搵攲㌹搴㠹㥥㙣㙦慦ㅡ㍥扦㝣晥捡慦晥昵㠶㙦捥㍣昹晣㙤换搹捦搴慥昶㙦㐱愵㤳攱愴愶㕣攳〲㐸慤㐱挴晢昲㝢昹㘷㙤愶〰㑦㤸〷捣晢捤戱戱昲㠱扤挶㝤㠶挶㘵㈵㈰扦㠹㔰㠶㔰户摦㝣捣㜲捡搵ぢㄲ㜷户㑦ㄸ㥥㘸㙣摣㘸㔸㌶㔱慤㌹㘵敦戶搵ぢぢ扥攱㡢摤慤㘵㡤㑥摡㥡ㄵ挰㔶挲㤳攳摤搱摡散㡣㔱愹㠹昱㡢㔶㔰晣㡡㤶㘲㝢搶慤捥㜷㉥㍤攲㡡昳昵搲戶ㄹ㡤㐳愴㉤换扥摢㔶ㄹㄴ〵昳ㅡ㤹㕣慣㝡挲㤱搳ㅢ戵㘷慤搲㌹攱ㄶ〴〵愲㈸换愵㙥㘷㔱挸昵愳㈷ㅣ㉣ㄴ摣㕡㝥㔵㍣搷㍣㝣搱〷㌳㡢㌲收扢㈴㕣㝦㘵捥㤸慦㠸ㅤ㑤㔵㠲㌱㔱戰慢㈹晢㐸戵㔴昳㈶慢㡥敦㔶㉢捤㈵攳攵㘵〳㤲愶㝣扣㕡ㄶ改㜴㑡ち〵㠸摢㥥ㅥ㐵㐹扤慥㌳㉦㐸㐴挴㔰㑣㐶扥戵㤹散昲愷戰㍡慣愲㈲㐸㤳敡摤㙢㜴挶昹㑡ㄹ㤳挰㠱戱㌵㔱㝢㜰搰㝢搷攸戶㡥戹㤷户戲慡づ㠷慢㍦扣㉣ㅣ晦㤸攱㤴㉢挲㑤搴㝤ち㘷愴て〲㘸搷㈰㄰㍡敥ㅥㄵ㥤㜲㔱㔹搱㉥㔸㘵㝦㌱戳㈸慣㠵㐵ㅦ㜹搰㡦搹㉣户戶敤搱㙦㐱㤶扥㤵㘰ㄸ㈰㤷㑢㘵戶戱㔲㈶㠷㈷愵㔱㍡㈵昰㜲㤳㈰㘷扢㈶㕥敥㌷㡦㔸ㄵ㕦〴㐲㜹搰〴㐶〲慤㈶搱㌷㐰ㄲ㜵㡤㔲愰㌰戶㤹㤳愰㔲挳㜲晣㤵〶摦戶㜱㐹㐰㐴㥢戲㘰挳挹〲㡡㠲㘶㜹㤰挰㙢㈰㥡ㄶ㘹㤰㕣㌹㐶㐴㘴㠳〴捤㡥㥥㥢㠹㡣昵ㄳ㘴〴敡挷㠹㤰戵昷㜶㤶ㄱ㈴昶㜶㈲㘵愳㡥晣戸㈹捤㔶戳攴〳㘹戶ㅤㅢ愷敦㈰搸㐹㜰㉢挱㉥〰攵慦㤰㜰㤴㜲㐸㌷㍦晡㙤㜸搷㙦㈷㜸〵〰攴㤳㑥㤹ㄳ㡡㉡摡㔰敢戱㈳㔹㙦〰㜶戲㌴㡡〳㔱㐴换戸㙥㘷づ搸ㄲ搱愱搵戹㌱㜴㙤㕡敡搸㔷㜷愶捤昸㜲㐸㤱〹㔵攳㙢㕤愳㙡㝣㈳㔸戵㑢扤昵㑡㌴搵㐷〸敥〴〸ㄴぢ㡤摤昵㔹昳㌴㈷㙦ち㤳㈸㌰㠴扡㔴敥㈱ㄱ搳晣㑦㄰㜰㙤㐷㤷㑤晢㤹愶攰愸㜹搳摢捦㝢㍡昳㜶㠸昴ㄶ㥤戹愹㜳攸㈹扡㑥ぢ晡㔵㘰㉦攵㡦ㅤ昵换摤㈸搶敦㈱㜸㌵㐰㡢㝥攱挹晢㝡扤〴搲㈴戶㘳㤸摢㑡㡦㡢戴㜰攷㔶㤶㠴搴㍥晤收㥣攱㉥〸ㅦ摥㡢改㈹搸挱㔵搷ㄵㄵㅣ㘸换㌲㠳㘷㤷㥤捤㤹摥ㄱ户㙡㌳㝦搳㍥昶㙥ち挵㤰㑥慢㍤愹ㄶ晢㌸挱捥㡣昹㥢㘲㤴㐳晤㝢㕦㘷㈱ㄱ㙢搴㑣㕥㙣㤷㝣戶摣㤴㈴㕤㐸㤲㝢戱慤晡㙢〱㈰㈵㤴摦㜷㤴㈸愳慣戶㐷㔶㙢戶㔶改摤㑢㌸㤹戴昸て摢攴㐸㕦攰慣㥤㠰敦挰ㅢ戰ぢ㤶㕤ㄷㄶ㝤昶慣㜰㑢昰㉢㔸ㄵ㤱ぢ㕣戲ㄴ㌵㥢戲攲㈶㤱ㄵ㍤㍤㙤㘷改〴摦㥡愴㤳ㄶ㈹㤱挸敤㠹㠵〹攷昰〶㔱搱〵㐹愱㤲攰ㄶ慡㑢㈰㔲ㅥ敢㙥㡡㤸㉥㐴㑣ㅥㅢ愷扦㥥㘰㉦挱ㄸ㠰昶ㅢ㐸㥡昵㙥㍣〳㘱扤换㜴㘷ㄷ㡢愹㉣搱㈰摤㠳扦敥㈸慣昶㜳㤸〳〴㙦〰㘸㌱㝦攸㝣㑣㈰㐴㠹昲ㄸ㈱搲㕡搲捤㌳㤶戸㐰ㅡ搸㘲㈲愸㌴㔹昳晣慡捤愸搲㠰㌹㔵㝤戴敡㑦㔹摥ㄲ愲㔰挳㘶㤸㜸㙣㔱㌸愰㉥ㄷ戶㑦㑢㕥㜵㘹㐹㤴㜵戳㔰慤㐱戴㑤㑦㙤㠴㐳㌹搶〷㕢㔲㥥换㔵〵㑦㜷㘷㘳㜴愱挸ㄳ㌱㝣慤昴挴慥换昳捤㐳摦㘰㘳㐷攷㉣扦㈲晡捣㠰改㤸捥㥡搸㐵㐴つ捡扤收摣愲㉢挴搴㠰㜹搴戵捡ㄵ换ㄱ㐴〶㙣㑣〶敡㘶挴〲㈲〴戳㔵挶晦慡捥㠰㌹攷ㅡ㡥户㘴㌰㤸戸戲戵改㑤㠶㐴㌴㜳挲㜲㍣っ㈳戱挸昴愰㔹㔸慣㕥㐰慣戶㘶㍢㐷㡤㈵㙦㐳㘰㠵㐴ㅦ㍣ㄲ㌵㡡慡愸慡㤲㔵戳摤攲㠷〷昲㔴㙡ㅦ㝥㘹〲㠹慢㤴㐶㝦㜹㠲昶愶㕤ㅦ挶㘷㘸愷㜳㑥晤㠸ㅣ搵㌳㝢ㄲ愵㌰㌹㔵㝦㠰㙤ㅥ〴㤸㍥㝡㝡扡ㄱ㤵扢㤱㘸戵㐶〷㝦㠲㠸㤷㔴㔱㡦㠱搰㍤户㈵愰ㄴ收㤱㜰挰㠰㐰㌸摦㕡愹㉦㘷捡㍡㈴扥㉤㡤攴ㄱ〴㤱晡捤ㄹ㘳㕥㔴㄰㡡戶つ㝦㑢昰㐲㉢搶㌶㉡㕥㔸㌶㔹戵㙤㠳㤴㐵慡㉣㤴っㄲ昰㜸捤慦ㅥ户ㅣ摤〴㤰攴ㄷ㘶ㄹㄷ㤱㘵㕣㤴㔹晤收㈹㐶〵㘵㥡㝤㔵ㄷっ搷昲ㄷ㙤慢㤴攵ぢ㈳㜷ㅢ㠲㈴挱攳ㄴ扣搱ㄳ㠹㡣㤱ㄶ㘳晥㌴㉣㌶㉦て㙣攷㈱㐶戹㜵挴㍥〸㔷㔵㌲昸愳㜴改㔷㠲㝣㤱㑥㔲晤㈱昴愶挹㙢ㄱ㤰㌸昲戹ㄶ㕤扥戸昶㝥攴〴㙥㌹㘲㍤㠱㐴攰㄰㡣挹㜸㝡户㌳收㘹挷昲㠱㍤㘲散㠸攵㑦㜹㐰㌹〰㤲昲㜴扢㕢㘲㌵搶㘸戴慥ㄴ㕥搹㕥搴愴㈵敥㘸㉦㡦慢㡤扢㔷㈹づㄴ㑡㑣㡦慣㔵㐹㉡㤶㔵收戸㤱㌴㡤㈲昵㜶愴㙣㤴㈴慦㘹㘳摦㈹㐴㙥㐰㉦㐹㥡㐹改〷㈵愱㈰挶㑢敡㠰㡡愲扢㍥㤹㍣㘲挱ㅡ㥡〰㌹慡愹㈰㙦㈰㡣〶㑥攳挶㐹㔹攴挲㌷昰昷㤶㌰㜹愲收㌷㤵ㄸㄷ㠷挳㤲昱㑡攵㠴〳㈳愱㘴戸攵つ挲搲㔸㕢愰㘰㈴㜷㜶慢晣㠳敤㡤㌱㘲挸㠶㡣㠸㈴戸㠱挱㠶㘰慥㔸㌰㤵挶搹〰户扡㥥㥤攵摢㜱㘱㌸ㄲ〳〵扦㍣㈵㤶愵ㄵ搶㌰攴㠷㘵㠳晡㘱㔱捡㔱摤ㅣ㥦昷愰搱㝤捡昱㌰㈵ㄹ㕣㌷㑦搱㉢㠵晢ぢ㄰扢㘱㙡戶攴㈳慡㕢敦㠰〷㠳㡤㠳ㅤ散㐸㄰㌵愱㜱㐶〹㥡㐹㈰摣收㐵㤰㜷扡挴㈸〴愹㈹㥦㝦ㅥ㔲扥昰っ㥦㙦ㅦ㑡㐵㠹㤰㠹ㄸ改㑡㌰ㅥ㠰摣㜸㔰㤲㕣㌴ㅣ挵捡〳挹㈶㠵㔶㝦㤴㐷ぢ㘳㠰ㄶ㥦敢攳〲て挳㔸㠳㘴㥢ち㉥戸昹ㄶ戴㘹㘵㘵㡢㌹敤㤴㉡戵戲㤰慡㌸㤲搵㔲㈳㙦〸㝣挹扢㝦〱㌷㈵散㑢戸㈹搳㌸㐹㜱挹㐴㔲昷㘶户晥㘶㌴㤷㐲づ㝤〴戲㡤戱挷〴慦㥣㡣㠵戵㕤㔱愰㜹戸戵㜱㜷㐱摥㥢㠳㐸㙢换愲㉣㥢挱㔵扣㝡〰㔹㜲㕢慣摡㑣㜵愶㑡㤳㍤㤶㜵捣ち戲㌶〴㡥戰捥㐰攰㘵㌲㌰㐶扡攴づ㜶㤲扡ㄶ〶㜶慦扤㕦扥愶慥ㅤち㡤て㠵攱㕤ㅥ㠲㔲搸㔵㌰ㄲ敤㙤戵㘱㜴㉢っ晣搲昰搶ㅦ〶㔰ㄸ〱愶㐱㡢㥡㠱㠱㌳㠱昴摡〶づ㘳㤱〹挱搱㜸ㅣ㤵㈱捡㘱昸敢㠱㌴㜰ㄳ捦搱㜳㔵㈸㈱㝦㥢扣ㄳㄶ㕤㑢ㅣ戵㜱〲慡扡㍢㕡㌲㘷つㅦ㌷㕦㥣㕤㉤搹攳攵㌲捤㕤戸攷㌶〴㔶㜱㙢㈳㌰㐷户戵摣挷㤲㙢愲㝤㜷㔷㑢㐱㜸㑦㜰摦㔴晥㤸攱㤷ㄶぢ晥㑡㜰㘷慢㕢㤲搰㝥ち㜷挴慡愳搳㘶㑥㍢扣㠳扡捣扤捦㥤㜳慡ㄷㅣ㌹㉦捤攳㠵㍦㕡戱㝡㙦㉦㈷㤹㑢扤㠸㍦昲㔱㔳摡㑦搰攳㝡愶捤づㅡ晥ㄱ昶㈳㥦㐰ㅡ㡣㈰㥤㐰㈷戰摤敢ㄷ〶㐸㈷摢㕡攸㐴ち㠲㑤㐲㜱ㄶ㕥㌲㐲㔱㝥っ戴㤲㔸㠲ㄳ㌹昶晣ㅢ㘰㝤攵㐷挸㈱挲昱ㅥ㡡ㄱ敤㑥愴ㄲ㔰㈷〵㜹㜸扢㠳㜷㐱晥㝦戰ㄴ㜱昳慡散昴㕦㘰㘶攵㠷慤㈸扡㠳㈸晡㐱㍢㡡ㄸ㠷扤慥㠸㌷㘷扦㜹搴㝣搹㙦昵晥て㡦㥡㙦〱㠶昹㐸㙢っ㌱㌵挶攲敢挶㠰摡㘶っ摣㠳㘲㘹っ㍣挲㌶っ搷〷挶㐰攸敤㌸㡥㡣戵㡤〱〶昱ㄲ㑣扥㔸㑣㌵收挰攰㔹㙢㠷㑤㑦搸㌱摣慥ㄵㅥ〲昷㔰㑦摥㈴㝣㑦㍢摢戳㘷つ搷戰㜷挹晣愳慥㠰摡㜲攷㜰㕤㕢㌶㘱㡢摤慢㤶挸㐶慢㜸㈵㈲㜷晡愶攷㘴㝤㤷搴㠱愹攰〹晣昴㑡㔶挹摣㠰㑦㐴攱〹㈱昵㥥㙤摦㌹晡愷㜷㝦攸㄰慦愵㠵戴慡㌱づ摣㑤㙣㥥㤶〳愲户戱ㅢ㈱摢昹昵捤㜱㝣㠶㘴㉤㔵挴㠴攱㑡㝢挷搳敤㈸ㄹ㄰㕥㡣㌰〳攲摢〸挶㈴㉥㌸〴挶㘴扥挵戱㈹扦㕥㤲捥挰㝣㙣攲搲㝢ㄷ挵〷㤵㡥㉡慢㑢扢㔲晢ㅥ㤴捥㜵㑥愴搹ㅥ攴昹㤲㡦愲㝣户㔵慢ㅤ愰㔶㤳㘶愲㌲㡡ㅡ㤱㤴㐲愰㠱ㄴㄲ㍦戲㌰昲㉦愵搴㉣ㄲ㕡ㅥ㈰㈱㠴搶ㅡ换攵挹㝦㔳〸㠸晡敤扥㉥扦㔴挱㉥〲㡢㤱搷扤摢戳㉢慤捥㐸㌵㌱㈶㉢㑦ㅦ㈷㤱㤰挷ㄴ㘶㌰㐸㉢㜳㑦㈱ㄱ㍤摡ㄸ㔲敢㜶㍣㜱㤰〱㍢㠸戰〵㡣慤搹昴慡攵散挳㑥つ㔷㍣愰㘷㌲㔲㘱㌸㕢㤹㡤愳愷っ挶〵㔵㜳㐱ㄶ攱㘰㤰慣㌷敡ぢ㡢愰戳㥣㕤㌸㝦㈲捡挷捦㠱㔸㍥摡攸㝡㝢㙢〹㜵㥣搳㡢〵昲〷晢敢㡥〴挶挶愸攴ㄸ㐸搸㜵搵捡〶㜷挰ぢ㘸㈲敤㜹㐵㙦㈴㌹㤶愲㌰ㄸㅤ㜱㔶㑦扢晥㘷㤸㕡㜲搶ㅣ㙢㌳㕥摤愴晦捦㈰㘳㑤晤慦㌰挸㈶㔱昶㔸㤸攰㡢挶㐸挹㥡挱ㄹ敥〸㝣搸〸搳挸㈳戰㉥㤳㡣㙤〷愹〲扥㑦つ㡡愵〴㠷㠷㉢摤㝡〷愲摥㤶戶㙤㕦㐷〱挸㈸㤰昶㉤㠸愰㡥敤㌹改昶㜳㙣收㙤挸摥㜶摣㉡戹㔵慦㙡晡㈳〵㐴㜷㐷昸㠱㤹〹㥢㘷㕣昹㐶慢㔰扢ぢ㍢搱晦㜶戴㌹㝥〲〲晢㔱攱扦㐴㐱㐷㠶㄰搶ㄷ戲攰户㐶㐳戱㌸ㄲ㤵㠳㜷㡢㜹戲㘶㔴昰㜹敡〹㌸㌵㝤㘶㙤〸㕤ㄷ戸㤶㕢㙦㘲㜰攷㜰ㄷ敢ㄱ㌸㝥㐴㈵㡦㈸㤸㕣挲摢摦挹㙤㙤摤㠳收扡攱摡㍣搶散捥戹㤶搳扥づ㤴慥㙦㤴㘶㡡攱㤸晣敡㌸愷扦㤳㄰㘱ㅥ㍡㐷搷敦㠹㘵㙦挳㈰昳昰㤳㙤㝡扣㐶㉢昰㤳慤㈳捡晤㉥㌴㔵ㅥ㈶挰㑦㉦㠶〹扥㈸㜴攷㍤挴挴ㄵ㉣㡢昴㡦㜴㉡㘳〰㜴㈶敡慦慣㐶搴ち㑦ㄶ愴挲㥣昲㘵㤴㜳㤷㠲搵㤶㤹㠷㤳㠶㍣㐱㈰慤ぢ㠰攸㔱㜸㠲㤰攳㝦〱つ敡攳㉦㈰户昳昸㥦㕦㜵㝣敡㝥戹扥㜸晦㐳㤱敥搰捦愲㔸㍦㐷㔰㈱戰〱㠶㈲ㄵ㌲㐸愹㐸㔱㤳〹㘲〸㍦㍣㠴㌴㥥摦㠶晦㕥㍤昴敢㘷昹晣攳㤰㈲攵㈰㡡㥡㔷㐱㌹㈸㔷昱㔴㝣ㄵ㑢挸敤扣㡡㑦慦戶㡡㈱㡡㐸捥㐴㜷〱〶㝡ㄴ搲㡡㕣㤵㠷〴㌷㤴㍦㐵㈲ㄴ㠹愶㔹っㄱ戱戲㙤つ〹戴攵捥换戶换㐸㐴㙤㠷愲敤搱戸㈳〹㕦昲㐸㍢㠹㌷ㅦ改扤挹〴敥搷㑣愰ㅤ戳㜶攸㜷摤㄰㐲〲㙢攳愷戱ㅤ㐵㝢愶换㤸扥昲戱〸㐳挷㡥㐵㥦㐹愹㘱㤴〹ㄴㄲ㔸愶愴㈸㙥愴昲搱愸昲㜷扦摦㜰㤲愲〰て挸㈸愸㑣捡㤳㤵㍦ㄲ㔵摥㠷㑦戰㘴㥤ㄴ敦っ昰戹ㅡ㔵㈶㠵捡捡㑦㐶㤵晦扥㙦㔷扤㜲㐴㤰㐱捦ㅡ愹㈵挱收㤵愷㠰搸攷搸㍣㕣㙢㈶昵㘸㥦ㄹ㘴㔳㠴捡㘰㜱㐵㙡搲㝥㕣晦㜰昱㐱昴っ㉥㌳攱搲〷愴㙤昰晦㈲㑣攳㤲搳㤴攱ㅢ昸摥㜹ㄹ攱㘵㔷㤷㙦㙣㥣㌱㑦戸挸攸㌵愷㍤㥣慤捡ㅢ㡡㐴㘰ㄶ愴㠳晤㕤挳つ㥦㘰㐲㌶昶㈳ち㡢愹扣㌵搲㥤ㄶ㤱愱㤴戴昲愱〸戳愹换つ㥡搱摦ぢ攴㐰㕥〲㌲愱扦て㌰〸扤㙣㘳挶㄰〵㠱攴昲换㐸攸㑦㄰㝣〰㈰愷㤰敢㐹〷㤹て〲っ㐶晦㉢挵挸戲昴㥢愸捡愵㘸戰㌸ㄹ改ㅦ㘶㠳㈷〱㝡攰戰㔵㐲㈲捣改ㅦ㐱㑥㝣㔰㑡㄰㌹攸挷㔸昰㜱㠲㑦〰攴㌴㑥㜶摤扢挶㌵㜵愹挲㍥㠹愶ち户㐲ち戴㑦㠵〹扥㘸㤷〱ㅥ敡㙣㌳昳㐸ㅣ㝤挵㡦攰㘶搳攷晡㠷昱昹晤ちㄷ摤㠳晦㝣㐴㤳〶㝥㕡㝤㘳㜷㝤㤱〹㌴捥㠷㍦ㄷ㥢㝤〳晤㜰㕤つ㕢㤳㍤扥〹扦慣㥡㔱㥥挰扦㤷昱㔳捥㘳〴㡥㐲㤵㥢㠵扢㠵㌴㈰ぢ㤶挲〲敡㉥晤㈹〰㠵㌸㈶㥥昴愷昹㐶搴戲㝦晤戳㘱㠲㉦ち昱㝡㤹㠹㑡搸㍣ㅡ㤰戸㤶〵攷㕡〶㈴晥㘵挱搹昸㠰㥦㐳慥㈲㤱㠵㐴戳㝡㈲搲搲捣㝤〶㘰愰㘷㤰㜳愳扡㔳㉦㉡愵挷换㡦㍦晥摣㘰㝡㘴㜷晡慤て昷㍦㜳昵㔷㝦㝥晡㜷敦㌸昸户ㄷ扥昴愵摦晤攵改㘷㕦昸挹晣挱㕦㝣敤㙢㍦㝦换㔷㥦晤昳㔶昳㡡晡晤攷㘶慥㕣ㅡ㍢㜷改扣㜹晡㜵㐷㉦扤敤散挹戱搹㕢㐶㝢㝡㝡㝢㕦㌳晣换㕢敦ㅤ扡㝣晥〷捡捦晥戰搳㔱攴㜲㌹愰〰㠸㥥㈱㉥㕢㑥攳㡢㐸㘰ㅡ㥣昱换㍡つ㉥昷㌲㝥㑡㌹摣愸〹扣㘴攱摢攰〴㘴㐱愹戹愰敦㍦攱摦戳戳</t>
  </si>
  <si>
    <t>Decisioneering:7.0.0.0</t>
  </si>
  <si>
    <t>5fc0691d-9c70-4e41-90fe-d223af98fd48</t>
  </si>
  <si>
    <t>CB_Block_7.0.0.0:1</t>
  </si>
  <si>
    <t>㜸〱敤㕣㕢㙣ㅣ㔷ㄹ摥ㄹ敦慣㜷搶㜶散挶捥慤㤴搶搰ㄶ摡㍡㕡攲㌴愱つ㈵愴扥㌴㠹㘹搲戸㔹㈷愵攲戲ㅤ敦㥥戱㈷搹㤹㜵㘶㘶㥤ㄸ〲愴㔰㈸攵㈲搴昲〰㉤〵慡ち㈱㄰ㄲㄲ㍣㈰ち攵〱〹〹㠴㕡挴㐳㠵挴〳㔲愹㉡㐰〲愱㐸㐸㠸〷㈴昸扥㌳㌳扢戳扢摥戱戳㙤挱㐱㥥㘴晦㥣㌹昷㜳晥敢昹晦㌳㐹㈹愹㔴敡摦㜸昸㉦㥦㌴ㄳ搷ㄵ㔶㍣㕦搸昹愹㙡愵㈲㑡扥㔵㜵扣晣㠴敢ㅡ㉢挷㉣捦敦㐱㠵㑣搱㐲戹愷ㄵ㍤敢挳㈲㕢㕣ㄶ慥㠷㑡㕡㉡㤵捤敡㉡捡搹〹㝦㐳搱㡢捥㔶晤㘹㠰挲搴攴㠹昹㌳攸戵攰㔷㕤戱㝢昴㜴搰昶攰昸㜸㝥㍣扦昷㡥晤昹㍤扢㐷愷㙡ㄵ扦收㡡㠳㡥愸昹慥㔱搹㍤㍡㕢㥢慦㔸愵㝢挵捡㕣昵慣㜰づ㡡昹㍤户捦ㅢ晢敥ㅣ摦户㝦扦㜹攰挰㥤晤ㄸ㌹㜵㝣㙡㜲搶ㄵ愶昷晡㜴愹㜱挲晢愶㐵挹攲捡㠴㜰㉤㘷㈱㍦㌵㠹扦戱搹攳敤㡥㝣㘱㔱〸㥦㈳ぢ㔷㌸㈵攱改㘸搸㘷㑦㜸㕥捤㕥攲搶改昶㘱㉣戴㘴㜸扥㘶㑦㠹㑡㐵户愳㕥戳昶〹散㕣挵㔸改户ぢ挲昱㉣摦㕡戶晣㤵㡣㍤㠷㡥捡〳昶㈹㑦㥣㌴㥣〵㜱㥦㘱ぢ捤㍥㔲戳捡改攰㐹昵扣㍤敡㈲㍥㌱戹晡晣㠴㘷㑦㉤ㅡ慥㥣㤱挷㝤㐹愸㝢搸㉤㌵搷扤戱㜳扦㥣扡ㅣ㠱㝤摥摣戹ㅥ㑡㑥ㅢ㙥扤收㔸攷㥡攱攲㥢㘷昰㡥捥昵㘳㝢搴摣收搶捥㙤攴㔶㌶搷㔶晡㐲敡㤶㍢㡡挵攸ㄹ㠲㕥㠲㉣〱ㄱ愸攷〸晡〸晡〱㤴昴摦挱㈳昱㠶㉣㔲㡢㠶㕡㥣㔷㡢㈵戵㔸㔶㡢㐲㉤㥡㙡㜱㐱㉤㉥慡㐵㑢㉤㥥㔱㡢㘷㔱㈷㝡戲扤扤㙡昸ㅣ昸敡㥦㡦扣㌸晡攷晢扥㝢敥搵㝦㝣敡攲捥㤱晥㉤愸㜴㝦㌸愹㘹搷㌸て㔲㙢㄰昱摥晣ㅥ晥㔹㥢㈹挰ㄳ收㝥昳づ㜳㝣扣扣㝦㡦㜱扢愱㜱㔹〹挸㙦㈲㤴㈱搴敤㌷ㅦ戰㥣㜲昵扣挴摤㜵㤳㠶㈷ㅡㅢ㌷ㄶ㤶㑤㔶㙢㑥搹㝢搳敡㠵〵摦昰挵戵慤㘵㡤㑥摡㥡ㄵ挰㔶挲㤳攳㕤摦摡散戴㔱愹㠹㠹ぢ㔶㔰晣收㤶㘲㝢搶慤捥㜷㉥㍤散㡡㜳昵搲戶ㄹ㑤㐰愴㉤换扥摢㔶ㄹㄴ〵昳ㅡ㥤㕡慣㝡挲㤱搳ㅢ戳㘷慤搲㔹攱ㄶ〴〵愲㈸换愵㙥㘳㔱挸昵㘳㈷ㅣ㉣ㄴ摣㕡㝥㙢㍣搷扣攷㠲て㘶ㄶ㘵捣㜷㐹戸晥捡㥣㌱㕦ㄱ摢㥢慡〴㘳愲㘰㔷㔳昶攱㙡愹收㑤㔵ㅤ摦慤㔶㥡㑢㈶捡换〶㈴㑤昹㜸戵㉣搲改㤴ㄴち㄰户㍤㍤㡡㤲扡慤㌳㉦㐸㐴挴㔰㑣㐶摥搹㑣㜶昹㤳㔸ㅤ㔶㔱ㄱ愴㐹昵愶㌵㍡攳㝣愵㡣㐹攰挰搸㥡愸㍤㌸攸㉤㙢㜴㕢挷摣ㅢ㕢㔹㔵㠷挳搵摦戳㉣ㅣ晦愸攱㤴㉢挲㑤搴㝤ち㘷愴て〲㘸㤷㈱㄰㍡敥ㅥㄵ㥤㜲㐱㔹搱捥㕢㘵㝦㌱戳㈸慣㠵㐵ㅦ㜹搰㡦搹㉣户戶敤搱慦㐱㤶扥㤵㘰ㄸ㈰㤷㑢㘵㐶㔸㈹㤳挳㤳搲㈸㥤ㄲ㜸戹㐹㤰戳㕤ㄳ㉦昷㥢㠷慤㡡㉦〲愱㍣㘸〲㈳㠱㔶㤳攸ㅢ㈰㠹扡㐶㈹㔰ㄸ㈳收ㄴ愸搴戰ㅣ㝦愵挱户㙤㕣ㄲ㄰搱愶㉣搸㜰戲㠰愲愰㔹ㅥ㈴昰ㅡ㠸愶㐵ㅡ㈴㔷㡥ㄱㄱ搹㈰㐱戳愳攷㘶㈲㘳晤〴ㄹ㠱晡㜱㈲㘴敤㍤㥤㘵〴㠹扤㥤㐸搹愸㈳㍦㙥㑡戳搵㉣昹㐰㥡㙤挳挶改摢〹㜶㄰散㈴搸〵愰晣ㄱㄲ㡥㔲づ改收㐷㝦ㄳ摥昵敢〸摥っ〰昹愴㔳收㠴愲㡡㌶搴㝡散㐸搶ㅢ㠰㥤㉣㡤攲㐰ㄴ搱㌲慥摢㤹〳戶㐴㜴㘸㜵㙥っ㕤㥢㤶㍡昶㙤㥤㘹㌳扥ㅣ㔲㘴㐲搵昸㕡搷愸ㅡ摦〸㔶敤㔲㙦摤㠰愶晡㈸挱㕢〰〲挵㐲㘳㜷㝤搶㍣捤挹慢挲㈴ちっ愱㉥㤵㝢㐸挴㌴晦ㄳ〴㕣摢搱㘵搳㝥愶㈹㌸㘶㕥昵昶昳敥捥扣ㅤ㈲扤㐵㘷㙥敡ㅣ㝡㡡慥搰㠲㝥㉢搸㑢昹㝤㐷晤㜲ㄳ㡡昵㥢〹摥〶搰愲㕦㜸昲扥㔲㉦㠱㌴㠹敤ㄸ收戶搲攳㈲㉤摣戹㤵㈵㈱戵㑦扦㌹㘷戸ぢ挲㠷昷㘲㘶ㅡ㜶㜰搵㜵㐵〵〷摡戲捣攰搹㘵㐷㜳愶㜷搸慤摡捣摦戴㡦扤慢㐲㌱愴搳㙡㑦慡挵㍥㑥戰㌳㘳晥愶ㄸ攵㔰晦摥摥㔹㐸挴ㅡ㌵㤳ㄷ摢㈵㥦㉤㌷㈵㐹ㄷ㤲攴ㄶ㙣慢㝥㉢〰愴㠴昲摢㡥ㄲ㘵㡣搵㜶换㙡捤搶㉡扤㝢〹㈷㤳ㄶ晦㘱㥢ㅣ改ぢ㥣戵㤳昰ㅤ㜸〳㜶挱戲敢挲愲捦㥥ㄵ㙥〹㝥〵慢㈲㜲㠱㑢㤶愲㘶㔳㔶㕣㈵戲愲愷愷敤㉣㥤攰㕢㤳㜴搲㈲㈵ㄲ戹㍤戱㌰攱ㅣ摥㈰㉡扡㈰㈹㔴ㄲ摣㐲㜵〹㐴捡㘳摤㑤ㄱ搳㠵㠸挹㘳攳昴㜷㄰散㈱ㄸ〷搰㝥つ㐹戳摥㡤㘷㈰慣㜷㤹敥散㘲㌱㤵㈵ㅡ愴㝢昰挵㡥挲㙡ㅦ㠷搹㑦昰㑥㠰ㄶ昳㠷捥挷〴㐲㤴㈸㡦ㄱ㈲慤㈵摤㍣㙤㠹昳愴㠱㉤㈶㠲㑡㔳㌵捦慦摡㡣㉡つ㤸搳搵晢慡晥戴攵㉤㈱ち㌵㙣㠶㠹〷ㄶ㠵〳敡㜲㘱晢戴攴㔵㤷㤶㐴㔹㌷ぢ搵ㅡ㐴摢捣昴㐶㌸㤴㘳㝤戰㈵攵戹㕣㔵昰㜴㜷㌶㐶ㄷ㡡㍣ㄱ挳搷㑡㑦散扡㍣摦㍣昴つ㌶㜶㜴捥昲㉢愲捦っ㤸㡥改慣㠹㕤㐴搴愰摣㙢捥㉤扡㐲㑣て㤸㐷㕣慢㕣戱ㅣ㐱㘴挰挶㘴愰敥㤸㔸㐰㠴㘰戶捡昸㕦搵ㄹ㌰攷㕣挳昱㤶っ〶ㄳ㔷戶㌶扤挹㤰㠸㘶㑥㕡㡥㠷㘱㈴ㄶ㤹ㅥ㌴ぢ㡢搵昳㠸搵搶㙣攷㠸戱攴㙤〸慣㤰攸㠳㐷愲㐶㔱ㄵ㔵㔵戲㙡戶㕢晣昰㐰㥥㑡敤挵㉦㑤㈰㜱㤵搲攸㉦㑦搰摥戴敢挳昸っ敤㜴捥愹ㅦ㤱愳㝡㘶㑦愲ㄴ㈶愷敡㜷戲捤〱㠰㤹㈳愷㘶ㅡ㔱戹搷ㄲ慤搶攸攰㑦㄰昱㤲㉡敡㌱㄰扡攷戶〴㤴挲㍣ㄲづㄸ㄰〸攷㕢㉢昵攵㑣㔹㠷挴户愵㤱㍣㡣㈰㔲扦㜹捣㤸ㄷㄵ㠴愲㙤挳摦ㄲ扣搰㡡戵㡤㡡ㄷ㤶㑤㔵㙤摢㈰㘵㤱㉡ぢ㈵㠳〴㍣㔱昳慢挷㉤㐷㌷〱㈴昹㠵㔹挶〵㘴ㄹㄷ㘴㔶扦㜹㤲㔱㐱㤹㘶㕦搵〵挳戵晣㐵摢㉡㘵昹挲挸摤㠶㈰㐹昰㌸〵㙦昴㐴㈲㘳戴挵㤸㍦〵㡢捤换〳摢㜹㠸㔱㙥ㅤ戱て挲㔵㤵っ晥㈸㕤晡㤵㈰㕦愴㤳㔴扦ぢ扤㘹昲㕡〴㈴㡥㝣㉥㐷㤷㉦㉥㝦ㅣ㌹㠱㕢㡥㔸㑦㈰ㄱ㌸〴㘳㌲㥥摥敤㡣㜹捡戱㝣㘰㡦ㄸ㍢㙣昹搳ㅥ㔰づ㠰愴㍣摤㕥㉢戱ㅡ㙢㌴㔶㔷ち㌷戴ㄷ㌵㘹㠹敢摢换攳㙡攳愶㔵㡡〳㠵ㄲ搳㈳㙢㔵㤲㡡㘵㤵㌹㙥㈴㑤愳㐸扤ㅤ㈹ㅢ㈵挹㙢摡搸㜷ち㤱搷愰㤷㈴捤愴昴㠳㤲㔰㄰攳㈵㜵㐰㐵搱㕤㥦㑣ㅥ戱㘰つ㑤㠰ㅣ搵㔴㤰㌷㄰㐶〳㘷㜰攳愴㉣㜲攱ㅢ昸㝢㑢㤸㍣㔱昳㥢㑡㡣ぢ挳㘱挹㐴愵㜲挲㠱㤱㔰㌲摣昲〶㘱㘹慣㉤㔰㌰㤲㍢扢㔵晥挱昶挶ㄸ㌱㘴㐳㐶㐴ㄲ摣挰㘰㐳㌰㔷㉣㤸㑡攳㙣㠰㕢㕤捦捥昲敤戸㌰ㅣ㠹㠱㠲㕦㥥ㄶ换搲ち㙢ㄸ昲挳戲㐱晤戰㈸攵愸㙥㑥捣㝢搰攸㍥攵㜸㤸㤲っ慥㥢㈷改㤵挲晤〵㠸摤㌰㌵㕢昲ㄱ搵慤㜷挰㠳挱挶挱づ㜶㈴㠸㥡搰㌸愳〴捤㈴㄰㙥昳㈲挸㍢㕤㘲ㄴ㠲搴㤴捦摦づ㈹㑦㍤挹攷㍢㠷㔲㔱㈲㘴㈲㐶扡ㄲ㡣〷㈰㌷ㅥ㤴㈴ㄷつ㐷戱昲㐰戲㐹愱搵ㅦ攵搱挲ㄸ愰挵攷晡戸挰挳㌰搶㈰搹愶㠲ぢ㙥扥〵㙤㕡㔹搹㘲捥㌸愵㑡慤㉣愴㉡㡥㘴戵搴挸ㅢ〲㕦昲敥㕦挰㑤〹晢ㄲ㙥捡っ㑥㔲㕣㌲㤱搴扤搹慤扦〷捤愵㤰㐳ㅦ㠱㙣㘳散㌱挱㉢㈷㘳㘱㙤㔷ㄴ㘸ㅥ㙥㙤摣㕤㤰昷收㈰搲摡戲㈸换㡥攱㉡㕥㍤㠰㉣戹㉤㔶敤㔸昵㔸㤵㈶㝢㉣敢愸ㄵ㘴㙤〸ㅣ㘱㥤㠱挰换㘴㘰㡣㜴挹ㅤ散㈴㜵㌹っ散㕥晥戸㝣㑤㕤㍥ㄴㅡㅦち挳扢㍣〴愵戰慢㘰㈴摡摢㙡挳攸㔶ㄸ昸愵攱慤摦つ愰㌰〲㑣㠳ㄶ㌵〳〳㘷ㄲ改戵つㅣ挶㈲ㄳ㠲愳昱㌸㉡㐳㤴挳昰搷〳㘹攰㈶㥥愳攷慡㔰㐲晥㠸扣ㄳㄶ㕤㑢ㅣ戳㜱〲慡扡摢㕢㌲㘷つㅦ㌷㕦㥣㕤㉤搹ㄳ攵㌲捤㕤戸攷㌶〴㔶㜱㙢㈳㌰㐷㐷㕡敥㘳挹㌵搱扥扢戱愵㈰扣㈷戸㜷㍡㝦搴昰㑢㡢〵㝦㈵戸戳搵㉤㐹㘸㍦㠵㍢㘲搵搱㘹㌳愷ㅤ摥㐱㕤收摥攷捥㍡搵昳㡥㥣㤷收昱挲ㅦ慤㔸扤户㤷㤳捣愵晥㡤㍦昲㔱㔳摡昳攸㜱㍤搳㘶〷つ晦〸晢㤱㑦㈰つ㐶㤱㑥愰ㄳ搸敥昵ぢ〳愴㤳㤱ㄶ㍡㤱㠲㘰㤳㔰㥣㠵搷㡤㔰㤴㥦〰慤㈴㤶攰㐴㡥㍤晦ㄶ㔸㕦昹㌱㜲㠸㜰扣㠷㘲㐴㝢ぢ㔲〹愸㤳㠲㍣扣摤挱扢㈰晦㍦㔸㡡戸㜹㔵㜶晡㉦㌰戳昲㕣㉢㡡慥㈷㡡㝥搴㡥㈲挶㘱慦㈸攲捤搹㙦ㅥ㌵摦昰㕢扤晦挳愳收㝢㠱㘱㍥搲ㅡ㐳㑣㡤戱昸扡㌱愰戶ㄹ〳㌷愳㔸ㅡ〳昷戲つ挳昵㠱㌱㄰㝡㍢㡥㈳㘳㙤㘳㠰㐱扣〴㤳㉦ㄶ㔳㡤㌹㌰㜸搶摡㙥搳ㄳ㜶ㄴ户㙢㠵㠷挰㍤搴㤳㌷〵摦搳㡥昶散㔹挳㌵散㕤㌲晦㠸㉢愰戶摣㌹㕣搷㤶㑤搸攲摡㔵㑢㘴愳㔵扣ㄲ㤱㍢㝤搳㜳戲扥㑢敡挰㔴昰〴㝥㝡㈵慢㘴㕥㠳㑦㐴攱〹㈱昵㤱㤱敦ㅤ昹挳㠷ㅦ㌹挴㙢㘹㈱慤㙡㡣〳㜷ㄳ㥢愷攵㠰攸㙤散㐶挸㌶㝥㝤㜳ㅣ㥦㈱㔹㑢ㄵ㌱㘹戸搲摥昱㜴㍢㑡〶㠴ㄷ㈳捣㠰昸㌶㠲㌱㠹ぢづ㠱㌱㤹㙦㜱㙣捡慦㤷愴㌳㌰ㅦ㥢戸昴摥㐵昱㐱愵愳捡敡搲慥搴㝥〰愵㜳㠵ㄳ㘹戶〷㜹扥攴愳㈸摦㙦搵㙡晢愹搵愴㤹愸㡣愱㐶㈴愵㄰㘸㈰㠵挴㡦㉣㡣晣㑢㈹㌵㡢㠴㤶〷㐸〸愱戵挶㜲㜹昲摦ㄴ〲愲㝥扢慦换㉦㔵戰㡢挰㘲攴㜵敦昶散㑡慢㌳㔲㑤㡣挹捡搳挷晤㐸挸㘳ち㌳ㄸ愴㤵戹㈷㤱㠸ㅥ㙤ㅣ愹㜵㍢㥥㌸挸㠰ㅤ㐴搸〲挶搶㙣㝡搵㜲昶㍤㑥つ㔷㍣愰㘷㌲㔲㘱㌸㕢㤹㡤愳愷っ挶〵㔵㜳㐱ㄶ攱㘰㤰慣㌷敡ぢ㡢愰戳㥣㕤㌸㝦㈲捡挷捦㠱㔸㍥搶攸㝡㕢㙢〹㜵㥣搳㡢〵昲〷晢敢晡〴挶挶愸攴ㄸ㐸搸㜵搵捡〶㜷挰ぢ㘸㈲敤㜹㐵㙦㈴㌹㤶愲㌰ㄸㅤ㜱㔶㑦扢晥㘷㤸㕡㜲搶ㅣ㙢㌳㕥摤愴晦㑦㈳㘳㑤晤慦㌰挸㈶㔱昶㐰㤸攰㡢挶㐸挹㥡挱ㄹ敥〸㝣搸〸搳挸㈳戰㉥㤳㡣㙤〷愹〲扥㑦つ㡡愵〴㠷㠷㉢摤㝡〷愲摥㤶戶㙤㕦㐷〱挸㈸㤰昶㙤㠸愰㡥敤㌹改昶㜳㙣收㐱㘴㡦ㅣ户㑡㙥搵慢㥡晥㘸〱搱摤㔱㝥㘰㘶挲收㤹㔰扥搵㉡搴㙥挴㑥昴扦ㅦ㙤㡥㥦㠰挰扥㑦昸慦㔳搰㤱㈱㠴昵㠵㉣昸慤搱㔰㉣㡥㐴攵攰㕤㘳摥㕦㌳㉡昸㍣昵〴㥣㥡㍥戳㌶㠴慥ぢ㕣换慤㌷㌱戸㜳戸㡢㜵㉦ㅣ㍦愲㤲㐷ㄴ㑣㉥攱晤ㅦ攴戶戶敥㐱㜳摤㜰㙤ㅥ㙢㜶攷㕣换㘹摦〴㑡搷㌷㑡㌳挵㜰㑣㝥㜵㥣搳㍦㐸㠸㌰て㥤愳敢昷挴戲户㘱㤰㜹昸挹㌶㍤㕥㘳ㄵ昸挹搶ㄱ攵晥㄰㥡㉡㜷ㄳ攰愷ㄷ挳〴㕦ㄴ扡昳敥㘲攲ㄹ㉣㡢昴㡦㜴㉡㘳〰㜴㈶敡慦慦㐶搴ち㑦ㄶ愴挲㥣昲㌵㤴㜳㤷㠲搵㤶㤹㠷㤳㠶㍣㐱㈰慤ぢ㠰攸㔱㜸㠲㤰攳㍦㠵〶昵昱ㄷ㤰摢㜹晣慦慣㍡㍥㜵扦㕣㕦扣晦愱㐸㜷攸㘷㔰慣㥦㈵愸㄰搸〰㐳㤱ちㄹ愴㔴愴愸挹〴㌱㠴攷づ㈱㡤攷㌷攱扦㉦ㅦ㝡昱〵㍥㝦㍤愴㐸㌹㠸愲收㔵㔰づ捡㔵㍣ㅥ㕦挵ㄲ㜲㍢慦攲㡢慢慤㘲㠸㈲㤲㌳搱㕤㠰㠱ㅥ㠵戴㈲㔷攵㈱挱つ攵㑦㤱〸㐵愲㘹ㄶ㐳㐴慣㙣㕢㐳〲㙤戹昳戲敤㌲ㄲ㔱摢愱㘸㝢㌴敥㐸挲㤷㍣搲㑥攲捤㐷㝡㙦㌲㠱晢㌵ㄳ㘸挷慣ㅤ晡㕤㌷㠴㤰挰摡昸㘹㙣㐷搱㥥改㌲愶慦㍣ㄶ㘱攸攸搱攸㌳㈹㌵㡣㌲㠱㐲〲换㤴ㄴ挵㡤㔴㍥ㄳ㔵晥晥てㅢ㑥㔲ㄴ攰〱ㄹ〵㤵㐹㜹戲昲愳㔱攵扤昸〴㑢搶㐹昱捥〰㥦㤷愳捡愴㔰㔹昹搳㔱攵扦散摤㔵慦ㅣㄱ㘴搰戳㐶㙡㐹戰㜹攵㈹㈰昶㌹㌶て搷㥡㐹㍤摡㘷〶搹ㄴ愱㌲㔸㕣㤱㥡戴ㅦ搷㍦㕣㝣㄰㝤っ㤷㤹㜰改〳搲㌶昸㝦ㄱ㘶㜰挹㘹摡昰つ㝣敦扣㡣昰戲慢换㌷㌶捥㤸㈷㕣㘴昴㥡㌳ㅥ捥㔶攵つ㐵㈲㌰ぢ搲挱晥慥攱㠶㑦㌰㈱ㅢ晢ㄱ㠵挵㔴摥ㅡ改㑥㡢挸㔰㑡㕡㜹㈴挲㙣敡㔲㠳㘶昴㡦〲㌹㤰㤷㠰㑣攸ㅦ〳っ㐲㉦㈳捣ㄸ愲㈰㤰㕣㝥〹〹晤㘱㠲㑦〰攴ㄴ㜲㍤改㈰昳㐹㠰挱攸㝦愵ㄸ㕤㤶㝥ㄳ㔵戹ㄸつㄶ㈷㈳晤㔳㙣昰㘹㠰ㅥ㌸㙣㤵㤰〸㜳晡愳挸㠹て㑡〹㈲〷㝤㡣〵㥦㈵昸ㅣ㐰㑥攳㘴搷扤㙢㕣㔳㤷㉡散昳㘸慡㜰㉢愴㐰晢㐲㤸攰㡢㜶〹攰慥捥㌶㌳㡦挴搱㔷晣〸㙥㌶㝤慥㝦て㍥扦㕦攱愲㝢昰㥦㡦㘸搲挰㑦慢敦敡慥㉦㌲㠱挶昹昰攷㘲戳㕦㐳㍦㕣㔷挳搶㘴㡦敦挶㉦慢㘶㤴㠷昱敦㈵晣㤴㜳ㄸ㠱愳㔰攵㘶攱㙥㈱つ挸㠲愵戰㠰扡㑢㝦ㅣ㐰㈱㡥㠹㈷晤〹扥ㄱ戵散㕦晦㔲㤸攰㡢㐲扣㕥㘲愲ㄲ㌶㡦〶㈴慥㘵挱搹㤶〱㠹㝦㔹㜰㈶㍥攰㤷㤱慢㐸㘴㈱搱慣㥥㠸戴㌴㜳㥦〴ㄸ攸ㄹ攴摣愸敥搴ぢ㑡改愱昲㐳て晤㜳㌰㍤㝡㙤晡㝤㜷昷㍦昹昲慦㕥㜹攲愵てㅣ晣搳扦㥥㝥晡愵㔷㥦㜸攱㕦捦捦ㅦ晣挵戳捦晥晣扤摦㜸攱㤵慤收㌳敡て晦㜹散㤹㡢攳㘷㉦㥥㌳㑦摤㜶攴攲㠳㘷敥ㅦ㥦扤㘶慣愷愷户昷敤挳扦摣㜹换搰愵㜳㍦㔲㝥昶扢ㅤ㡥㈲㤷换〱〵㐰昴っ㜱搹㜲ㅡ㕦㐵〲搳攰㡣摦搰㘹㜰戹㤷昰㔳捡攱㐶㑤攲㈵ぢ摦〶㈷㈰ぢ㑡捤〵㝤晦〱㙢〸戲戶</t>
  </si>
  <si>
    <t>㜸〱敤㕤㜹㝣㔴搵搹㥥㌳挹㑣㜲㈶〹ㄹ〱昷㠵㈸愸㈸ㄸ㠹㠰攰ち㔹㈰愰㈰㐸挰㕤挳㈴戹〳㔳㘶㌲㌸㌳〱㘲戵攰扥搵愵㙡㔵挴ち㉥㙤愵㕡㐱戴㙥㔵㜱㉤㕡㌷摣慡㔶慤㡡㙢㙢敢㡡㉤慥㝣捦㜳敥扤㌳攷捥摣㐹㉥搴敦昷昱挷㜷㈵捦㥣攵㝤摥㜳捥㝢捥㝤攷㉣昷㡥㍥攱昳昹㌶攲攲㈷慦㔲〶㜶㙡改㑥㘷㡣㐴㙤㘳㌲ㅥ㌷摡㌳戱㘴㘷扡戶㍥㤵㡡㜴㑦㡡愵㌳㈵㄰〸戶挶㤰㥦づ戴愶㘳愷ㄸ攵慤昳㡣㔴ㅡ㐲〱㥦慦扣㕣晡㤱㕦㘹晤㠵敤㠸㈴㑢㤶ㄲ㈰攵㤳㐱㐲ㄹ愱㥣㈰〹㈱㐲〵㠱㜴㔹㐵攸〳愸慣〶戴㌴㌶㑣㘹晢〹㉡搳㤲㐹愶㡣愱㌵㐷㤹㐵ㅥ㔲㔷㔷㕢㔷扢摦愸㤱戵挳㠶搶㌴㜶挵㌳㕤㈹攳㤰㑥愳㉢㤳㡡挴㠷搶㑣敤㙡㡢挷摡て㌷扡愷㈷攷ㄸ㥤㠷ㄸ㙤挳㠶户㐵㐶㡣慥ㅢ㌱㜲㘴昴㠰〳㐶㔷㠶愱㜸㜲㘳挳搴㤴ㄱ㑤晦㐸㉡户愲捡㈹㡤つ戵㐷ㄸ㤹ㅦ㐹㘵㕦愸㍣愲戱愱㈹㤹㠸挴㍡㝦ㅣ㥤〱㜶挷挸㈶愳㍤挶㝥㌳㡣㔴慣㜳㔶㉤㉡敤㌰㌲㘲愳㙡敢搳改慥挴㕣づ㠱㐶㈳ㅥ㥦㘶㐴㔵㝦㈵㥡搲㤹愹㤱㔴㈲㕤㤹愰昱㡣㤴搱搹㙥愴晢㈴挶㉤㘸㌷攲㤶㘰扡㍣㜱㔴㈴㜵㐴㈴㘱㤴㌲㔰㥤㌰晢㙦㘲㠷搱㤹㠹㘵扡慢ㄲ㌳搲挶戴㐸攷㉣㠳㈲㠱㐴㜳㔷慣㐳㤴㤶攲㥦慦㘴㑦户㥡愹㕥㐲㝤ㄲ㡤戳㈳愹㡣㡡戱晦敡摣㘴戵愱愲㕡攱愸ㄷ㠷㔳㑤ㅥ㡢㍤搶ㄲ㑢ㅣ㙥愴㍡㡤㌸ぢ㘱㍦づ挹ㄳ㔲〶㌲扢㈱㙢㈹扢㌹散㈴㔱㘱摤㌷㙣ぢ㑢〹昶㈳㌴㜶愵㌳挹㠴散㡦戰摣㥡〹摢〰㑡㥡敢㠶挹㙤㤹戴ㅤ㐰㤴㝥㠸㝢㔰愷昳㍥昰户㐶晣慤㙤晥搶㜶㝦㙢㠷扦搵昰户㐶晤慤戳晣慤戳晤慤㌱㝦敢㑦晣慤㜳㈰㘳㕦攵㘵㘵㝥敢㝡改㤰て㘷搴搵捥㙦晥攵敡㌷敦㍥敥慡愵てぢ摥㜶敡晥㘳㜵攴㡥㠴㥤〰挱㥤㤹摥㕣㔷㈷㜷㘱搲〰㠰㄰㙦愳ㅥ慣换捡㜱て㝤扤晢摡挹攳㔶㕤搰昶㔶晢昹㌷㙥ㄴ扣㙤㜳㑡㜶㈳㘳㈰㈰㌸〸攰㙦ㅥ㈱㜷㘷捡ㅥ〰㈱㕥戳㜴㝣ㅣ㕣昲㘹戲晥㡡㠶敢㑥㥣㜷散ㅦ㘷ㅥ㜷㥤攰㕤㥦搳戱ㄷㄹ㝢〳㠲㐳〰晥收㤱㜲㈸㔳昶〱〸昱㠲愵攳㡤㌳扥摥晤愲敢㡦㥤戲㌸晡搴晡昲摢㡦捣〸㍡㡤㥣㡥㘱㘴搴〱㠲晢〱晣捤晢换攱㑣ㄹ〱㄰攲㈹㑢㐷昷昲㠷慡㕢搷㕣㌱㘱昵扡ㄳ㥥扢昳敢㈷㑦ㄵㅣ挳㌹ㅤ愳挸ㄸつ〸ㅥ〰昰㌷㡦㤶〷㌲攵㈰㠰㄰㡦㔹㍡敡摦晥昰愴㡢ㄶ敦摡㜰搱㉥㌳㡦摥㘱搹ㅦ㥥ㄷ㜴㔹㌹ㅤ㠷㤲㌱〶㄰ㅣぢ昰㌷て㤷昵㑣㘹〰〸昱㠰愵攳㡢㡤㠳㕦摣㝡昰捡戱㝦扣愷慢昳㠲㡦㡥敦ㄲ昴㜸㌹ㅤ攳挸ㄸて〸㌶〳晣捤愳攴〴愶㑣〴〸㜱㤷愵攳㕦昳慢〶摥㌳㝤敥㠴昳捥ㅥ昰摥㐹㔳ㄶ摤㉤㌸㔰㜲㍡㈶㤱㌱ㄹ㄰㍣㠲改捤㜵晢挹㈹㑣㥡ち㄰㘲㠵愵攴㉡摦挴㔴晤摢ㄷ㌵摣㌷慦昴搰㘱愷扦㝦㝢㠰づ㜷戸摢㘸捦扦㤱挶挳昹戶㐷搲ㄹ敢ㅥ㘷㘷晣戸㉥愰㜷て㌰㍥搵晥扦敦〱㔰挸㡦攲〱攴㌴㕡扦〵㄰㥣づ㈸㤹㔰㌷㐲捥㘰搲㔱〰㈱㤶㕢ㅤ㌲散攲摢捥戹慦昵摡挶摢摦晥㘴㜹晡昶㜹㠶攰㤷㕦慥㔷㡦㈵攳㌸㐰昰㜸㠰扦昹〰㜹〲㔳㑥〴〸㜱㠳愵攳㤵㐵摢㕤㌴愵晦晥つ㔷っㅢ昶㔲换愲㈷户ㄲ晣敥捣改㤸㐹㐶〴㄰㙣〳㠸㌶搹捥㠴づ㠶挵ㄲ㑢挵戶㐷㕦㜲搷㘱㘲愷愶㕢搷㍣戹戲㘲攵㥥敤㤵㔱㘴ㅦ㘹㌹戵愶㔴㘴㍥扥㈶㜲㕦㐰晢搵づ攳㝦扤㝦敦攲㙢㌷㍡㌲㍡㉡㕡㔷搷㌱㜲㔸㘴㜸㈴㐰㔷戸㈹㍥扥㌲㝡㜴慣戳㈳㌹㕦㌹晤㥤ㅡ㈲㘹㈳㌷〲㠶㔸㜹つ挹慥捥㡥昴㡥敥㤹㉤㤹㐸挶搸㈱㍦㉦愷愴㠰搶㠲慦㐴㈳慤捡摢㈵㥦㜶㔴㈴摥㘵搴㉦㠸㤹搹㍢攷㘵攳ぢ㌱搹㔶㍣㜷㝣捡㌸㌹㥢㕢㔰愳㝡㑣戶收㈹摤〵慤㌴戳捣㝡搵㌴捥㑥愶㡤㑥㔵扤㈱㠹愹戱昶㌹㐶慡挵攰㔴捤攸㔰㑤摤㥡㔹搶户昲㤰㈹㥤㘸㈸扥㘷㍢㜶搳㔳愳攳ㄶ㘴㡣捥づ愳〳昵㥤㙢愴㌲摤搳㈳㙤㜱㘳ㅢ㠷㠸㔹㈶㌲戶㜷㈴㡦㑦戶㜷愵ㅢ㤳㥤㤹㔴㌲敥捣愹敦㤸ㄷ挱㑣愰㘳㜲戲挳挰ㄷ㜹㈹㉦㥦昰㤵㤴〸攱摢摢捤扦㔰㙦扡㔶㜵㠴搶挵晣㕥摦捥㌹散㙡愷愱㜵㘸㐵摣攰㤸昴て敡㐵㤹搲㑢㌵㝢ㄵㄷ搴摡挴㜹㉤愵〷ㄷ㤷㔶㜵捣昶摣晦慥戰摦摦捦㙡晤戸㜹㤸㉤㑤㠸㜴㜶挴㡤㔴㡦戳㜲挱ㅡ挹㔹㠰挰搵戸㥢㡢㕡㡦㜳〱戱㐰㜴〷收挷㍡㌲戳㠳戳㡤搸慣搹ㄹ愴㘱收㕥㕥㑥搳ㄶ㕣㌲㠶㈴昹ㄳ〲㈷ㅣ愱㤰㉦ㄸ愷㔰㌰㈴ㄳ㘶㍣挰㔹捤愶捦挳戸㌶㤰㙡摥㠷ㄹ㝡㍡㤰挰㜷㑢扡愴挴慤㤵ㄳ㈲改搹ㄹづ捦ㅥ㌳㌹攳㤲㥤㠴㈴㈰挰挹㔵慦搳㍣㜲㑡㌹㥢慤㑡㌴ㄹ搱〸ㄶ㄰敡敥ㄶ㤱㐰挲㥣㤶㌶ㄹ改㜶挹昹敢㐴摣㉢ぢ㠲〸攱收慦㑣㜰昴ㅢぢ㌲㑤㤱㑣愴㉣㠱㤹㌰㝡㐹㐲㘸㠸㘲㤹㈱㌲慢㔴㥡捤づ㔹㌱㘸〸慢愰愶愵㐲㈵㤸㥡㜰攳攰㝥昱㤵㔸搸㜳㈳㔰㜷㝥㔳〵昳〷扡㜳㐶㡢㠹㜶㐷戳搱㌹扤㝢慥㤱愶㜸㜹戰㐷㔳收摦㕥㔴㌶愵扤㙤㐶㈶ㄶ㑦搷愲愶捤愹㘴搷摣ㅦ㔳て㜵挹戹〰晢ち㕣㠲㔱散扤㑤㕣戵㤶捤㘳摦戴戶晡捡愹㡤㈹㤲㌳㙤挹搱ち㘵ㅢ昱愱㉥挹昱ㅥ敡㈹㉦挰㌹昹愶捣晥㌹㌹慥㑣挰㐲搳㔳㠶㕡捦㤴慢〸慣㕤㤵㌸㍡㤹㥡搳㤶㑣捥攱㜸敡愳㘲改搹㠶㤱攱ㅡ愱挲㕡ㄳ愹戵㡦㄰㈵㈵㡥ㄵ㠰戶㤸攰敡㈲戸〰㔰㔵ㅦ㡦搷搸ㅡ搳挱㙥㈴㤵㘰戵ㄲ㍣〵㠱〱㙢㤷㍥扦㘸敤㠳㙢敦㔸晢〰昰敥㥡挱搶戲扣愶㙥慦摡〵昱㜴㥢㌸ㅢ㐶攰摣㝥攷搸㐳慤㜳慦慤㍦攲搲ㅦ㕥ㄸ戸攲敡敦㈷㠸戳慣㡣㠲㤵〳搷ち晣戲㤶愷〱挴ㄹ㄰愳㜳㐱搸㜹挹㠵㠸换㐵㠴搳〱㜰ㄱ捡攸昰㄰㘷㥡㔱挱昵〶扤㠴㍣㡢㜰㌶㐰㜰搱愱ㄶ㐰攷㈰㘰㕦愲ㅢ晡搹昵慡晢戸㐰㈹散扥ぢ㤰ㅡ㤲㍤攴㠹〱㤰㘰ㄷ㑡㥡㑣搲㐸㤲〶ㄲ㐹㈸㜶㌵㐰愷㤵㔱戰敡攱㍡㐷ㄹ攰㜲昲攳㄰㜳㌷挰㉦㔹挶㤵㠴慢〰㥡〱ㄶ㥢㔱㌱㄰㥦捡〰搷㔰㘸〹㐰㜰挵愴っ㜰㉤〲昶㈵摡㔱㐶搶〰㠳㤰㕣㘸㠰㘵㐸つ挹ㅥ昲挴ㅥ㤰㜰㌳挰戱挵っ㜰㡣㤵㔱戰㘴攳㈲㑤ㄹ㘰㌹〲攲愸愲〶戸〵搹昲㔶挲敦〱㥡〱㔶㤸㔱挱㠵㥥㌲挰㑡ち摤づ㄰㐳〱捡〰慢㄰戰㉦㌱㔹㌷〰㔷㠶㠵〶戸ぢ愹㈱搹㐳㥥搸〷ㄲ㙥〶㘸㉣㘶㠰〶㉢愳㘰扤㌹っ㥡㤴〱㔶㈳㈰挶ㄶ㌵挰挳挸㤶㡦㄰ㅥ〵㘸〶㜸摣㡣㡡㍡㝣㉡〳晣㠹㐲㙢〰㠲㙢㔵㘵㠰㈷㄰戰㉦㌱㑡㌷〰㤷戵㠵〶㜸ㅡ愹㈱搹㐳㥥ㄸ〱〹㌷〳散㔳捣〰㐳慤㡣㠲挵昲㈸㘸㔲〶㜸ㄹ〱戱㜷㔱〳扣㠲㙣昹㉡攱㌵㠰㘶㠰搷捤愸ㄸ㡤㑦㘵㠰㌷㈸昴㈶㐰ㅣ〸㔰〶昸ㅢ〲昶㈵㜶搵つ㜰〰㤲ぢつ戰づ愹㈱搹㐳㥥㌸〸ㄲ㙥〶搸戶㤸〱戶戱㌲ち㔶晡㕣摢㉢〳㝣㡣㠰攸㕦搴〰晦㐲戶晣㠴昰㈹㐰㌳挰攷㘶㔴㡣挱愷㌲挰ㄷㄴ晡ㄲ㈰敡〱捡〰敢ㄱ戰㉦㔱愱ㅢ㘰㉣㤲ぢつ戰〱愹㈱搹㐳㥥㘸㠰㠴㥢〱㐴㌱〳昰㑢㤲摥戱㘰㥢㘲ㅣ㌴㈹〳㜰㔶㈲㝥昸愱㤸ㄳ㉣㐱戶攴〶戲っ〰㌴〳㤴㤹㔱㌱ㅥ㡡㤴〱捡㈹㈴〱㠲㕢ㅣ捡〰㈱挴散㑢㝣㠵㌲戲㑥㤰扢㈱㠵〶攸㐳㥤戲㠷㍣挱㡤ㄳ㌷〳㝣っ攵慥摦〲晦戰㌲ち昶㔸㈶㐱㤳㌲挰戶慣昲㐷㐵つ戰㍤戲攵づ㠴ㅤ㔹扢摣搷攰捥㘶㔴㑣㠶㈲㘵㠰㕤㈸㌴〰㈰愶㈰㐹ㄹ愰〶㌱晢ㄲ㙦改〶攰㔶㑥愱〱〶㔱愷散㈱㑦㑣〵捦捤〰㉦ㄷ㌳挰㑢㔶㐶挱晥搰㌴㘸敡㘱挱敥搸㤲愱愱ㅣぢ昶捡攸昸㔸㍣㘳愴搴㥡慣㍡㡡て㜳摢㔹挵慢戸づ㑤㐵摡捤つ摤晥搱㐶㉣㐵戱捤㥤改捥㉤捥ぢ㤶挲收㑡昱晦ㄷ晣㕢摣㠲㕦㉤昷ㅤ㡢晥ㅥㄶ搴ㄸ㌴㜹㑢晥㥥㠵戵㐱ㄴ挶㄰㜳㥤㥥慢㈱㔵ぢ捤捥㐱㐶昹晣戵㠴摡捣捦捡敢㠳㤰搲挳㡡㙦〴㜰戰ㄷづ㔲㤲㡡㉥扡愳挸晣晦㉤㡢晣㠳㐴㜳换㘲ㅦ㝡挲㕡挲扥㠴㘱㠴㍡㠰㜸搶㜲戳晣㥡愸昱晢㝣戵昸㍢〹㘱㥦ㅣ㑥㤹ㄱ㠴㤱〰捤捤㡥㐲㌴㌸ㅡ㔰㙤敦㔳搷㤸㐳㉣攴ㄳ摣㠳㔵慥昷〰ㄲて〴㔴ㅥ〴㤸㍣挱㠸㘳晢敢㐷㍡晥ぢ捣㐰㈹㍤慦搷㌱㝣晡㐲㘸㥢㐴㑢㜷㘷晢散㔴戲ㄳ㈷愸摣㐶愸㙦挷〹㕡㕡㐴㠲㠹㐹挹挶慥㑣㌰㌱㈱㠶㡦捡挴㌴㘳慥ㄱ挹㌴㘲㜷ㄳ㝢ㄴ㤳戰昵慥㜶㈰㈶㜶㉣昸扦摣愱昰㜱ㅢ〹ㅢ挷戹㑤ち㤱㝦昳㥡㝢〵㤶㜵㙢㥢㤲㌸㡡㌵搴ㄹ㌲慤ㅥっ㘲户㘹ぢ摣㠲昰挹㠳㔱扢愵㥦晦敥愰摤㝦戵㘲愳昵戹㄰㜳㈲㜵挹改㘸㜴攱ㄷ昱ㄸ㔰㐲㍤攵〹㙥昶㘷扦㠸㠳㑤㌴ㅢ㠶㠱戹㈶扤慦搸㤷昱扤㔶㐶挱搹挰戱搰愶㘶㈳ㄳ愰㐸摣㙤摤㈶㐸㜴㕥昲㌰㘴换挳〹㤳〰摡㙤㜲㠴ㄹㄵ挷㠱愰㙥㠹㈹ㄴ㥡ち㄰㍣㔷㔰戳㤱㈳ㄱ戳㉦㜱ㅢ捡挸㑥挷㡥㐷㜲愱ㄱ㘶㔰愷散㈱㑦㥣〸㕥搶〸摡愲晣愶㘲〶戸搱捡㈸㌸搸㤸〹㑤捡〰㜴〷攲晡愲〶㤸㠹㙣ㄹ㈱戴戱㜶戹改㔸㠷ㄹㄵㄱ㈸㔲〶㌰㈸ㄴ〵〸㥥㡡㈸〳捣㐲捣扥挴搵扡〱摡㤰㕣㘸㠰㌹㤰て挹ㅥ昲㐴〷㜸㙥〶戸戸㤸〱㉥戲㌲昲㡦㘵〲摣收摤㠴敤昴ち㔶㌸㝡㔴捣㤸捦晤扦㍥㔱ㅣ扣㥢㘷搲摣㤲慡㡡㌶㈵㡦㐸㘶㥡㘲改戹昱㐸㜷扦愸ㄵ㌸㝡戶搱㠹愳㠴ㄴ㑥ㄴ昲搲㤲㜳攷ㅡㅤ㌲摡㤲散㑡戵ㅢㄳ㥢戶㠴愳〶戴て㕤愷㑥ㄹ晣〲搷收敤㥥㐳㠵挰㈸挱攵ぢ㜰捦㍢㝦ㄳ㔴㥢㌱攴㈶愷晣摥慦捥㔹㜴㝡㉣ㄳ㌷㉡愲㉡㕦㠵换愳戰㈲捥㘷㍡捡愲搳㘷㘳㜳戰愹㉡摡㥣㡡㜵挴㘳㥤〶㍢〳ㄳ㕥㍥捤㌰挹㤸㠵戳㤸愹挹㜴㡣㑦㕡㔴㐵愷愷㈲㥤改戹摣㔶㙥敦敥敢㠸㈹敦ㅦ㠸㌶挴㍡搳㈸㐶㍤㔹挰㜰㜵戴㘵㜶㜲㍥㥥搷改㑡㜴㌶㐷收愶户㠸㕥挹摤㐱慡㙢㠴㕦昸晤愲摣㕦扥戹晤ㄳ捣㐰㘳㍦戳搱㌵ㄸ愷㤹㔴慣慤㡢〶㘳昷晢戸ㅢ㔲㑡㔰㝤攸ぢ昰挴愲㠷㐹ㅦ愷㝥搶〹ㄹ㑦㝦㔸㔷挷㐹戶敢㐱㐴昶㈱㈸㜶扢散〲愹㜲ㅥ㘰㘲昳㡣㠹戹㜳搱晦收㤱愴挰ㅣ㈸捥晦㉡捤ㅦ㜸搹㔳㈸晡慥㍥收〸㘲ㅡ〷ㄴ㙥㑣っ〴挶昲㐷㘵㈸慡㘴㌸㐰晢攴㠲攳㜱㤰㔱ㄹ㥤ㄴ㘹㌳攲㤸㌳㈵㈲㤹㍥㘶㠴昳摦㐴㈴㥥戶昲ㅡ㤳㠹㐴㠴㈳㡥愳戵愵㍤ㄲ㌷捡愳昵㕤㤹攴攴㔸愷㡣〲搴戰戴㤲㈲ぢ㤰ㄴ㔹愰㤲㉡愳搳㜸㉥慢挲搴㤵㥣ㄵ㐹挵㌲戳ㄳ戱昶㜲㐶㜸㜶扡㐵っ㔵摣晢㙡㑡〳㠳昲戲㕤㐹晥㔴捥㥣搴愰户㙢㌱慦愴改搸晢ㄸ搰㝥ㄱ挴㝦㘲㌳㡦敤攰㜷搴昷㠹㕣〰㙤〱㑣㜳㤱㠰㄰慦捦散〷昳㍥㕢㠸ㄴ攵㥢㐴〲改捣㤶摤㐰㑡昳慦㤴㌷㐱㡦㘷㍡㘵㄰〸㑤㑡㐶㍡挶㘳戵㥤㑣㤵㔹㑦搰㤵愳㙢改㘹㔲㘱㥥戲㌵攲攰ㄶ〷挲昳㘲ㅤ㐶慡㥣〹㉤㤸㥥㤶昲㝣㉥㘸昶㈱㙤攳ぢ〴㉡捡摤捡㥡㘸敢ㅡ㘴㥤㕤攸て㄰㑥㉣搰晦捦㈳㐷㡦㘱摤㐳㈱昵つ㜵ち㥡㈳㝦ち㄰㐹㈴戲㍤㜹〲愷㔲攰㌴㐰㘰㉥㌲昳晢挶㜹攰㠵㘳戱㄰㠴㑡昹ㄵ㔷捡愳戸㜲ㅣ㕢愹㌳扣㠰㙡㐸㠵㜶昶ㄶ㌴㡦摤捡敤㠷摡㠲㉤ㄸ攵㐶㐷挸昴㌴㥣㥣㔷㑥㑣户ㄸ㈷㜷昱挹戵㐸㥣㝤攳昷攳㌱㌵㥣愲攵㙦㡡ㄴ㔴〲慡ㄳ㉤㠶㍡愲ㄳ㙥㈶换㝡ㄴ挱㐳慢攰捦愰扢㠲㌷ㄶ敡搲捡㐷挴攲㐸攵攴ㄳㅦ敡ち㠵攴㈲挸攰愰㠵㈸㌲〰摢㔲摢㈳㙣㤹昲っ㘴捡㌳〱攲㌴㈴㜲扡㠰愰晤攵㈶ㄶ㈲挶㉦㌸㕦昰㉣㠸㜸㜵愸㘲ㄱㄸ㜴慡昲㙣㉡㍥ㅤ㈱㍡慢散攰㍤ㄷ愹扤て㕥ㅥ〸㐱搰㈷捦〳摡㠳㔷㥣㠵ㄴ扢ㄹ摡㠸㌸ㅦ㌲昲〲㠰㌸摢㕤攰㐲ち晣㥣〲攷㐰㠰愳㈲㜸ㄱ㘲㥡〵敢摣㉣㜸〹㘴㝣昲㔲愲戸〰㘰ㄷ慤㔹昰ㄷ挸㤴㤷〱〴㑦㝥昲㉤昸㑢愴㤹ㄶ扣ㅣ㈲㥥㉤挸〳㈲㘵挱㉢愸昸㉡挴ㅣㄶ扣ㄲ愹扤㕢㜰㌱㘸㄰挴㐹ㄳ㌰㙢㐱ㅥ㉢搹捤搰㉣㜸㌵㘴攴㘲㠰㔸攲㉥㜰つ〵㤶㔰㠰愷㔰捡㠲搷㈲ㄶ捡㡥挱ㄱ㙥〶扣づ㈲㍥戹㤴㈸㤶〱散㤲㌵〳㉥㐳愶扣ㅥ㈰㤶㐳㈰摦㠰户㈰捤㌴攰つ㄰昱㙣挰㕢㐱㔳〶扣㤱㡡㝦㡦㤸挳㠰扦㐶㙡敦〶攴㠹ㄴ〴㝤昲㌷挰慣〱㔷㈲挵㙥㠶㘶挰摦㐲㐶摥っ㄰㍣戲㜲ㄱ㔸㑥㠱摦㔱㘰ㄵ〴㤴〱㙦㐱㉣㘷挰㤱㙥〶晣㍤㐴㝣昲㌶愲攰㘹㤶慤㔸㌳攰ち㘴捡㤵〰挱㤳愷㝣〳㍥㡣㌴搳㠰户㐳挴戳〱ㅦ〱㑤ㄹ㜰ㄵㄵ昳愴捡㘱挰㍢㤱摡扢〱㜹愲〵㐱㥦晣〳㌰㙢㐰ㅥ㙢搹捤搰っ㜸ㄷ㘴攴摤〰戱挶㕤攰ㅥち摣㑢〱㥥㠲㈹〳摥㠷㔸捥㠰晢扢ㄹ昰㝥㠸昸攴〳㐴挱搳㌰扢㘴捤㠰て㈲㔳慥〶㠸㤷㈱㤰㙦挰㔷㤰㘶ㅡ昰㈱㠸㜸㌶攰慢愰㈹〳㍥㑣挵慦㈱收㌰攰愳㐸敤摤㠰慦㠳〶㐱㥦㝣っ㤸㌵㈰㡦挵散㘶㘸〶㝣ㅣ㌲昲㑦〰挱㈳㌳ㄷ㠱㌵ㄴ㜸㠲〲㍣㐵㔳〶㝣ㄲ戱㥣〱㐷扢ㄹ昰㈹㠸昸攴搳㐴戱㑥㔳慣ㄹ昰ㄹ㘴捡㘷〱攲㘳〸攴ㅢ㤰挷㕤愶〱㥦㠳㠸㘷〳㝥〲㥡㌲攰㕡㉡收㐹㤹挳㠰㉦㈰戵㜷〳昲㐴つ㠲㍥昹㈲㌰㙢挰㉦㤰攲㘲㥦㤷㈰㈳㕦〶〸ㅥ戹戹〸晣㠵〲慦㔰㘰㍤〴㤴〱㕦㐵㉣㘷挰攱㙥〶晣㉢㐴㝣昲㜵愲搸愰㈹搶っ昸〶㌲攵㥢〰㌵㥦换㌷㈰㡦换㑣〳晥つ㈱捦〶㉣㠵戰㌲攰㕢㔴ㅣ〰㌸っ昸づㄲ㝡㌷㘰ㄹ戹慣晦㍡㘰搶㠰攵㠸戸搸攷㕤㈴换昷〰㠲㝢戱㉥〲敦㔳攰〳ち昰ㄴ㑦ㄹ昰㐳〴㜲〶ㅣ攵㘶挰扦㐳挴㈷晦㐱ㄴ㝤㠰戶㘲捤㠰ㅦ㈳㔹晥ㄳ㈰戶〵攴ㅢ㜰㝢愴㤹〶晣ㄷ㐲㥥つ戸〳㠴㤵〱㍦㐱㐰散〸㜰ㄸ昰㌳㈴昴㙥㐰㥥攸攱㥦㑦㝥づ捣ㅡ㜰ㄷ㐴散㘶㌰搱㥡㡥㝤㠱㘴昹㈵㐰っ㜰ㄷ㔸㑦㠱慦㈸㔰〳㔰〶晣㌷〲摡㍣㘶㍦㌷ぢ㙥㠰㡣㑦㝥㑤ㄴ㠳㠰㜶搱㥡〵扦㐱戲晣ㄶ㄰搸〷搰挳捡ㄲㅢ㤲摡㜱㑣ㅦ愸っ㐶㘷㜴挶㌲㔸昴㜱㉥㌰㍥㤶挱㤴戴㌲ち㐰㔰㥤㥢散愰ㄶ㠳ㅡ㘹㐸㜶㡦㘹㐰㘱㤶㘳搳㘹㤷挲㝣㝤ㄷ㙡㤰㑢戶戹㍦愵㙤㑢昵㈶愴昶愹㕣敡戸㈵㙤㕣〹㜳㈳摤摡扢ㄲ扢ㄷ㍦㜵搲散ㅥ㐶摦晣ㄷ摢㕣挱敦㌰㄰㌰㈸扥挷㐷〹〶づ〶愹晣〱㘱㙥㝢搵昶㍡㐶戴㔳戸ち㘸〹㜱敢换㑣慢戲㡥㜹㈷㜶愶戱㝡っ㔹㌱散つ昴戱㠲㔳扡㌲㡥㥣挸㠲㝥㔶づㅥ㙡㥢搲㠹つ㥤昶㐸慡㘳ぢ搹づ㐰摢捣㑤㉢戵戲摦摣つ㐵ㅡ摡戱㠸㠷㤵㘹攷㝤㘱攷㑤㌹挰慣㠶㤶㉡㥡㍡㝢慥㔹捥搸㘴㈳搲愹㝡愰㈵搳搱㘴捣㔳㍢扢㔳つ㙣换㘲㥤ㅡ㌷晡㈹㐲㌶慡㤶扤㌲㕡摦㤶挶㉥㘱㠶㝢㐰㔶㐸摤攵㌲㍡捤㠸㐷昸昴㌹戶㙣慣搰搴昶っ㡥敢戳ち昸㘴昹㤶搳㍢戰㐸愹搵㐳㐲昵㔱戰〷攷收㙣〴㙦愰捤散㔱昴㕢㔴㕤㥦㡣ㄱ搷㉣收戵㝣㡣捦づ戰㙦搱戹挳㈰搴挳挶㈳ㅣ慤㝥摡捣扢愸㥦晤㄰㠴改摥㤴攷慡戴搳戸㍢㔹挵㕤攴㔴〶慦㕦昰挵㥢㙡摥㌶㜱散摦㘴㘲搸㠹㡢㜷昷㠹㑥散㙣㡦㜷㜵ㄸ㙡ㅢ捦㜶搸㙡㌷㙦㡢攸㉦捥㔸慣扢愹〷扢㔸㐶㤹㠸ㄷ㑢敤挷昱㌷㝦㉢㕦㙥㐴㤹敡㉢ㄳ㍡捣㙥愹㐳捡㈶ㅦ敢㠷㔰昳扥戹㠷㔲搴晢㡡㜰㘹〵㐹昴㘵㍣㥣捤㍥ㄹ愰敥㌶㑤㙣㔲㜲㔲㤲挷〰㕡搲㠴㤸㤹戴㐵昴ㄱ摡㘹㜶㔱㌰㠸㡤捣捤扢㍢捥㍣敦㥤㐹戳て㝢㘴㉣㜵挱敢㉤㕣昴戳晤〷㡡搰晣㌱收挶㤳㑦昰摣摥㥣慦〹㑣㡥㠲㜸㡢〵㘳㥡摦㐰㙡敦摥㥦摢扢ㄷ㈳㤰愶愶㘸㝥〸㡡㤱㠸㤹㔳㌴戳㑢㘵㈹㔲㝢㥦愲㡤〲つ晦昰㌴ㅡ㤵㈰愰晥づ〰摡昳㈴㔶搳㥡愲〵㈱㈳换㈸㜸愰扢㐰㌹〵昸㜲㜳攰㘰〸攴晢㥡愲愷摤昸㠶昵〵ㄲ摣㐳㉣㑦㜰㉦ㄵ㜷㙡㄰㙦て攰㌴扦っ㈶愸㈸㍦〸捡㘴〸㙡㥦㜹晡改㐳㔸ㅦ〱㜳㘵㉢挸つ㝥慢㠲ㄵ㉣扦ㄲ㈰㈶㐰㈰㝦㉡㝣ㄸ搲㑣搳㔶㐱挴昳㔴昸㜰搰㤴㥤晢㔰㌱㡦㠹ㅤ㔳㘱扥扥摤扢㥤㡦〰つ晦㝣㜲㉢㠸攳㥦晡ㄳ㔳㤰㘴摢㤹㠹㔶㌳晡㈲㉣晢〱挴㔴㜷㠱晥ㄴ搸㥡〲㐷㐲㐰㑤㠵户㐱㉣户㤶㌸挰㙤㈶扣ㅤ㐴㝣㜲㝢愲㤸愱㈹摥㈱㔷昲づ挸㤴㍢〲挴㐹㄰㔰〶攴戲捣㜴摡㘲㈶搲㑣〳敥〴ㄱ捦〶㡣㠰愶っ戸㌳ㄵ户㈱收㌰攰〰愴昶㙥挰づ搰昰捦㈷㙢㈰㡥㝦愶〱つ㈴搹〶っ收㥡戱㉢〴攴㙥〰挱昳㙡ㄷ㠱㠱ㄴㄸ㐴㠱㔹㄰㔰〶摣㥤㐹昶㡥㕥㥢㥢晤昶㠴㠴㑦づ㈶㡡㌹㥡㕥㙤㈵戱ㄷ㤵散つ㄰㕤㄰挰㍦㥦ㅣ挲ㄸ〲㙡㤰㉦㐰㈸㝦㑦扥攰扣㠴㠷㉣㤸ㅡ攲攴愴㈵搳ㅤ挷㘹ㄵ㠳摣愳㌷㐳扣㐳捣㙣㥣ㅣ㈴㔳昸攲㈸捤㝦愸㉡换攵㐳㔵ㄵ晤昳摥ㄲ㔳㌴收捣㐳㙤〲㉦㝤㕦昸㈶㔴㤶捦㡡攷㕥ㄹ㈱㠷㔷㜰ㅦ戴愹晦攴㔸㝢㉡㤹㑥㐶㌳㌵㉤㌸㠸慤攱㕢㜷㄰ㄸ㔶ㅦ㜸〱ㅡ㕤换㘴挳㑡㍢搱㤰挰㍣扥㠵ㄲ㥡搳㤹㥣摦愹㙡ㄳ㐸昳攵㐳㤶㈶换捡㔸っ扦㔳搴㌵㄰挶ぢ㜷㈳㠷㘴戹㉦敤㍢っ㔰攵て㥦㐲㜱㕣攱㥦摡㠱㔳敤挰㘹㔶㈰戰〸〱慦挷て㉣〰愳戳㕤㜴〸愳戴慣慣㘰愱㔱㜰㙣㤱㝤㔱㈸ㄸ攴戹㐴攰㌹戴㍢㝦㜵攲㑥㘲昵㜲㘶㈵㤹搳㉤戹ㅦ㕢㌷ㅣ㄰ㄲ愷㐳㠴㔲㜲〴愲㥣搹昲㉦捣㈳ぢ㡥愳攰㐸愴㙥搵搸搰敡晣戹㠰攰晥㐸慥㐴戲晡㘲㥤㠶户〶㠳愳㤰搲〷㈹摡㐹㙥昸㑣㑢㡢ㅣ㡤㑣昵戶扤㝡敦㕥㥣㙤㤷㜹㄰搲㔹㌸㡢ㄲ攷㈲挴㘱㉢ㅥ㐳昳㌸㔸㤰㠸ㄷ搰㈱挲捥ㄶ㡦㈰㠵ㅤ敥散戰昳㐰㔰ㅤ挶戳㉢㌹ㄶ㠰づ㍢㥦㍡㜱㠵㉦戰〳ㄷ摡〱ㅥ㑦昰ㄲ㤷㈰挰㑥ㄳ慢愱㤳〶㔵㠶㘹愰㤶㐶㐰㐸㕣捡㑣㐸捡㈶㐴戳㠶昹〵㤲㔸㕢㐹挳㐸㥡㐱戲攵㘱ㅥ㑥愸昴〹㑣摡㠹ㄲ㍢戲㤸㉢㙣㉤㠷㈳㥤敡㔴㔳慦㐴㐸㌵昵㑥ㄴ㕣搸搴㔵㐸㉤㙣敡㔵㈰愹愶㑥㘱ㄱ㔳〱㘸敡搵搴㠹㉢扣搸づ㕣㘳〷㤶㔸〱㜱ㅤ〲慡愹㉢昴愶㑥愳㤶ㄶ㐰㐸㉣㠵〰㠵攵㜴㐴戳㑤㕤㠶㈴户愶㕥㙦愷ㅦ㐳つ〳挹摢つ㈰㙥戴戵ㅣ㡦㜴慡㔳㑤晤㌵㐲慡愹㌷戹㌶昵〶搷愶昲㉣㐰㌵戵㤵㐵捣〴愰愹扦愵㑥㕣攱㥢敤挰㜲㍢昰㍢㉢㈰戸㤳慦㥡扡㔴㙦㙡ㅢ戵戴〳㐲攲㌶〸㔰㔸㜶㈰㥡㙤敡ち㈴戹㌵㜵愵㥤㍥㥢ㅡ昶㈶㙦㉦㠰㔰晢昵㡣捤㐱㍡搵愹愶摥㠹㤰㙡敡ㄵ慥㑤扤捣戵愹㝦〰㐹㌵㌵挹㈲收〲搰搴扢愸ㄳ㔷昸㙥㍢㜰㡦ㅤ戸搷ち㠸晢ㄱ㔰㑤扤㐴㙦㙡㡡㕡搲㠰㤰㜸〰〲ㄴ㤶ㄹ㐴戳㑤㝤㄰㐹㙥㑤㕤㙤愷㉦愰㠶㍡昲㠶〱挴挳戶㤶㥦㈲㥤敡㔴㔳ㅦ㐵㐸㌵昵㉣搷愶㥥攱摡搴挷㐰㔲㑤㕤挸㈲ㄶ〱搰搴挷愹ㄳ㔷㤸㥢敡㉡戰挶づ㍣㘱〵挴㔳〸愸愶㉥搴㥢㝡〶戵㥣〹〸〹㙥㥣㔳㔸㥥㠵㘸戶愹摣㌱㜷㙢敡戳㜶晡㜹搴㌰㥡扣㔱〰戱搶搶㜲㈱搲愹㑥晤㜱て㕣㌵㌵攳摡搴㤴㙢㔳戹ㄳ慥㥡㝡〹㡢戸ㄴ㠰愶扥㐴㝤戸挲㉦摢㠱扦搸㠱㔷慣㠰昸㉢〲慡愹㐹扤愹㤷㔱换攵㠰㤰㜸ㅤ〲ㄴ㤶㔷㈰㥡㙤敡ㅢ㐸㜲㙢敡㥢㜶晡搵搴㌰㠶㍣扥㐰㈳摥戲戵㉣㐱㍡搵愹㕥㝤〷㈱搵搴づ搷愶戶戹㌶㤵㝢搶慡愹㑢㔹挴㌲〰㥡捡㑤㙡㕥攱昷散挰晢㜶㠰㍢搳扣〴㜷㥣㔵㔳㕢昵愶摥㐰㉤㌷〲㐲㠲㥢搱ㄴ㤶㌷㈱㥡㙤敡挷㐸㜲㙢㉡㌷愶㔵晡捤搴㌰㥥㍣扥㉡㈳㍥戱戵摣㠲㜴慡㔳㑤晤っ㈱搵搴改慥㑤㥤收摡㔴敥㉥慢愶慥㘰ㄱ㉢〱㘸㉡户㤳㜹㠵戹愵慣〲敢敤挰㔷㔶㐰㙣㐰㐰㌵㜵㡡摥搴㔵搴㜲〷㈰㈴扥㠶〰㠵攵㥤㠸㘶㥢晡つ㤲摣㥡晡慤㥤㝥て㌵昰㌵ㄶ㌹〹㄰攰㈶㘲晥扣㐰㝢㕣㐹摢戵挴㜲挷ㄷ搶戶㤲捤ㄹ㐶昴挸慥㐸ㅣ扦〶㌴〵㕢ㅡㄹ㈶㙤〹㡢攱㔲㜳㘳愹搷挹㤵㙡挲昱㈷㜲㡥㤳㙦〳攷摣挸㙡㥢㝡昳㝡昳㤶搶愱挰㌸昴愳户㔲搸慢捥ㄹㄸ㝢㌴㈴敦㘷扦攳㐹㜸㙥昶㔲㐶㍥㠰〴〶昸ㄷ搸〸昴扥㍢㐳㑡扦摣搳㍤㝣㡥㙢㐸ㅣㅢ㔵ㅥ㥥㥡㝢㤰愵晡慤愲攵㙡㉢愰㙥㤱㔲㐴搴㉤㌲㔶扢㐵㠲て㈳戵攸㡣㕣ㅣ敡㝡摦㜰搱愵敥㥢㐷ㄱ愸㉡〹㜳㜹捦㉢捣㈵扥ち㤴摢〱昵㠳㘵㐸慡收㉡㥣㔳扤愰ㄲ昸ㄱ㈱㕣〱捤㙣㘰昰㌱〴㕣收戶㡦㈳搹㌹户晤ㄳ㔲昲攷戶㕣晣慢㝢㜳つ〲敡㌷㘵搴慦换〸戵㜶㠷㜶昹㘷愴戳㘳㤴㉤挳㠸㈸㕢㡥搴㙣㤹㥢摢づ㜷㌵ㅢ㔷昰捡㙣捦戲㠸攷〰㜰㌷㝤昱挱㉢摣捦づ昴户〳㕣愷昳ㄲ摢㈱戰〸㘵㡢㘱搰晢ㅣ晥搴摣昶㜹愴捡ㄷ〰㈱挱愵㌹敢㈶㕦㐴㈰敢㙥戸㈶㔷㑤捡㥢摢敥㘸愷扦㠲㠰晡攵ㅢ㜹㉣㡢㔱慢㙣㙡昹㉢搲愹㑥晤つ㐰㐴㌵㜵㜷搷愶づ㜴㙤㙡つ㐸慡愹㝦㘳ㄱ㙦〱搰㔴㉥慥㜹㠵㜷戳〳〳敤挰㈰㉢㈰戸㔴㔶㑤慤搱㥢晡づ㔲攵㍡㐰㐸っ〶慡愶扥㡢㐰戶愹㕣㍥扢㌵㤵㉢㙡㤵晥㈱〲㌲㠲挲攵㑣搶㘰〸愲慡㝥晦㐰愰慡㈴戰㉦㍥づ㉡㝥㍥愴㉤㠲㠶㘰㈷搵昱换㉥攳昰㑢㉤摤愰晢㑡昰㈰㥦昹昸㕢愹晦挰捤搳㐵㥦挷扥攵㕦㘰㙢㔸攰扦搰㐳㈳攵ㅣㄵ㌵づ挰㥦晣㈷慡㉡㠶〱搸㘴搱て㘵戰ㅣ㘵愳㑦㤰㔲扤ㅦ㠰戱扣晢昴㌳捥㌵㜸㡤慤ㅥ㙥㑢㥣㈸㜶扤慣㍥昰昶挲晣㌷㍡挲㈳愸〸戲昲㔳〴攴㘷㠴捦〹㕦㄰扥㈴慣㈷㝣㐵昸㌷攱㍦㠴つ㠴慦〹摦㄰扥㈵㝣㐷昸ㅥ㈰㐶〳摣㥥敦摦昸㕤㤱昷㑤㝦戰㌲昲㝦㜶㈱㝣㄰㌴愹扥挷戳㤶攸㝢㌱〶㜱㘵㡣敦挰愰㌱㤴㥤昸㈳㝥㘲慣㥤昵㡤㤵愵散㔴〶慣㙥㐰ㄶ㘳挵敤搴㘸㑢ㄴ戵㔳ㄳ㈴㤴㥤捡愱㐹昲㔷ㅣ㘵㠸㔰㐱愸㈴㔴ㄱ晡㄰慡〹㘱挲㔶㠴扥㠴㝥㠴晥㠴慤〹摢〰挴〴攸㜴戳搳〷挵散昴扥㤵㤱晦敢っ攱挳愱㐹搹㘹㈷攸㠵㥤愶㈰慥散昴慥㙥愷㕤㔸攸㔴㍢敢ㅤ摤㑥㌵挸慡㥥㠶㉣㝣昶㘰愷ㄶ㕢愲愸㥤愶㐳㐲搹㘹㔷㘸㤲扢ㄱ〶ㄲ〶ㄱ㜶㈷散㐱搸㤳㌰㤸戰ㄷ㘱㙦挲㄰挲㔰挲㍥㠴㕡挲扥〰㜱っ㜴扡搹改㤹㘲㜶㝡摡捡挸晦ㄱ㠷昰昱搰愴散㌴ㄲ㝡㘱愷㔶挴㤵㥤晥慣摢㘹ㄴぢ㥤㘹㘷㍤愱摢改〰㘴㔵户㈱ぢ㥦㍤搸愹摤㤶㈸㙡愷づ㐸㈸㍢ㅤ〸㑤昲㈰挲挱㠴㐳〸㠷ㄲ挶㄰挶ㄲ敡〹つ㠴㐶㐲ㄳ㘱ㅣ㘱㍣愱㤹㌰〱㈰㘶㐳愷㥢㥤敥㉣㘶愷㍢慣㡣晣摦㝡〸捦㠱㈶㘵愷㈳愰ㄷ㜶㑡㈲慥散㜴扢㙥愷愹㉣㜴慥㥤戵㐲户搳㌴㘴㔵愷㤰㠵捦ㅥ散㤴戶㈵㡡摡㈹〳〹㘵愷ㄶ㘸㤲搳〹㌳〸㐷ㄱ㡥㈶ㅣ㐳㌸㤶㜰ㅣ攱㜸挲〹㠴ㄳ〹㈷ㄱ㕡〹㌳〹ㄱ㠰㔸〰㥤㙥㜶㕡㔲捣㑥搷㔸ㄹ昹㍦〹ㄱ晥㈹㌴㈹㍢捤㠲㕥搸㘹㈱攲捡㑥㔷敢㜶㡡戱搰㐵㜶搶㤵扡㥤收㈰慢晡っ㘴攱戳〷㍢㥤㘹㑢ㄴ戵搳㔹㤰㔰㜶㡡㐳㤳㑣㄰㍡〹㐹挲㕣挲挹㠴ㄴ㈱㑤攰捦搷捡㉥挲㍣挲㝣挲〲㐲㌷攱ㄴ㠰㌸て㍡摤散㜴㐶㌱㍢㥤㙥㘵攴晦㜲㐴昸㐲㘸㔲㜶㕡〴扤戰搳㈵㠸㉢㍢㉤搴敤㜴〶ぢ扤搴捥㍡㑤户搳㔹挸慡扥っ㔹昸散挱㑥㤷摢ㄲ㐵敤㜴〵㈴㤴㥤捥㠶㈶㜹づ攱㕣挲㜹㠴昳〹ㄷ㄰㉥㈴晣㥣㜰ㄱ攱㘲挲㈵㠴㑢〹扦㈰㕣㐶戸ㅣ㈰慥㠶㑥㌷㍢挵㡡搹㘹戶㤵㤱晦〳ㄳ攱㈵搰愴散戴ㄸ㝡㘱愷愵㠸㉢㍢㐵㜵㍢㉤㘱愱换散慣づ摤㑥扦㐲㔶昵つ挸挲㘷て㜶扡搱㤶㈸㙡愷㥢㈰愱散㜴ㅤ㌴挹愵㠴㘵㠴敢〹㌷㄰㙥㈴摣㐴昸㌵攱㌷㠴摦ㄲ㙥㈶㉣㈷晣㡥㜰ぢ攱㔶㠰戸ㄹ㍡摤散㌴戵㤸㥤愶㔸ㄹ昹扦㐳ㄱ扥〵㥡㤴㥤㔶㐱㉦散戴〲㜱㘵愷挹扡㥤敥㘴愱㉢敤慣挳㜵㍢摤㠵慣敡㔵挸挲㘷て㜶扡挳㤶㈸㙡愷㍢㈱愱散㜴㌷㌴挹㝢〸昷ㄲ敥㈳晣㤱㜰㍦攱〱挲㠳㠴搵㠴㠷〸てㄳㅥ㈱㍣㑡㜸㡣昰㌸㐰摣〳㥤㙥㜶ㅡ㔵捣㑥晢㕢ㄹ昹㍦㔷㈱戸搲㔵㌳昰愷愰ㄷ晦搴㕦㤸换㕤㘵扤愷㤱〴敢愹㠵㈸㌲攵㌳ㄴ挱㐵㑡㜸戵㉤昵慣㈹昵㈸攲捡挶㜵扡㡤搷㈲㔳㜰ㅤ㤶慢㜰ㄳ攸收㉢扤㐳㡢㔵㜸㠸㤵㤱晦㑡㙦㤸㉢㌷㔵戵扦㤸㠵㜲昹愵ち摤㑢㉦昴㔵ㄶ晡㥣㥤戵愷㤵㠵㐴慣㠷㠰搵㕣㙥㌱㔶㝣挲昷㠲㉤㔱戴㘳㕦㠴㠴敡搸搷愱㐹扥㐱㜸㤳昰㌷挲㕢㠴户〹敦㄰搶ㄱ摥㈵扣㐷㜸㥦昰〱攱㐳挲㐷㠴扦〳〴ㄷ㜱㌹㍢㜵戳扥愷〰㐴扦㘲㜶敡㙢㘵攴扦昹ㅢ收戲㑦搹改㔳攸㐵ㄷ㜲敤愶散ㄴ搶敤昴㌹ぢ㝤换捥敡愳摢改㑢㘴㔵㜳慤㠶捦ㅥ散戴捥㤶㈸㙡愷㜷㈱愱散戴ㅥ㥡攴㔷㠴㝦ㄳ晥㐳搸㐰昸㥡昰つ攱㕢挲㜷㠴敦〹㍦㄰㌶ㄲ搸ㄶ挹ㄷ捦㈴㕥㈷昲〹慥〰摤散昴捤户㐵ㄶ㄰㕦㕢ㄹ〵㉦〸㜳捤搸摢ぢ挲摡㑦㥣戲㈱㠱㈸㡦㘱㉢愲㘶㌲㤷㜹敡ㄱ扥戸㍡挳慣挴ぢ㝤㈹晣挸攸㈴扣戶㡡搷昸昰㑢搹搶改ㅣ㕥㘷攵戳つ昶㉢㘳㔲挵㐸づ㐶愷愴昰づ㔹㔹㜴㘲ㅡて慡㜵㤴攳㐷ㄲ㌳昸つ㤸捥㉤㘱㝦て愷捡愵㌰㄰㉥昳㍤㍦搷〳摤㈸戲昳㥦昲搰㜶㌶㜳昶戰ㅦ㔶昲昳㍤挰捤摢摤ぢ㤶愳晢敤㘷づ㍡戴ㄷ㕢㑢挵㝦搰挵收挱摣㈲摦㐶㔵㘷㥦ㅦ㙢㌰㡥ㄹ摥㐸捡㘷〱㐲戲㤲㐹㜱愴㈸昰〵戸㡡捥㙦ㄸ㡦搷挷戳攵㜹扦晥㔹㔱挱搶摡㔷㠰慢散㔱㜹摢〳捥つ㑤昳捤㌸㜵ㄴ㍢挴っ㕢敦戹愵㥤㙢㝡㙥㡤㌲㈵昰㈹㔴收㕢戳愸㑡晡㉦敢㤷㌶㘵㘲㥣昵昶㘸㐰晤戰㙥㌹攳晣㠵摤㐰愲㈵㘳捣慤㐸㤸愵㜳挴愹敡㤷攲昱愵㘰㜰挴㈶㔶㥥㜴戵㌹换晡㍡慦つㅢ户改㔷ㅢ㔸㤳㡡㔸扢ぢㅢ慣㑥搸戰㌱昰〵扡㘶戳㑡㜲户㤱昸っ㌶愲㥤捣挷〹敦捤ㄶ㘸㔶攰昴㙣摣慣攰㠶㡤攲㜳㔴㠰㤵愰㍥挱敤㡢ㅣ晢挹慣昴戲㥤ㅥ㍦㜷敦愱愷㘴攳㔹昶㘷㍡晢ぢ〷晢戵慣戴㔹昶挹搹㜸㤶晤愹捥晥搲㘲㥢戹㙦㘷愵㡢㤹㑥㝣愲戳搷㍢搸昶㌶㡥㙤㜸㤷戲晦愵戳戹㐵㤳㙢昷攷扤㤷晤㑦㥤捤扤ㅤ戲昱昴ㄵ慥昵扤戳㍦搶搹摣ㄴ捡戱挳㘳㙤敢ㄴ㙤昷㍦㜴昶〶㡢㍤㕣㕤㕢昵捥晥扢捥收㌶ㄴ换㌶搹摢昶捥晥㐸㘷㜳晦㡡㙣昳㘱搶摤㝡㘷㝦愸戳扦㜵㤴扤㐷敦散て㜴㌶㜷捣㔸戶㌹捥敢㝡㘷扦慦戳戹搵㤶㙤㜷晡攸摥搹敦改散ㄲ㝣敤昲换㌱戸㜳㔱㡦扢づ昲㠵ㅥ㜷㐰愱挷摤搵改㜱㐵〰扡改㜵敤㑢㤴㈱㠱扥㔴摤㥦攵㠸戰摥捥换ㅥ攵㠵敥㐵扣愹搷㕢㕡㙣捦扥攱つ㥤捤㉤扢㥣挵㍤昸㠶搷㜵㜶㠵㠳敤挱㌷晣㔵㘷㔷㍡摡敤挱㌷扣愶戳慢ㅣ㙣て扥攱㔵㥤摤挷㔱㜳て扥攱ㄵ㥤㕤㙤戱㍤晢㠶扦攸散戰㠳敤挱㌷扣慣戳戹㠳㥡ㅤ攵挳㍤昸㠶㤷㜴㜶㕦〷摢㠳㙦㜸㔱㘷昷戳搸㥥㝤挳ぢ㍡扢扦愳㙣て扥攱㜹㥤扤戵挵昶散ㅢ搶敡散㙤昴戲扤昸㠶攷㜴昶㑥㘰㉢摦戰㕦㔱摦昰っ攴ぢ㝤挳㠸㐲摦戰㝦㥥㙦搸〵扡ㅤ扥愱〶〹㔹摦戰慢㔵㙦捦扥攱〹扤摥扢㔹㙣捦扥㘱㡤捥ㅥ攸㘰㝢昰つ㝦搲搹㠳ㅣ㙣て扥攱㜱㥤扤扢愳摤ㅥ㝣挳㘳㍡㝢て〷摢㠳㙦㜸㔴㘷敦改愸戹〷摦昰㠸捥ㅥ㙣戱㍤晢㠶㠷㜵昶㕥づ戶〷摦昰㤰捥收愹挱㈶昹㠶搵㍡㝢㠸㠳敤挱㌷㍣愸戳㠷㕡㙣捦扥攱〱㥤扤㡦愳㙣て扥攱㝥㥤㕤㙢戱㍤晢㠶㍦敡散㝤昵戲扤昸㠶晢㜴昶㐸戰㤵㙦㘸㉥敡ㅢ敥㠱㝣愱㙦㤸㔸攸ㅢづ捦昳つ愳愰摢攱ㅢづ㐰㐲搶㌷ㅣ㘸搵摢戳㙦戸㐳慦昷㐱ㄶ摢戳㙦㔸愵戳て㜶戰㍤昸㠶摢㜵昶㈱づ戶〷摦戰㔲㘷ㅦ敡㘸户〷摦戰㐲㘷㡦㜱戰㍤昸㠶摢㜴昶㔸㐷捤㍤昸㠶摦敢散㝡㡢敤搹㌷摣慡戳ㅢㅣ㙣て扥攱ㄶ㥤摤㘸戱㍤慦㈹㝥愷戳㥢ㅣ㙣て扥㘱戹捥ㅥ㘷戱㍤晢㠶㥢㜵昶㜸㐷搹ㅥ㝣挳㙦㜵㜶戳挵昶散ㅢ㝥愳戳㈷攸㘵㝢昱つ扦搶搹㐷㠰慤㝣挳〹㐵㝤挳㡤㤰㉦昴つ㈷ㄵ晡㠶㤹㜹扥㘱㉡㜴㍢㝣挳㌴㈴㘴㝤㐳㡢㔵㙦捦扥攱㍡扤摥搳㉤戶㘷摦昰㉢㥤㍤挳挱昶攰ㅢ慥搵搹㐷㌹搸ㅥ㝣挳ㄲ㥤㝤戴愳摤ㅥ㝣挳㌵㍡晢ㄸ〷摢㠳㙦㔸慣戳㡦㜵搴摣㠳㙦戸㕡㘷ㅦ㘷戱㍤晢㠶慢㜴昶昱づ戶〷摦㜰愵捥㍥挱㘲㝢昶つ扦搴搹㈷㍡搸ㅥ㝣挳ㄵ㍡晢㈴㡢敤搹㌷㕣慥戳㕢ㅤ㘵㝢昰つ㤷改散㤹ㄶ摢戳㙦昸㠵捥㡥攸㘵㝢昱つ㤷敡散㔹㘰㉢摦㜰㜲㔱摦㜰㌱攴ぢ㝤㐳扡搰㌷㜴攵昹㠶ㄸ㜴㍢㝣挳ㅣ㈴㘴㝤㐳摣慡户㘷摦㜰扥㕥敦㠴挵昶散ㅢ捥搳搹㥤づ戶〷摦㜰慥捥㑥㍡搸ㅥ㝣挳㌹㍡㝢慥愳摤ㅥ㝣挳搹㍡㥢㑦ぢ攴㜶㘹㍣昸㠶戳㜴㜶捡㔱㜳て扥攱㑣㥤㥤戶搸㥥㝤挳ㄹ㍡㍢攳㘰㝢昰つ愷敢散㉥㡢敤搹㌷㉣搲搹昳ㅣ㙣て扥㘱愱捥㥥㙦戱㍤晢㠶㥦改散〵㡥戲㍤昸㠶搳㜴㜶户挵昶散ㅢ㑥搵搹愷攸㘵㝢昱つ㍦搵搹㡢挰㔶扥攱㥣愲扥愱ㅢ昲㠵扥攱扣㐲摦㜰㐱㥥㙦㌸〳扡ㅤ扥攱㉣㈴㘴㝤挳搹㔶扤㍤晢㠶㡣㕥敦㜳㉣戶㘷摦㤰搶搹攷㍡搸ㅥ㝣㐳㑡㘷㥦攷㘰㝢昰つ㈷敢散昳ㅤ敤昶攰ㅢ收敡㙣㍥㈱戳㐹扥㈱愹戳㉦㜴搴摣㠳㙦攸搴搹㍦户搸㥥㝤㐳㐲㘷㕦攴㘰㝢昰つ㜱㥤㝤戱挵昶散ㅢ收攸散㑢ㅣ㙣て扥攱㈷㍡晢㔲㡢敤搹㌷挴㜴㌶ㅦ㔸捡敤㤴㜸昰つ戳㜵昶㘵ㄶ摢戳㙦㤸愵戳㉦搷换昶攲ㅢ愲㍡㝢㌱搸捡㌷㉣㈹敡ㅢ㍡㈰㕦攸ㅢ㝥㔵攸ㅢ㤶收昹㠶㈵搰敤昰つ扦㐲㐲搶㌷㕣㘷搵摢戳㙦㘸搵敢扤搴㘲㝢昶つ㈷改散㘵づ戶〷摦㜰愲捥扥摥挱昶攰ㅢ㑥搰搹㌷㌸摡敤挱㌷ㅣ慦戳㙦㜴戰㍤捣ㅢ㡥搳搹㌷㌹㙡敥挱㌷ㅣ慢戳㝦㙤戱㍤晢㠶㘳㜴昶㙦ㅣ㙣て扥攱㘸㥤晤㕢㡢敤搹㌷ㅣ愵戳㙦㜶戰㍤昸㠶ㄹ㍡㝢戹挵昶散ㅢ愶敢㙣㍥愴户㐹扥愱㐵㘷摦㘲戱㍤晢㠶㘹㍡晢㔶扤㙣㉦扥攱㐸㥤扤ち㙣攵ㅢ㔶ㄶ昵つ㔳㈰㕦攸ㅢ㔶ㄵ晡㠶㍢昳㝣挳㥤搰敤昰つ㜷㈱㈱敢ㅢ敥戶敡敤搹㌷ㅣ愶搷晢ㅥ㡢敤搹㌷㑣搴搹昷㍡搸ㅥ㝣挳〴㥤㝤㥦㠳敤挱㌷㌴敢散㍦㍡摡敤挱㌷㡣搷搹昷㍢搸ㅥ㝣挳㌸㥤晤㠰愳收ㅥ㝣㐳㤳捥㝥搰㘲㝢昶つ㡤㍡㝢戵㠳敤挱㌷㌴攸散㠷㉣戶㘷摦㔰慦戳ㅦ㜶戰㍤昸㠶戱㍡晢ㄱ㡢敤搹㌷㡣搱搹㡦㍡捡摥㘳慣㌹摥㝢㌸慢㍦㔴㘷㍦㘶戱㍤晢㠶㐳㜴昶攳㝡搹㕥㝣挳挱ㅡ㍢晣ㄴ搸戸愵昱㐴㉤㙦散㍦ㄱ搶〰昰扥㍡㌲昶攵戳〸愳㈱捥㔷㠸昸愸㔳戹扦㈴晣っ㌲㜸㠹㘷ㄱ㔰㙥攵㐹㄰㜲晦〳㈵昵㜳㈶㘹扦搸ㅦ㍣攵㔲㍥摥㙦晢㡤㈶〵て愲㍤挵ㄲ昸攴慢㔰㡦㌶昰㐱戴㘷㤸㤴㝢㄰㑤慣㠵㕥扡㤴改㡢敦ㅢ晢晤昰ㄳ敢挵㕦散㠲㥥㠳愴晢㔳㙦挳散挲㝣晡㔳㙦捦㔳戳昳愹户ㄷ昳ち㝢搵㉡捣慣㈰慡昵㔷㈴㘴晤搷敢㠸攴㘶昰戶㑣て晤㍡㐴戳慤㜸挳㘲㝢昶㕦㝢敢散㌷ㅤ㙣て晥㙢㉦㥤晤㌷〷摢㠳晦ㅡ慣戳摦㜲戴摢㠳晦摡㔳㘷扦敤㘰㝢昰㕦㝢攸散㜷ㅣ㌵昷攰扦㜶搷搹敢㉣戶㘷晦㌵㐸㘷扦敢㘰㝢昰㕦〳㜵昶㝢ㄶ摢戳晦摡㑤㘷扦敦㘰㝢昰㕦扢敡散て㉣戶㘷晦㔵愳戳㍦㜴㤴扤挷㔸㜳愴昷㌰捥〷攸散㡦㉣戶㘷晦戵㡢捥晥扢㕥戶ㄷ晦戵戳捥晥ㄴ㙣攵㠴摥挳㡤敤敥ㅢ㜶㠴㝣攱摣收㠳㐲摦昰㔱㥥㙦攰㘳攱㡥戹捤㤷㐸挸晡㠶昵㔶扤㙤慦搰慢捤戶搱敢晤㤵挵昶散ㅢ戶搶搹晦㜶戰㍤昸㠶晥㍡晢㍦づ戶〷摦搰㑦㘷㙦㜰戴摢㠳㙦攸慢戳扦㜶戰㍤昸㠶慤㜴昶㌷㡥㥡㝢昰つ㘱㥤晤慤挵昶散ㅢ慡㜵昶㜷づ戶〷摦搰㐷㘷㝦㙦戱㍤晢㠶㉡㥤晤㠳㠳敤挱㌷㔴敡散㡤ㄶ摢戳㙦愸搰搹㥣ㅥ㙣搲扡㈷愴戳昹戲〲搹㥥㝤㠳搴搹㝣换㈱㕢戶ㄷ摦㔰慥戱〳㝣攸㍤晦ㄹ昲愲㑦攴昳㤹换捤晣㠱㡡慦㔱㡥攰攳昴搴㈱扦戱〲敡㈱㑥㍥〵慡㥥扤晦㤶愹㝣〰㔴挹㝣愷换昰㘹㌰㈵昳㍤㔳昹㈰㤸㤲昹㐱㤷攱㔳㈱㑡㘶㈳㔳昹㐰㠸㤲昱〵捣㠰㉡㡢愷挳㑡㐶㌰㤵〷挳㑡挶慦换昰㤴㐸挹㤴㌰㤵〷㐴㑡愶㔴㤷攱㙥戱㤲〹㌰昵〲㕢㈶愸换㜰搷㐸挹㤴㌱㤵ㅢ㐶㑡㑦戹㉥挳搵愳㤲㤱㑣攵挲㔱挹㠴㜴ㄹ捥㍡昷攵㉣昳慢㙦捣㔹收挱㌰㘱戹㍦㈸㌸ㄳ㔵ㄹ敢慤っ晥搶㘵㌹㝥挵㥡戳㔳㤵昱愵㤵挱㐷戰㘵ㅦ㉡攵摣㔲ㄵ㔸捤ㄸ愷㤵慡挰戰㕥㈰愷㠴㑡㘶㉢愶㜲㌶愸㘴晡敡㌲晣㙡㔰㌲晤㤸捡㙦〵㈵搳㕦㤷㔱㝤捥㤲户㐶慡㝤㠵搹昷昸㠷昷搶㤱㡡搷㡤㔴慦㌳敥㤰㘲敦㉢愹敤㑣㈹搵敦〵㔲散㝦㈵戵㠳㈹愵㝡扥㐰㡡㈳㐰㐹敤㘴㑡愹扥㉦㤰攲ㄸ㔰㔲扢㤸㔲慡昷ぢ愴㌸ち㤴㔴㡤㈹愵晡㥦㔲昶㤴ㅦ㘱㕦㤸攳㐰㐹敤㘶㑡愹ㄱ㔰愰㡢㈳㐱㐹つ㌲愵搴ㄸ㈸㤰攲㔸㔰㔲㝢㈸愹㙡㜶攳搱㤰昲㉦㄰敤㌳㍢㘶捥摣㔰㕤㕡戳㐳改㌱㘳㉢ㄷ扦晤攷㜵㤷扤㜴挲㈱ㅦ㝥㜷敤戵㉦扤㜷搹搳摦摤摦㜶挸㥡ㅢ㙥㜸散戰愵㑦慦敢ㅢ㕤收扦㙢挳愴㘵愷搶捤㌹昵攴攸㡣扤㥢㑦㍤昶㈷㐷搶㑤摤㙡㐸㐹㐹㔹搹㥥晤㥥搸㙥㜰㜸搱挹昷㠸㠷㕦摢戶㔳愸㤱挱㙡散㠹㤲㜸㘱散昹挲ㅣ㈱慡ㅡ㠳㔵㌵㠴ㅡㅢ挸㜰㜶ㅢ挷㠸㤲摡摢㤴㔲愳㠳㔲づ昳㜰㤴㈸愹愱㑡㉡㙣昷扣攰㤰㔰〳昷㐵㙢攰㌶㠰㕢㉥昰㔳㈸㜶挶ぢ㜹ㄹ散㜸挵㜸㍥㉦㠳㝤慤㌲搶收㘵戰㝢㔵挶㜳㜹ㄹ散㔱㤵昱㙣㕥〶㍢㔱㘵㍣㤳㤷挱㝥㔳ㄹ㑦攷㘵戰慢㔴挶㔳捥㡣㌰㑤捡㤶㔷㤵ち摡㔱挹晣搹㈹㈳㘸㍡㤵昱㘴㕥〶慤愵㌲㥥㜰㘶㔴晣て扥㜰户㡤</t>
  </si>
  <si>
    <t>Частка здорових (сприйнятливих) осіб (прогноз)</t>
  </si>
  <si>
    <t>Кількість хворих на грип осіб / на 100 тис. населення (спостережна)</t>
  </si>
  <si>
    <t>Частка хворих на грип осіб (спостережна)</t>
  </si>
  <si>
    <t>Частка здорових (сприйнятливих) осіб (спостережна)</t>
  </si>
  <si>
    <t>Інтенсивність передачи збудника грипу (розрахована)</t>
  </si>
  <si>
    <t>Інтенсивність передачи збудника грипу (усереднена)</t>
  </si>
  <si>
    <t>Частка хворих на грип осіб (прогноз)</t>
  </si>
  <si>
    <t>Кумулятивна річна частка хворих на грип осіб (спостережна)</t>
  </si>
  <si>
    <t>Кумулятивна річна частка хворих на грип осіб (прогноз)</t>
  </si>
  <si>
    <t>Різниця</t>
  </si>
  <si>
    <t>Кількість хворих на грип осіб / на 100 тис. населення (прогноз)</t>
  </si>
  <si>
    <t>січень 2016 р.</t>
  </si>
  <si>
    <t>лютий 2016 р.</t>
  </si>
  <si>
    <t>березень 2016 р.</t>
  </si>
  <si>
    <t>квітень 2016 р.</t>
  </si>
  <si>
    <t>травень 2016 р.</t>
  </si>
  <si>
    <t>червень 2016 р.</t>
  </si>
  <si>
    <t>липень 2016 р.</t>
  </si>
  <si>
    <t>серпень 2016 р.</t>
  </si>
  <si>
    <t>вересень 2016 р.</t>
  </si>
  <si>
    <t>жовтень 2016 р.</t>
  </si>
  <si>
    <t>листопад 2016 р.</t>
  </si>
  <si>
    <t>грудень 2016 р.</t>
  </si>
  <si>
    <t>січень 2017 р.</t>
  </si>
  <si>
    <t>лютий 2017 р.</t>
  </si>
  <si>
    <t>березень 2017 р.</t>
  </si>
  <si>
    <t>квітень 2017 р.</t>
  </si>
  <si>
    <t>травень 2017 р.</t>
  </si>
  <si>
    <t>червень 2017 р.</t>
  </si>
  <si>
    <t>липень 2017 р.</t>
  </si>
  <si>
    <t>серпень 2017 р.</t>
  </si>
  <si>
    <t>вересень 2017 р.</t>
  </si>
  <si>
    <t>жовтень 2017 р.</t>
  </si>
  <si>
    <t>листопад 2017 р.</t>
  </si>
  <si>
    <t>грудень 2017 р.</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</si>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</sst>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
  </numFmts>
  <fonts count="4" x14ac:knownFonts="1">
    <font>
      <sz val="11"/>
      <color theme="1"/>
      <name val="Calibri"/>
      <family val="2"/>
      <charset val="204"/>
      <scheme val="minor"/>
    </font>
    <font>
      <b/>
      <sz val="11"/>
      <color theme="1"/>
      <name val="Calibri"/>
      <family val="2"/>
      <charset val="204"/>
      <scheme val="minor"/>
    </font>
    <font>
      <sz val="10"/>
      <name val="Times New Roman"/>
      <family val="1"/>
      <charset val="204"/>
    </font>
    <font>
      <sz val="12"/>
      <name val="Times New Roman"/>
      <family val="1"/>
      <charset val="204"/>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64" fontId="3" fillId="0" borderId="1" xfId="0" applyNumberFormat="1" applyFont="1" applyFill="1" applyBorder="1" applyAlignment="1">
      <alignment horizontal="center" vertical="center" wrapText="1"/>
    </xf>
    <xf numFmtId="0" fontId="0" fillId="2" borderId="0" xfId="0" applyFill="1"/>
    <xf numFmtId="165" fontId="3" fillId="0" borderId="1" xfId="0" applyNumberFormat="1" applyFont="1" applyFill="1" applyBorder="1" applyAlignment="1">
      <alignment horizontal="center" vertical="center" wrapText="1"/>
    </xf>
    <xf numFmtId="0" fontId="1" fillId="0" borderId="0" xfId="0" applyFont="1"/>
    <xf numFmtId="0" fontId="0" fillId="0" borderId="0" xfId="0" quotePrefix="1"/>
    <xf numFmtId="0" fontId="0" fillId="0" borderId="0" xfId="0" applyAlignment="1">
      <alignment wrapText="1"/>
    </xf>
    <xf numFmtId="0" fontId="0" fillId="3" borderId="0" xfId="0" applyFill="1" applyAlignment="1">
      <alignment wrapText="1"/>
    </xf>
    <xf numFmtId="0" fontId="0" fillId="3" borderId="0" xfId="0" applyFill="1"/>
    <xf numFmtId="0" fontId="2"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Грип!$C$2:$C$25</c:f>
              <c:numCache>
                <c:formatCode>General</c:formatCode>
                <c:ptCount val="24"/>
                <c:pt idx="0">
                  <c:v>6.2608073529862645E-4</c:v>
                </c:pt>
                <c:pt idx="1">
                  <c:v>5.6915792667299207E-4</c:v>
                </c:pt>
                <c:pt idx="2">
                  <c:v>6.2371869599246821E-5</c:v>
                </c:pt>
                <c:pt idx="3">
                  <c:v>4.9813304179375975E-6</c:v>
                </c:pt>
                <c:pt idx="4">
                  <c:v>1.6838300004296105E-6</c:v>
                </c:pt>
                <c:pt idx="5">
                  <c:v>9.3546111134978368E-8</c:v>
                </c:pt>
                <c:pt idx="6">
                  <c:v>1.16932638918723E-7</c:v>
                </c:pt>
                <c:pt idx="7">
                  <c:v>4.6773055567489184E-8</c:v>
                </c:pt>
                <c:pt idx="8">
                  <c:v>4.6773055567489184E-8</c:v>
                </c:pt>
                <c:pt idx="9">
                  <c:v>8.1852847243106071E-7</c:v>
                </c:pt>
                <c:pt idx="10">
                  <c:v>4.7240786123164076E-6</c:v>
                </c:pt>
                <c:pt idx="11">
                  <c:v>4.4277713052963635E-4</c:v>
                </c:pt>
                <c:pt idx="12">
                  <c:v>4.1129409579014734E-4</c:v>
                </c:pt>
                <c:pt idx="13">
                  <c:v>5.2127901736429684E-5</c:v>
                </c:pt>
                <c:pt idx="14">
                  <c:v>4.7728504873463708E-4</c:v>
                </c:pt>
                <c:pt idx="15">
                  <c:v>4.2673678038415977E-6</c:v>
                </c:pt>
                <c:pt idx="16">
                  <c:v>5.6583882481877493E-7</c:v>
                </c:pt>
                <c:pt idx="17">
                  <c:v>1.8861294160625848E-7</c:v>
                </c:pt>
                <c:pt idx="18">
                  <c:v>0</c:v>
                </c:pt>
                <c:pt idx="19">
                  <c:v>2.9423618890576319E-5</c:v>
                </c:pt>
                <c:pt idx="20">
                  <c:v>2.35766177007823E-8</c:v>
                </c:pt>
                <c:pt idx="21">
                  <c:v>2.5934279470860539E-7</c:v>
                </c:pt>
                <c:pt idx="22">
                  <c:v>1.0845244142359861E-6</c:v>
                </c:pt>
                <c:pt idx="23">
                  <c:v>4.5738638339517677E-6</c:v>
                </c:pt>
              </c:numCache>
            </c:numRef>
          </c:val>
          <c:smooth val="0"/>
          <c:extLst>
            <c:ext xmlns:c16="http://schemas.microsoft.com/office/drawing/2014/chart" uri="{C3380CC4-5D6E-409C-BE32-E72D297353CC}">
              <c16:uniqueId val="{00000000-158A-4C30-A915-1FB9A3186CCA}"/>
            </c:ext>
          </c:extLst>
        </c:ser>
        <c:ser>
          <c:idx val="1"/>
          <c:order val="1"/>
          <c:tx>
            <c:strRef>
              <c:f>Грип!$G$1</c:f>
              <c:strCache>
                <c:ptCount val="1"/>
                <c:pt idx="0">
                  <c:v>Частка хворих на грип осіб (прогноз)</c:v>
                </c:pt>
              </c:strCache>
            </c:strRef>
          </c:tx>
          <c:spPr>
            <a:ln w="28575" cap="rnd">
              <a:solidFill>
                <a:schemeClr val="accent2"/>
              </a:solidFill>
              <a:round/>
            </a:ln>
            <a:effectLst/>
          </c:spPr>
          <c:marker>
            <c:symbol val="none"/>
          </c:marker>
          <c:val>
            <c:numRef>
              <c:f>Грип!$G$2:$G$25</c:f>
              <c:numCache>
                <c:formatCode>General</c:formatCode>
                <c:ptCount val="24"/>
                <c:pt idx="0">
                  <c:v>6.2608073529862602E-4</c:v>
                </c:pt>
                <c:pt idx="1">
                  <c:v>5.5222271659234785E-4</c:v>
                </c:pt>
                <c:pt idx="2">
                  <c:v>8.2242315558220304E-5</c:v>
                </c:pt>
                <c:pt idx="3">
                  <c:v>2.9227806501124183E-6</c:v>
                </c:pt>
                <c:pt idx="4">
                  <c:v>7.1691248991957164E-7</c:v>
                </c:pt>
                <c:pt idx="5">
                  <c:v>1.5971081593710297E-7</c:v>
                </c:pt>
                <c:pt idx="6">
                  <c:v>1.2587388482856825E-7</c:v>
                </c:pt>
                <c:pt idx="7">
                  <c:v>6.5049952519495658E-8</c:v>
                </c:pt>
                <c:pt idx="8">
                  <c:v>4.3957784344564995E-8</c:v>
                </c:pt>
                <c:pt idx="9">
                  <c:v>8.4838816938087638E-7</c:v>
                </c:pt>
                <c:pt idx="10">
                  <c:v>4.7005704760864333E-6</c:v>
                </c:pt>
                <c:pt idx="11">
                  <c:v>4.4271009097887333E-4</c:v>
                </c:pt>
                <c:pt idx="12">
                  <c:v>4.6823049958364272E-4</c:v>
                </c:pt>
                <c:pt idx="13">
                  <c:v>4.1305912225732142E-4</c:v>
                </c:pt>
                <c:pt idx="14">
                  <c:v>6.1525300908588863E-5</c:v>
                </c:pt>
                <c:pt idx="15">
                  <c:v>2.1865712742899137E-6</c:v>
                </c:pt>
                <c:pt idx="16">
                  <c:v>5.3633221180937896E-7</c:v>
                </c:pt>
                <c:pt idx="17">
                  <c:v>1.1948190585883544E-7</c:v>
                </c:pt>
                <c:pt idx="18">
                  <c:v>9.4168025965909956E-8</c:v>
                </c:pt>
                <c:pt idx="19">
                  <c:v>4.8664787143878281E-8</c:v>
                </c:pt>
                <c:pt idx="20">
                  <c:v>3.2885439122414787E-8</c:v>
                </c:pt>
                <c:pt idx="21">
                  <c:v>6.3469117520968703E-7</c:v>
                </c:pt>
                <c:pt idx="22">
                  <c:v>3.5165639324589626E-6</c:v>
                </c:pt>
                <c:pt idx="23">
                  <c:v>3.3119813641425543E-4</c:v>
                </c:pt>
              </c:numCache>
            </c:numRef>
          </c:val>
          <c:smooth val="0"/>
          <c:extLst>
            <c:ext xmlns:c16="http://schemas.microsoft.com/office/drawing/2014/chart" uri="{C3380CC4-5D6E-409C-BE32-E72D297353CC}">
              <c16:uniqueId val="{00000001-158A-4C30-A915-1FB9A3186CCA}"/>
            </c:ext>
          </c:extLst>
        </c:ser>
        <c:dLbls>
          <c:showLegendKey val="0"/>
          <c:showVal val="0"/>
          <c:showCatName val="0"/>
          <c:showSerName val="0"/>
          <c:showPercent val="0"/>
          <c:showBubbleSize val="0"/>
        </c:dLbls>
        <c:smooth val="0"/>
        <c:axId val="72131712"/>
        <c:axId val="72134016"/>
      </c:lineChart>
      <c:catAx>
        <c:axId val="7213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4016"/>
        <c:crosses val="autoZero"/>
        <c:auto val="1"/>
        <c:lblAlgn val="ctr"/>
        <c:lblOffset val="100"/>
        <c:noMultiLvlLbl val="0"/>
      </c:catAx>
      <c:valAx>
        <c:axId val="72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Вінницька!$B$1</c:f>
              <c:strCache>
                <c:ptCount val="1"/>
                <c:pt idx="0">
                  <c:v>Кількість хворих на грип осіб / на 100 тис. населення (спостережна)</c:v>
                </c:pt>
              </c:strCache>
            </c:strRef>
          </c:tx>
          <c:marker>
            <c:symbol val="none"/>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Вінницька!$B$2:$B$25</c:f>
              <c:numCache>
                <c:formatCode>0.0</c:formatCode>
                <c:ptCount val="24"/>
                <c:pt idx="0">
                  <c:v>64.172603723881934</c:v>
                </c:pt>
                <c:pt idx="1">
                  <c:v>15.528647548344608</c:v>
                </c:pt>
                <c:pt idx="2">
                  <c:v>1.2472809275778802</c:v>
                </c:pt>
                <c:pt idx="3">
                  <c:v>1E-3</c:v>
                </c:pt>
                <c:pt idx="4">
                  <c:v>1E-3</c:v>
                </c:pt>
                <c:pt idx="5">
                  <c:v>1E-3</c:v>
                </c:pt>
                <c:pt idx="6">
                  <c:v>1E-3</c:v>
                </c:pt>
                <c:pt idx="7">
                  <c:v>1E-3</c:v>
                </c:pt>
                <c:pt idx="8">
                  <c:v>1E-3</c:v>
                </c:pt>
                <c:pt idx="9">
                  <c:v>0.12472809275778803</c:v>
                </c:pt>
                <c:pt idx="10">
                  <c:v>0.31182023189447006</c:v>
                </c:pt>
                <c:pt idx="11">
                  <c:v>25.756351154483227</c:v>
                </c:pt>
                <c:pt idx="12">
                  <c:v>38.275166869621899</c:v>
                </c:pt>
                <c:pt idx="13">
                  <c:v>6.7581565264843944</c:v>
                </c:pt>
                <c:pt idx="14">
                  <c:v>46.10704919937951</c:v>
                </c:pt>
                <c:pt idx="15">
                  <c:v>1E-3</c:v>
                </c:pt>
                <c:pt idx="16">
                  <c:v>1E-3</c:v>
                </c:pt>
                <c:pt idx="17">
                  <c:v>1E-3</c:v>
                </c:pt>
                <c:pt idx="18">
                  <c:v>1E-3</c:v>
                </c:pt>
                <c:pt idx="19">
                  <c:v>1E-3</c:v>
                </c:pt>
                <c:pt idx="20">
                  <c:v>1E-3</c:v>
                </c:pt>
                <c:pt idx="21">
                  <c:v>6.3160341369013037E-2</c:v>
                </c:pt>
                <c:pt idx="22">
                  <c:v>1E-3</c:v>
                </c:pt>
                <c:pt idx="23">
                  <c:v>1E-3</c:v>
                </c:pt>
              </c:numCache>
            </c:numRef>
          </c:val>
          <c:smooth val="0"/>
          <c:extLst>
            <c:ext xmlns:c16="http://schemas.microsoft.com/office/drawing/2014/chart" uri="{C3380CC4-5D6E-409C-BE32-E72D297353CC}">
              <c16:uniqueId val="{00000000-930A-4298-8AE7-86E9240E9D65}"/>
            </c:ext>
          </c:extLst>
        </c:ser>
        <c:dLbls>
          <c:showLegendKey val="0"/>
          <c:showVal val="0"/>
          <c:showCatName val="0"/>
          <c:showSerName val="0"/>
          <c:showPercent val="0"/>
          <c:showBubbleSize val="0"/>
        </c:dLbls>
        <c:smooth val="0"/>
        <c:axId val="97920896"/>
        <c:axId val="97993088"/>
      </c:lineChart>
      <c:catAx>
        <c:axId val="97920896"/>
        <c:scaling>
          <c:orientation val="minMax"/>
        </c:scaling>
        <c:delete val="0"/>
        <c:axPos val="b"/>
        <c:numFmt formatCode="General" sourceLinked="0"/>
        <c:majorTickMark val="out"/>
        <c:minorTickMark val="none"/>
        <c:tickLblPos val="nextTo"/>
        <c:crossAx val="97993088"/>
        <c:crosses val="autoZero"/>
        <c:auto val="1"/>
        <c:lblAlgn val="ctr"/>
        <c:lblOffset val="100"/>
        <c:noMultiLvlLbl val="0"/>
      </c:catAx>
      <c:valAx>
        <c:axId val="979930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7920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Вінницька!$F$1</c:f>
              <c:strCache>
                <c:ptCount val="1"/>
                <c:pt idx="0">
                  <c:v>Інтенсивність передачи збудника грипу (усереднена)</c:v>
                </c:pt>
              </c:strCache>
            </c:strRef>
          </c:tx>
          <c:spPr>
            <a:ln w="15875"/>
          </c:spPr>
          <c:marker>
            <c:symbol val="square"/>
            <c:size val="5"/>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Вінницька!$F$2:$F$25</c:f>
              <c:numCache>
                <c:formatCode>General</c:formatCode>
                <c:ptCount val="24"/>
                <c:pt idx="0">
                  <c:v>0.24199767152551319</c:v>
                </c:pt>
                <c:pt idx="1">
                  <c:v>8.0961818963597137E-2</c:v>
                </c:pt>
                <c:pt idx="2">
                  <c:v>7.9337944088165126E-4</c:v>
                </c:pt>
                <c:pt idx="3">
                  <c:v>0.98958468926761334</c:v>
                </c:pt>
                <c:pt idx="4">
                  <c:v>0.98963627945410826</c:v>
                </c:pt>
                <c:pt idx="5">
                  <c:v>0.98970642653189966</c:v>
                </c:pt>
                <c:pt idx="6">
                  <c:v>0.98980732208681899</c:v>
                </c:pt>
                <c:pt idx="7">
                  <c:v>0.98986345857871527</c:v>
                </c:pt>
                <c:pt idx="8">
                  <c:v>123.46149901093507</c:v>
                </c:pt>
                <c:pt idx="9">
                  <c:v>2.5099506766458486</c:v>
                </c:pt>
                <c:pt idx="10">
                  <c:v>84.31969465562004</c:v>
                </c:pt>
                <c:pt idx="11">
                  <c:v>2.9221747299077121</c:v>
                </c:pt>
                <c:pt idx="12">
                  <c:v>0.24199767152551319</c:v>
                </c:pt>
                <c:pt idx="13">
                  <c:v>8.0961818963597137E-2</c:v>
                </c:pt>
                <c:pt idx="14">
                  <c:v>7.9337944088165126E-4</c:v>
                </c:pt>
                <c:pt idx="15">
                  <c:v>0.98958468926761334</c:v>
                </c:pt>
                <c:pt idx="16">
                  <c:v>0.98963627945410826</c:v>
                </c:pt>
                <c:pt idx="17">
                  <c:v>0.98970642653189966</c:v>
                </c:pt>
                <c:pt idx="18">
                  <c:v>0.98980732208681899</c:v>
                </c:pt>
                <c:pt idx="19">
                  <c:v>0.98986345857871527</c:v>
                </c:pt>
                <c:pt idx="20">
                  <c:v>123.46149901093507</c:v>
                </c:pt>
                <c:pt idx="21">
                  <c:v>2.5099506766458486</c:v>
                </c:pt>
                <c:pt idx="22">
                  <c:v>84.31969465562004</c:v>
                </c:pt>
                <c:pt idx="23">
                  <c:v>2.9221747299077121</c:v>
                </c:pt>
              </c:numCache>
            </c:numRef>
          </c:val>
          <c:smooth val="0"/>
          <c:extLst>
            <c:ext xmlns:c16="http://schemas.microsoft.com/office/drawing/2014/chart" uri="{C3380CC4-5D6E-409C-BE32-E72D297353CC}">
              <c16:uniqueId val="{00000000-5CEA-4837-893D-06F560B3C377}"/>
            </c:ext>
          </c:extLst>
        </c:ser>
        <c:ser>
          <c:idx val="1"/>
          <c:order val="1"/>
          <c:tx>
            <c:strRef>
              <c:f>Вінницька!$E$1</c:f>
              <c:strCache>
                <c:ptCount val="1"/>
                <c:pt idx="0">
                  <c:v>Інтенсивність передачи збудника грипу (розрахована)</c:v>
                </c:pt>
              </c:strCache>
            </c:strRef>
          </c:tx>
          <c:spPr>
            <a:ln w="15875"/>
          </c:spPr>
          <c:marker>
            <c:symbol val="triangle"/>
            <c:size val="5"/>
          </c:marker>
          <c:cat>
            <c:strRef>
              <c:f>Вінницька!$A$2:$A$25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9">
                  <c:v>1.0000000100000002</c:v>
                </c:pt>
                <c:pt idx="20">
                  <c:v>63.16034200061646</c:v>
                </c:pt>
                <c:pt idx="21">
                  <c:v>1.5832730000006314E-2</c:v>
                </c:pt>
                <c:pt idx="22">
                  <c:v>1.0000000100000002</c:v>
                </c:pt>
              </c:numCache>
            </c:numRef>
          </c:val>
          <c:smooth val="0"/>
          <c:extLst>
            <c:ext xmlns:c16="http://schemas.microsoft.com/office/drawing/2014/chart" uri="{C3380CC4-5D6E-409C-BE32-E72D297353CC}">
              <c16:uniqueId val="{00000001-5CEA-4837-893D-06F560B3C377}"/>
            </c:ext>
          </c:extLst>
        </c:ser>
        <c:dLbls>
          <c:showLegendKey val="0"/>
          <c:showVal val="0"/>
          <c:showCatName val="0"/>
          <c:showSerName val="0"/>
          <c:showPercent val="0"/>
          <c:showBubbleSize val="0"/>
        </c:dLbls>
        <c:marker val="1"/>
        <c:smooth val="0"/>
        <c:axId val="98344960"/>
        <c:axId val="98346496"/>
      </c:lineChart>
      <c:catAx>
        <c:axId val="98344960"/>
        <c:scaling>
          <c:orientation val="minMax"/>
        </c:scaling>
        <c:delete val="0"/>
        <c:axPos val="b"/>
        <c:numFmt formatCode="General" sourceLinked="1"/>
        <c:majorTickMark val="out"/>
        <c:minorTickMark val="none"/>
        <c:tickLblPos val="nextTo"/>
        <c:crossAx val="98346496"/>
        <c:crosses val="autoZero"/>
        <c:auto val="1"/>
        <c:lblAlgn val="ctr"/>
        <c:lblOffset val="100"/>
        <c:noMultiLvlLbl val="0"/>
      </c:catAx>
      <c:valAx>
        <c:axId val="9834649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834496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Вінницька!$F$1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9">
                  <c:v>1.0000000100000002</c:v>
                </c:pt>
                <c:pt idx="20">
                  <c:v>63.16034200061646</c:v>
                </c:pt>
                <c:pt idx="21">
                  <c:v>1.5832730000006314E-2</c:v>
                </c:pt>
                <c:pt idx="22">
                  <c:v>1.0000000100000002</c:v>
                </c:pt>
              </c:numCache>
            </c:numRef>
          </c:xVal>
          <c:yVal>
            <c:numRef>
              <c:f>Вінницька!$F$2:$F$25</c:f>
              <c:numCache>
                <c:formatCode>General</c:formatCode>
                <c:ptCount val="24"/>
                <c:pt idx="0">
                  <c:v>0.24199767152551319</c:v>
                </c:pt>
                <c:pt idx="1">
                  <c:v>8.0961818963597137E-2</c:v>
                </c:pt>
                <c:pt idx="2">
                  <c:v>7.9337944088165126E-4</c:v>
                </c:pt>
                <c:pt idx="3">
                  <c:v>0.98958468926761334</c:v>
                </c:pt>
                <c:pt idx="4">
                  <c:v>0.98963627945410826</c:v>
                </c:pt>
                <c:pt idx="5">
                  <c:v>0.98970642653189966</c:v>
                </c:pt>
                <c:pt idx="6">
                  <c:v>0.98980732208681899</c:v>
                </c:pt>
                <c:pt idx="7">
                  <c:v>0.98986345857871527</c:v>
                </c:pt>
                <c:pt idx="8">
                  <c:v>123.46149901093507</c:v>
                </c:pt>
                <c:pt idx="9">
                  <c:v>2.5099506766458486</c:v>
                </c:pt>
                <c:pt idx="10">
                  <c:v>84.31969465562004</c:v>
                </c:pt>
                <c:pt idx="11">
                  <c:v>2.9221747299077121</c:v>
                </c:pt>
                <c:pt idx="12">
                  <c:v>0.24199767152551319</c:v>
                </c:pt>
                <c:pt idx="13">
                  <c:v>8.0961818963597137E-2</c:v>
                </c:pt>
                <c:pt idx="14">
                  <c:v>7.9337944088165126E-4</c:v>
                </c:pt>
                <c:pt idx="15">
                  <c:v>0.98958468926761334</c:v>
                </c:pt>
                <c:pt idx="16">
                  <c:v>0.98963627945410826</c:v>
                </c:pt>
                <c:pt idx="17">
                  <c:v>0.98970642653189966</c:v>
                </c:pt>
                <c:pt idx="18">
                  <c:v>0.98980732208681899</c:v>
                </c:pt>
                <c:pt idx="19">
                  <c:v>0.98986345857871527</c:v>
                </c:pt>
                <c:pt idx="20">
                  <c:v>123.46149901093507</c:v>
                </c:pt>
                <c:pt idx="21">
                  <c:v>2.5099506766458486</c:v>
                </c:pt>
                <c:pt idx="22">
                  <c:v>84.31969465562004</c:v>
                </c:pt>
                <c:pt idx="23">
                  <c:v>2.9221747299077121</c:v>
                </c:pt>
              </c:numCache>
            </c:numRef>
          </c:yVal>
          <c:smooth val="0"/>
          <c:extLst>
            <c:ext xmlns:c16="http://schemas.microsoft.com/office/drawing/2014/chart" uri="{C3380CC4-5D6E-409C-BE32-E72D297353CC}">
              <c16:uniqueId val="{00000001-0B14-4316-BCF9-A0599559A1DD}"/>
            </c:ext>
          </c:extLst>
        </c:ser>
        <c:dLbls>
          <c:showLegendKey val="0"/>
          <c:showVal val="0"/>
          <c:showCatName val="0"/>
          <c:showSerName val="0"/>
          <c:showPercent val="0"/>
          <c:showBubbleSize val="0"/>
        </c:dLbls>
        <c:axId val="104072320"/>
        <c:axId val="104074624"/>
      </c:scatterChart>
      <c:valAx>
        <c:axId val="1040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4624"/>
        <c:crosses val="autoZero"/>
        <c:crossBetween val="midCat"/>
      </c:valAx>
      <c:valAx>
        <c:axId val="104074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23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Волинська!$C$2:$C$25</c:f>
              <c:numCache>
                <c:formatCode>General</c:formatCode>
                <c:ptCount val="24"/>
                <c:pt idx="0">
                  <c:v>4.8068141397244732E-6</c:v>
                </c:pt>
                <c:pt idx="1">
                  <c:v>2.018861938684279E-5</c:v>
                </c:pt>
                <c:pt idx="2">
                  <c:v>1.057499110739384E-5</c:v>
                </c:pt>
                <c:pt idx="3">
                  <c:v>1E-8</c:v>
                </c:pt>
                <c:pt idx="4">
                  <c:v>1E-8</c:v>
                </c:pt>
                <c:pt idx="5">
                  <c:v>1E-8</c:v>
                </c:pt>
                <c:pt idx="6">
                  <c:v>1E-8</c:v>
                </c:pt>
                <c:pt idx="7">
                  <c:v>1E-8</c:v>
                </c:pt>
                <c:pt idx="8">
                  <c:v>1E-8</c:v>
                </c:pt>
                <c:pt idx="9">
                  <c:v>1E-8</c:v>
                </c:pt>
                <c:pt idx="10">
                  <c:v>1E-8</c:v>
                </c:pt>
                <c:pt idx="11">
                  <c:v>5.7681769676693687E-6</c:v>
                </c:pt>
                <c:pt idx="12">
                  <c:v>1.3484539974918757E-5</c:v>
                </c:pt>
                <c:pt idx="13">
                  <c:v>1E-8</c:v>
                </c:pt>
                <c:pt idx="14">
                  <c:v>1.3484539974918757E-5</c:v>
                </c:pt>
                <c:pt idx="15">
                  <c:v>1E-8</c:v>
                </c:pt>
                <c:pt idx="16">
                  <c:v>1E-8</c:v>
                </c:pt>
                <c:pt idx="17">
                  <c:v>1E-8</c:v>
                </c:pt>
                <c:pt idx="18">
                  <c:v>1E-8</c:v>
                </c:pt>
                <c:pt idx="19">
                  <c:v>1E-8</c:v>
                </c:pt>
                <c:pt idx="20">
                  <c:v>1E-8</c:v>
                </c:pt>
                <c:pt idx="21">
                  <c:v>1E-8</c:v>
                </c:pt>
                <c:pt idx="22">
                  <c:v>1E-8</c:v>
                </c:pt>
                <c:pt idx="23">
                  <c:v>1E-8</c:v>
                </c:pt>
              </c:numCache>
            </c:numRef>
          </c:val>
          <c:smooth val="0"/>
          <c:extLst>
            <c:ext xmlns:c16="http://schemas.microsoft.com/office/drawing/2014/chart" uri="{C3380CC4-5D6E-409C-BE32-E72D297353CC}">
              <c16:uniqueId val="{00000000-051F-4DB7-82EF-1529CB1318E2}"/>
            </c:ext>
          </c:extLst>
        </c:ser>
        <c:ser>
          <c:idx val="1"/>
          <c:order val="1"/>
          <c:tx>
            <c:strRef>
              <c:f>Волинська!$G$1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Волинська!$G$2:$G$25</c:f>
              <c:numCache>
                <c:formatCode>General</c:formatCode>
                <c:ptCount val="24"/>
                <c:pt idx="0">
                  <c:v>4.8068141397244732E-6</c:v>
                </c:pt>
                <c:pt idx="1">
                  <c:v>2.0185239212984186E-5</c:v>
                </c:pt>
                <c:pt idx="2">
                  <c:v>1.0589238024956653E-5</c:v>
                </c:pt>
                <c:pt idx="3">
                  <c:v>8.8213993774725466E-9</c:v>
                </c:pt>
                <c:pt idx="4">
                  <c:v>7.7672582004658389E-9</c:v>
                </c:pt>
                <c:pt idx="5">
                  <c:v>6.833887303442106E-9</c:v>
                </c:pt>
                <c:pt idx="6">
                  <c:v>6.0060688262933707E-9</c:v>
                </c:pt>
                <c:pt idx="7">
                  <c:v>5.272402965105966E-9</c:v>
                </c:pt>
                <c:pt idx="8">
                  <c:v>4.6234687563755053E-9</c:v>
                </c:pt>
                <c:pt idx="9">
                  <c:v>4.0513272699511773E-9</c:v>
                </c:pt>
                <c:pt idx="10">
                  <c:v>3.5483326282968821E-9</c:v>
                </c:pt>
                <c:pt idx="11">
                  <c:v>1.7922516183435975E-6</c:v>
                </c:pt>
                <c:pt idx="12">
                  <c:v>3.6459593334813198E-6</c:v>
                </c:pt>
                <c:pt idx="13">
                  <c:v>1.5310483118526014E-5</c:v>
                </c:pt>
                <c:pt idx="14">
                  <c:v>8.0319652717927723E-6</c:v>
                </c:pt>
                <c:pt idx="15">
                  <c:v>6.6910720558264683E-9</c:v>
                </c:pt>
                <c:pt idx="16">
                  <c:v>5.8915011306440015E-9</c:v>
                </c:pt>
                <c:pt idx="17">
                  <c:v>5.1835350147146664E-9</c:v>
                </c:pt>
                <c:pt idx="18">
                  <c:v>4.5556308921829614E-9</c:v>
                </c:pt>
                <c:pt idx="19">
                  <c:v>3.9991419601389022E-9</c:v>
                </c:pt>
                <c:pt idx="20">
                  <c:v>3.5069223750395517E-9</c:v>
                </c:pt>
                <c:pt idx="21">
                  <c:v>3.0729504223147645E-9</c:v>
                </c:pt>
                <c:pt idx="22">
                  <c:v>2.6914266690278121E-9</c:v>
                </c:pt>
                <c:pt idx="23">
                  <c:v>1.3594311223485705E-6</c:v>
                </c:pt>
              </c:numCache>
            </c:numRef>
          </c:val>
          <c:smooth val="0"/>
          <c:extLst>
            <c:ext xmlns:c16="http://schemas.microsoft.com/office/drawing/2014/chart" uri="{C3380CC4-5D6E-409C-BE32-E72D297353CC}">
              <c16:uniqueId val="{00000001-051F-4DB7-82EF-1529CB1318E2}"/>
            </c:ext>
          </c:extLst>
        </c:ser>
        <c:dLbls>
          <c:showLegendKey val="0"/>
          <c:showVal val="0"/>
          <c:showCatName val="0"/>
          <c:showSerName val="0"/>
          <c:showPercent val="0"/>
          <c:showBubbleSize val="0"/>
        </c:dLbls>
        <c:smooth val="0"/>
        <c:axId val="72131712"/>
        <c:axId val="72134016"/>
      </c:lineChart>
      <c:catAx>
        <c:axId val="7213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4016"/>
        <c:crosses val="autoZero"/>
        <c:auto val="1"/>
        <c:lblAlgn val="ctr"/>
        <c:lblOffset val="100"/>
        <c:noMultiLvlLbl val="0"/>
      </c:catAx>
      <c:valAx>
        <c:axId val="72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0-D98C-4A20-81FF-C074343BFCC1}"/>
            </c:ext>
          </c:extLst>
        </c:ser>
        <c:ser>
          <c:idx val="1"/>
          <c:order val="1"/>
          <c:tx>
            <c:strRef>
              <c:f>Волинська!$F$1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Волинська!$F$2:$F$25</c:f>
              <c:numCache>
                <c:formatCode>General</c:formatCode>
                <c:ptCount val="24"/>
                <c:pt idx="0">
                  <c:v>4.1993169807270441</c:v>
                </c:pt>
                <c:pt idx="1">
                  <c:v>0.52461363790834814</c:v>
                </c:pt>
                <c:pt idx="2">
                  <c:v>8.3306209281243837E-4</c:v>
                </c:pt>
                <c:pt idx="3">
                  <c:v>0.88050182704791591</c:v>
                </c:pt>
                <c:pt idx="4">
                  <c:v>0.87983264881201095</c:v>
                </c:pt>
                <c:pt idx="5">
                  <c:v>0.87886565883417767</c:v>
                </c:pt>
                <c:pt idx="6">
                  <c:v>0.8778459170648949</c:v>
                </c:pt>
                <c:pt idx="7">
                  <c:v>0.8769187050670304</c:v>
                </c:pt>
                <c:pt idx="8">
                  <c:v>0.87625276651773798</c:v>
                </c:pt>
                <c:pt idx="9">
                  <c:v>0.87584448410041682</c:v>
                </c:pt>
                <c:pt idx="10">
                  <c:v>505.09684757579839</c:v>
                </c:pt>
                <c:pt idx="11">
                  <c:v>2.034293528125898</c:v>
                </c:pt>
                <c:pt idx="12">
                  <c:v>4.1993169807270441</c:v>
                </c:pt>
                <c:pt idx="13">
                  <c:v>0.52461363790834814</c:v>
                </c:pt>
                <c:pt idx="14">
                  <c:v>8.3306209281243837E-4</c:v>
                </c:pt>
                <c:pt idx="15">
                  <c:v>0.88050182704791591</c:v>
                </c:pt>
                <c:pt idx="16">
                  <c:v>0.87983264881201095</c:v>
                </c:pt>
                <c:pt idx="17">
                  <c:v>0.87886565883417767</c:v>
                </c:pt>
                <c:pt idx="18">
                  <c:v>0.8778459170648949</c:v>
                </c:pt>
                <c:pt idx="19">
                  <c:v>0.8769187050670304</c:v>
                </c:pt>
                <c:pt idx="20">
                  <c:v>0.87625276651773798</c:v>
                </c:pt>
                <c:pt idx="21">
                  <c:v>0.87584448410041682</c:v>
                </c:pt>
                <c:pt idx="22">
                  <c:v>505.09684757579839</c:v>
                </c:pt>
                <c:pt idx="23">
                  <c:v>2.034293528125898</c:v>
                </c:pt>
              </c:numCache>
            </c:numRef>
          </c:val>
          <c:smooth val="0"/>
          <c:extLst>
            <c:ext xmlns:c16="http://schemas.microsoft.com/office/drawing/2014/chart" uri="{C3380CC4-5D6E-409C-BE32-E72D297353CC}">
              <c16:uniqueId val="{00000001-D98C-4A20-81FF-C074343BFCC1}"/>
            </c:ext>
          </c:extLst>
        </c:ser>
        <c:dLbls>
          <c:showLegendKey val="0"/>
          <c:showVal val="0"/>
          <c:showCatName val="0"/>
          <c:showSerName val="0"/>
          <c:showPercent val="0"/>
          <c:showBubbleSize val="0"/>
        </c:dLbls>
        <c:smooth val="0"/>
        <c:axId val="74710016"/>
        <c:axId val="75334784"/>
      </c:lineChart>
      <c:catAx>
        <c:axId val="7471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784"/>
        <c:crosses val="autoZero"/>
        <c:auto val="1"/>
        <c:lblAlgn val="ctr"/>
        <c:lblOffset val="100"/>
        <c:noMultiLvlLbl val="0"/>
      </c:catAx>
      <c:valAx>
        <c:axId val="753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Волинська!$B$1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Волинська!$B$2:$B$25</c:f>
              <c:numCache>
                <c:formatCode>0.0</c:formatCode>
                <c:ptCount val="24"/>
                <c:pt idx="0">
                  <c:v>0.48068141397244735</c:v>
                </c:pt>
                <c:pt idx="1">
                  <c:v>2.018861938684279</c:v>
                </c:pt>
                <c:pt idx="2">
                  <c:v>1.0574991107393841</c:v>
                </c:pt>
                <c:pt idx="3">
                  <c:v>1E-3</c:v>
                </c:pt>
                <c:pt idx="4">
                  <c:v>1E-3</c:v>
                </c:pt>
                <c:pt idx="5">
                  <c:v>1E-3</c:v>
                </c:pt>
                <c:pt idx="6">
                  <c:v>1E-3</c:v>
                </c:pt>
                <c:pt idx="7">
                  <c:v>1E-3</c:v>
                </c:pt>
                <c:pt idx="8">
                  <c:v>1E-3</c:v>
                </c:pt>
                <c:pt idx="9">
                  <c:v>1E-3</c:v>
                </c:pt>
                <c:pt idx="10">
                  <c:v>1E-3</c:v>
                </c:pt>
                <c:pt idx="11">
                  <c:v>0.57681769676693684</c:v>
                </c:pt>
                <c:pt idx="12">
                  <c:v>1.3484539974918757</c:v>
                </c:pt>
                <c:pt idx="13">
                  <c:v>1E-3</c:v>
                </c:pt>
                <c:pt idx="14">
                  <c:v>1.3484539974918757</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B379-4685-B1D0-02C53D80E899}"/>
            </c:ext>
          </c:extLst>
        </c:ser>
        <c:ser>
          <c:idx val="1"/>
          <c:order val="1"/>
          <c:tx>
            <c:strRef>
              <c:f>Волинська!$I$1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Волинська!$I$2:$I$25</c:f>
              <c:numCache>
                <c:formatCode>General</c:formatCode>
                <c:ptCount val="24"/>
                <c:pt idx="0">
                  <c:v>0.48068141397244735</c:v>
                </c:pt>
                <c:pt idx="1">
                  <c:v>2.0185239212984185</c:v>
                </c:pt>
                <c:pt idx="2">
                  <c:v>1.0589238024956653</c:v>
                </c:pt>
                <c:pt idx="3">
                  <c:v>8.8213993774725462E-4</c:v>
                </c:pt>
                <c:pt idx="4">
                  <c:v>7.7672582004658394E-4</c:v>
                </c:pt>
                <c:pt idx="5">
                  <c:v>6.8338873034421062E-4</c:v>
                </c:pt>
                <c:pt idx="6">
                  <c:v>6.0060688262933708E-4</c:v>
                </c:pt>
                <c:pt idx="7">
                  <c:v>5.2724029651059657E-4</c:v>
                </c:pt>
                <c:pt idx="8">
                  <c:v>4.6234687563755051E-4</c:v>
                </c:pt>
                <c:pt idx="9">
                  <c:v>4.0513272699511775E-4</c:v>
                </c:pt>
                <c:pt idx="10">
                  <c:v>3.5483326282968823E-4</c:v>
                </c:pt>
                <c:pt idx="11">
                  <c:v>0.17922516183435974</c:v>
                </c:pt>
                <c:pt idx="12">
                  <c:v>0.36459593334813195</c:v>
                </c:pt>
                <c:pt idx="13">
                  <c:v>1.5310483118526013</c:v>
                </c:pt>
                <c:pt idx="14">
                  <c:v>0.80319652717927725</c:v>
                </c:pt>
                <c:pt idx="15">
                  <c:v>6.6910720558264688E-4</c:v>
                </c:pt>
                <c:pt idx="16">
                  <c:v>5.8915011306440016E-4</c:v>
                </c:pt>
                <c:pt idx="17">
                  <c:v>5.1835350147146661E-4</c:v>
                </c:pt>
                <c:pt idx="18">
                  <c:v>4.5556308921829614E-4</c:v>
                </c:pt>
                <c:pt idx="19">
                  <c:v>3.999141960138902E-4</c:v>
                </c:pt>
                <c:pt idx="20">
                  <c:v>3.5069223750395519E-4</c:v>
                </c:pt>
                <c:pt idx="21">
                  <c:v>3.0729504223147647E-4</c:v>
                </c:pt>
                <c:pt idx="22">
                  <c:v>2.691426669027812E-4</c:v>
                </c:pt>
                <c:pt idx="23">
                  <c:v>0.13594311223485706</c:v>
                </c:pt>
              </c:numCache>
            </c:numRef>
          </c:val>
          <c:smooth val="0"/>
          <c:extLst>
            <c:ext xmlns:c16="http://schemas.microsoft.com/office/drawing/2014/chart" uri="{C3380CC4-5D6E-409C-BE32-E72D297353CC}">
              <c16:uniqueId val="{00000001-B379-4685-B1D0-02C53D80E899}"/>
            </c:ext>
          </c:extLst>
        </c:ser>
        <c:dLbls>
          <c:showLegendKey val="0"/>
          <c:showVal val="0"/>
          <c:showCatName val="0"/>
          <c:showSerName val="0"/>
          <c:showPercent val="0"/>
          <c:showBubbleSize val="0"/>
        </c:dLbls>
        <c:smooth val="0"/>
        <c:axId val="97515008"/>
        <c:axId val="97543680"/>
      </c:lineChart>
      <c:catAx>
        <c:axId val="9751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80"/>
        <c:crosses val="autoZero"/>
        <c:auto val="1"/>
        <c:lblAlgn val="ctr"/>
        <c:lblOffset val="100"/>
        <c:noMultiLvlLbl val="0"/>
      </c:catAx>
      <c:valAx>
        <c:axId val="9754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Волинська!$B$1</c:f>
              <c:strCache>
                <c:ptCount val="1"/>
                <c:pt idx="0">
                  <c:v>Кількість хворих на грип осіб / на 100 тис. населення (спостережна)</c:v>
                </c:pt>
              </c:strCache>
            </c:strRef>
          </c:tx>
          <c:marker>
            <c:symbol val="none"/>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Волинська!$B$2:$B$25</c:f>
              <c:numCache>
                <c:formatCode>0.0</c:formatCode>
                <c:ptCount val="24"/>
                <c:pt idx="0">
                  <c:v>0.48068141397244735</c:v>
                </c:pt>
                <c:pt idx="1">
                  <c:v>2.018861938684279</c:v>
                </c:pt>
                <c:pt idx="2">
                  <c:v>1.0574991107393841</c:v>
                </c:pt>
                <c:pt idx="3">
                  <c:v>1E-3</c:v>
                </c:pt>
                <c:pt idx="4">
                  <c:v>1E-3</c:v>
                </c:pt>
                <c:pt idx="5">
                  <c:v>1E-3</c:v>
                </c:pt>
                <c:pt idx="6">
                  <c:v>1E-3</c:v>
                </c:pt>
                <c:pt idx="7">
                  <c:v>1E-3</c:v>
                </c:pt>
                <c:pt idx="8">
                  <c:v>1E-3</c:v>
                </c:pt>
                <c:pt idx="9">
                  <c:v>1E-3</c:v>
                </c:pt>
                <c:pt idx="10">
                  <c:v>1E-3</c:v>
                </c:pt>
                <c:pt idx="11">
                  <c:v>0.57681769676693684</c:v>
                </c:pt>
                <c:pt idx="12">
                  <c:v>1.3484539974918757</c:v>
                </c:pt>
                <c:pt idx="13">
                  <c:v>1E-3</c:v>
                </c:pt>
                <c:pt idx="14">
                  <c:v>1.3484539974918757</c:v>
                </c:pt>
                <c:pt idx="15">
                  <c:v>1E-3</c:v>
                </c:pt>
                <c:pt idx="16">
                  <c:v>1E-3</c:v>
                </c:pt>
                <c:pt idx="17">
                  <c:v>1E-3</c:v>
                </c:pt>
                <c:pt idx="18">
                  <c:v>1E-3</c:v>
                </c:pt>
                <c:pt idx="19">
                  <c:v>1E-3</c:v>
                </c:pt>
                <c:pt idx="20">
                  <c:v>1E-3</c:v>
                </c:pt>
                <c:pt idx="21">
                  <c:v>1E-3</c:v>
                </c:pt>
                <c:pt idx="22">
                  <c:v>1E-3</c:v>
                </c:pt>
                <c:pt idx="23">
                  <c:v>1E-3</c:v>
                </c:pt>
              </c:numCache>
            </c:numRef>
          </c:val>
          <c:smooth val="0"/>
          <c:extLst>
            <c:ext xmlns:c16="http://schemas.microsoft.com/office/drawing/2014/chart" uri="{C3380CC4-5D6E-409C-BE32-E72D297353CC}">
              <c16:uniqueId val="{00000000-649C-4DF3-88DB-7FC711C274F6}"/>
            </c:ext>
          </c:extLst>
        </c:ser>
        <c:dLbls>
          <c:showLegendKey val="0"/>
          <c:showVal val="0"/>
          <c:showCatName val="0"/>
          <c:showSerName val="0"/>
          <c:showPercent val="0"/>
          <c:showBubbleSize val="0"/>
        </c:dLbls>
        <c:smooth val="0"/>
        <c:axId val="97920896"/>
        <c:axId val="97993088"/>
      </c:lineChart>
      <c:catAx>
        <c:axId val="97920896"/>
        <c:scaling>
          <c:orientation val="minMax"/>
        </c:scaling>
        <c:delete val="0"/>
        <c:axPos val="b"/>
        <c:numFmt formatCode="General" sourceLinked="0"/>
        <c:majorTickMark val="out"/>
        <c:minorTickMark val="none"/>
        <c:tickLblPos val="nextTo"/>
        <c:crossAx val="97993088"/>
        <c:crosses val="autoZero"/>
        <c:auto val="1"/>
        <c:lblAlgn val="ctr"/>
        <c:lblOffset val="100"/>
        <c:noMultiLvlLbl val="0"/>
      </c:catAx>
      <c:valAx>
        <c:axId val="979930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7920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Волинська!$F$1</c:f>
              <c:strCache>
                <c:ptCount val="1"/>
                <c:pt idx="0">
                  <c:v>Інтенсивність передачи збудника грипу (усереднена)</c:v>
                </c:pt>
              </c:strCache>
            </c:strRef>
          </c:tx>
          <c:spPr>
            <a:ln w="15875"/>
          </c:spPr>
          <c:marker>
            <c:symbol val="square"/>
            <c:size val="5"/>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Волинська!$F$2:$F$25</c:f>
              <c:numCache>
                <c:formatCode>General</c:formatCode>
                <c:ptCount val="24"/>
                <c:pt idx="0">
                  <c:v>4.1993169807270441</c:v>
                </c:pt>
                <c:pt idx="1">
                  <c:v>0.52461363790834814</c:v>
                </c:pt>
                <c:pt idx="2">
                  <c:v>8.3306209281243837E-4</c:v>
                </c:pt>
                <c:pt idx="3">
                  <c:v>0.88050182704791591</c:v>
                </c:pt>
                <c:pt idx="4">
                  <c:v>0.87983264881201095</c:v>
                </c:pt>
                <c:pt idx="5">
                  <c:v>0.87886565883417767</c:v>
                </c:pt>
                <c:pt idx="6">
                  <c:v>0.8778459170648949</c:v>
                </c:pt>
                <c:pt idx="7">
                  <c:v>0.8769187050670304</c:v>
                </c:pt>
                <c:pt idx="8">
                  <c:v>0.87625276651773798</c:v>
                </c:pt>
                <c:pt idx="9">
                  <c:v>0.87584448410041682</c:v>
                </c:pt>
                <c:pt idx="10">
                  <c:v>505.09684757579839</c:v>
                </c:pt>
                <c:pt idx="11">
                  <c:v>2.034293528125898</c:v>
                </c:pt>
                <c:pt idx="12">
                  <c:v>4.1993169807270441</c:v>
                </c:pt>
                <c:pt idx="13">
                  <c:v>0.52461363790834814</c:v>
                </c:pt>
                <c:pt idx="14">
                  <c:v>8.3306209281243837E-4</c:v>
                </c:pt>
                <c:pt idx="15">
                  <c:v>0.88050182704791591</c:v>
                </c:pt>
                <c:pt idx="16">
                  <c:v>0.87983264881201095</c:v>
                </c:pt>
                <c:pt idx="17">
                  <c:v>0.87886565883417767</c:v>
                </c:pt>
                <c:pt idx="18">
                  <c:v>0.8778459170648949</c:v>
                </c:pt>
                <c:pt idx="19">
                  <c:v>0.8769187050670304</c:v>
                </c:pt>
                <c:pt idx="20">
                  <c:v>0.87625276651773798</c:v>
                </c:pt>
                <c:pt idx="21">
                  <c:v>0.87584448410041682</c:v>
                </c:pt>
                <c:pt idx="22">
                  <c:v>505.09684757579839</c:v>
                </c:pt>
                <c:pt idx="23">
                  <c:v>2.034293528125898</c:v>
                </c:pt>
              </c:numCache>
            </c:numRef>
          </c:val>
          <c:smooth val="0"/>
          <c:extLst>
            <c:ext xmlns:c16="http://schemas.microsoft.com/office/drawing/2014/chart" uri="{C3380CC4-5D6E-409C-BE32-E72D297353CC}">
              <c16:uniqueId val="{00000000-FBEA-4BA1-9F0D-AFF03FFD5F30}"/>
            </c:ext>
          </c:extLst>
        </c:ser>
        <c:ser>
          <c:idx val="1"/>
          <c:order val="1"/>
          <c:tx>
            <c:strRef>
              <c:f>Волинська!$E$1</c:f>
              <c:strCache>
                <c:ptCount val="1"/>
                <c:pt idx="0">
                  <c:v>Інтенсивність передачи збудника грипу (розрахована)</c:v>
                </c:pt>
              </c:strCache>
            </c:strRef>
          </c:tx>
          <c:spPr>
            <a:ln w="15875"/>
          </c:spPr>
          <c:marker>
            <c:symbol val="triangle"/>
            <c:size val="5"/>
          </c:marker>
          <c:cat>
            <c:strRef>
              <c:f>Волинська!$A$2:$A$25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val>
          <c:smooth val="0"/>
          <c:extLst>
            <c:ext xmlns:c16="http://schemas.microsoft.com/office/drawing/2014/chart" uri="{C3380CC4-5D6E-409C-BE32-E72D297353CC}">
              <c16:uniqueId val="{00000001-FBEA-4BA1-9F0D-AFF03FFD5F30}"/>
            </c:ext>
          </c:extLst>
        </c:ser>
        <c:dLbls>
          <c:showLegendKey val="0"/>
          <c:showVal val="0"/>
          <c:showCatName val="0"/>
          <c:showSerName val="0"/>
          <c:showPercent val="0"/>
          <c:showBubbleSize val="0"/>
        </c:dLbls>
        <c:marker val="1"/>
        <c:smooth val="0"/>
        <c:axId val="98344960"/>
        <c:axId val="98346496"/>
      </c:lineChart>
      <c:catAx>
        <c:axId val="98344960"/>
        <c:scaling>
          <c:orientation val="minMax"/>
        </c:scaling>
        <c:delete val="0"/>
        <c:axPos val="b"/>
        <c:numFmt formatCode="General" sourceLinked="1"/>
        <c:majorTickMark val="out"/>
        <c:minorTickMark val="none"/>
        <c:tickLblPos val="nextTo"/>
        <c:crossAx val="98346496"/>
        <c:crosses val="autoZero"/>
        <c:auto val="1"/>
        <c:lblAlgn val="ctr"/>
        <c:lblOffset val="100"/>
        <c:noMultiLvlLbl val="0"/>
      </c:catAx>
      <c:valAx>
        <c:axId val="9834649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834496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Волинська!$F$1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Волинська!$E$2:$E$25</c:f>
              <c:numCache>
                <c:formatCode>General</c:formatCode>
                <c:ptCount val="24"/>
                <c:pt idx="0">
                  <c:v>4.2000201887164303</c:v>
                </c:pt>
                <c:pt idx="1">
                  <c:v>0.52382009901412985</c:v>
                </c:pt>
                <c:pt idx="2">
                  <c:v>9.4563727283302379E-4</c:v>
                </c:pt>
                <c:pt idx="3">
                  <c:v>1.0000000100000002</c:v>
                </c:pt>
                <c:pt idx="4">
                  <c:v>1.0000000100000002</c:v>
                </c:pt>
                <c:pt idx="5">
                  <c:v>1.0000000100000002</c:v>
                </c:pt>
                <c:pt idx="6">
                  <c:v>1.0000000100000002</c:v>
                </c:pt>
                <c:pt idx="7">
                  <c:v>1.0000000100000002</c:v>
                </c:pt>
                <c:pt idx="8">
                  <c:v>1.0000000100000002</c:v>
                </c:pt>
                <c:pt idx="9">
                  <c:v>1.0000000100000002</c:v>
                </c:pt>
                <c:pt idx="10">
                  <c:v>576.81770253511388</c:v>
                </c:pt>
                <c:pt idx="11">
                  <c:v>2.3377607573695465</c:v>
                </c:pt>
                <c:pt idx="12">
                  <c:v>7.4160000013484713E-4</c:v>
                </c:pt>
                <c:pt idx="13">
                  <c:v>1348.4540109764157</c:v>
                </c:pt>
                <c:pt idx="14">
                  <c:v>7.4160000013484713E-4</c:v>
                </c:pt>
                <c:pt idx="15">
                  <c:v>1.0000000100000002</c:v>
                </c:pt>
                <c:pt idx="16">
                  <c:v>1.0000000100000002</c:v>
                </c:pt>
                <c:pt idx="17">
                  <c:v>1.0000000100000002</c:v>
                </c:pt>
                <c:pt idx="19">
                  <c:v>1.0000000100000002</c:v>
                </c:pt>
                <c:pt idx="20">
                  <c:v>1.0000000100000002</c:v>
                </c:pt>
                <c:pt idx="21">
                  <c:v>1.0000000100000002</c:v>
                </c:pt>
                <c:pt idx="22">
                  <c:v>1.0000000100000002</c:v>
                </c:pt>
              </c:numCache>
            </c:numRef>
          </c:xVal>
          <c:yVal>
            <c:numRef>
              <c:f>Волинська!$F$2:$F$25</c:f>
              <c:numCache>
                <c:formatCode>General</c:formatCode>
                <c:ptCount val="24"/>
                <c:pt idx="0">
                  <c:v>4.1993169807270441</c:v>
                </c:pt>
                <c:pt idx="1">
                  <c:v>0.52461363790834814</c:v>
                </c:pt>
                <c:pt idx="2">
                  <c:v>8.3306209281243837E-4</c:v>
                </c:pt>
                <c:pt idx="3">
                  <c:v>0.88050182704791591</c:v>
                </c:pt>
                <c:pt idx="4">
                  <c:v>0.87983264881201095</c:v>
                </c:pt>
                <c:pt idx="5">
                  <c:v>0.87886565883417767</c:v>
                </c:pt>
                <c:pt idx="6">
                  <c:v>0.8778459170648949</c:v>
                </c:pt>
                <c:pt idx="7">
                  <c:v>0.8769187050670304</c:v>
                </c:pt>
                <c:pt idx="8">
                  <c:v>0.87625276651773798</c:v>
                </c:pt>
                <c:pt idx="9">
                  <c:v>0.87584448410041682</c:v>
                </c:pt>
                <c:pt idx="10">
                  <c:v>505.09684757579839</c:v>
                </c:pt>
                <c:pt idx="11">
                  <c:v>2.034293528125898</c:v>
                </c:pt>
                <c:pt idx="12">
                  <c:v>4.1993169807270441</c:v>
                </c:pt>
                <c:pt idx="13">
                  <c:v>0.52461363790834814</c:v>
                </c:pt>
                <c:pt idx="14">
                  <c:v>8.3306209281243837E-4</c:v>
                </c:pt>
                <c:pt idx="15">
                  <c:v>0.88050182704791591</c:v>
                </c:pt>
                <c:pt idx="16">
                  <c:v>0.87983264881201095</c:v>
                </c:pt>
                <c:pt idx="17">
                  <c:v>0.87886565883417767</c:v>
                </c:pt>
                <c:pt idx="18">
                  <c:v>0.8778459170648949</c:v>
                </c:pt>
                <c:pt idx="19">
                  <c:v>0.8769187050670304</c:v>
                </c:pt>
                <c:pt idx="20">
                  <c:v>0.87625276651773798</c:v>
                </c:pt>
                <c:pt idx="21">
                  <c:v>0.87584448410041682</c:v>
                </c:pt>
                <c:pt idx="22">
                  <c:v>505.09684757579839</c:v>
                </c:pt>
                <c:pt idx="23">
                  <c:v>2.034293528125898</c:v>
                </c:pt>
              </c:numCache>
            </c:numRef>
          </c:yVal>
          <c:smooth val="0"/>
          <c:extLst>
            <c:ext xmlns:c16="http://schemas.microsoft.com/office/drawing/2014/chart" uri="{C3380CC4-5D6E-409C-BE32-E72D297353CC}">
              <c16:uniqueId val="{00000001-AAAA-41EA-8AEF-9C154D59EB90}"/>
            </c:ext>
          </c:extLst>
        </c:ser>
        <c:dLbls>
          <c:showLegendKey val="0"/>
          <c:showVal val="0"/>
          <c:showCatName val="0"/>
          <c:showSerName val="0"/>
          <c:showPercent val="0"/>
          <c:showBubbleSize val="0"/>
        </c:dLbls>
        <c:axId val="104072320"/>
        <c:axId val="104074624"/>
      </c:scatterChart>
      <c:valAx>
        <c:axId val="1040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4624"/>
        <c:crosses val="autoZero"/>
        <c:crossBetween val="midCat"/>
      </c:valAx>
      <c:valAx>
        <c:axId val="104074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23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Дніпропетровська!$C$2:$C$25</c:f>
              <c:numCache>
                <c:formatCode>General</c:formatCode>
                <c:ptCount val="24"/>
                <c:pt idx="0">
                  <c:v>2.4317758562539409E-4</c:v>
                </c:pt>
                <c:pt idx="1">
                  <c:v>5.6059154475200776E-4</c:v>
                </c:pt>
                <c:pt idx="2">
                  <c:v>3.7576435969753111E-5</c:v>
                </c:pt>
                <c:pt idx="3">
                  <c:v>1E-8</c:v>
                </c:pt>
                <c:pt idx="4">
                  <c:v>1E-8</c:v>
                </c:pt>
                <c:pt idx="5">
                  <c:v>1E-8</c:v>
                </c:pt>
                <c:pt idx="6">
                  <c:v>1E-8</c:v>
                </c:pt>
                <c:pt idx="7">
                  <c:v>1E-8</c:v>
                </c:pt>
                <c:pt idx="8">
                  <c:v>1E-8</c:v>
                </c:pt>
                <c:pt idx="9">
                  <c:v>1E-8</c:v>
                </c:pt>
                <c:pt idx="10">
                  <c:v>1E-8</c:v>
                </c:pt>
                <c:pt idx="11">
                  <c:v>2.3309610280424081E-4</c:v>
                </c:pt>
                <c:pt idx="12">
                  <c:v>8.8314531118012385E-5</c:v>
                </c:pt>
                <c:pt idx="13">
                  <c:v>8.0567642423449899E-6</c:v>
                </c:pt>
                <c:pt idx="14">
                  <c:v>9.6371295360357363E-5</c:v>
                </c:pt>
                <c:pt idx="15">
                  <c:v>1E-8</c:v>
                </c:pt>
                <c:pt idx="16">
                  <c:v>1E-8</c:v>
                </c:pt>
                <c:pt idx="17">
                  <c:v>1E-8</c:v>
                </c:pt>
                <c:pt idx="18">
                  <c:v>1E-8</c:v>
                </c:pt>
                <c:pt idx="19">
                  <c:v>1E-8</c:v>
                </c:pt>
                <c:pt idx="20">
                  <c:v>1E-8</c:v>
                </c:pt>
                <c:pt idx="21">
                  <c:v>1E-8</c:v>
                </c:pt>
                <c:pt idx="22">
                  <c:v>1E-8</c:v>
                </c:pt>
                <c:pt idx="23">
                  <c:v>1.5493777389124979E-6</c:v>
                </c:pt>
              </c:numCache>
            </c:numRef>
          </c:val>
          <c:smooth val="0"/>
          <c:extLst>
            <c:ext xmlns:c16="http://schemas.microsoft.com/office/drawing/2014/chart" uri="{C3380CC4-5D6E-409C-BE32-E72D297353CC}">
              <c16:uniqueId val="{00000000-C972-4854-8888-959CDAC732AD}"/>
            </c:ext>
          </c:extLst>
        </c:ser>
        <c:ser>
          <c:idx val="1"/>
          <c:order val="1"/>
          <c:tx>
            <c:strRef>
              <c:f>Дніпропетровська!$G$1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Дніпропетровська!$G$2:$G$25</c:f>
              <c:numCache>
                <c:formatCode>General</c:formatCode>
                <c:ptCount val="24"/>
                <c:pt idx="0">
                  <c:v>2.4317758562539409E-4</c:v>
                </c:pt>
                <c:pt idx="1">
                  <c:v>5.605276190578472E-4</c:v>
                </c:pt>
                <c:pt idx="2">
                  <c:v>3.7640117990474154E-5</c:v>
                </c:pt>
                <c:pt idx="3">
                  <c:v>1.0016196203047039E-8</c:v>
                </c:pt>
                <c:pt idx="4">
                  <c:v>1.0014749128060074E-8</c:v>
                </c:pt>
                <c:pt idx="5">
                  <c:v>1.0012626742523312E-8</c:v>
                </c:pt>
                <c:pt idx="6">
                  <c:v>1.000985463821608E-8</c:v>
                </c:pt>
                <c:pt idx="7">
                  <c:v>1.0006439949631053E-8</c:v>
                </c:pt>
                <c:pt idx="8">
                  <c:v>1.0002403507018686E-8</c:v>
                </c:pt>
                <c:pt idx="9">
                  <c:v>9.9978853585174989E-9</c:v>
                </c:pt>
                <c:pt idx="10">
                  <c:v>9.9930244728903152E-9</c:v>
                </c:pt>
                <c:pt idx="11">
                  <c:v>2.3281509246328821E-4</c:v>
                </c:pt>
                <c:pt idx="12">
                  <c:v>5.5706255082504027E-5</c:v>
                </c:pt>
                <c:pt idx="13">
                  <c:v>1.2842774815813253E-4</c:v>
                </c:pt>
                <c:pt idx="14">
                  <c:v>8.6278095621528144E-6</c:v>
                </c:pt>
                <c:pt idx="15">
                  <c:v>2.2959635959198831E-9</c:v>
                </c:pt>
                <c:pt idx="16">
                  <c:v>2.295631907731261E-9</c:v>
                </c:pt>
                <c:pt idx="17">
                  <c:v>2.2951454214029332E-9</c:v>
                </c:pt>
                <c:pt idx="18">
                  <c:v>2.2945100032084845E-9</c:v>
                </c:pt>
                <c:pt idx="19">
                  <c:v>2.2937272885481829E-9</c:v>
                </c:pt>
                <c:pt idx="20">
                  <c:v>2.2928020522339559E-9</c:v>
                </c:pt>
                <c:pt idx="21">
                  <c:v>2.2917663968117336E-9</c:v>
                </c:pt>
                <c:pt idx="22">
                  <c:v>2.2906521774086697E-9</c:v>
                </c:pt>
                <c:pt idx="23">
                  <c:v>5.3367066601213584E-5</c:v>
                </c:pt>
              </c:numCache>
            </c:numRef>
          </c:val>
          <c:smooth val="0"/>
          <c:extLst>
            <c:ext xmlns:c16="http://schemas.microsoft.com/office/drawing/2014/chart" uri="{C3380CC4-5D6E-409C-BE32-E72D297353CC}">
              <c16:uniqueId val="{00000001-C972-4854-8888-959CDAC732AD}"/>
            </c:ext>
          </c:extLst>
        </c:ser>
        <c:dLbls>
          <c:showLegendKey val="0"/>
          <c:showVal val="0"/>
          <c:showCatName val="0"/>
          <c:showSerName val="0"/>
          <c:showPercent val="0"/>
          <c:showBubbleSize val="0"/>
        </c:dLbls>
        <c:smooth val="0"/>
        <c:axId val="72131712"/>
        <c:axId val="72134016"/>
      </c:lineChart>
      <c:catAx>
        <c:axId val="7213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4016"/>
        <c:crosses val="autoZero"/>
        <c:auto val="1"/>
        <c:lblAlgn val="ctr"/>
        <c:lblOffset val="100"/>
        <c:noMultiLvlLbl val="0"/>
      </c:catAx>
      <c:valAx>
        <c:axId val="72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9">
                  <c:v>8.0130562859348161E-4</c:v>
                </c:pt>
                <c:pt idx="20">
                  <c:v>11.000000259342803</c:v>
                </c:pt>
                <c:pt idx="21">
                  <c:v>4.1818192663428775</c:v>
                </c:pt>
                <c:pt idx="22">
                  <c:v>4.217395878216621</c:v>
                </c:pt>
              </c:numCache>
            </c:numRef>
          </c:val>
          <c:smooth val="0"/>
          <c:extLst>
            <c:ext xmlns:c16="http://schemas.microsoft.com/office/drawing/2014/chart" uri="{C3380CC4-5D6E-409C-BE32-E72D297353CC}">
              <c16:uniqueId val="{00000000-C6DE-44B1-AFDC-327F4E5FCF43}"/>
            </c:ext>
          </c:extLst>
        </c:ser>
        <c:ser>
          <c:idx val="1"/>
          <c:order val="1"/>
          <c:tx>
            <c:strRef>
              <c:f>Грип!$F$1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Грип!$F$2:$F$25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c:ext xmlns:c16="http://schemas.microsoft.com/office/drawing/2014/chart" uri="{C3380CC4-5D6E-409C-BE32-E72D297353CC}">
              <c16:uniqueId val="{00000001-C6DE-44B1-AFDC-327F4E5FCF43}"/>
            </c:ext>
          </c:extLst>
        </c:ser>
        <c:dLbls>
          <c:showLegendKey val="0"/>
          <c:showVal val="0"/>
          <c:showCatName val="0"/>
          <c:showSerName val="0"/>
          <c:showPercent val="0"/>
          <c:showBubbleSize val="0"/>
        </c:dLbls>
        <c:smooth val="0"/>
        <c:axId val="74710016"/>
        <c:axId val="75334784"/>
      </c:lineChart>
      <c:catAx>
        <c:axId val="7471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784"/>
        <c:crosses val="autoZero"/>
        <c:auto val="1"/>
        <c:lblAlgn val="ctr"/>
        <c:lblOffset val="100"/>
        <c:noMultiLvlLbl val="0"/>
      </c:catAx>
      <c:valAx>
        <c:axId val="753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9">
                  <c:v>1.0000000100000002</c:v>
                </c:pt>
                <c:pt idx="20">
                  <c:v>1.0000000100000002</c:v>
                </c:pt>
                <c:pt idx="21">
                  <c:v>1.0000000100000002</c:v>
                </c:pt>
                <c:pt idx="22">
                  <c:v>154.93777544062755</c:v>
                </c:pt>
              </c:numCache>
            </c:numRef>
          </c:val>
          <c:smooth val="0"/>
          <c:extLst>
            <c:ext xmlns:c16="http://schemas.microsoft.com/office/drawing/2014/chart" uri="{C3380CC4-5D6E-409C-BE32-E72D297353CC}">
              <c16:uniqueId val="{00000000-B19F-46CA-89D6-B826F943FBF0}"/>
            </c:ext>
          </c:extLst>
        </c:ser>
        <c:ser>
          <c:idx val="1"/>
          <c:order val="1"/>
          <c:tx>
            <c:strRef>
              <c:f>Дніпропетровська!$F$1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val>
          <c:smooth val="0"/>
          <c:extLst>
            <c:ext xmlns:c16="http://schemas.microsoft.com/office/drawing/2014/chart" uri="{C3380CC4-5D6E-409C-BE32-E72D297353CC}">
              <c16:uniqueId val="{00000001-B19F-46CA-89D6-B826F943FBF0}"/>
            </c:ext>
          </c:extLst>
        </c:ser>
        <c:dLbls>
          <c:showLegendKey val="0"/>
          <c:showVal val="0"/>
          <c:showCatName val="0"/>
          <c:showSerName val="0"/>
          <c:showPercent val="0"/>
          <c:showBubbleSize val="0"/>
        </c:dLbls>
        <c:smooth val="0"/>
        <c:axId val="74710016"/>
        <c:axId val="75334784"/>
      </c:lineChart>
      <c:catAx>
        <c:axId val="7471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784"/>
        <c:crosses val="autoZero"/>
        <c:auto val="1"/>
        <c:lblAlgn val="ctr"/>
        <c:lblOffset val="100"/>
        <c:noMultiLvlLbl val="0"/>
      </c:catAx>
      <c:valAx>
        <c:axId val="753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Дніпропетровська!$B$1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Дніпропетровська!$B$2:$B$25</c:f>
              <c:numCache>
                <c:formatCode>0.0</c:formatCode>
                <c:ptCount val="24"/>
                <c:pt idx="0">
                  <c:v>24.31775856253941</c:v>
                </c:pt>
                <c:pt idx="1">
                  <c:v>56.059154475200778</c:v>
                </c:pt>
                <c:pt idx="2">
                  <c:v>3.7576435969753108</c:v>
                </c:pt>
                <c:pt idx="3">
                  <c:v>1E-3</c:v>
                </c:pt>
                <c:pt idx="4">
                  <c:v>1E-3</c:v>
                </c:pt>
                <c:pt idx="5">
                  <c:v>1E-3</c:v>
                </c:pt>
                <c:pt idx="6">
                  <c:v>1E-3</c:v>
                </c:pt>
                <c:pt idx="7">
                  <c:v>1E-3</c:v>
                </c:pt>
                <c:pt idx="8">
                  <c:v>1E-3</c:v>
                </c:pt>
                <c:pt idx="9">
                  <c:v>1E-3</c:v>
                </c:pt>
                <c:pt idx="10">
                  <c:v>1E-3</c:v>
                </c:pt>
                <c:pt idx="11">
                  <c:v>23.309610280424081</c:v>
                </c:pt>
                <c:pt idx="12">
                  <c:v>8.8314531118012383</c:v>
                </c:pt>
                <c:pt idx="13">
                  <c:v>0.80567642423449892</c:v>
                </c:pt>
                <c:pt idx="14">
                  <c:v>9.6371295360357365</c:v>
                </c:pt>
                <c:pt idx="15">
                  <c:v>1E-3</c:v>
                </c:pt>
                <c:pt idx="16">
                  <c:v>1E-3</c:v>
                </c:pt>
                <c:pt idx="17">
                  <c:v>1E-3</c:v>
                </c:pt>
                <c:pt idx="18">
                  <c:v>1E-3</c:v>
                </c:pt>
                <c:pt idx="19">
                  <c:v>1E-3</c:v>
                </c:pt>
                <c:pt idx="20">
                  <c:v>1E-3</c:v>
                </c:pt>
                <c:pt idx="21">
                  <c:v>1E-3</c:v>
                </c:pt>
                <c:pt idx="22">
                  <c:v>1E-3</c:v>
                </c:pt>
                <c:pt idx="23">
                  <c:v>0.1549377738912498</c:v>
                </c:pt>
              </c:numCache>
            </c:numRef>
          </c:val>
          <c:smooth val="0"/>
          <c:extLst>
            <c:ext xmlns:c16="http://schemas.microsoft.com/office/drawing/2014/chart" uri="{C3380CC4-5D6E-409C-BE32-E72D297353CC}">
              <c16:uniqueId val="{00000000-EFE8-4C54-8742-B308F6C5644C}"/>
            </c:ext>
          </c:extLst>
        </c:ser>
        <c:ser>
          <c:idx val="1"/>
          <c:order val="1"/>
          <c:tx>
            <c:strRef>
              <c:f>Дніпропетровська!$I$1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Дніпропетровська!$I$2:$I$25</c:f>
              <c:numCache>
                <c:formatCode>General</c:formatCode>
                <c:ptCount val="24"/>
                <c:pt idx="0">
                  <c:v>24.31775856253941</c:v>
                </c:pt>
                <c:pt idx="1">
                  <c:v>56.05276190578472</c:v>
                </c:pt>
                <c:pt idx="2">
                  <c:v>3.7640117990474153</c:v>
                </c:pt>
                <c:pt idx="3">
                  <c:v>1.0016196203047039E-3</c:v>
                </c:pt>
                <c:pt idx="4">
                  <c:v>1.0014749128060075E-3</c:v>
                </c:pt>
                <c:pt idx="5">
                  <c:v>1.0012626742523312E-3</c:v>
                </c:pt>
                <c:pt idx="6">
                  <c:v>1.0009854638216081E-3</c:v>
                </c:pt>
                <c:pt idx="7">
                  <c:v>1.0006439949631052E-3</c:v>
                </c:pt>
                <c:pt idx="8">
                  <c:v>1.0002403507018685E-3</c:v>
                </c:pt>
                <c:pt idx="9">
                  <c:v>9.9978853585174984E-4</c:v>
                </c:pt>
                <c:pt idx="10">
                  <c:v>9.9930244728903142E-4</c:v>
                </c:pt>
                <c:pt idx="11">
                  <c:v>23.28150924632882</c:v>
                </c:pt>
                <c:pt idx="12">
                  <c:v>5.5706255082504024</c:v>
                </c:pt>
                <c:pt idx="13">
                  <c:v>12.842774815813252</c:v>
                </c:pt>
                <c:pt idx="14">
                  <c:v>0.86278095621528139</c:v>
                </c:pt>
                <c:pt idx="15">
                  <c:v>2.2959635959198831E-4</c:v>
                </c:pt>
                <c:pt idx="16">
                  <c:v>2.2956319077312609E-4</c:v>
                </c:pt>
                <c:pt idx="17">
                  <c:v>2.2951454214029332E-4</c:v>
                </c:pt>
                <c:pt idx="18">
                  <c:v>2.2945100032084845E-4</c:v>
                </c:pt>
                <c:pt idx="19">
                  <c:v>2.2937272885481828E-4</c:v>
                </c:pt>
                <c:pt idx="20">
                  <c:v>2.292802052233956E-4</c:v>
                </c:pt>
                <c:pt idx="21">
                  <c:v>2.2917663968117336E-4</c:v>
                </c:pt>
                <c:pt idx="22">
                  <c:v>2.2906521774086698E-4</c:v>
                </c:pt>
                <c:pt idx="23">
                  <c:v>5.336706660121358</c:v>
                </c:pt>
              </c:numCache>
            </c:numRef>
          </c:val>
          <c:smooth val="0"/>
          <c:extLst>
            <c:ext xmlns:c16="http://schemas.microsoft.com/office/drawing/2014/chart" uri="{C3380CC4-5D6E-409C-BE32-E72D297353CC}">
              <c16:uniqueId val="{00000001-EFE8-4C54-8742-B308F6C5644C}"/>
            </c:ext>
          </c:extLst>
        </c:ser>
        <c:dLbls>
          <c:showLegendKey val="0"/>
          <c:showVal val="0"/>
          <c:showCatName val="0"/>
          <c:showSerName val="0"/>
          <c:showPercent val="0"/>
          <c:showBubbleSize val="0"/>
        </c:dLbls>
        <c:smooth val="0"/>
        <c:axId val="97515008"/>
        <c:axId val="97543680"/>
      </c:lineChart>
      <c:catAx>
        <c:axId val="9751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80"/>
        <c:crosses val="autoZero"/>
        <c:auto val="1"/>
        <c:lblAlgn val="ctr"/>
        <c:lblOffset val="100"/>
        <c:noMultiLvlLbl val="0"/>
      </c:catAx>
      <c:valAx>
        <c:axId val="9754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Дніпропетровська!$B$1</c:f>
              <c:strCache>
                <c:ptCount val="1"/>
                <c:pt idx="0">
                  <c:v>Кількість хворих на грип осіб / на 100 тис. населення (спостережна)</c:v>
                </c:pt>
              </c:strCache>
            </c:strRef>
          </c:tx>
          <c:marker>
            <c:symbol val="none"/>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Дніпропетровська!$B$2:$B$25</c:f>
              <c:numCache>
                <c:formatCode>0.0</c:formatCode>
                <c:ptCount val="24"/>
                <c:pt idx="0">
                  <c:v>24.31775856253941</c:v>
                </c:pt>
                <c:pt idx="1">
                  <c:v>56.059154475200778</c:v>
                </c:pt>
                <c:pt idx="2">
                  <c:v>3.7576435969753108</c:v>
                </c:pt>
                <c:pt idx="3">
                  <c:v>1E-3</c:v>
                </c:pt>
                <c:pt idx="4">
                  <c:v>1E-3</c:v>
                </c:pt>
                <c:pt idx="5">
                  <c:v>1E-3</c:v>
                </c:pt>
                <c:pt idx="6">
                  <c:v>1E-3</c:v>
                </c:pt>
                <c:pt idx="7">
                  <c:v>1E-3</c:v>
                </c:pt>
                <c:pt idx="8">
                  <c:v>1E-3</c:v>
                </c:pt>
                <c:pt idx="9">
                  <c:v>1E-3</c:v>
                </c:pt>
                <c:pt idx="10">
                  <c:v>1E-3</c:v>
                </c:pt>
                <c:pt idx="11">
                  <c:v>23.309610280424081</c:v>
                </c:pt>
                <c:pt idx="12">
                  <c:v>8.8314531118012383</c:v>
                </c:pt>
                <c:pt idx="13">
                  <c:v>0.80567642423449892</c:v>
                </c:pt>
                <c:pt idx="14">
                  <c:v>9.6371295360357365</c:v>
                </c:pt>
                <c:pt idx="15">
                  <c:v>1E-3</c:v>
                </c:pt>
                <c:pt idx="16">
                  <c:v>1E-3</c:v>
                </c:pt>
                <c:pt idx="17">
                  <c:v>1E-3</c:v>
                </c:pt>
                <c:pt idx="18">
                  <c:v>1E-3</c:v>
                </c:pt>
                <c:pt idx="19">
                  <c:v>1E-3</c:v>
                </c:pt>
                <c:pt idx="20">
                  <c:v>1E-3</c:v>
                </c:pt>
                <c:pt idx="21">
                  <c:v>1E-3</c:v>
                </c:pt>
                <c:pt idx="22">
                  <c:v>1E-3</c:v>
                </c:pt>
                <c:pt idx="23">
                  <c:v>0.1549377738912498</c:v>
                </c:pt>
              </c:numCache>
            </c:numRef>
          </c:val>
          <c:smooth val="0"/>
          <c:extLst>
            <c:ext xmlns:c16="http://schemas.microsoft.com/office/drawing/2014/chart" uri="{C3380CC4-5D6E-409C-BE32-E72D297353CC}">
              <c16:uniqueId val="{00000000-A7F1-40F3-8DF4-9765DE2149CC}"/>
            </c:ext>
          </c:extLst>
        </c:ser>
        <c:dLbls>
          <c:showLegendKey val="0"/>
          <c:showVal val="0"/>
          <c:showCatName val="0"/>
          <c:showSerName val="0"/>
          <c:showPercent val="0"/>
          <c:showBubbleSize val="0"/>
        </c:dLbls>
        <c:smooth val="0"/>
        <c:axId val="97920896"/>
        <c:axId val="97993088"/>
      </c:lineChart>
      <c:catAx>
        <c:axId val="97920896"/>
        <c:scaling>
          <c:orientation val="minMax"/>
        </c:scaling>
        <c:delete val="0"/>
        <c:axPos val="b"/>
        <c:numFmt formatCode="General" sourceLinked="0"/>
        <c:majorTickMark val="out"/>
        <c:minorTickMark val="none"/>
        <c:tickLblPos val="nextTo"/>
        <c:crossAx val="97993088"/>
        <c:crosses val="autoZero"/>
        <c:auto val="1"/>
        <c:lblAlgn val="ctr"/>
        <c:lblOffset val="100"/>
        <c:noMultiLvlLbl val="0"/>
      </c:catAx>
      <c:valAx>
        <c:axId val="979930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7920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Дніпропетровська!$F$1</c:f>
              <c:strCache>
                <c:ptCount val="1"/>
                <c:pt idx="0">
                  <c:v>Інтенсивність передачи збудника грипу (усереднена)</c:v>
                </c:pt>
              </c:strCache>
            </c:strRef>
          </c:tx>
          <c:spPr>
            <a:ln w="15875"/>
          </c:spPr>
          <c:marker>
            <c:symbol val="square"/>
            <c:size val="5"/>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val>
          <c:smooth val="0"/>
          <c:extLst>
            <c:ext xmlns:c16="http://schemas.microsoft.com/office/drawing/2014/chart" uri="{C3380CC4-5D6E-409C-BE32-E72D297353CC}">
              <c16:uniqueId val="{00000000-D9F9-4E0E-AAED-FDD06CCA50D2}"/>
            </c:ext>
          </c:extLst>
        </c:ser>
        <c:ser>
          <c:idx val="1"/>
          <c:order val="1"/>
          <c:tx>
            <c:strRef>
              <c:f>Дніпропетровська!$E$1</c:f>
              <c:strCache>
                <c:ptCount val="1"/>
                <c:pt idx="0">
                  <c:v>Інтенсивність передачи збудника грипу (розрахована)</c:v>
                </c:pt>
              </c:strCache>
            </c:strRef>
          </c:tx>
          <c:spPr>
            <a:ln w="15875"/>
          </c:spPr>
          <c:marker>
            <c:symbol val="triangle"/>
            <c:size val="5"/>
          </c:marker>
          <c:cat>
            <c:strRef>
              <c:f>Дніпропетровська!$A$2:$A$25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9">
                  <c:v>1.0000000100000002</c:v>
                </c:pt>
                <c:pt idx="20">
                  <c:v>1.0000000100000002</c:v>
                </c:pt>
                <c:pt idx="21">
                  <c:v>1.0000000100000002</c:v>
                </c:pt>
                <c:pt idx="22">
                  <c:v>154.93777544062755</c:v>
                </c:pt>
              </c:numCache>
            </c:numRef>
          </c:val>
          <c:smooth val="0"/>
          <c:extLst>
            <c:ext xmlns:c16="http://schemas.microsoft.com/office/drawing/2014/chart" uri="{C3380CC4-5D6E-409C-BE32-E72D297353CC}">
              <c16:uniqueId val="{00000001-D9F9-4E0E-AAED-FDD06CCA50D2}"/>
            </c:ext>
          </c:extLst>
        </c:ser>
        <c:dLbls>
          <c:showLegendKey val="0"/>
          <c:showVal val="0"/>
          <c:showCatName val="0"/>
          <c:showSerName val="0"/>
          <c:showPercent val="0"/>
          <c:showBubbleSize val="0"/>
        </c:dLbls>
        <c:marker val="1"/>
        <c:smooth val="0"/>
        <c:axId val="98344960"/>
        <c:axId val="98346496"/>
      </c:lineChart>
      <c:catAx>
        <c:axId val="98344960"/>
        <c:scaling>
          <c:orientation val="minMax"/>
        </c:scaling>
        <c:delete val="0"/>
        <c:axPos val="b"/>
        <c:numFmt formatCode="General" sourceLinked="1"/>
        <c:majorTickMark val="out"/>
        <c:minorTickMark val="none"/>
        <c:tickLblPos val="nextTo"/>
        <c:crossAx val="98346496"/>
        <c:crosses val="autoZero"/>
        <c:auto val="1"/>
        <c:lblAlgn val="ctr"/>
        <c:lblOffset val="100"/>
        <c:noMultiLvlLbl val="0"/>
      </c:catAx>
      <c:valAx>
        <c:axId val="9834649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834496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Дніпропетровська!$F$1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Дніпропетровська!$E$2:$E$25</c:f>
              <c:numCache>
                <c:formatCode>General</c:formatCode>
                <c:ptCount val="24"/>
                <c:pt idx="0">
                  <c:v>2.3058371098107573</c:v>
                </c:pt>
                <c:pt idx="1">
                  <c:v>6.706757026486114E-2</c:v>
                </c:pt>
                <c:pt idx="2">
                  <c:v>2.6613422801805486E-4</c:v>
                </c:pt>
                <c:pt idx="3">
                  <c:v>1.0000000100000002</c:v>
                </c:pt>
                <c:pt idx="4">
                  <c:v>1.0000000100000002</c:v>
                </c:pt>
                <c:pt idx="5">
                  <c:v>1.0000000100000002</c:v>
                </c:pt>
                <c:pt idx="6">
                  <c:v>1.0000000100000002</c:v>
                </c:pt>
                <c:pt idx="7">
                  <c:v>1.0000000100000002</c:v>
                </c:pt>
                <c:pt idx="8">
                  <c:v>1.0000000100000002</c:v>
                </c:pt>
                <c:pt idx="9">
                  <c:v>1.0000000100000002</c:v>
                </c:pt>
                <c:pt idx="10">
                  <c:v>23309.610513520187</c:v>
                </c:pt>
                <c:pt idx="11">
                  <c:v>0.37896438691128598</c:v>
                </c:pt>
                <c:pt idx="12">
                  <c:v>9.1236127651273147E-2</c:v>
                </c:pt>
                <c:pt idx="13">
                  <c:v>11.961634833610267</c:v>
                </c:pt>
                <c:pt idx="14">
                  <c:v>1.0377533858438462E-4</c:v>
                </c:pt>
                <c:pt idx="15">
                  <c:v>1.0000000100000002</c:v>
                </c:pt>
                <c:pt idx="16">
                  <c:v>1.0000000100000002</c:v>
                </c:pt>
                <c:pt idx="17">
                  <c:v>1.0000000100000002</c:v>
                </c:pt>
                <c:pt idx="19">
                  <c:v>1.0000000100000002</c:v>
                </c:pt>
                <c:pt idx="20">
                  <c:v>1.0000000100000002</c:v>
                </c:pt>
                <c:pt idx="21">
                  <c:v>1.0000000100000002</c:v>
                </c:pt>
                <c:pt idx="22">
                  <c:v>154.93777544062755</c:v>
                </c:pt>
              </c:numCache>
            </c:numRef>
          </c:xVal>
          <c:yVal>
            <c:numRef>
              <c:f>Дніпропетровська!$F$2:$F$25</c:f>
              <c:numCache>
                <c:formatCode>General</c:formatCode>
                <c:ptCount val="24"/>
                <c:pt idx="0">
                  <c:v>2.3055741692808009</c:v>
                </c:pt>
                <c:pt idx="1">
                  <c:v>6.7188889304547597E-2</c:v>
                </c:pt>
                <c:pt idx="2">
                  <c:v>2.6611428876445513E-4</c:v>
                </c:pt>
                <c:pt idx="3">
                  <c:v>0.9998555365082773</c:v>
                </c:pt>
                <c:pt idx="4">
                  <c:v>0.99978808403129438</c:v>
                </c:pt>
                <c:pt idx="5">
                  <c:v>0.99972314916419269</c:v>
                </c:pt>
                <c:pt idx="6">
                  <c:v>0.99965887732185654</c:v>
                </c:pt>
                <c:pt idx="7">
                  <c:v>0.9995966255187424</c:v>
                </c:pt>
                <c:pt idx="8">
                  <c:v>0.9995483037156887</c:v>
                </c:pt>
                <c:pt idx="9">
                  <c:v>0.99951381861826127</c:v>
                </c:pt>
                <c:pt idx="10">
                  <c:v>23297.760895253494</c:v>
                </c:pt>
                <c:pt idx="11">
                  <c:v>0.23932824444514869</c:v>
                </c:pt>
                <c:pt idx="12">
                  <c:v>2.3055741692808009</c:v>
                </c:pt>
                <c:pt idx="13">
                  <c:v>6.7188889304547597E-2</c:v>
                </c:pt>
                <c:pt idx="14">
                  <c:v>2.6611428876445513E-4</c:v>
                </c:pt>
                <c:pt idx="15">
                  <c:v>0.9998555365082773</c:v>
                </c:pt>
                <c:pt idx="16">
                  <c:v>0.99978808403129438</c:v>
                </c:pt>
                <c:pt idx="17">
                  <c:v>0.99972314916419269</c:v>
                </c:pt>
                <c:pt idx="18">
                  <c:v>0.99965887732185654</c:v>
                </c:pt>
                <c:pt idx="19">
                  <c:v>0.9995966255187424</c:v>
                </c:pt>
                <c:pt idx="20">
                  <c:v>0.9995483037156887</c:v>
                </c:pt>
                <c:pt idx="21">
                  <c:v>0.99951381861826127</c:v>
                </c:pt>
                <c:pt idx="22">
                  <c:v>23297.760895253494</c:v>
                </c:pt>
                <c:pt idx="23">
                  <c:v>0.23932824444514869</c:v>
                </c:pt>
              </c:numCache>
            </c:numRef>
          </c:yVal>
          <c:smooth val="0"/>
          <c:extLst>
            <c:ext xmlns:c16="http://schemas.microsoft.com/office/drawing/2014/chart" uri="{C3380CC4-5D6E-409C-BE32-E72D297353CC}">
              <c16:uniqueId val="{00000001-F9AB-4523-809F-10EB8E852C0A}"/>
            </c:ext>
          </c:extLst>
        </c:ser>
        <c:dLbls>
          <c:showLegendKey val="0"/>
          <c:showVal val="0"/>
          <c:showCatName val="0"/>
          <c:showSerName val="0"/>
          <c:showPercent val="0"/>
          <c:showBubbleSize val="0"/>
        </c:dLbls>
        <c:axId val="104072320"/>
        <c:axId val="104074624"/>
      </c:scatterChart>
      <c:valAx>
        <c:axId val="1040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4624"/>
        <c:crosses val="autoZero"/>
        <c:crossBetween val="midCat"/>
      </c:valAx>
      <c:valAx>
        <c:axId val="104074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23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Донецька!$C$2:$C$25</c:f>
              <c:numCache>
                <c:formatCode>General</c:formatCode>
                <c:ptCount val="24"/>
                <c:pt idx="0">
                  <c:v>5.9121946892946799E-4</c:v>
                </c:pt>
                <c:pt idx="1">
                  <c:v>2.1566789944367485E-4</c:v>
                </c:pt>
                <c:pt idx="2">
                  <c:v>2.6608377204089754E-5</c:v>
                </c:pt>
                <c:pt idx="3">
                  <c:v>1.1670340878986735E-6</c:v>
                </c:pt>
                <c:pt idx="4">
                  <c:v>1E-8</c:v>
                </c:pt>
                <c:pt idx="5">
                  <c:v>1E-8</c:v>
                </c:pt>
                <c:pt idx="6">
                  <c:v>1E-8</c:v>
                </c:pt>
                <c:pt idx="7">
                  <c:v>1E-8</c:v>
                </c:pt>
                <c:pt idx="8">
                  <c:v>1E-8</c:v>
                </c:pt>
                <c:pt idx="9">
                  <c:v>2.3340681757973467E-7</c:v>
                </c:pt>
                <c:pt idx="10">
                  <c:v>2.5674749933770815E-6</c:v>
                </c:pt>
                <c:pt idx="11">
                  <c:v>2.4437693800598222E-4</c:v>
                </c:pt>
                <c:pt idx="12">
                  <c:v>3.8547239393718814E-4</c:v>
                </c:pt>
                <c:pt idx="13">
                  <c:v>2.528850162555434E-5</c:v>
                </c:pt>
                <c:pt idx="14">
                  <c:v>4.1430601261305375E-4</c:v>
                </c:pt>
                <c:pt idx="15">
                  <c:v>1.4180468201245422E-6</c:v>
                </c:pt>
                <c:pt idx="16">
                  <c:v>1E-8</c:v>
                </c:pt>
                <c:pt idx="17">
                  <c:v>1E-8</c:v>
                </c:pt>
                <c:pt idx="18">
                  <c:v>1E-8</c:v>
                </c:pt>
                <c:pt idx="19">
                  <c:v>1E-8</c:v>
                </c:pt>
                <c:pt idx="20">
                  <c:v>1E-8</c:v>
                </c:pt>
                <c:pt idx="21">
                  <c:v>1E-8</c:v>
                </c:pt>
                <c:pt idx="22">
                  <c:v>1E-8</c:v>
                </c:pt>
                <c:pt idx="23">
                  <c:v>7.0902341006227112E-7</c:v>
                </c:pt>
              </c:numCache>
            </c:numRef>
          </c:val>
          <c:smooth val="0"/>
          <c:extLst>
            <c:ext xmlns:c16="http://schemas.microsoft.com/office/drawing/2014/chart" uri="{C3380CC4-5D6E-409C-BE32-E72D297353CC}">
              <c16:uniqueId val="{00000000-FC76-451F-A268-9EA223A99A71}"/>
            </c:ext>
          </c:extLst>
        </c:ser>
        <c:ser>
          <c:idx val="1"/>
          <c:order val="1"/>
          <c:tx>
            <c:strRef>
              <c:f>Донецька!$G$1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Донецька!$G$2:$G$25</c:f>
              <c:numCache>
                <c:formatCode>General</c:formatCode>
                <c:ptCount val="24"/>
                <c:pt idx="0">
                  <c:v>5.9121946892946799E-4</c:v>
                </c:pt>
                <c:pt idx="1">
                  <c:v>2.1509312694551169E-4</c:v>
                </c:pt>
                <c:pt idx="2">
                  <c:v>2.716826466830206E-5</c:v>
                </c:pt>
                <c:pt idx="3">
                  <c:v>1.1823850786323234E-6</c:v>
                </c:pt>
                <c:pt idx="4">
                  <c:v>1.0051272935648005E-8</c:v>
                </c:pt>
                <c:pt idx="5">
                  <c:v>9.9717827435340161E-9</c:v>
                </c:pt>
                <c:pt idx="6">
                  <c:v>9.8932300017133824E-9</c:v>
                </c:pt>
                <c:pt idx="7">
                  <c:v>9.8158122733554617E-9</c:v>
                </c:pt>
                <c:pt idx="8">
                  <c:v>9.7397376489798495E-9</c:v>
                </c:pt>
                <c:pt idx="9">
                  <c:v>2.2559310581830949E-7</c:v>
                </c:pt>
                <c:pt idx="10">
                  <c:v>2.4700751017396356E-6</c:v>
                </c:pt>
                <c:pt idx="11">
                  <c:v>2.3973143768811662E-4</c:v>
                </c:pt>
                <c:pt idx="12">
                  <c:v>5.8532653442324204E-4</c:v>
                </c:pt>
                <c:pt idx="13">
                  <c:v>2.1295045841253124E-4</c:v>
                </c:pt>
                <c:pt idx="14">
                  <c:v>2.6897683327265472E-5</c:v>
                </c:pt>
                <c:pt idx="15">
                  <c:v>1.1706094743212549E-6</c:v>
                </c:pt>
                <c:pt idx="16">
                  <c:v>9.9511704593072442E-9</c:v>
                </c:pt>
                <c:pt idx="17">
                  <c:v>9.8724719256289213E-9</c:v>
                </c:pt>
                <c:pt idx="18">
                  <c:v>9.7947015059806897E-9</c:v>
                </c:pt>
                <c:pt idx="19">
                  <c:v>9.7180547959645686E-9</c:v>
                </c:pt>
                <c:pt idx="20">
                  <c:v>9.6427378136890879E-9</c:v>
                </c:pt>
                <c:pt idx="21">
                  <c:v>2.2334638268420206E-7</c:v>
                </c:pt>
                <c:pt idx="22">
                  <c:v>2.445475176070573E-6</c:v>
                </c:pt>
                <c:pt idx="23">
                  <c:v>2.3734391468462957E-4</c:v>
                </c:pt>
              </c:numCache>
            </c:numRef>
          </c:val>
          <c:smooth val="0"/>
          <c:extLst>
            <c:ext xmlns:c16="http://schemas.microsoft.com/office/drawing/2014/chart" uri="{C3380CC4-5D6E-409C-BE32-E72D297353CC}">
              <c16:uniqueId val="{00000001-FC76-451F-A268-9EA223A99A71}"/>
            </c:ext>
          </c:extLst>
        </c:ser>
        <c:dLbls>
          <c:showLegendKey val="0"/>
          <c:showVal val="0"/>
          <c:showCatName val="0"/>
          <c:showSerName val="0"/>
          <c:showPercent val="0"/>
          <c:showBubbleSize val="0"/>
        </c:dLbls>
        <c:smooth val="0"/>
        <c:axId val="72131712"/>
        <c:axId val="72134016"/>
      </c:lineChart>
      <c:catAx>
        <c:axId val="7213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4016"/>
        <c:crosses val="autoZero"/>
        <c:auto val="1"/>
        <c:lblAlgn val="ctr"/>
        <c:lblOffset val="100"/>
        <c:noMultiLvlLbl val="0"/>
      </c:catAx>
      <c:valAx>
        <c:axId val="72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9">
                  <c:v>1.0000000100000002</c:v>
                </c:pt>
                <c:pt idx="20">
                  <c:v>1.0000000100000002</c:v>
                </c:pt>
                <c:pt idx="21">
                  <c:v>1.0000000100000002</c:v>
                </c:pt>
                <c:pt idx="22">
                  <c:v>70.902341715250529</c:v>
                </c:pt>
              </c:numCache>
            </c:numRef>
          </c:val>
          <c:smooth val="0"/>
          <c:extLst>
            <c:ext xmlns:c16="http://schemas.microsoft.com/office/drawing/2014/chart" uri="{C3380CC4-5D6E-409C-BE32-E72D297353CC}">
              <c16:uniqueId val="{00000000-0295-4987-8DEC-7BD3E3B9D6BA}"/>
            </c:ext>
          </c:extLst>
        </c:ser>
        <c:ser>
          <c:idx val="1"/>
          <c:order val="1"/>
          <c:tx>
            <c:strRef>
              <c:f>Донецька!$F$1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Донецька!$F$2:$F$25</c:f>
              <c:numCache>
                <c:formatCode>General</c:formatCode>
                <c:ptCount val="24"/>
                <c:pt idx="0">
                  <c:v>0.36402787920317531</c:v>
                </c:pt>
                <c:pt idx="1">
                  <c:v>0.12633648512348208</c:v>
                </c:pt>
                <c:pt idx="2">
                  <c:v>4.3521999556909378E-2</c:v>
                </c:pt>
                <c:pt idx="3">
                  <c:v>8.500855602612661E-3</c:v>
                </c:pt>
                <c:pt idx="4">
                  <c:v>0.99209153980855935</c:v>
                </c:pt>
                <c:pt idx="5">
                  <c:v>0.99212250756080422</c:v>
                </c:pt>
                <c:pt idx="6">
                  <c:v>0.99217468599896852</c:v>
                </c:pt>
                <c:pt idx="7">
                  <c:v>0.99224979791242796</c:v>
                </c:pt>
                <c:pt idx="8">
                  <c:v>23.162133945071513</c:v>
                </c:pt>
                <c:pt idx="9">
                  <c:v>10.949251529703441</c:v>
                </c:pt>
                <c:pt idx="10">
                  <c:v>97.054550963003152</c:v>
                </c:pt>
                <c:pt idx="11">
                  <c:v>2.4421781927658301</c:v>
                </c:pt>
                <c:pt idx="12">
                  <c:v>0.36402787920317531</c:v>
                </c:pt>
                <c:pt idx="13">
                  <c:v>0.12633648512348208</c:v>
                </c:pt>
                <c:pt idx="14">
                  <c:v>4.3521999556909378E-2</c:v>
                </c:pt>
                <c:pt idx="15">
                  <c:v>8.500855602612661E-3</c:v>
                </c:pt>
                <c:pt idx="16">
                  <c:v>0.99209153980855935</c:v>
                </c:pt>
                <c:pt idx="17">
                  <c:v>0.99212250756080422</c:v>
                </c:pt>
                <c:pt idx="18">
                  <c:v>0.99217468599896852</c:v>
                </c:pt>
                <c:pt idx="19">
                  <c:v>0.99224979791242796</c:v>
                </c:pt>
                <c:pt idx="20">
                  <c:v>23.162133945071513</c:v>
                </c:pt>
                <c:pt idx="21">
                  <c:v>10.949251529703441</c:v>
                </c:pt>
                <c:pt idx="22">
                  <c:v>97.054550963003152</c:v>
                </c:pt>
                <c:pt idx="23">
                  <c:v>2.4421781927658301</c:v>
                </c:pt>
              </c:numCache>
            </c:numRef>
          </c:val>
          <c:smooth val="0"/>
          <c:extLst>
            <c:ext xmlns:c16="http://schemas.microsoft.com/office/drawing/2014/chart" uri="{C3380CC4-5D6E-409C-BE32-E72D297353CC}">
              <c16:uniqueId val="{00000001-0295-4987-8DEC-7BD3E3B9D6BA}"/>
            </c:ext>
          </c:extLst>
        </c:ser>
        <c:dLbls>
          <c:showLegendKey val="0"/>
          <c:showVal val="0"/>
          <c:showCatName val="0"/>
          <c:showSerName val="0"/>
          <c:showPercent val="0"/>
          <c:showBubbleSize val="0"/>
        </c:dLbls>
        <c:smooth val="0"/>
        <c:axId val="74710016"/>
        <c:axId val="75334784"/>
      </c:lineChart>
      <c:catAx>
        <c:axId val="7471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784"/>
        <c:crosses val="autoZero"/>
        <c:auto val="1"/>
        <c:lblAlgn val="ctr"/>
        <c:lblOffset val="100"/>
        <c:noMultiLvlLbl val="0"/>
      </c:catAx>
      <c:valAx>
        <c:axId val="753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Донецька!$B$1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Донецька!$B$2:$B$25</c:f>
              <c:numCache>
                <c:formatCode>0.0</c:formatCode>
                <c:ptCount val="24"/>
                <c:pt idx="0">
                  <c:v>59.121946892946795</c:v>
                </c:pt>
                <c:pt idx="1">
                  <c:v>21.566789944367486</c:v>
                </c:pt>
                <c:pt idx="2">
                  <c:v>2.6608377204089755</c:v>
                </c:pt>
                <c:pt idx="3">
                  <c:v>0.11670340878986735</c:v>
                </c:pt>
                <c:pt idx="4">
                  <c:v>1E-3</c:v>
                </c:pt>
                <c:pt idx="5">
                  <c:v>1E-3</c:v>
                </c:pt>
                <c:pt idx="6">
                  <c:v>1E-3</c:v>
                </c:pt>
                <c:pt idx="7">
                  <c:v>1E-3</c:v>
                </c:pt>
                <c:pt idx="8">
                  <c:v>1E-3</c:v>
                </c:pt>
                <c:pt idx="9">
                  <c:v>2.3340681757973467E-2</c:v>
                </c:pt>
                <c:pt idx="10">
                  <c:v>0.25674749933770813</c:v>
                </c:pt>
                <c:pt idx="11">
                  <c:v>24.437693800598222</c:v>
                </c:pt>
                <c:pt idx="12">
                  <c:v>38.547239393718812</c:v>
                </c:pt>
                <c:pt idx="13">
                  <c:v>2.5288501625554338</c:v>
                </c:pt>
                <c:pt idx="14">
                  <c:v>41.430601261305377</c:v>
                </c:pt>
                <c:pt idx="15">
                  <c:v>0.14180468201245422</c:v>
                </c:pt>
                <c:pt idx="16">
                  <c:v>1E-3</c:v>
                </c:pt>
                <c:pt idx="17">
                  <c:v>1E-3</c:v>
                </c:pt>
                <c:pt idx="18">
                  <c:v>1E-3</c:v>
                </c:pt>
                <c:pt idx="19">
                  <c:v>1E-3</c:v>
                </c:pt>
                <c:pt idx="20">
                  <c:v>1E-3</c:v>
                </c:pt>
                <c:pt idx="21">
                  <c:v>1E-3</c:v>
                </c:pt>
                <c:pt idx="22">
                  <c:v>1E-3</c:v>
                </c:pt>
                <c:pt idx="23">
                  <c:v>7.090234100622711E-2</c:v>
                </c:pt>
              </c:numCache>
            </c:numRef>
          </c:val>
          <c:smooth val="0"/>
          <c:extLst>
            <c:ext xmlns:c16="http://schemas.microsoft.com/office/drawing/2014/chart" uri="{C3380CC4-5D6E-409C-BE32-E72D297353CC}">
              <c16:uniqueId val="{00000000-8781-4B6D-A1E5-2C029A4DACB2}"/>
            </c:ext>
          </c:extLst>
        </c:ser>
        <c:ser>
          <c:idx val="1"/>
          <c:order val="1"/>
          <c:tx>
            <c:strRef>
              <c:f>Донецька!$I$1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Донецька!$I$2:$I$25</c:f>
              <c:numCache>
                <c:formatCode>General</c:formatCode>
                <c:ptCount val="24"/>
                <c:pt idx="0">
                  <c:v>59.121946892946802</c:v>
                </c:pt>
                <c:pt idx="1">
                  <c:v>21.50931269455117</c:v>
                </c:pt>
                <c:pt idx="2">
                  <c:v>2.7168264668302062</c:v>
                </c:pt>
                <c:pt idx="3">
                  <c:v>0.11823850786323234</c:v>
                </c:pt>
                <c:pt idx="4">
                  <c:v>1.0051272935648005E-3</c:v>
                </c:pt>
                <c:pt idx="5">
                  <c:v>9.9717827435340158E-4</c:v>
                </c:pt>
                <c:pt idx="6">
                  <c:v>9.8932300017133827E-4</c:v>
                </c:pt>
                <c:pt idx="7">
                  <c:v>9.8158122733554625E-4</c:v>
                </c:pt>
                <c:pt idx="8">
                  <c:v>9.7397376489798495E-4</c:v>
                </c:pt>
                <c:pt idx="9">
                  <c:v>2.2559310581830951E-2</c:v>
                </c:pt>
                <c:pt idx="10">
                  <c:v>0.24700751017396355</c:v>
                </c:pt>
                <c:pt idx="11">
                  <c:v>23.973143768811664</c:v>
                </c:pt>
                <c:pt idx="12">
                  <c:v>58.532653442324204</c:v>
                </c:pt>
                <c:pt idx="13">
                  <c:v>21.295045841253124</c:v>
                </c:pt>
                <c:pt idx="14">
                  <c:v>2.6897683327265471</c:v>
                </c:pt>
                <c:pt idx="15">
                  <c:v>0.1170609474321255</c:v>
                </c:pt>
                <c:pt idx="16">
                  <c:v>9.9511704593072451E-4</c:v>
                </c:pt>
                <c:pt idx="17">
                  <c:v>9.8724719256289219E-4</c:v>
                </c:pt>
                <c:pt idx="18">
                  <c:v>9.7947015059806903E-4</c:v>
                </c:pt>
                <c:pt idx="19">
                  <c:v>9.7180547959645691E-4</c:v>
                </c:pt>
                <c:pt idx="20">
                  <c:v>9.6427378136890879E-4</c:v>
                </c:pt>
                <c:pt idx="21">
                  <c:v>2.2334638268420207E-2</c:v>
                </c:pt>
                <c:pt idx="22">
                  <c:v>0.24454751760705729</c:v>
                </c:pt>
                <c:pt idx="23">
                  <c:v>23.734391468462956</c:v>
                </c:pt>
              </c:numCache>
            </c:numRef>
          </c:val>
          <c:smooth val="0"/>
          <c:extLst>
            <c:ext xmlns:c16="http://schemas.microsoft.com/office/drawing/2014/chart" uri="{C3380CC4-5D6E-409C-BE32-E72D297353CC}">
              <c16:uniqueId val="{00000001-8781-4B6D-A1E5-2C029A4DACB2}"/>
            </c:ext>
          </c:extLst>
        </c:ser>
        <c:dLbls>
          <c:showLegendKey val="0"/>
          <c:showVal val="0"/>
          <c:showCatName val="0"/>
          <c:showSerName val="0"/>
          <c:showPercent val="0"/>
          <c:showBubbleSize val="0"/>
        </c:dLbls>
        <c:smooth val="0"/>
        <c:axId val="97515008"/>
        <c:axId val="97543680"/>
      </c:lineChart>
      <c:catAx>
        <c:axId val="9751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80"/>
        <c:crosses val="autoZero"/>
        <c:auto val="1"/>
        <c:lblAlgn val="ctr"/>
        <c:lblOffset val="100"/>
        <c:noMultiLvlLbl val="0"/>
      </c:catAx>
      <c:valAx>
        <c:axId val="9754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Донецька!$B$1</c:f>
              <c:strCache>
                <c:ptCount val="1"/>
                <c:pt idx="0">
                  <c:v>Кількість хворих на грип осіб / на 100 тис. населення (спостережна)</c:v>
                </c:pt>
              </c:strCache>
            </c:strRef>
          </c:tx>
          <c:marker>
            <c:symbol val="none"/>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Донецька!$B$2:$B$25</c:f>
              <c:numCache>
                <c:formatCode>0.0</c:formatCode>
                <c:ptCount val="24"/>
                <c:pt idx="0">
                  <c:v>59.121946892946795</c:v>
                </c:pt>
                <c:pt idx="1">
                  <c:v>21.566789944367486</c:v>
                </c:pt>
                <c:pt idx="2">
                  <c:v>2.6608377204089755</c:v>
                </c:pt>
                <c:pt idx="3">
                  <c:v>0.11670340878986735</c:v>
                </c:pt>
                <c:pt idx="4">
                  <c:v>1E-3</c:v>
                </c:pt>
                <c:pt idx="5">
                  <c:v>1E-3</c:v>
                </c:pt>
                <c:pt idx="6">
                  <c:v>1E-3</c:v>
                </c:pt>
                <c:pt idx="7">
                  <c:v>1E-3</c:v>
                </c:pt>
                <c:pt idx="8">
                  <c:v>1E-3</c:v>
                </c:pt>
                <c:pt idx="9">
                  <c:v>2.3340681757973467E-2</c:v>
                </c:pt>
                <c:pt idx="10">
                  <c:v>0.25674749933770813</c:v>
                </c:pt>
                <c:pt idx="11">
                  <c:v>24.437693800598222</c:v>
                </c:pt>
                <c:pt idx="12">
                  <c:v>38.547239393718812</c:v>
                </c:pt>
                <c:pt idx="13">
                  <c:v>2.5288501625554338</c:v>
                </c:pt>
                <c:pt idx="14">
                  <c:v>41.430601261305377</c:v>
                </c:pt>
                <c:pt idx="15">
                  <c:v>0.14180468201245422</c:v>
                </c:pt>
                <c:pt idx="16">
                  <c:v>1E-3</c:v>
                </c:pt>
                <c:pt idx="17">
                  <c:v>1E-3</c:v>
                </c:pt>
                <c:pt idx="18">
                  <c:v>1E-3</c:v>
                </c:pt>
                <c:pt idx="19">
                  <c:v>1E-3</c:v>
                </c:pt>
                <c:pt idx="20">
                  <c:v>1E-3</c:v>
                </c:pt>
                <c:pt idx="21">
                  <c:v>1E-3</c:v>
                </c:pt>
                <c:pt idx="22">
                  <c:v>1E-3</c:v>
                </c:pt>
                <c:pt idx="23">
                  <c:v>7.090234100622711E-2</c:v>
                </c:pt>
              </c:numCache>
            </c:numRef>
          </c:val>
          <c:smooth val="0"/>
          <c:extLst>
            <c:ext xmlns:c16="http://schemas.microsoft.com/office/drawing/2014/chart" uri="{C3380CC4-5D6E-409C-BE32-E72D297353CC}">
              <c16:uniqueId val="{00000000-059D-4DD7-9FDE-07DBDC3939BA}"/>
            </c:ext>
          </c:extLst>
        </c:ser>
        <c:dLbls>
          <c:showLegendKey val="0"/>
          <c:showVal val="0"/>
          <c:showCatName val="0"/>
          <c:showSerName val="0"/>
          <c:showPercent val="0"/>
          <c:showBubbleSize val="0"/>
        </c:dLbls>
        <c:smooth val="0"/>
        <c:axId val="97920896"/>
        <c:axId val="97993088"/>
      </c:lineChart>
      <c:catAx>
        <c:axId val="97920896"/>
        <c:scaling>
          <c:orientation val="minMax"/>
        </c:scaling>
        <c:delete val="0"/>
        <c:axPos val="b"/>
        <c:numFmt formatCode="General" sourceLinked="0"/>
        <c:majorTickMark val="out"/>
        <c:minorTickMark val="none"/>
        <c:tickLblPos val="nextTo"/>
        <c:crossAx val="97993088"/>
        <c:crosses val="autoZero"/>
        <c:auto val="1"/>
        <c:lblAlgn val="ctr"/>
        <c:lblOffset val="100"/>
        <c:noMultiLvlLbl val="0"/>
      </c:catAx>
      <c:valAx>
        <c:axId val="979930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7920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Донецька!$F$1</c:f>
              <c:strCache>
                <c:ptCount val="1"/>
                <c:pt idx="0">
                  <c:v>Інтенсивність передачи збудника грипу (усереднена)</c:v>
                </c:pt>
              </c:strCache>
            </c:strRef>
          </c:tx>
          <c:spPr>
            <a:ln w="15875"/>
          </c:spPr>
          <c:marker>
            <c:symbol val="square"/>
            <c:size val="5"/>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Донецька!$F$2:$F$25</c:f>
              <c:numCache>
                <c:formatCode>General</c:formatCode>
                <c:ptCount val="24"/>
                <c:pt idx="0">
                  <c:v>0.36402787920317531</c:v>
                </c:pt>
                <c:pt idx="1">
                  <c:v>0.12633648512348208</c:v>
                </c:pt>
                <c:pt idx="2">
                  <c:v>4.3521999556909378E-2</c:v>
                </c:pt>
                <c:pt idx="3">
                  <c:v>8.500855602612661E-3</c:v>
                </c:pt>
                <c:pt idx="4">
                  <c:v>0.99209153980855935</c:v>
                </c:pt>
                <c:pt idx="5">
                  <c:v>0.99212250756080422</c:v>
                </c:pt>
                <c:pt idx="6">
                  <c:v>0.99217468599896852</c:v>
                </c:pt>
                <c:pt idx="7">
                  <c:v>0.99224979791242796</c:v>
                </c:pt>
                <c:pt idx="8">
                  <c:v>23.162133945071513</c:v>
                </c:pt>
                <c:pt idx="9">
                  <c:v>10.949251529703441</c:v>
                </c:pt>
                <c:pt idx="10">
                  <c:v>97.054550963003152</c:v>
                </c:pt>
                <c:pt idx="11">
                  <c:v>2.4421781927658301</c:v>
                </c:pt>
                <c:pt idx="12">
                  <c:v>0.36402787920317531</c:v>
                </c:pt>
                <c:pt idx="13">
                  <c:v>0.12633648512348208</c:v>
                </c:pt>
                <c:pt idx="14">
                  <c:v>4.3521999556909378E-2</c:v>
                </c:pt>
                <c:pt idx="15">
                  <c:v>8.500855602612661E-3</c:v>
                </c:pt>
                <c:pt idx="16">
                  <c:v>0.99209153980855935</c:v>
                </c:pt>
                <c:pt idx="17">
                  <c:v>0.99212250756080422</c:v>
                </c:pt>
                <c:pt idx="18">
                  <c:v>0.99217468599896852</c:v>
                </c:pt>
                <c:pt idx="19">
                  <c:v>0.99224979791242796</c:v>
                </c:pt>
                <c:pt idx="20">
                  <c:v>23.162133945071513</c:v>
                </c:pt>
                <c:pt idx="21">
                  <c:v>10.949251529703441</c:v>
                </c:pt>
                <c:pt idx="22">
                  <c:v>97.054550963003152</c:v>
                </c:pt>
                <c:pt idx="23">
                  <c:v>2.4421781927658301</c:v>
                </c:pt>
              </c:numCache>
            </c:numRef>
          </c:val>
          <c:smooth val="0"/>
          <c:extLst>
            <c:ext xmlns:c16="http://schemas.microsoft.com/office/drawing/2014/chart" uri="{C3380CC4-5D6E-409C-BE32-E72D297353CC}">
              <c16:uniqueId val="{00000000-C1BF-41F6-ACF2-63E1405164F5}"/>
            </c:ext>
          </c:extLst>
        </c:ser>
        <c:ser>
          <c:idx val="1"/>
          <c:order val="1"/>
          <c:tx>
            <c:strRef>
              <c:f>Донецька!$E$1</c:f>
              <c:strCache>
                <c:ptCount val="1"/>
                <c:pt idx="0">
                  <c:v>Інтенсивність передачи збудника грипу (розрахована)</c:v>
                </c:pt>
              </c:strCache>
            </c:strRef>
          </c:tx>
          <c:spPr>
            <a:ln w="15875"/>
          </c:spPr>
          <c:marker>
            <c:symbol val="triangle"/>
            <c:size val="5"/>
          </c:marker>
          <c:cat>
            <c:strRef>
              <c:f>Донецька!$A$2:$A$25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9">
                  <c:v>1.0000000100000002</c:v>
                </c:pt>
                <c:pt idx="20">
                  <c:v>1.0000000100000002</c:v>
                </c:pt>
                <c:pt idx="21">
                  <c:v>1.0000000100000002</c:v>
                </c:pt>
                <c:pt idx="22">
                  <c:v>70.902341715250529</c:v>
                </c:pt>
              </c:numCache>
            </c:numRef>
          </c:val>
          <c:smooth val="0"/>
          <c:extLst>
            <c:ext xmlns:c16="http://schemas.microsoft.com/office/drawing/2014/chart" uri="{C3380CC4-5D6E-409C-BE32-E72D297353CC}">
              <c16:uniqueId val="{00000001-C1BF-41F6-ACF2-63E1405164F5}"/>
            </c:ext>
          </c:extLst>
        </c:ser>
        <c:dLbls>
          <c:showLegendKey val="0"/>
          <c:showVal val="0"/>
          <c:showCatName val="0"/>
          <c:showSerName val="0"/>
          <c:showPercent val="0"/>
          <c:showBubbleSize val="0"/>
        </c:dLbls>
        <c:marker val="1"/>
        <c:smooth val="0"/>
        <c:axId val="98344960"/>
        <c:axId val="98346496"/>
      </c:lineChart>
      <c:catAx>
        <c:axId val="98344960"/>
        <c:scaling>
          <c:orientation val="minMax"/>
        </c:scaling>
        <c:delete val="0"/>
        <c:axPos val="b"/>
        <c:numFmt formatCode="General" sourceLinked="1"/>
        <c:majorTickMark val="out"/>
        <c:minorTickMark val="none"/>
        <c:tickLblPos val="nextTo"/>
        <c:crossAx val="98346496"/>
        <c:crosses val="autoZero"/>
        <c:auto val="1"/>
        <c:lblAlgn val="ctr"/>
        <c:lblOffset val="100"/>
        <c:noMultiLvlLbl val="0"/>
      </c:catAx>
      <c:valAx>
        <c:axId val="9834649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834496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Грип!$B$1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Грип!$B$2:$B$25</c:f>
              <c:numCache>
                <c:formatCode>0.0000000</c:formatCode>
                <c:ptCount val="24"/>
                <c:pt idx="0">
                  <c:v>62.608073529862644</c:v>
                </c:pt>
                <c:pt idx="1">
                  <c:v>56.915792667299208</c:v>
                </c:pt>
                <c:pt idx="2">
                  <c:v>6.2371869599246823</c:v>
                </c:pt>
                <c:pt idx="3">
                  <c:v>0.49813304179375978</c:v>
                </c:pt>
                <c:pt idx="4">
                  <c:v>0.16838300004296106</c:v>
                </c:pt>
                <c:pt idx="5">
                  <c:v>9.3546111134978367E-3</c:v>
                </c:pt>
                <c:pt idx="6">
                  <c:v>1.1693263891872301E-2</c:v>
                </c:pt>
                <c:pt idx="7">
                  <c:v>4.6773055567489183E-3</c:v>
                </c:pt>
                <c:pt idx="8">
                  <c:v>4.6773055567489183E-3</c:v>
                </c:pt>
                <c:pt idx="9">
                  <c:v>8.1852847243106069E-2</c:v>
                </c:pt>
                <c:pt idx="10">
                  <c:v>0.47240786123164075</c:v>
                </c:pt>
                <c:pt idx="11">
                  <c:v>44.277713052963634</c:v>
                </c:pt>
                <c:pt idx="12">
                  <c:v>41.129409579014734</c:v>
                </c:pt>
                <c:pt idx="13">
                  <c:v>5.2127901736429685</c:v>
                </c:pt>
                <c:pt idx="14">
                  <c:v>47.728504873463706</c:v>
                </c:pt>
                <c:pt idx="15">
                  <c:v>0.42673678038415974</c:v>
                </c:pt>
                <c:pt idx="16">
                  <c:v>5.6583882481877498E-2</c:v>
                </c:pt>
                <c:pt idx="17">
                  <c:v>1.8861294160625847E-2</c:v>
                </c:pt>
                <c:pt idx="18">
                  <c:v>0</c:v>
                </c:pt>
                <c:pt idx="19">
                  <c:v>2.942361889057632</c:v>
                </c:pt>
                <c:pt idx="20">
                  <c:v>2.35766177007823E-3</c:v>
                </c:pt>
                <c:pt idx="21">
                  <c:v>2.5934279470860539E-2</c:v>
                </c:pt>
                <c:pt idx="22">
                  <c:v>0.10845244142359861</c:v>
                </c:pt>
                <c:pt idx="23">
                  <c:v>0.45738638339517679</c:v>
                </c:pt>
              </c:numCache>
            </c:numRef>
          </c:val>
          <c:smooth val="0"/>
          <c:extLst>
            <c:ext xmlns:c16="http://schemas.microsoft.com/office/drawing/2014/chart" uri="{C3380CC4-5D6E-409C-BE32-E72D297353CC}">
              <c16:uniqueId val="{00000000-465B-4954-BD36-E8579438F128}"/>
            </c:ext>
          </c:extLst>
        </c:ser>
        <c:ser>
          <c:idx val="1"/>
          <c:order val="1"/>
          <c:tx>
            <c:strRef>
              <c:f>Грип!$I$1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Грип!$I$2:$I$25</c:f>
              <c:numCache>
                <c:formatCode>General</c:formatCode>
                <c:ptCount val="24"/>
                <c:pt idx="0">
                  <c:v>62.608073529862601</c:v>
                </c:pt>
                <c:pt idx="1">
                  <c:v>55.222271659234785</c:v>
                </c:pt>
                <c:pt idx="2">
                  <c:v>8.2242315558220298</c:v>
                </c:pt>
                <c:pt idx="3">
                  <c:v>0.29227806501124182</c:v>
                </c:pt>
                <c:pt idx="4">
                  <c:v>7.1691248991957168E-2</c:v>
                </c:pt>
                <c:pt idx="5">
                  <c:v>1.5971081593710298E-2</c:v>
                </c:pt>
                <c:pt idx="6">
                  <c:v>1.2587388482856825E-2</c:v>
                </c:pt>
                <c:pt idx="7">
                  <c:v>6.5049952519495658E-3</c:v>
                </c:pt>
                <c:pt idx="8">
                  <c:v>4.3957784344564998E-3</c:v>
                </c:pt>
                <c:pt idx="9">
                  <c:v>8.4838816938087633E-2</c:v>
                </c:pt>
                <c:pt idx="10">
                  <c:v>0.47005704760864331</c:v>
                </c:pt>
                <c:pt idx="11">
                  <c:v>44.27100909788733</c:v>
                </c:pt>
                <c:pt idx="12">
                  <c:v>46.823049958364273</c:v>
                </c:pt>
                <c:pt idx="13">
                  <c:v>41.305912225732143</c:v>
                </c:pt>
                <c:pt idx="14">
                  <c:v>6.1525300908588862</c:v>
                </c:pt>
                <c:pt idx="15">
                  <c:v>0.21865712742899138</c:v>
                </c:pt>
                <c:pt idx="16">
                  <c:v>5.3633221180937898E-2</c:v>
                </c:pt>
                <c:pt idx="17">
                  <c:v>1.1948190585883544E-2</c:v>
                </c:pt>
                <c:pt idx="18">
                  <c:v>9.4168025965909955E-3</c:v>
                </c:pt>
                <c:pt idx="19">
                  <c:v>4.866478714387828E-3</c:v>
                </c:pt>
                <c:pt idx="20">
                  <c:v>3.2885439122414786E-3</c:v>
                </c:pt>
                <c:pt idx="21">
                  <c:v>6.3469117520968704E-2</c:v>
                </c:pt>
                <c:pt idx="22">
                  <c:v>0.35165639324589626</c:v>
                </c:pt>
                <c:pt idx="23">
                  <c:v>33.119813641425544</c:v>
                </c:pt>
              </c:numCache>
            </c:numRef>
          </c:val>
          <c:smooth val="0"/>
          <c:extLst>
            <c:ext xmlns:c16="http://schemas.microsoft.com/office/drawing/2014/chart" uri="{C3380CC4-5D6E-409C-BE32-E72D297353CC}">
              <c16:uniqueId val="{00000001-465B-4954-BD36-E8579438F128}"/>
            </c:ext>
          </c:extLst>
        </c:ser>
        <c:dLbls>
          <c:showLegendKey val="0"/>
          <c:showVal val="0"/>
          <c:showCatName val="0"/>
          <c:showSerName val="0"/>
          <c:showPercent val="0"/>
          <c:showBubbleSize val="0"/>
        </c:dLbls>
        <c:smooth val="0"/>
        <c:axId val="97515008"/>
        <c:axId val="97543680"/>
      </c:lineChart>
      <c:catAx>
        <c:axId val="9751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80"/>
        <c:crosses val="autoZero"/>
        <c:auto val="1"/>
        <c:lblAlgn val="ctr"/>
        <c:lblOffset val="100"/>
        <c:noMultiLvlLbl val="0"/>
      </c:catAx>
      <c:valAx>
        <c:axId val="9754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Донецька!$F$1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Донецька!$E$2:$E$25</c:f>
              <c:numCache>
                <c:formatCode>General</c:formatCode>
                <c:ptCount val="24"/>
                <c:pt idx="0">
                  <c:v>0.36500063559247475</c:v>
                </c:pt>
                <c:pt idx="1">
                  <c:v>0.12340323749363817</c:v>
                </c:pt>
                <c:pt idx="2">
                  <c:v>4.3860816187948626E-2</c:v>
                </c:pt>
                <c:pt idx="3">
                  <c:v>8.5687400000116713E-3</c:v>
                </c:pt>
                <c:pt idx="4">
                  <c:v>1.0000000100000002</c:v>
                </c:pt>
                <c:pt idx="5">
                  <c:v>1.0000000100000002</c:v>
                </c:pt>
                <c:pt idx="6">
                  <c:v>1.0000000100000002</c:v>
                </c:pt>
                <c:pt idx="7">
                  <c:v>1.0000000100000002</c:v>
                </c:pt>
                <c:pt idx="8">
                  <c:v>23.340681991380286</c:v>
                </c:pt>
                <c:pt idx="9">
                  <c:v>11.000002567475592</c:v>
                </c:pt>
                <c:pt idx="10">
                  <c:v>95.182062559383624</c:v>
                </c:pt>
                <c:pt idx="11">
                  <c:v>1.5777536975159994</c:v>
                </c:pt>
                <c:pt idx="12">
                  <c:v>6.5629222226426531E-2</c:v>
                </c:pt>
                <c:pt idx="13">
                  <c:v>16.38359188658351</c:v>
                </c:pt>
                <c:pt idx="14">
                  <c:v>3.4241225706784827E-3</c:v>
                </c:pt>
                <c:pt idx="15">
                  <c:v>7.0519633333475142E-3</c:v>
                </c:pt>
                <c:pt idx="16">
                  <c:v>1.0000000100000002</c:v>
                </c:pt>
                <c:pt idx="17">
                  <c:v>1.0000000100000002</c:v>
                </c:pt>
                <c:pt idx="19">
                  <c:v>1.0000000100000002</c:v>
                </c:pt>
                <c:pt idx="20">
                  <c:v>1.0000000100000002</c:v>
                </c:pt>
                <c:pt idx="21">
                  <c:v>1.0000000100000002</c:v>
                </c:pt>
                <c:pt idx="22">
                  <c:v>70.902341715250529</c:v>
                </c:pt>
              </c:numCache>
            </c:numRef>
          </c:xVal>
          <c:yVal>
            <c:numRef>
              <c:f>Донецька!$F$2:$F$25</c:f>
              <c:numCache>
                <c:formatCode>General</c:formatCode>
                <c:ptCount val="24"/>
                <c:pt idx="0">
                  <c:v>0.36402787920317531</c:v>
                </c:pt>
                <c:pt idx="1">
                  <c:v>0.12633648512348208</c:v>
                </c:pt>
                <c:pt idx="2">
                  <c:v>4.3521999556909378E-2</c:v>
                </c:pt>
                <c:pt idx="3">
                  <c:v>8.500855602612661E-3</c:v>
                </c:pt>
                <c:pt idx="4">
                  <c:v>0.99209153980855935</c:v>
                </c:pt>
                <c:pt idx="5">
                  <c:v>0.99212250756080422</c:v>
                </c:pt>
                <c:pt idx="6">
                  <c:v>0.99217468599896852</c:v>
                </c:pt>
                <c:pt idx="7">
                  <c:v>0.99224979791242796</c:v>
                </c:pt>
                <c:pt idx="8">
                  <c:v>23.162133945071513</c:v>
                </c:pt>
                <c:pt idx="9">
                  <c:v>10.949251529703441</c:v>
                </c:pt>
                <c:pt idx="10">
                  <c:v>97.054550963003152</c:v>
                </c:pt>
                <c:pt idx="11">
                  <c:v>2.4421781927658301</c:v>
                </c:pt>
                <c:pt idx="12">
                  <c:v>0.36402787920317531</c:v>
                </c:pt>
                <c:pt idx="13">
                  <c:v>0.12633648512348208</c:v>
                </c:pt>
                <c:pt idx="14">
                  <c:v>4.3521999556909378E-2</c:v>
                </c:pt>
                <c:pt idx="15">
                  <c:v>8.500855602612661E-3</c:v>
                </c:pt>
                <c:pt idx="16">
                  <c:v>0.99209153980855935</c:v>
                </c:pt>
                <c:pt idx="17">
                  <c:v>0.99212250756080422</c:v>
                </c:pt>
                <c:pt idx="18">
                  <c:v>0.99217468599896852</c:v>
                </c:pt>
                <c:pt idx="19">
                  <c:v>0.99224979791242796</c:v>
                </c:pt>
                <c:pt idx="20">
                  <c:v>23.162133945071513</c:v>
                </c:pt>
                <c:pt idx="21">
                  <c:v>10.949251529703441</c:v>
                </c:pt>
                <c:pt idx="22">
                  <c:v>97.054550963003152</c:v>
                </c:pt>
                <c:pt idx="23">
                  <c:v>2.4421781927658301</c:v>
                </c:pt>
              </c:numCache>
            </c:numRef>
          </c:yVal>
          <c:smooth val="0"/>
          <c:extLst>
            <c:ext xmlns:c16="http://schemas.microsoft.com/office/drawing/2014/chart" uri="{C3380CC4-5D6E-409C-BE32-E72D297353CC}">
              <c16:uniqueId val="{00000001-6DAE-4545-B4DF-63A9AE0433CF}"/>
            </c:ext>
          </c:extLst>
        </c:ser>
        <c:dLbls>
          <c:showLegendKey val="0"/>
          <c:showVal val="0"/>
          <c:showCatName val="0"/>
          <c:showSerName val="0"/>
          <c:showPercent val="0"/>
          <c:showBubbleSize val="0"/>
        </c:dLbls>
        <c:axId val="104072320"/>
        <c:axId val="104074624"/>
      </c:scatterChart>
      <c:valAx>
        <c:axId val="1040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4624"/>
        <c:crosses val="autoZero"/>
        <c:crossBetween val="midCat"/>
      </c:valAx>
      <c:valAx>
        <c:axId val="104074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23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Житомирська!$C$2:$C$25</c:f>
              <c:numCache>
                <c:formatCode>General</c:formatCode>
                <c:ptCount val="24"/>
                <c:pt idx="0">
                  <c:v>1.5548226157463586E-3</c:v>
                </c:pt>
                <c:pt idx="1">
                  <c:v>1.6423510127433389E-3</c:v>
                </c:pt>
                <c:pt idx="2">
                  <c:v>1.2651831929563512E-4</c:v>
                </c:pt>
                <c:pt idx="3">
                  <c:v>7.1614142997529319E-6</c:v>
                </c:pt>
                <c:pt idx="4">
                  <c:v>1E-8</c:v>
                </c:pt>
                <c:pt idx="5">
                  <c:v>7.9571269997254795E-7</c:v>
                </c:pt>
                <c:pt idx="6">
                  <c:v>1E-8</c:v>
                </c:pt>
                <c:pt idx="7">
                  <c:v>1E-8</c:v>
                </c:pt>
                <c:pt idx="8">
                  <c:v>1E-8</c:v>
                </c:pt>
                <c:pt idx="9">
                  <c:v>2.3871380999176435E-6</c:v>
                </c:pt>
                <c:pt idx="10">
                  <c:v>7.9571269997254793E-6</c:v>
                </c:pt>
                <c:pt idx="11">
                  <c:v>1.8802691100351307E-3</c:v>
                </c:pt>
                <c:pt idx="12">
                  <c:v>1.367169089893986E-3</c:v>
                </c:pt>
                <c:pt idx="13">
                  <c:v>7.2507494455190769E-5</c:v>
                </c:pt>
                <c:pt idx="14">
                  <c:v>1.4517611667583753E-3</c:v>
                </c:pt>
                <c:pt idx="15">
                  <c:v>3.2225553091195895E-6</c:v>
                </c:pt>
                <c:pt idx="16">
                  <c:v>1E-8</c:v>
                </c:pt>
                <c:pt idx="17">
                  <c:v>8.0563882727989737E-7</c:v>
                </c:pt>
                <c:pt idx="18">
                  <c:v>1E-8</c:v>
                </c:pt>
                <c:pt idx="19">
                  <c:v>1E-8</c:v>
                </c:pt>
                <c:pt idx="20">
                  <c:v>1E-8</c:v>
                </c:pt>
                <c:pt idx="21">
                  <c:v>8.0563882727989737E-7</c:v>
                </c:pt>
                <c:pt idx="22">
                  <c:v>5.6394717909592821E-6</c:v>
                </c:pt>
                <c:pt idx="23">
                  <c:v>4.8338329636793844E-6</c:v>
                </c:pt>
              </c:numCache>
            </c:numRef>
          </c:val>
          <c:smooth val="0"/>
          <c:extLst>
            <c:ext xmlns:c16="http://schemas.microsoft.com/office/drawing/2014/chart" uri="{C3380CC4-5D6E-409C-BE32-E72D297353CC}">
              <c16:uniqueId val="{00000000-271E-4BE5-8B9B-C29ADB010853}"/>
            </c:ext>
          </c:extLst>
        </c:ser>
        <c:ser>
          <c:idx val="1"/>
          <c:order val="1"/>
          <c:tx>
            <c:strRef>
              <c:f>Житомирська!$G$1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Житомирська!$G$2:$G$25</c:f>
              <c:numCache>
                <c:formatCode>General</c:formatCode>
                <c:ptCount val="24"/>
                <c:pt idx="0">
                  <c:v>1.5548226157463586E-3</c:v>
                </c:pt>
                <c:pt idx="1">
                  <c:v>1.6424780418925952E-3</c:v>
                </c:pt>
                <c:pt idx="2">
                  <c:v>1.2639864913065402E-4</c:v>
                </c:pt>
                <c:pt idx="3">
                  <c:v>7.1583376505884462E-6</c:v>
                </c:pt>
                <c:pt idx="4">
                  <c:v>1.0049985640390794E-8</c:v>
                </c:pt>
                <c:pt idx="5">
                  <c:v>8.004548776106664E-7</c:v>
                </c:pt>
                <c:pt idx="6">
                  <c:v>1.0010268405875942E-8</c:v>
                </c:pt>
                <c:pt idx="7">
                  <c:v>9.9809619307926979E-9</c:v>
                </c:pt>
                <c:pt idx="8">
                  <c:v>9.9477252083183227E-9</c:v>
                </c:pt>
                <c:pt idx="9">
                  <c:v>2.3739556054297844E-6</c:v>
                </c:pt>
                <c:pt idx="10">
                  <c:v>7.9079226525887461E-6</c:v>
                </c:pt>
                <c:pt idx="11">
                  <c:v>1.8800145097759972E-3</c:v>
                </c:pt>
                <c:pt idx="12">
                  <c:v>1.3510502163462639E-3</c:v>
                </c:pt>
                <c:pt idx="13">
                  <c:v>1.4275089523460437E-3</c:v>
                </c:pt>
                <c:pt idx="14">
                  <c:v>1.0987912800044989E-4</c:v>
                </c:pt>
                <c:pt idx="15">
                  <c:v>6.2228900347635903E-6</c:v>
                </c:pt>
                <c:pt idx="16">
                  <c:v>8.7366672329622562E-9</c:v>
                </c:pt>
                <c:pt idx="17">
                  <c:v>6.9585252756624114E-7</c:v>
                </c:pt>
                <c:pt idx="18">
                  <c:v>8.7021411141420913E-9</c:v>
                </c:pt>
                <c:pt idx="19">
                  <c:v>8.6766643778775155E-9</c:v>
                </c:pt>
                <c:pt idx="20">
                  <c:v>8.6477709931163557E-9</c:v>
                </c:pt>
                <c:pt idx="21">
                  <c:v>2.0637305535040515E-6</c:v>
                </c:pt>
                <c:pt idx="22">
                  <c:v>6.874529000625163E-6</c:v>
                </c:pt>
                <c:pt idx="23">
                  <c:v>1.6343391548887878E-3</c:v>
                </c:pt>
              </c:numCache>
            </c:numRef>
          </c:val>
          <c:smooth val="0"/>
          <c:extLst>
            <c:ext xmlns:c16="http://schemas.microsoft.com/office/drawing/2014/chart" uri="{C3380CC4-5D6E-409C-BE32-E72D297353CC}">
              <c16:uniqueId val="{00000001-271E-4BE5-8B9B-C29ADB010853}"/>
            </c:ext>
          </c:extLst>
        </c:ser>
        <c:dLbls>
          <c:showLegendKey val="0"/>
          <c:showVal val="0"/>
          <c:showCatName val="0"/>
          <c:showSerName val="0"/>
          <c:showPercent val="0"/>
          <c:showBubbleSize val="0"/>
        </c:dLbls>
        <c:smooth val="0"/>
        <c:axId val="72131712"/>
        <c:axId val="72134016"/>
      </c:lineChart>
      <c:catAx>
        <c:axId val="7213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4016"/>
        <c:crosses val="autoZero"/>
        <c:auto val="1"/>
        <c:lblAlgn val="ctr"/>
        <c:lblOffset val="100"/>
        <c:noMultiLvlLbl val="0"/>
      </c:catAx>
      <c:valAx>
        <c:axId val="72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9">
                  <c:v>1.0000000100000002</c:v>
                </c:pt>
                <c:pt idx="20">
                  <c:v>80.563883533628569</c:v>
                </c:pt>
                <c:pt idx="21">
                  <c:v>7.0000056394763348</c:v>
                </c:pt>
                <c:pt idx="22">
                  <c:v>0.85714769100308119</c:v>
                </c:pt>
              </c:numCache>
            </c:numRef>
          </c:val>
          <c:smooth val="0"/>
          <c:extLst>
            <c:ext xmlns:c16="http://schemas.microsoft.com/office/drawing/2014/chart" uri="{C3380CC4-5D6E-409C-BE32-E72D297353CC}">
              <c16:uniqueId val="{00000000-1BE2-4030-B678-5EB42480F228}"/>
            </c:ext>
          </c:extLst>
        </c:ser>
        <c:ser>
          <c:idx val="1"/>
          <c:order val="1"/>
          <c:tx>
            <c:strRef>
              <c:f>Житомирська!$F$1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val>
          <c:smooth val="0"/>
          <c:extLst>
            <c:ext xmlns:c16="http://schemas.microsoft.com/office/drawing/2014/chart" uri="{C3380CC4-5D6E-409C-BE32-E72D297353CC}">
              <c16:uniqueId val="{00000001-1BE2-4030-B678-5EB42480F228}"/>
            </c:ext>
          </c:extLst>
        </c:ser>
        <c:dLbls>
          <c:showLegendKey val="0"/>
          <c:showVal val="0"/>
          <c:showCatName val="0"/>
          <c:showSerName val="0"/>
          <c:showPercent val="0"/>
          <c:showBubbleSize val="0"/>
        </c:dLbls>
        <c:smooth val="0"/>
        <c:axId val="74710016"/>
        <c:axId val="75334784"/>
      </c:lineChart>
      <c:catAx>
        <c:axId val="7471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784"/>
        <c:crosses val="autoZero"/>
        <c:auto val="1"/>
        <c:lblAlgn val="ctr"/>
        <c:lblOffset val="100"/>
        <c:noMultiLvlLbl val="0"/>
      </c:catAx>
      <c:valAx>
        <c:axId val="753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Житомирська!$B$1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Житомирська!$B$2:$B$25</c:f>
              <c:numCache>
                <c:formatCode>0.0</c:formatCode>
                <c:ptCount val="24"/>
                <c:pt idx="0">
                  <c:v>155.48226157463586</c:v>
                </c:pt>
                <c:pt idx="1">
                  <c:v>164.23510127433389</c:v>
                </c:pt>
                <c:pt idx="2">
                  <c:v>12.651831929563512</c:v>
                </c:pt>
                <c:pt idx="3">
                  <c:v>0.71614142997529318</c:v>
                </c:pt>
                <c:pt idx="4">
                  <c:v>1E-3</c:v>
                </c:pt>
                <c:pt idx="5">
                  <c:v>7.9571269997254793E-2</c:v>
                </c:pt>
                <c:pt idx="6">
                  <c:v>1E-3</c:v>
                </c:pt>
                <c:pt idx="7">
                  <c:v>1E-3</c:v>
                </c:pt>
                <c:pt idx="8">
                  <c:v>1E-3</c:v>
                </c:pt>
                <c:pt idx="9">
                  <c:v>0.23871380999176436</c:v>
                </c:pt>
                <c:pt idx="10">
                  <c:v>0.7957126999725479</c:v>
                </c:pt>
                <c:pt idx="11">
                  <c:v>188.02691100351308</c:v>
                </c:pt>
                <c:pt idx="12">
                  <c:v>136.7169089893986</c:v>
                </c:pt>
                <c:pt idx="13">
                  <c:v>7.2507494455190775</c:v>
                </c:pt>
                <c:pt idx="14">
                  <c:v>145.17611667583753</c:v>
                </c:pt>
                <c:pt idx="15">
                  <c:v>0.32225553091195897</c:v>
                </c:pt>
                <c:pt idx="16">
                  <c:v>1E-3</c:v>
                </c:pt>
                <c:pt idx="17">
                  <c:v>8.0563882727989741E-2</c:v>
                </c:pt>
                <c:pt idx="18">
                  <c:v>1E-3</c:v>
                </c:pt>
                <c:pt idx="19">
                  <c:v>1E-3</c:v>
                </c:pt>
                <c:pt idx="20">
                  <c:v>1E-3</c:v>
                </c:pt>
                <c:pt idx="21">
                  <c:v>8.0563882727989741E-2</c:v>
                </c:pt>
                <c:pt idx="22">
                  <c:v>0.56394717909592817</c:v>
                </c:pt>
                <c:pt idx="23">
                  <c:v>0.48338329636793848</c:v>
                </c:pt>
              </c:numCache>
            </c:numRef>
          </c:val>
          <c:smooth val="0"/>
          <c:extLst>
            <c:ext xmlns:c16="http://schemas.microsoft.com/office/drawing/2014/chart" uri="{C3380CC4-5D6E-409C-BE32-E72D297353CC}">
              <c16:uniqueId val="{00000000-9C12-4E98-AC82-84C1F2831942}"/>
            </c:ext>
          </c:extLst>
        </c:ser>
        <c:ser>
          <c:idx val="1"/>
          <c:order val="1"/>
          <c:tx>
            <c:strRef>
              <c:f>Житомирська!$I$1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Житомирська!$I$2:$I$25</c:f>
              <c:numCache>
                <c:formatCode>General</c:formatCode>
                <c:ptCount val="24"/>
                <c:pt idx="0">
                  <c:v>155.48226157463586</c:v>
                </c:pt>
                <c:pt idx="1">
                  <c:v>164.24780418925951</c:v>
                </c:pt>
                <c:pt idx="2">
                  <c:v>12.639864913065402</c:v>
                </c:pt>
                <c:pt idx="3">
                  <c:v>0.71583376505884466</c:v>
                </c:pt>
                <c:pt idx="4">
                  <c:v>1.0049985640390793E-3</c:v>
                </c:pt>
                <c:pt idx="5">
                  <c:v>8.0045487761066639E-2</c:v>
                </c:pt>
                <c:pt idx="6">
                  <c:v>1.0010268405875942E-3</c:v>
                </c:pt>
                <c:pt idx="7">
                  <c:v>9.9809619307926977E-4</c:v>
                </c:pt>
                <c:pt idx="8">
                  <c:v>9.9477252083183219E-4</c:v>
                </c:pt>
                <c:pt idx="9">
                  <c:v>0.23739556054297845</c:v>
                </c:pt>
                <c:pt idx="10">
                  <c:v>0.79079226525887458</c:v>
                </c:pt>
                <c:pt idx="11">
                  <c:v>188.00145097759972</c:v>
                </c:pt>
                <c:pt idx="12">
                  <c:v>135.10502163462638</c:v>
                </c:pt>
                <c:pt idx="13">
                  <c:v>142.75089523460437</c:v>
                </c:pt>
                <c:pt idx="14">
                  <c:v>10.987912800044988</c:v>
                </c:pt>
                <c:pt idx="15">
                  <c:v>0.62228900347635907</c:v>
                </c:pt>
                <c:pt idx="16">
                  <c:v>8.7366672329622559E-4</c:v>
                </c:pt>
                <c:pt idx="17">
                  <c:v>6.9585252756624111E-2</c:v>
                </c:pt>
                <c:pt idx="18">
                  <c:v>8.7021411141420914E-4</c:v>
                </c:pt>
                <c:pt idx="19">
                  <c:v>8.6766643778775159E-4</c:v>
                </c:pt>
                <c:pt idx="20">
                  <c:v>8.6477709931163558E-4</c:v>
                </c:pt>
                <c:pt idx="21">
                  <c:v>0.20637305535040515</c:v>
                </c:pt>
                <c:pt idx="22">
                  <c:v>0.68745290006251625</c:v>
                </c:pt>
                <c:pt idx="23">
                  <c:v>163.4339154888788</c:v>
                </c:pt>
              </c:numCache>
            </c:numRef>
          </c:val>
          <c:smooth val="0"/>
          <c:extLst>
            <c:ext xmlns:c16="http://schemas.microsoft.com/office/drawing/2014/chart" uri="{C3380CC4-5D6E-409C-BE32-E72D297353CC}">
              <c16:uniqueId val="{00000001-9C12-4E98-AC82-84C1F2831942}"/>
            </c:ext>
          </c:extLst>
        </c:ser>
        <c:dLbls>
          <c:showLegendKey val="0"/>
          <c:showVal val="0"/>
          <c:showCatName val="0"/>
          <c:showSerName val="0"/>
          <c:showPercent val="0"/>
          <c:showBubbleSize val="0"/>
        </c:dLbls>
        <c:smooth val="0"/>
        <c:axId val="97515008"/>
        <c:axId val="97543680"/>
      </c:lineChart>
      <c:catAx>
        <c:axId val="9751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80"/>
        <c:crosses val="autoZero"/>
        <c:auto val="1"/>
        <c:lblAlgn val="ctr"/>
        <c:lblOffset val="100"/>
        <c:noMultiLvlLbl val="0"/>
      </c:catAx>
      <c:valAx>
        <c:axId val="9754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Житомирська!$B$1</c:f>
              <c:strCache>
                <c:ptCount val="1"/>
                <c:pt idx="0">
                  <c:v>Кількість хворих на грип осіб / на 100 тис. населення (спостережна)</c:v>
                </c:pt>
              </c:strCache>
            </c:strRef>
          </c:tx>
          <c:marker>
            <c:symbol val="none"/>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Житомирська!$B$2:$B$25</c:f>
              <c:numCache>
                <c:formatCode>0.0</c:formatCode>
                <c:ptCount val="24"/>
                <c:pt idx="0">
                  <c:v>155.48226157463586</c:v>
                </c:pt>
                <c:pt idx="1">
                  <c:v>164.23510127433389</c:v>
                </c:pt>
                <c:pt idx="2">
                  <c:v>12.651831929563512</c:v>
                </c:pt>
                <c:pt idx="3">
                  <c:v>0.71614142997529318</c:v>
                </c:pt>
                <c:pt idx="4">
                  <c:v>1E-3</c:v>
                </c:pt>
                <c:pt idx="5">
                  <c:v>7.9571269997254793E-2</c:v>
                </c:pt>
                <c:pt idx="6">
                  <c:v>1E-3</c:v>
                </c:pt>
                <c:pt idx="7">
                  <c:v>1E-3</c:v>
                </c:pt>
                <c:pt idx="8">
                  <c:v>1E-3</c:v>
                </c:pt>
                <c:pt idx="9">
                  <c:v>0.23871380999176436</c:v>
                </c:pt>
                <c:pt idx="10">
                  <c:v>0.7957126999725479</c:v>
                </c:pt>
                <c:pt idx="11">
                  <c:v>188.02691100351308</c:v>
                </c:pt>
                <c:pt idx="12">
                  <c:v>136.7169089893986</c:v>
                </c:pt>
                <c:pt idx="13">
                  <c:v>7.2507494455190775</c:v>
                </c:pt>
                <c:pt idx="14">
                  <c:v>145.17611667583753</c:v>
                </c:pt>
                <c:pt idx="15">
                  <c:v>0.32225553091195897</c:v>
                </c:pt>
                <c:pt idx="16">
                  <c:v>1E-3</c:v>
                </c:pt>
                <c:pt idx="17">
                  <c:v>8.0563882727989741E-2</c:v>
                </c:pt>
                <c:pt idx="18">
                  <c:v>1E-3</c:v>
                </c:pt>
                <c:pt idx="19">
                  <c:v>1E-3</c:v>
                </c:pt>
                <c:pt idx="20">
                  <c:v>1E-3</c:v>
                </c:pt>
                <c:pt idx="21">
                  <c:v>8.0563882727989741E-2</c:v>
                </c:pt>
                <c:pt idx="22">
                  <c:v>0.56394717909592817</c:v>
                </c:pt>
                <c:pt idx="23">
                  <c:v>0.48338329636793848</c:v>
                </c:pt>
              </c:numCache>
            </c:numRef>
          </c:val>
          <c:smooth val="0"/>
          <c:extLst>
            <c:ext xmlns:c16="http://schemas.microsoft.com/office/drawing/2014/chart" uri="{C3380CC4-5D6E-409C-BE32-E72D297353CC}">
              <c16:uniqueId val="{00000000-9CFE-4FB5-89B4-04AE3B0D422B}"/>
            </c:ext>
          </c:extLst>
        </c:ser>
        <c:dLbls>
          <c:showLegendKey val="0"/>
          <c:showVal val="0"/>
          <c:showCatName val="0"/>
          <c:showSerName val="0"/>
          <c:showPercent val="0"/>
          <c:showBubbleSize val="0"/>
        </c:dLbls>
        <c:smooth val="0"/>
        <c:axId val="97920896"/>
        <c:axId val="97993088"/>
      </c:lineChart>
      <c:catAx>
        <c:axId val="97920896"/>
        <c:scaling>
          <c:orientation val="minMax"/>
        </c:scaling>
        <c:delete val="0"/>
        <c:axPos val="b"/>
        <c:numFmt formatCode="General" sourceLinked="0"/>
        <c:majorTickMark val="out"/>
        <c:minorTickMark val="none"/>
        <c:tickLblPos val="nextTo"/>
        <c:crossAx val="97993088"/>
        <c:crosses val="autoZero"/>
        <c:auto val="1"/>
        <c:lblAlgn val="ctr"/>
        <c:lblOffset val="100"/>
        <c:noMultiLvlLbl val="0"/>
      </c:catAx>
      <c:valAx>
        <c:axId val="979930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 sourceLinked="1"/>
        <c:majorTickMark val="out"/>
        <c:minorTickMark val="none"/>
        <c:tickLblPos val="nextTo"/>
        <c:crossAx val="97920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Житомирська!$F$1</c:f>
              <c:strCache>
                <c:ptCount val="1"/>
                <c:pt idx="0">
                  <c:v>Інтенсивність передачи збудника грипу (усереднена)</c:v>
                </c:pt>
              </c:strCache>
            </c:strRef>
          </c:tx>
          <c:spPr>
            <a:ln w="15875"/>
          </c:spPr>
          <c:marker>
            <c:symbol val="square"/>
            <c:size val="5"/>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val>
          <c:smooth val="0"/>
          <c:extLst>
            <c:ext xmlns:c16="http://schemas.microsoft.com/office/drawing/2014/chart" uri="{C3380CC4-5D6E-409C-BE32-E72D297353CC}">
              <c16:uniqueId val="{00000000-E963-4802-93BD-18E9F14775FD}"/>
            </c:ext>
          </c:extLst>
        </c:ser>
        <c:ser>
          <c:idx val="1"/>
          <c:order val="1"/>
          <c:tx>
            <c:strRef>
              <c:f>Житомирська!$E$1</c:f>
              <c:strCache>
                <c:ptCount val="1"/>
                <c:pt idx="0">
                  <c:v>Інтенсивність передачи збудника грипу (розрахована)</c:v>
                </c:pt>
              </c:strCache>
            </c:strRef>
          </c:tx>
          <c:spPr>
            <a:ln w="15875"/>
          </c:spPr>
          <c:marker>
            <c:symbol val="triangle"/>
            <c:size val="5"/>
          </c:marker>
          <c:cat>
            <c:strRef>
              <c:f>Житомирська!$A$2:$A$25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9">
                  <c:v>1.0000000100000002</c:v>
                </c:pt>
                <c:pt idx="20">
                  <c:v>80.563883533628569</c:v>
                </c:pt>
                <c:pt idx="21">
                  <c:v>7.0000056394763348</c:v>
                </c:pt>
                <c:pt idx="22">
                  <c:v>0.85714769100308119</c:v>
                </c:pt>
              </c:numCache>
            </c:numRef>
          </c:val>
          <c:smooth val="0"/>
          <c:extLst>
            <c:ext xmlns:c16="http://schemas.microsoft.com/office/drawing/2014/chart" uri="{C3380CC4-5D6E-409C-BE32-E72D297353CC}">
              <c16:uniqueId val="{00000001-E963-4802-93BD-18E9F14775FD}"/>
            </c:ext>
          </c:extLst>
        </c:ser>
        <c:dLbls>
          <c:showLegendKey val="0"/>
          <c:showVal val="0"/>
          <c:showCatName val="0"/>
          <c:showSerName val="0"/>
          <c:showPercent val="0"/>
          <c:showBubbleSize val="0"/>
        </c:dLbls>
        <c:marker val="1"/>
        <c:smooth val="0"/>
        <c:axId val="98344960"/>
        <c:axId val="98346496"/>
      </c:lineChart>
      <c:catAx>
        <c:axId val="98344960"/>
        <c:scaling>
          <c:orientation val="minMax"/>
        </c:scaling>
        <c:delete val="0"/>
        <c:axPos val="b"/>
        <c:numFmt formatCode="General" sourceLinked="1"/>
        <c:majorTickMark val="out"/>
        <c:minorTickMark val="none"/>
        <c:tickLblPos val="nextTo"/>
        <c:crossAx val="98346496"/>
        <c:crosses val="autoZero"/>
        <c:auto val="1"/>
        <c:lblAlgn val="ctr"/>
        <c:lblOffset val="100"/>
        <c:noMultiLvlLbl val="0"/>
      </c:catAx>
      <c:valAx>
        <c:axId val="9834649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834496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Житомирська!$F$1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Житомирська!$E$2:$E$25</c:f>
              <c:numCache>
                <c:formatCode>General</c:formatCode>
                <c:ptCount val="24"/>
                <c:pt idx="0">
                  <c:v>1.0579396884923511</c:v>
                </c:pt>
                <c:pt idx="1">
                  <c:v>7.716161016953707E-2</c:v>
                </c:pt>
                <c:pt idx="2">
                  <c:v>5.6610935905370169E-2</c:v>
                </c:pt>
                <c:pt idx="3">
                  <c:v>1.3963822222938368E-3</c:v>
                </c:pt>
                <c:pt idx="4">
                  <c:v>79.571270792967496</c:v>
                </c:pt>
                <c:pt idx="5">
                  <c:v>1.2567360000007957E-2</c:v>
                </c:pt>
                <c:pt idx="6">
                  <c:v>1.0000000100000002</c:v>
                </c:pt>
                <c:pt idx="7">
                  <c:v>1.0000000100000002</c:v>
                </c:pt>
                <c:pt idx="8">
                  <c:v>238.71381237890247</c:v>
                </c:pt>
                <c:pt idx="9">
                  <c:v>3.3333412904793285</c:v>
                </c:pt>
                <c:pt idx="10">
                  <c:v>236.30188028407167</c:v>
                </c:pt>
                <c:pt idx="11">
                  <c:v>0.72848326391302276</c:v>
                </c:pt>
                <c:pt idx="12">
                  <c:v>5.3107373996472765E-2</c:v>
                </c:pt>
                <c:pt idx="13">
                  <c:v>20.023674088660179</c:v>
                </c:pt>
                <c:pt idx="14">
                  <c:v>2.222983067350586E-3</c:v>
                </c:pt>
                <c:pt idx="15">
                  <c:v>3.1031375000322263E-3</c:v>
                </c:pt>
                <c:pt idx="16">
                  <c:v>80.563883533628569</c:v>
                </c:pt>
                <c:pt idx="17">
                  <c:v>1.2412520000008058E-2</c:v>
                </c:pt>
                <c:pt idx="19">
                  <c:v>1.0000000100000002</c:v>
                </c:pt>
                <c:pt idx="20">
                  <c:v>80.563883533628569</c:v>
                </c:pt>
                <c:pt idx="21">
                  <c:v>7.0000056394763348</c:v>
                </c:pt>
                <c:pt idx="22">
                  <c:v>0.85714769100308119</c:v>
                </c:pt>
              </c:numCache>
            </c:numRef>
          </c:xVal>
          <c:yVal>
            <c:numRef>
              <c:f>Житомирська!$F$2:$F$25</c:f>
              <c:numCache>
                <c:formatCode>General</c:formatCode>
                <c:ptCount val="24"/>
                <c:pt idx="0">
                  <c:v>1.058021515810355</c:v>
                </c:pt>
                <c:pt idx="1">
                  <c:v>7.7082672923546591E-2</c:v>
                </c:pt>
                <c:pt idx="2">
                  <c:v>5.664018261601611E-2</c:v>
                </c:pt>
                <c:pt idx="3">
                  <c:v>1.4039652881238727E-3</c:v>
                </c:pt>
                <c:pt idx="4">
                  <c:v>79.647366105500311</c:v>
                </c:pt>
                <c:pt idx="5">
                  <c:v>1.2505734799856427E-2</c:v>
                </c:pt>
                <c:pt idx="6">
                  <c:v>0.99707236869353755</c:v>
                </c:pt>
                <c:pt idx="7">
                  <c:v>0.99666999800049649</c:v>
                </c:pt>
                <c:pt idx="8">
                  <c:v>238.6430645531033</c:v>
                </c:pt>
                <c:pt idx="9">
                  <c:v>3.3311243932293149</c:v>
                </c:pt>
                <c:pt idx="10">
                  <c:v>237.73998045965283</c:v>
                </c:pt>
                <c:pt idx="11">
                  <c:v>0.71999178066860137</c:v>
                </c:pt>
                <c:pt idx="12">
                  <c:v>1.058021515810355</c:v>
                </c:pt>
                <c:pt idx="13">
                  <c:v>7.7082672923546591E-2</c:v>
                </c:pt>
                <c:pt idx="14">
                  <c:v>5.664018261601611E-2</c:v>
                </c:pt>
                <c:pt idx="15">
                  <c:v>1.4039652881238727E-3</c:v>
                </c:pt>
                <c:pt idx="16">
                  <c:v>79.647366105500311</c:v>
                </c:pt>
                <c:pt idx="17">
                  <c:v>1.2505734799856427E-2</c:v>
                </c:pt>
                <c:pt idx="18">
                  <c:v>0.99707236869353755</c:v>
                </c:pt>
                <c:pt idx="19">
                  <c:v>0.99666999800049649</c:v>
                </c:pt>
                <c:pt idx="20">
                  <c:v>238.6430645531033</c:v>
                </c:pt>
                <c:pt idx="21">
                  <c:v>3.3311243932293149</c:v>
                </c:pt>
                <c:pt idx="22">
                  <c:v>237.73998045965283</c:v>
                </c:pt>
                <c:pt idx="23">
                  <c:v>0.71999178066860137</c:v>
                </c:pt>
              </c:numCache>
            </c:numRef>
          </c:yVal>
          <c:smooth val="0"/>
          <c:extLst>
            <c:ext xmlns:c16="http://schemas.microsoft.com/office/drawing/2014/chart" uri="{C3380CC4-5D6E-409C-BE32-E72D297353CC}">
              <c16:uniqueId val="{00000001-736A-4086-BCD8-EAE82013EE06}"/>
            </c:ext>
          </c:extLst>
        </c:ser>
        <c:dLbls>
          <c:showLegendKey val="0"/>
          <c:showVal val="0"/>
          <c:showCatName val="0"/>
          <c:showSerName val="0"/>
          <c:showPercent val="0"/>
          <c:showBubbleSize val="0"/>
        </c:dLbls>
        <c:axId val="104072320"/>
        <c:axId val="104074624"/>
      </c:scatterChart>
      <c:valAx>
        <c:axId val="1040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4624"/>
        <c:crosses val="autoZero"/>
        <c:crossBetween val="midCat"/>
      </c:valAx>
      <c:valAx>
        <c:axId val="104074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23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Грип!$B$1</c:f>
              <c:strCache>
                <c:ptCount val="1"/>
                <c:pt idx="0">
                  <c:v>Кількість хворих на грип осіб / на 100 тис. населення (спостережна)</c:v>
                </c:pt>
              </c:strCache>
            </c:strRef>
          </c:tx>
          <c:marker>
            <c:symbol val="none"/>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Грип!$B$2:$B$25</c:f>
              <c:numCache>
                <c:formatCode>0.0000000</c:formatCode>
                <c:ptCount val="24"/>
                <c:pt idx="0">
                  <c:v>62.608073529862644</c:v>
                </c:pt>
                <c:pt idx="1">
                  <c:v>56.915792667299208</c:v>
                </c:pt>
                <c:pt idx="2">
                  <c:v>6.2371869599246823</c:v>
                </c:pt>
                <c:pt idx="3">
                  <c:v>0.49813304179375978</c:v>
                </c:pt>
                <c:pt idx="4">
                  <c:v>0.16838300004296106</c:v>
                </c:pt>
                <c:pt idx="5">
                  <c:v>9.3546111134978367E-3</c:v>
                </c:pt>
                <c:pt idx="6">
                  <c:v>1.1693263891872301E-2</c:v>
                </c:pt>
                <c:pt idx="7">
                  <c:v>4.6773055567489183E-3</c:v>
                </c:pt>
                <c:pt idx="8">
                  <c:v>4.6773055567489183E-3</c:v>
                </c:pt>
                <c:pt idx="9">
                  <c:v>8.1852847243106069E-2</c:v>
                </c:pt>
                <c:pt idx="10">
                  <c:v>0.47240786123164075</c:v>
                </c:pt>
                <c:pt idx="11">
                  <c:v>44.277713052963634</c:v>
                </c:pt>
                <c:pt idx="12">
                  <c:v>41.129409579014734</c:v>
                </c:pt>
                <c:pt idx="13">
                  <c:v>5.2127901736429685</c:v>
                </c:pt>
                <c:pt idx="14">
                  <c:v>47.728504873463706</c:v>
                </c:pt>
                <c:pt idx="15">
                  <c:v>0.42673678038415974</c:v>
                </c:pt>
                <c:pt idx="16">
                  <c:v>5.6583882481877498E-2</c:v>
                </c:pt>
                <c:pt idx="17">
                  <c:v>1.8861294160625847E-2</c:v>
                </c:pt>
                <c:pt idx="18">
                  <c:v>0</c:v>
                </c:pt>
                <c:pt idx="19">
                  <c:v>2.942361889057632</c:v>
                </c:pt>
                <c:pt idx="20">
                  <c:v>2.35766177007823E-3</c:v>
                </c:pt>
                <c:pt idx="21">
                  <c:v>2.5934279470860539E-2</c:v>
                </c:pt>
                <c:pt idx="22">
                  <c:v>0.10845244142359861</c:v>
                </c:pt>
                <c:pt idx="23">
                  <c:v>0.45738638339517679</c:v>
                </c:pt>
              </c:numCache>
            </c:numRef>
          </c:val>
          <c:smooth val="0"/>
          <c:extLst>
            <c:ext xmlns:c16="http://schemas.microsoft.com/office/drawing/2014/chart" uri="{C3380CC4-5D6E-409C-BE32-E72D297353CC}">
              <c16:uniqueId val="{00000000-C6AF-4C41-9B2D-2785F3A57D0C}"/>
            </c:ext>
          </c:extLst>
        </c:ser>
        <c:dLbls>
          <c:showLegendKey val="0"/>
          <c:showVal val="0"/>
          <c:showCatName val="0"/>
          <c:showSerName val="0"/>
          <c:showPercent val="0"/>
          <c:showBubbleSize val="0"/>
        </c:dLbls>
        <c:smooth val="0"/>
        <c:axId val="97920896"/>
        <c:axId val="97993088"/>
      </c:lineChart>
      <c:catAx>
        <c:axId val="97920896"/>
        <c:scaling>
          <c:orientation val="minMax"/>
        </c:scaling>
        <c:delete val="0"/>
        <c:axPos val="b"/>
        <c:numFmt formatCode="General" sourceLinked="0"/>
        <c:majorTickMark val="out"/>
        <c:minorTickMark val="none"/>
        <c:tickLblPos val="nextTo"/>
        <c:crossAx val="97993088"/>
        <c:crosses val="autoZero"/>
        <c:auto val="1"/>
        <c:lblAlgn val="ctr"/>
        <c:lblOffset val="100"/>
        <c:noMultiLvlLbl val="0"/>
      </c:catAx>
      <c:valAx>
        <c:axId val="97993088"/>
        <c:scaling>
          <c:orientation val="minMax"/>
        </c:scaling>
        <c:delete val="0"/>
        <c:axPos val="l"/>
        <c:majorGridlines/>
        <c:title>
          <c:tx>
            <c:rich>
              <a:bodyPr rot="-5400000" vert="horz"/>
              <a:lstStyle/>
              <a:p>
                <a:pPr>
                  <a:defRPr b="0"/>
                </a:pPr>
                <a:r>
                  <a:rPr lang="uk-UA" b="0"/>
                  <a:t>Спостережна кількість хворих на грип осіб / на 100 тис. населення</a:t>
                </a:r>
              </a:p>
            </c:rich>
          </c:tx>
          <c:layout>
            <c:manualLayout>
              <c:xMode val="edge"/>
              <c:yMode val="edge"/>
              <c:x val="2.1031089430003279E-2"/>
              <c:y val="3.5100716694576276E-2"/>
            </c:manualLayout>
          </c:layout>
          <c:overlay val="0"/>
        </c:title>
        <c:numFmt formatCode="0.0000000" sourceLinked="1"/>
        <c:majorTickMark val="out"/>
        <c:minorTickMark val="none"/>
        <c:tickLblPos val="nextTo"/>
        <c:crossAx val="97920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Грип!$F$1</c:f>
              <c:strCache>
                <c:ptCount val="1"/>
                <c:pt idx="0">
                  <c:v>Інтенсивність передачи збудника грипу (усереднена)</c:v>
                </c:pt>
              </c:strCache>
            </c:strRef>
          </c:tx>
          <c:spPr>
            <a:ln w="15875"/>
          </c:spPr>
          <c:marker>
            <c:symbol val="square"/>
            <c:size val="5"/>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val>
          <c:smooth val="0"/>
          <c:extLst>
            <c:ext xmlns:c16="http://schemas.microsoft.com/office/drawing/2014/chart" uri="{C3380CC4-5D6E-409C-BE32-E72D297353CC}">
              <c16:uniqueId val="{00000000-B25D-4B1A-AC3C-64912DAD8089}"/>
            </c:ext>
          </c:extLst>
        </c:ser>
        <c:ser>
          <c:idx val="1"/>
          <c:order val="1"/>
          <c:tx>
            <c:strRef>
              <c:f>Грип!$E$1</c:f>
              <c:strCache>
                <c:ptCount val="1"/>
                <c:pt idx="0">
                  <c:v>Інтенсивність передачи збудника грипу (розрахована)</c:v>
                </c:pt>
              </c:strCache>
            </c:strRef>
          </c:tx>
          <c:spPr>
            <a:ln w="15875"/>
          </c:spPr>
          <c:marker>
            <c:symbol val="triangle"/>
            <c:size val="5"/>
          </c:marker>
          <c:cat>
            <c:strRef>
              <c:f>Грип!$A$2:$A$25</c:f>
              <c:strCache>
                <c:ptCount val="24"/>
                <c:pt idx="0">
                  <c:v>січень 2016 р.</c:v>
                </c:pt>
                <c:pt idx="1">
                  <c:v>лютий 2016 р.</c:v>
                </c:pt>
                <c:pt idx="2">
                  <c:v>березень 2016 р.</c:v>
                </c:pt>
                <c:pt idx="3">
                  <c:v>квітень 2016 р.</c:v>
                </c:pt>
                <c:pt idx="4">
                  <c:v>травень 2016 р.</c:v>
                </c:pt>
                <c:pt idx="5">
                  <c:v>червень 2016 р.</c:v>
                </c:pt>
                <c:pt idx="6">
                  <c:v>липень 2016 р.</c:v>
                </c:pt>
                <c:pt idx="7">
                  <c:v>серпень 2016 р.</c:v>
                </c:pt>
                <c:pt idx="8">
                  <c:v>вересень 2016 р.</c:v>
                </c:pt>
                <c:pt idx="9">
                  <c:v>жовтень 2016 р.</c:v>
                </c:pt>
                <c:pt idx="10">
                  <c:v>листопад 2016 р.</c:v>
                </c:pt>
                <c:pt idx="11">
                  <c:v>грудень 2016 р.</c:v>
                </c:pt>
                <c:pt idx="12">
                  <c:v>січень 2017 р.</c:v>
                </c:pt>
                <c:pt idx="13">
                  <c:v>лютий 2017 р.</c:v>
                </c:pt>
                <c:pt idx="14">
                  <c:v>березень 2017 р.</c:v>
                </c:pt>
                <c:pt idx="15">
                  <c:v>квітень 2017 р.</c:v>
                </c:pt>
                <c:pt idx="16">
                  <c:v>травень 2017 р.</c:v>
                </c:pt>
                <c:pt idx="17">
                  <c:v>червень 2017 р.</c:v>
                </c:pt>
                <c:pt idx="18">
                  <c:v>липень 2017 р.</c:v>
                </c:pt>
                <c:pt idx="19">
                  <c:v>серпень 2017 р.</c:v>
                </c:pt>
                <c:pt idx="20">
                  <c:v>вересень 2017 р.</c:v>
                </c:pt>
                <c:pt idx="21">
                  <c:v>жовтень 2017 р.</c:v>
                </c:pt>
                <c:pt idx="22">
                  <c:v>листопад 2017 р.</c:v>
                </c:pt>
                <c:pt idx="23">
                  <c:v>грудень 2017 р.</c:v>
                </c:pt>
              </c:strCache>
            </c:strRef>
          </c:cat>
          <c: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9">
                  <c:v>8.0130562859348161E-4</c:v>
                </c:pt>
                <c:pt idx="20">
                  <c:v>11.000000259342803</c:v>
                </c:pt>
                <c:pt idx="21">
                  <c:v>4.1818192663428775</c:v>
                </c:pt>
                <c:pt idx="22">
                  <c:v>4.217395878216621</c:v>
                </c:pt>
              </c:numCache>
            </c:numRef>
          </c:val>
          <c:smooth val="0"/>
          <c:extLst>
            <c:ext xmlns:c16="http://schemas.microsoft.com/office/drawing/2014/chart" uri="{C3380CC4-5D6E-409C-BE32-E72D297353CC}">
              <c16:uniqueId val="{00000001-B25D-4B1A-AC3C-64912DAD8089}"/>
            </c:ext>
          </c:extLst>
        </c:ser>
        <c:dLbls>
          <c:showLegendKey val="0"/>
          <c:showVal val="0"/>
          <c:showCatName val="0"/>
          <c:showSerName val="0"/>
          <c:showPercent val="0"/>
          <c:showBubbleSize val="0"/>
        </c:dLbls>
        <c:marker val="1"/>
        <c:smooth val="0"/>
        <c:axId val="98344960"/>
        <c:axId val="98346496"/>
      </c:lineChart>
      <c:catAx>
        <c:axId val="98344960"/>
        <c:scaling>
          <c:orientation val="minMax"/>
        </c:scaling>
        <c:delete val="0"/>
        <c:axPos val="b"/>
        <c:numFmt formatCode="General" sourceLinked="1"/>
        <c:majorTickMark val="out"/>
        <c:minorTickMark val="none"/>
        <c:tickLblPos val="nextTo"/>
        <c:crossAx val="98346496"/>
        <c:crosses val="autoZero"/>
        <c:auto val="1"/>
        <c:lblAlgn val="ctr"/>
        <c:lblOffset val="100"/>
        <c:noMultiLvlLbl val="0"/>
      </c:catAx>
      <c:valAx>
        <c:axId val="98346496"/>
        <c:scaling>
          <c:orientation val="minMax"/>
        </c:scaling>
        <c:delete val="0"/>
        <c:axPos val="l"/>
        <c:title>
          <c:tx>
            <c:rich>
              <a:bodyPr/>
              <a:lstStyle/>
              <a:p>
                <a:pPr>
                  <a:defRPr/>
                </a:pPr>
                <a:r>
                  <a:rPr lang="uk-UA"/>
                  <a:t>Значення параметру передачи збудника грипу</a:t>
                </a:r>
                <a:endParaRPr lang="ru-RU"/>
              </a:p>
            </c:rich>
          </c:tx>
          <c:overlay val="0"/>
        </c:title>
        <c:numFmt formatCode="General" sourceLinked="1"/>
        <c:majorTickMark val="out"/>
        <c:minorTickMark val="none"/>
        <c:tickLblPos val="nextTo"/>
        <c:crossAx val="98344960"/>
        <c:crosses val="autoZero"/>
        <c:crossBetween val="between"/>
      </c:valAx>
    </c:plotArea>
    <c:legend>
      <c:legendPos val="b"/>
      <c:overlay val="0"/>
    </c:legend>
    <c:plotVisOnly val="1"/>
    <c:dispBlanksAs val="gap"/>
    <c:showDLblsOverMax val="0"/>
  </c:chart>
  <c:spPr>
    <a:ln>
      <a:noFill/>
    </a:ln>
  </c:spPr>
  <c:txPr>
    <a:bodyPr/>
    <a:lstStyle/>
    <a:p>
      <a:pPr>
        <a:defRPr b="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Грип!$F$1</c:f>
              <c:strCache>
                <c:ptCount val="1"/>
                <c:pt idx="0">
                  <c:v>Інтенсивність передачи збудника грипу (усереднена)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1.5353317629547458E-2"/>
                  <c:y val="-4.63220911516756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Грип!$E$2:$E$25</c:f>
              <c:numCache>
                <c:formatCode>General</c:formatCode>
                <c:ptCount val="24"/>
                <c:pt idx="0">
                  <c:v>0.90965023616516372</c:v>
                </c:pt>
                <c:pt idx="1">
                  <c:v>0.10964863412221758</c:v>
                </c:pt>
                <c:pt idx="2">
                  <c:v>7.9869998514023099E-2</c:v>
                </c:pt>
                <c:pt idx="3">
                  <c:v>0.33802985285247272</c:v>
                </c:pt>
                <c:pt idx="4">
                  <c:v>5.5555649101824214E-2</c:v>
                </c:pt>
                <c:pt idx="5">
                  <c:v>1.2500001169326502</c:v>
                </c:pt>
                <c:pt idx="6">
                  <c:v>0.40000004677306089</c:v>
                </c:pt>
                <c:pt idx="7">
                  <c:v>1.0000000467730579</c:v>
                </c:pt>
                <c:pt idx="8">
                  <c:v>17.500000818528509</c:v>
                </c:pt>
                <c:pt idx="9">
                  <c:v>5.7714332955110512</c:v>
                </c:pt>
                <c:pt idx="10">
                  <c:v>93.728165551499472</c:v>
                </c:pt>
                <c:pt idx="11">
                  <c:v>0.9293079061876327</c:v>
                </c:pt>
                <c:pt idx="12">
                  <c:v>0.12679333593687084</c:v>
                </c:pt>
                <c:pt idx="13">
                  <c:v>9.1565153017887884</c:v>
                </c:pt>
                <c:pt idx="14">
                  <c:v>8.9451901721741729E-3</c:v>
                </c:pt>
                <c:pt idx="15">
                  <c:v>0.13259725092411229</c:v>
                </c:pt>
                <c:pt idx="16">
                  <c:v>0.33333352194638194</c:v>
                </c:pt>
                <c:pt idx="17">
                  <c:v>0</c:v>
                </c:pt>
                <c:pt idx="19">
                  <c:v>8.0130562859348161E-4</c:v>
                </c:pt>
                <c:pt idx="20">
                  <c:v>11.000000259342803</c:v>
                </c:pt>
                <c:pt idx="21">
                  <c:v>4.1818192663428775</c:v>
                </c:pt>
                <c:pt idx="22">
                  <c:v>4.217395878216621</c:v>
                </c:pt>
              </c:numCache>
            </c:numRef>
          </c:xVal>
          <c:yVal>
            <c:numRef>
              <c:f>Грип!$F$2:$F$25</c:f>
              <c:numCache>
                <c:formatCode>General</c:formatCode>
                <c:ptCount val="24"/>
                <c:pt idx="0">
                  <c:v>0.88258372768409088</c:v>
                </c:pt>
                <c:pt idx="1">
                  <c:v>0.14901190091302832</c:v>
                </c:pt>
                <c:pt idx="2">
                  <c:v>3.5541570373981465E-2</c:v>
                </c:pt>
                <c:pt idx="3">
                  <c:v>0.2452851141176382</c:v>
                </c:pt>
                <c:pt idx="4">
                  <c:v>0.22277604684189739</c:v>
                </c:pt>
                <c:pt idx="5">
                  <c:v>0.78813638383491669</c:v>
                </c:pt>
                <c:pt idx="6">
                  <c:v>0.5167867885874865</c:v>
                </c:pt>
                <c:pt idx="7">
                  <c:v>0.67575433188583334</c:v>
                </c:pt>
                <c:pt idx="8">
                  <c:v>19.300067538072767</c:v>
                </c:pt>
                <c:pt idx="9">
                  <c:v>5.5405940743239155</c:v>
                </c:pt>
                <c:pt idx="10">
                  <c:v>94.182647453299836</c:v>
                </c:pt>
                <c:pt idx="11">
                  <c:v>1.0581143084521412</c:v>
                </c:pt>
                <c:pt idx="12">
                  <c:v>0.88258372768409088</c:v>
                </c:pt>
                <c:pt idx="13">
                  <c:v>0.14901190091302832</c:v>
                </c:pt>
                <c:pt idx="14">
                  <c:v>3.5541570373981465E-2</c:v>
                </c:pt>
                <c:pt idx="15">
                  <c:v>0.2452851141176382</c:v>
                </c:pt>
                <c:pt idx="16">
                  <c:v>0.22277604684189739</c:v>
                </c:pt>
                <c:pt idx="17">
                  <c:v>0.78813638383491669</c:v>
                </c:pt>
                <c:pt idx="18">
                  <c:v>0.5167867885874865</c:v>
                </c:pt>
                <c:pt idx="19">
                  <c:v>0.67575433188583334</c:v>
                </c:pt>
                <c:pt idx="20">
                  <c:v>19.300067538072767</c:v>
                </c:pt>
                <c:pt idx="21">
                  <c:v>5.5405940743239155</c:v>
                </c:pt>
                <c:pt idx="22">
                  <c:v>94.182647453299836</c:v>
                </c:pt>
                <c:pt idx="23">
                  <c:v>1.0581143084521412</c:v>
                </c:pt>
              </c:numCache>
            </c:numRef>
          </c:yVal>
          <c:smooth val="0"/>
          <c:extLst>
            <c:ext xmlns:c16="http://schemas.microsoft.com/office/drawing/2014/chart" uri="{C3380CC4-5D6E-409C-BE32-E72D297353CC}">
              <c16:uniqueId val="{00000001-3EEA-4C90-B1C0-33C496DE4F87}"/>
            </c:ext>
          </c:extLst>
        </c:ser>
        <c:dLbls>
          <c:showLegendKey val="0"/>
          <c:showVal val="0"/>
          <c:showCatName val="0"/>
          <c:showSerName val="0"/>
          <c:showPercent val="0"/>
          <c:showBubbleSize val="0"/>
        </c:dLbls>
        <c:axId val="104072320"/>
        <c:axId val="104074624"/>
      </c:scatterChart>
      <c:valAx>
        <c:axId val="1040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(розрахована)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4624"/>
        <c:crosses val="autoZero"/>
        <c:crossBetween val="midCat"/>
      </c:valAx>
      <c:valAx>
        <c:axId val="104074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ru-RU"/>
                  <a:t>Інтенсивність передачи збудника грипу (усереднена)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4072320"/>
        <c:crosses val="autoZero"/>
        <c:crossBetween val="midCat"/>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Вінницька!$C$1</c:f>
              <c:strCache>
                <c:ptCount val="1"/>
                <c:pt idx="0">
                  <c:v>Частка хворих на грип осіб (спостережна)</c:v>
                </c:pt>
              </c:strCache>
            </c:strRef>
          </c:tx>
          <c:spPr>
            <a:ln w="28575" cap="rnd">
              <a:solidFill>
                <a:schemeClr val="accent1"/>
              </a:solidFill>
              <a:round/>
            </a:ln>
            <a:effectLst/>
          </c:spPr>
          <c:marker>
            <c:symbol val="none"/>
          </c:marker>
          <c:val>
            <c:numRef>
              <c:f>Вінницька!$C$2:$C$25</c:f>
              <c:numCache>
                <c:formatCode>General</c:formatCode>
                <c:ptCount val="24"/>
                <c:pt idx="0">
                  <c:v>6.4172603723881936E-4</c:v>
                </c:pt>
                <c:pt idx="1">
                  <c:v>1.5528647548344608E-4</c:v>
                </c:pt>
                <c:pt idx="2">
                  <c:v>1.2472809275778803E-5</c:v>
                </c:pt>
                <c:pt idx="3">
                  <c:v>1E-8</c:v>
                </c:pt>
                <c:pt idx="4">
                  <c:v>1E-8</c:v>
                </c:pt>
                <c:pt idx="5">
                  <c:v>1E-8</c:v>
                </c:pt>
                <c:pt idx="6">
                  <c:v>1E-8</c:v>
                </c:pt>
                <c:pt idx="7">
                  <c:v>1E-8</c:v>
                </c:pt>
                <c:pt idx="8">
                  <c:v>1E-8</c:v>
                </c:pt>
                <c:pt idx="9">
                  <c:v>1.2472809275778802E-6</c:v>
                </c:pt>
                <c:pt idx="10">
                  <c:v>3.1182023189447007E-6</c:v>
                </c:pt>
                <c:pt idx="11">
                  <c:v>2.5756351154483225E-4</c:v>
                </c:pt>
                <c:pt idx="12">
                  <c:v>3.8275166869621897E-4</c:v>
                </c:pt>
                <c:pt idx="13">
                  <c:v>6.7581565264843941E-5</c:v>
                </c:pt>
                <c:pt idx="14">
                  <c:v>4.610704919937951E-4</c:v>
                </c:pt>
                <c:pt idx="15">
                  <c:v>1E-8</c:v>
                </c:pt>
                <c:pt idx="16">
                  <c:v>1E-8</c:v>
                </c:pt>
                <c:pt idx="17">
                  <c:v>1E-8</c:v>
                </c:pt>
                <c:pt idx="18">
                  <c:v>1E-8</c:v>
                </c:pt>
                <c:pt idx="19">
                  <c:v>1E-8</c:v>
                </c:pt>
                <c:pt idx="20">
                  <c:v>1E-8</c:v>
                </c:pt>
                <c:pt idx="21">
                  <c:v>6.3160341369013037E-7</c:v>
                </c:pt>
                <c:pt idx="22">
                  <c:v>1E-8</c:v>
                </c:pt>
                <c:pt idx="23">
                  <c:v>1E-8</c:v>
                </c:pt>
              </c:numCache>
            </c:numRef>
          </c:val>
          <c:smooth val="0"/>
          <c:extLst>
            <c:ext xmlns:c16="http://schemas.microsoft.com/office/drawing/2014/chart" uri="{C3380CC4-5D6E-409C-BE32-E72D297353CC}">
              <c16:uniqueId val="{00000000-CFAB-4672-B183-C2300A477DDE}"/>
            </c:ext>
          </c:extLst>
        </c:ser>
        <c:ser>
          <c:idx val="1"/>
          <c:order val="1"/>
          <c:tx>
            <c:strRef>
              <c:f>Вінницька!$G$1</c:f>
              <c:strCache>
                <c:ptCount val="1"/>
                <c:pt idx="0">
                  <c:v>Частка хворих на грип осіб (прогноз)</c:v>
                </c:pt>
              </c:strCache>
            </c:strRef>
          </c:tx>
          <c:spPr>
            <a:ln w="28575" cap="rnd">
              <a:solidFill>
                <a:schemeClr val="accent2"/>
              </a:solidFill>
              <a:round/>
            </a:ln>
            <a:effectLst/>
          </c:spPr>
          <c:marker>
            <c:symbol val="none"/>
          </c:marker>
          <c:val>
            <c:numRef>
              <c:f>Вінницька!$G$2:$G$25</c:f>
              <c:numCache>
                <c:formatCode>General</c:formatCode>
                <c:ptCount val="24"/>
                <c:pt idx="0">
                  <c:v>6.4172603723881936E-4</c:v>
                </c:pt>
                <c:pt idx="1">
                  <c:v>1.5519654914972089E-4</c:v>
                </c:pt>
                <c:pt idx="2">
                  <c:v>1.2563044872183656E-5</c:v>
                </c:pt>
                <c:pt idx="3">
                  <c:v>9.9671362973104798E-9</c:v>
                </c:pt>
                <c:pt idx="4">
                  <c:v>9.8633253773528303E-9</c:v>
                </c:pt>
                <c:pt idx="5">
                  <c:v>9.761104533211792E-9</c:v>
                </c:pt>
                <c:pt idx="6">
                  <c:v>9.6606277922709717E-9</c:v>
                </c:pt>
                <c:pt idx="7">
                  <c:v>9.5621600323687598E-9</c:v>
                </c:pt>
                <c:pt idx="8">
                  <c:v>9.4652327106156295E-9</c:v>
                </c:pt>
                <c:pt idx="9">
                  <c:v>1.1685918078789482E-6</c:v>
                </c:pt>
                <c:pt idx="10">
                  <c:v>2.9331043713028162E-6</c:v>
                </c:pt>
                <c:pt idx="11">
                  <c:v>2.4731773957044708E-4</c:v>
                </c:pt>
                <c:pt idx="12">
                  <c:v>7.2252691090321356E-4</c:v>
                </c:pt>
                <c:pt idx="13">
                  <c:v>1.747234963455194E-4</c:v>
                </c:pt>
                <c:pt idx="14">
                  <c:v>1.4143460453100617E-5</c:v>
                </c:pt>
                <c:pt idx="15">
                  <c:v>1.1220972040793763E-8</c:v>
                </c:pt>
                <c:pt idx="16">
                  <c:v>1.1104102005670653E-8</c:v>
                </c:pt>
                <c:pt idx="17">
                  <c:v>1.0989022073547585E-8</c:v>
                </c:pt>
                <c:pt idx="18">
                  <c:v>1.0875905647975379E-8</c:v>
                </c:pt>
                <c:pt idx="19">
                  <c:v>1.0765050927611739E-8</c:v>
                </c:pt>
                <c:pt idx="20">
                  <c:v>1.0655930428270127E-8</c:v>
                </c:pt>
                <c:pt idx="21">
                  <c:v>1.3155971300115534E-6</c:v>
                </c:pt>
                <c:pt idx="22">
                  <c:v>3.3020795624537245E-6</c:v>
                </c:pt>
                <c:pt idx="23">
                  <c:v>2.7842942103552476E-4</c:v>
                </c:pt>
              </c:numCache>
            </c:numRef>
          </c:val>
          <c:smooth val="0"/>
          <c:extLst>
            <c:ext xmlns:c16="http://schemas.microsoft.com/office/drawing/2014/chart" uri="{C3380CC4-5D6E-409C-BE32-E72D297353CC}">
              <c16:uniqueId val="{00000001-CFAB-4672-B183-C2300A477DDE}"/>
            </c:ext>
          </c:extLst>
        </c:ser>
        <c:dLbls>
          <c:showLegendKey val="0"/>
          <c:showVal val="0"/>
          <c:showCatName val="0"/>
          <c:showSerName val="0"/>
          <c:showPercent val="0"/>
          <c:showBubbleSize val="0"/>
        </c:dLbls>
        <c:smooth val="0"/>
        <c:axId val="72131712"/>
        <c:axId val="72134016"/>
      </c:lineChart>
      <c:catAx>
        <c:axId val="7213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4016"/>
        <c:crosses val="autoZero"/>
        <c:auto val="1"/>
        <c:lblAlgn val="ctr"/>
        <c:lblOffset val="100"/>
        <c:noMultiLvlLbl val="0"/>
      </c:catAx>
      <c:valAx>
        <c:axId val="7213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Вінницька!$E$1</c:f>
              <c:strCache>
                <c:ptCount val="1"/>
                <c:pt idx="0">
                  <c:v>Інтенсивність передачи збудника грипу (розрахована)</c:v>
                </c:pt>
              </c:strCache>
            </c:strRef>
          </c:tx>
          <c:spPr>
            <a:ln w="28575" cap="rnd">
              <a:solidFill>
                <a:schemeClr val="accent1"/>
              </a:solidFill>
              <a:round/>
            </a:ln>
            <a:effectLst/>
          </c:spPr>
          <c:marker>
            <c:symbol val="none"/>
          </c:marker>
          <c:val>
            <c:numRef>
              <c:f>Вінницька!$E$2:$E$25</c:f>
              <c:numCache>
                <c:formatCode>General</c:formatCode>
                <c:ptCount val="24"/>
                <c:pt idx="0">
                  <c:v>0.24213789347947764</c:v>
                </c:pt>
                <c:pt idx="1">
                  <c:v>8.0333759886997452E-2</c:v>
                </c:pt>
                <c:pt idx="2">
                  <c:v>8.0175400012472955E-4</c:v>
                </c:pt>
                <c:pt idx="3">
                  <c:v>1.0000000100000002</c:v>
                </c:pt>
                <c:pt idx="4">
                  <c:v>1.0000000100000002</c:v>
                </c:pt>
                <c:pt idx="5">
                  <c:v>1.0000000100000002</c:v>
                </c:pt>
                <c:pt idx="6">
                  <c:v>1.0000000100000002</c:v>
                </c:pt>
                <c:pt idx="7">
                  <c:v>1.0000000100000002</c:v>
                </c:pt>
                <c:pt idx="8">
                  <c:v>124.72809400506897</c:v>
                </c:pt>
                <c:pt idx="9">
                  <c:v>2.5000031182062079</c:v>
                </c:pt>
                <c:pt idx="10">
                  <c:v>82.60025756431466</c:v>
                </c:pt>
                <c:pt idx="11">
                  <c:v>1.4864305687620978</c:v>
                </c:pt>
                <c:pt idx="12">
                  <c:v>0.17663526420780268</c:v>
                </c:pt>
                <c:pt idx="13">
                  <c:v>6.8228910081960219</c:v>
                </c:pt>
                <c:pt idx="14">
                  <c:v>2.1698662147078339E-5</c:v>
                </c:pt>
                <c:pt idx="15">
                  <c:v>1.0000000100000002</c:v>
                </c:pt>
                <c:pt idx="16">
                  <c:v>1.0000000100000002</c:v>
                </c:pt>
                <c:pt idx="17">
                  <c:v>1.0000000100000002</c:v>
                </c:pt>
                <c:pt idx="19">
                  <c:v>1.0000000100000002</c:v>
                </c:pt>
                <c:pt idx="20">
                  <c:v>63.16034200061646</c:v>
                </c:pt>
                <c:pt idx="21">
                  <c:v>1.5832730000006314E-2</c:v>
                </c:pt>
                <c:pt idx="22">
                  <c:v>1.0000000100000002</c:v>
                </c:pt>
              </c:numCache>
            </c:numRef>
          </c:val>
          <c:smooth val="0"/>
          <c:extLst>
            <c:ext xmlns:c16="http://schemas.microsoft.com/office/drawing/2014/chart" uri="{C3380CC4-5D6E-409C-BE32-E72D297353CC}">
              <c16:uniqueId val="{00000000-5927-4936-9741-0ED685A4D48B}"/>
            </c:ext>
          </c:extLst>
        </c:ser>
        <c:ser>
          <c:idx val="1"/>
          <c:order val="1"/>
          <c:tx>
            <c:strRef>
              <c:f>Вінницька!$F$1</c:f>
              <c:strCache>
                <c:ptCount val="1"/>
                <c:pt idx="0">
                  <c:v>Інтенсивність передачи збудника грипу (усереднена)</c:v>
                </c:pt>
              </c:strCache>
            </c:strRef>
          </c:tx>
          <c:spPr>
            <a:ln w="28575" cap="rnd">
              <a:solidFill>
                <a:schemeClr val="accent2"/>
              </a:solidFill>
              <a:round/>
            </a:ln>
            <a:effectLst/>
          </c:spPr>
          <c:marker>
            <c:symbol val="none"/>
          </c:marker>
          <c:val>
            <c:numRef>
              <c:f>Вінницька!$F$2:$F$25</c:f>
              <c:numCache>
                <c:formatCode>General</c:formatCode>
                <c:ptCount val="24"/>
                <c:pt idx="0">
                  <c:v>0.24199767152551319</c:v>
                </c:pt>
                <c:pt idx="1">
                  <c:v>8.0961818963597137E-2</c:v>
                </c:pt>
                <c:pt idx="2">
                  <c:v>7.9337944088165126E-4</c:v>
                </c:pt>
                <c:pt idx="3">
                  <c:v>0.98958468926761334</c:v>
                </c:pt>
                <c:pt idx="4">
                  <c:v>0.98963627945410826</c:v>
                </c:pt>
                <c:pt idx="5">
                  <c:v>0.98970642653189966</c:v>
                </c:pt>
                <c:pt idx="6">
                  <c:v>0.98980732208681899</c:v>
                </c:pt>
                <c:pt idx="7">
                  <c:v>0.98986345857871527</c:v>
                </c:pt>
                <c:pt idx="8">
                  <c:v>123.46149901093507</c:v>
                </c:pt>
                <c:pt idx="9">
                  <c:v>2.5099506766458486</c:v>
                </c:pt>
                <c:pt idx="10">
                  <c:v>84.31969465562004</c:v>
                </c:pt>
                <c:pt idx="11">
                  <c:v>2.9221747299077121</c:v>
                </c:pt>
                <c:pt idx="12">
                  <c:v>0.24199767152551319</c:v>
                </c:pt>
                <c:pt idx="13">
                  <c:v>8.0961818963597137E-2</c:v>
                </c:pt>
                <c:pt idx="14">
                  <c:v>7.9337944088165126E-4</c:v>
                </c:pt>
                <c:pt idx="15">
                  <c:v>0.98958468926761334</c:v>
                </c:pt>
                <c:pt idx="16">
                  <c:v>0.98963627945410826</c:v>
                </c:pt>
                <c:pt idx="17">
                  <c:v>0.98970642653189966</c:v>
                </c:pt>
                <c:pt idx="18">
                  <c:v>0.98980732208681899</c:v>
                </c:pt>
                <c:pt idx="19">
                  <c:v>0.98986345857871527</c:v>
                </c:pt>
                <c:pt idx="20">
                  <c:v>123.46149901093507</c:v>
                </c:pt>
                <c:pt idx="21">
                  <c:v>2.5099506766458486</c:v>
                </c:pt>
                <c:pt idx="22">
                  <c:v>84.31969465562004</c:v>
                </c:pt>
                <c:pt idx="23">
                  <c:v>2.9221747299077121</c:v>
                </c:pt>
              </c:numCache>
            </c:numRef>
          </c:val>
          <c:smooth val="0"/>
          <c:extLst>
            <c:ext xmlns:c16="http://schemas.microsoft.com/office/drawing/2014/chart" uri="{C3380CC4-5D6E-409C-BE32-E72D297353CC}">
              <c16:uniqueId val="{00000001-5927-4936-9741-0ED685A4D48B}"/>
            </c:ext>
          </c:extLst>
        </c:ser>
        <c:dLbls>
          <c:showLegendKey val="0"/>
          <c:showVal val="0"/>
          <c:showCatName val="0"/>
          <c:showSerName val="0"/>
          <c:showPercent val="0"/>
          <c:showBubbleSize val="0"/>
        </c:dLbls>
        <c:smooth val="0"/>
        <c:axId val="74710016"/>
        <c:axId val="75334784"/>
      </c:lineChart>
      <c:catAx>
        <c:axId val="74710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34784"/>
        <c:crosses val="autoZero"/>
        <c:auto val="1"/>
        <c:lblAlgn val="ctr"/>
        <c:lblOffset val="100"/>
        <c:noMultiLvlLbl val="0"/>
      </c:catAx>
      <c:valAx>
        <c:axId val="753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5.0925925925925923E-2"/>
          <c:w val="0.90286351706036749"/>
          <c:h val="0.66459025955088946"/>
        </c:manualLayout>
      </c:layout>
      <c:lineChart>
        <c:grouping val="standard"/>
        <c:varyColors val="0"/>
        <c:ser>
          <c:idx val="0"/>
          <c:order val="0"/>
          <c:tx>
            <c:strRef>
              <c:f>Вінницька!$B$1</c:f>
              <c:strCache>
                <c:ptCount val="1"/>
                <c:pt idx="0">
                  <c:v>Кількість хворих на грип осіб / на 100 тис. населення (спостережна)</c:v>
                </c:pt>
              </c:strCache>
            </c:strRef>
          </c:tx>
          <c:spPr>
            <a:ln w="28575" cap="rnd">
              <a:solidFill>
                <a:schemeClr val="accent1"/>
              </a:solidFill>
              <a:round/>
            </a:ln>
            <a:effectLst/>
          </c:spPr>
          <c:marker>
            <c:symbol val="none"/>
          </c:marker>
          <c:val>
            <c:numRef>
              <c:f>Вінницька!$B$2:$B$25</c:f>
              <c:numCache>
                <c:formatCode>0.0</c:formatCode>
                <c:ptCount val="24"/>
                <c:pt idx="0">
                  <c:v>64.172603723881934</c:v>
                </c:pt>
                <c:pt idx="1">
                  <c:v>15.528647548344608</c:v>
                </c:pt>
                <c:pt idx="2">
                  <c:v>1.2472809275778802</c:v>
                </c:pt>
                <c:pt idx="3">
                  <c:v>1E-3</c:v>
                </c:pt>
                <c:pt idx="4">
                  <c:v>1E-3</c:v>
                </c:pt>
                <c:pt idx="5">
                  <c:v>1E-3</c:v>
                </c:pt>
                <c:pt idx="6">
                  <c:v>1E-3</c:v>
                </c:pt>
                <c:pt idx="7">
                  <c:v>1E-3</c:v>
                </c:pt>
                <c:pt idx="8">
                  <c:v>1E-3</c:v>
                </c:pt>
                <c:pt idx="9">
                  <c:v>0.12472809275778803</c:v>
                </c:pt>
                <c:pt idx="10">
                  <c:v>0.31182023189447006</c:v>
                </c:pt>
                <c:pt idx="11">
                  <c:v>25.756351154483227</c:v>
                </c:pt>
                <c:pt idx="12">
                  <c:v>38.275166869621899</c:v>
                </c:pt>
                <c:pt idx="13">
                  <c:v>6.7581565264843944</c:v>
                </c:pt>
                <c:pt idx="14">
                  <c:v>46.10704919937951</c:v>
                </c:pt>
                <c:pt idx="15">
                  <c:v>1E-3</c:v>
                </c:pt>
                <c:pt idx="16">
                  <c:v>1E-3</c:v>
                </c:pt>
                <c:pt idx="17">
                  <c:v>1E-3</c:v>
                </c:pt>
                <c:pt idx="18">
                  <c:v>1E-3</c:v>
                </c:pt>
                <c:pt idx="19">
                  <c:v>1E-3</c:v>
                </c:pt>
                <c:pt idx="20">
                  <c:v>1E-3</c:v>
                </c:pt>
                <c:pt idx="21">
                  <c:v>6.3160341369013037E-2</c:v>
                </c:pt>
                <c:pt idx="22">
                  <c:v>1E-3</c:v>
                </c:pt>
                <c:pt idx="23">
                  <c:v>1E-3</c:v>
                </c:pt>
              </c:numCache>
            </c:numRef>
          </c:val>
          <c:smooth val="0"/>
          <c:extLst>
            <c:ext xmlns:c16="http://schemas.microsoft.com/office/drawing/2014/chart" uri="{C3380CC4-5D6E-409C-BE32-E72D297353CC}">
              <c16:uniqueId val="{00000000-5CCB-4349-A73F-3263685E919C}"/>
            </c:ext>
          </c:extLst>
        </c:ser>
        <c:ser>
          <c:idx val="1"/>
          <c:order val="1"/>
          <c:tx>
            <c:strRef>
              <c:f>Вінницька!$I$1</c:f>
              <c:strCache>
                <c:ptCount val="1"/>
                <c:pt idx="0">
                  <c:v>Кількість хворих на грип осіб / на 100 тис. населення (прогноз)</c:v>
                </c:pt>
              </c:strCache>
            </c:strRef>
          </c:tx>
          <c:spPr>
            <a:ln w="28575" cap="rnd">
              <a:solidFill>
                <a:schemeClr val="accent2"/>
              </a:solidFill>
              <a:round/>
            </a:ln>
            <a:effectLst/>
          </c:spPr>
          <c:marker>
            <c:symbol val="none"/>
          </c:marker>
          <c:val>
            <c:numRef>
              <c:f>Вінницька!$I$2:$I$25</c:f>
              <c:numCache>
                <c:formatCode>General</c:formatCode>
                <c:ptCount val="24"/>
                <c:pt idx="0">
                  <c:v>64.172603723881934</c:v>
                </c:pt>
                <c:pt idx="1">
                  <c:v>15.519654914972088</c:v>
                </c:pt>
                <c:pt idx="2">
                  <c:v>1.2563044872183655</c:v>
                </c:pt>
                <c:pt idx="3">
                  <c:v>9.9671362973104789E-4</c:v>
                </c:pt>
                <c:pt idx="4">
                  <c:v>9.8633253773528309E-4</c:v>
                </c:pt>
                <c:pt idx="5">
                  <c:v>9.7611045332117918E-4</c:v>
                </c:pt>
                <c:pt idx="6">
                  <c:v>9.6606277922709719E-4</c:v>
                </c:pt>
                <c:pt idx="7">
                  <c:v>9.5621600323687601E-4</c:v>
                </c:pt>
                <c:pt idx="8">
                  <c:v>9.4652327106156296E-4</c:v>
                </c:pt>
                <c:pt idx="9">
                  <c:v>0.11685918078789483</c:v>
                </c:pt>
                <c:pt idx="10">
                  <c:v>0.2933104371302816</c:v>
                </c:pt>
                <c:pt idx="11">
                  <c:v>24.731773957044709</c:v>
                </c:pt>
                <c:pt idx="12">
                  <c:v>72.252691090321363</c:v>
                </c:pt>
                <c:pt idx="13">
                  <c:v>17.472349634551939</c:v>
                </c:pt>
                <c:pt idx="14">
                  <c:v>1.4143460453100618</c:v>
                </c:pt>
                <c:pt idx="15">
                  <c:v>1.1220972040793763E-3</c:v>
                </c:pt>
                <c:pt idx="16">
                  <c:v>1.1104102005670654E-3</c:v>
                </c:pt>
                <c:pt idx="17">
                  <c:v>1.0989022073547585E-3</c:v>
                </c:pt>
                <c:pt idx="18">
                  <c:v>1.087590564797538E-3</c:v>
                </c:pt>
                <c:pt idx="19">
                  <c:v>1.0765050927611739E-3</c:v>
                </c:pt>
                <c:pt idx="20">
                  <c:v>1.0655930428270126E-3</c:v>
                </c:pt>
                <c:pt idx="21">
                  <c:v>0.13155971300115535</c:v>
                </c:pt>
                <c:pt idx="22">
                  <c:v>0.33020795624537247</c:v>
                </c:pt>
                <c:pt idx="23">
                  <c:v>27.842942103552478</c:v>
                </c:pt>
              </c:numCache>
            </c:numRef>
          </c:val>
          <c:smooth val="0"/>
          <c:extLst>
            <c:ext xmlns:c16="http://schemas.microsoft.com/office/drawing/2014/chart" uri="{C3380CC4-5D6E-409C-BE32-E72D297353CC}">
              <c16:uniqueId val="{00000001-5CCB-4349-A73F-3263685E919C}"/>
            </c:ext>
          </c:extLst>
        </c:ser>
        <c:dLbls>
          <c:showLegendKey val="0"/>
          <c:showVal val="0"/>
          <c:showCatName val="0"/>
          <c:showSerName val="0"/>
          <c:showPercent val="0"/>
          <c:showBubbleSize val="0"/>
        </c:dLbls>
        <c:smooth val="0"/>
        <c:axId val="97515008"/>
        <c:axId val="97543680"/>
      </c:lineChart>
      <c:catAx>
        <c:axId val="9751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80"/>
        <c:crosses val="autoZero"/>
        <c:auto val="1"/>
        <c:lblAlgn val="ctr"/>
        <c:lblOffset val="100"/>
        <c:noMultiLvlLbl val="0"/>
      </c:catAx>
      <c:valAx>
        <c:axId val="9754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8" name="Диаграмма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10" name="Диаграмма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11" name="Диаграмма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2" name="Диаграмма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3" name="Диаграмма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4" name="Диаграмма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5442</xdr:rowOff>
    </xdr:from>
    <xdr:to>
      <xdr:col>5</xdr:col>
      <xdr:colOff>358655</xdr:colOff>
      <xdr:row>44</xdr:row>
      <xdr:rowOff>76199</xdr:rowOff>
    </xdr:to>
    <xdr:graphicFrame macro="">
      <xdr:nvGraphicFramePr>
        <xdr:cNvPr id="2" name="Диаграмма 7">
          <a:extLst>
            <a:ext uri="{FF2B5EF4-FFF2-40B4-BE49-F238E27FC236}">
              <a16:creationId xmlns:a16="http://schemas.microsoft.com/office/drawing/2014/main" id="{DD817E84-4256-4C68-93D1-2E9CE1E44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6085</xdr:rowOff>
    </xdr:from>
    <xdr:to>
      <xdr:col>5</xdr:col>
      <xdr:colOff>395323</xdr:colOff>
      <xdr:row>60</xdr:row>
      <xdr:rowOff>76842</xdr:rowOff>
    </xdr:to>
    <xdr:graphicFrame macro="">
      <xdr:nvGraphicFramePr>
        <xdr:cNvPr id="3" name="Диаграмма 9">
          <a:extLst>
            <a:ext uri="{FF2B5EF4-FFF2-40B4-BE49-F238E27FC236}">
              <a16:creationId xmlns:a16="http://schemas.microsoft.com/office/drawing/2014/main" id="{3522D0DE-0844-4BAF-B55C-1E0286E4E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46</xdr:row>
      <xdr:rowOff>10205</xdr:rowOff>
    </xdr:from>
    <xdr:to>
      <xdr:col>10</xdr:col>
      <xdr:colOff>344260</xdr:colOff>
      <xdr:row>60</xdr:row>
      <xdr:rowOff>80962</xdr:rowOff>
    </xdr:to>
    <xdr:graphicFrame macro="">
      <xdr:nvGraphicFramePr>
        <xdr:cNvPr id="4" name="Диаграмма 10">
          <a:extLst>
            <a:ext uri="{FF2B5EF4-FFF2-40B4-BE49-F238E27FC236}">
              <a16:creationId xmlns:a16="http://schemas.microsoft.com/office/drawing/2014/main" id="{F00E6554-EB98-497D-867E-EC11B4A03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DDF25674-A110-4305-A4BF-6D370C6F8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75BBB7DA-DC80-4F81-A642-C606FFAB3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30</xdr:row>
      <xdr:rowOff>6805</xdr:rowOff>
    </xdr:from>
    <xdr:to>
      <xdr:col>10</xdr:col>
      <xdr:colOff>368413</xdr:colOff>
      <xdr:row>44</xdr:row>
      <xdr:rowOff>110899</xdr:rowOff>
    </xdr:to>
    <xdr:graphicFrame macro="">
      <xdr:nvGraphicFramePr>
        <xdr:cNvPr id="7" name="Диаграмма 3">
          <a:extLst>
            <a:ext uri="{FF2B5EF4-FFF2-40B4-BE49-F238E27FC236}">
              <a16:creationId xmlns:a16="http://schemas.microsoft.com/office/drawing/2014/main" id="{F60559E9-E13F-4429-B1E5-64C0E54DB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10885</xdr:colOff>
      <xdr:row>29</xdr:row>
      <xdr:rowOff>16328</xdr:rowOff>
    </xdr:from>
    <xdr:to>
      <xdr:col>5</xdr:col>
      <xdr:colOff>369540</xdr:colOff>
      <xdr:row>43</xdr:row>
      <xdr:rowOff>87085</xdr:rowOff>
    </xdr:to>
    <xdr:graphicFrame macro="">
      <xdr:nvGraphicFramePr>
        <xdr:cNvPr id="2" name="Диаграмма 7">
          <a:extLst>
            <a:ext uri="{FF2B5EF4-FFF2-40B4-BE49-F238E27FC236}">
              <a16:creationId xmlns:a16="http://schemas.microsoft.com/office/drawing/2014/main" id="{BFA3747F-F555-4B0C-A3AA-5A994CD4A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10885</xdr:colOff>
      <xdr:row>45</xdr:row>
      <xdr:rowOff>16971</xdr:rowOff>
    </xdr:from>
    <xdr:to>
      <xdr:col>5</xdr:col>
      <xdr:colOff>406208</xdr:colOff>
      <xdr:row>59</xdr:row>
      <xdr:rowOff>87728</xdr:rowOff>
    </xdr:to>
    <xdr:graphicFrame macro="">
      <xdr:nvGraphicFramePr>
        <xdr:cNvPr id="3" name="Диаграмма 9">
          <a:extLst>
            <a:ext uri="{FF2B5EF4-FFF2-40B4-BE49-F238E27FC236}">
              <a16:creationId xmlns:a16="http://schemas.microsoft.com/office/drawing/2014/main" id="{56EC6E7E-9D0C-4538-BDB2-75E08DD94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469445</xdr:colOff>
      <xdr:row>45</xdr:row>
      <xdr:rowOff>21091</xdr:rowOff>
    </xdr:from>
    <xdr:to>
      <xdr:col>10</xdr:col>
      <xdr:colOff>355145</xdr:colOff>
      <xdr:row>59</xdr:row>
      <xdr:rowOff>91848</xdr:rowOff>
    </xdr:to>
    <xdr:graphicFrame macro="">
      <xdr:nvGraphicFramePr>
        <xdr:cNvPr id="4" name="Диаграмма 10">
          <a:extLst>
            <a:ext uri="{FF2B5EF4-FFF2-40B4-BE49-F238E27FC236}">
              <a16:creationId xmlns:a16="http://schemas.microsoft.com/office/drawing/2014/main" id="{10227605-FE4B-41F3-9EBA-D491B3574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17C1BE4B-5540-4D58-A630-A215F7D8C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14BA3ED9-4A4F-4A00-AC1E-0D0F16812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441891</xdr:colOff>
      <xdr:row>29</xdr:row>
      <xdr:rowOff>17691</xdr:rowOff>
    </xdr:from>
    <xdr:to>
      <xdr:col>10</xdr:col>
      <xdr:colOff>379298</xdr:colOff>
      <xdr:row>43</xdr:row>
      <xdr:rowOff>121785</xdr:rowOff>
    </xdr:to>
    <xdr:graphicFrame macro="">
      <xdr:nvGraphicFramePr>
        <xdr:cNvPr id="7" name="Диаграмма 3">
          <a:extLst>
            <a:ext uri="{FF2B5EF4-FFF2-40B4-BE49-F238E27FC236}">
              <a16:creationId xmlns:a16="http://schemas.microsoft.com/office/drawing/2014/main" id="{683E9149-54E6-4969-ADC3-C2B9151F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id="{0A412934-C510-4C87-A7B4-E2746BC03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id="{18BCEECA-FD35-4374-A58E-551AFE195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id="{C6491593-B392-4EE0-9A9E-BF53C9620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E0BE2C1C-B107-4CEA-9A9B-203605957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924D962C-AE08-44EC-A1FA-1959D8DF3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id="{48A9920B-8851-437D-97F5-8B116CF81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id="{0B3F461E-35B1-4CCB-99F9-BB09B278F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id="{A7F01488-32F3-4168-AC45-9F3B236B4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id="{47E8DD04-E32B-4F15-B369-9066DB08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E4D7EEFA-AF26-4377-8504-0A0C53FC5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4D896370-8E16-4261-99B1-74E9A3FC8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id="{1FDB64CD-DBF1-4856-AE7F-8F12FC5D0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28</xdr:row>
      <xdr:rowOff>179614</xdr:rowOff>
    </xdr:from>
    <xdr:to>
      <xdr:col>5</xdr:col>
      <xdr:colOff>358655</xdr:colOff>
      <xdr:row>43</xdr:row>
      <xdr:rowOff>65314</xdr:rowOff>
    </xdr:to>
    <xdr:graphicFrame macro="">
      <xdr:nvGraphicFramePr>
        <xdr:cNvPr id="2" name="Диаграмма 7">
          <a:extLst>
            <a:ext uri="{FF2B5EF4-FFF2-40B4-BE49-F238E27FC236}">
              <a16:creationId xmlns:a16="http://schemas.microsoft.com/office/drawing/2014/main" id="{7FAB3F60-B60B-4890-976D-0BDB5356A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180257</xdr:rowOff>
    </xdr:from>
    <xdr:to>
      <xdr:col>5</xdr:col>
      <xdr:colOff>395323</xdr:colOff>
      <xdr:row>59</xdr:row>
      <xdr:rowOff>65957</xdr:rowOff>
    </xdr:to>
    <xdr:graphicFrame macro="">
      <xdr:nvGraphicFramePr>
        <xdr:cNvPr id="3" name="Диаграмма 9">
          <a:extLst>
            <a:ext uri="{FF2B5EF4-FFF2-40B4-BE49-F238E27FC236}">
              <a16:creationId xmlns:a16="http://schemas.microsoft.com/office/drawing/2014/main" id="{B29FBA04-A793-4969-9E67-4FB910026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458560</xdr:colOff>
      <xdr:row>44</xdr:row>
      <xdr:rowOff>184377</xdr:rowOff>
    </xdr:from>
    <xdr:to>
      <xdr:col>10</xdr:col>
      <xdr:colOff>344260</xdr:colOff>
      <xdr:row>59</xdr:row>
      <xdr:rowOff>70077</xdr:rowOff>
    </xdr:to>
    <xdr:graphicFrame macro="">
      <xdr:nvGraphicFramePr>
        <xdr:cNvPr id="4" name="Диаграмма 10">
          <a:extLst>
            <a:ext uri="{FF2B5EF4-FFF2-40B4-BE49-F238E27FC236}">
              <a16:creationId xmlns:a16="http://schemas.microsoft.com/office/drawing/2014/main" id="{8337D87C-220E-453A-8B80-D8F4B3648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19240</xdr:colOff>
      <xdr:row>0</xdr:row>
      <xdr:rowOff>656525</xdr:rowOff>
    </xdr:from>
    <xdr:to>
      <xdr:col>21</xdr:col>
      <xdr:colOff>208935</xdr:colOff>
      <xdr:row>14</xdr:row>
      <xdr:rowOff>183677</xdr:rowOff>
    </xdr:to>
    <xdr:graphicFrame macro="">
      <xdr:nvGraphicFramePr>
        <xdr:cNvPr id="5" name="Диаграмма 1">
          <a:extLst>
            <a:ext uri="{FF2B5EF4-FFF2-40B4-BE49-F238E27FC236}">
              <a16:creationId xmlns:a16="http://schemas.microsoft.com/office/drawing/2014/main" id="{FA0614FB-FD7E-4DFD-9A4C-70E7D6E49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10886</xdr:colOff>
      <xdr:row>19</xdr:row>
      <xdr:rowOff>7484</xdr:rowOff>
    </xdr:from>
    <xdr:to>
      <xdr:col>20</xdr:col>
      <xdr:colOff>727983</xdr:colOff>
      <xdr:row>37</xdr:row>
      <xdr:rowOff>149679</xdr:rowOff>
    </xdr:to>
    <xdr:graphicFrame macro="">
      <xdr:nvGraphicFramePr>
        <xdr:cNvPr id="6" name="Диаграмма 2">
          <a:extLst>
            <a:ext uri="{FF2B5EF4-FFF2-40B4-BE49-F238E27FC236}">
              <a16:creationId xmlns:a16="http://schemas.microsoft.com/office/drawing/2014/main" id="{95F01E12-1DE6-484C-9124-AEDE351AA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431006</xdr:colOff>
      <xdr:row>28</xdr:row>
      <xdr:rowOff>180977</xdr:rowOff>
    </xdr:from>
    <xdr:to>
      <xdr:col>10</xdr:col>
      <xdr:colOff>368413</xdr:colOff>
      <xdr:row>43</xdr:row>
      <xdr:rowOff>100014</xdr:rowOff>
    </xdr:to>
    <xdr:graphicFrame macro="">
      <xdr:nvGraphicFramePr>
        <xdr:cNvPr id="7" name="Диаграмма 3">
          <a:extLst>
            <a:ext uri="{FF2B5EF4-FFF2-40B4-BE49-F238E27FC236}">
              <a16:creationId xmlns:a16="http://schemas.microsoft.com/office/drawing/2014/main" id="{2E9BA2EC-A562-4C69-AE7E-581D53E22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heetViews>
  <sheetFormatPr defaultRowHeight="14.4" x14ac:dyDescent="0.3"/>
  <cols>
    <col min="1" max="2" width="36.6640625" customWidth="1"/>
  </cols>
  <sheetData>
    <row r="1" spans="1:16" x14ac:dyDescent="0.3">
      <c r="A1" s="4" t="s">
        <v>0</v>
      </c>
    </row>
    <row r="2" spans="1:16" x14ac:dyDescent="0.3">
      <c r="P2" t="e">
        <f ca="1">_xll.CB.RecalcCounterFN()</f>
        <v>#NAME?</v>
      </c>
    </row>
    <row r="3" spans="1:16" x14ac:dyDescent="0.3">
      <c r="A3" t="s">
        <v>1</v>
      </c>
      <c r="B3" t="s">
        <v>2</v>
      </c>
      <c r="C3">
        <v>0</v>
      </c>
    </row>
    <row r="4" spans="1:16" x14ac:dyDescent="0.3">
      <c r="A4" t="s">
        <v>3</v>
      </c>
    </row>
    <row r="5" spans="1:16" x14ac:dyDescent="0.3">
      <c r="A5" t="s">
        <v>4</v>
      </c>
    </row>
    <row r="7" spans="1:16" x14ac:dyDescent="0.3">
      <c r="A7" s="4" t="s">
        <v>5</v>
      </c>
      <c r="B7" t="s">
        <v>6</v>
      </c>
    </row>
    <row r="8" spans="1:16" x14ac:dyDescent="0.3">
      <c r="B8">
        <v>2</v>
      </c>
    </row>
    <row r="10" spans="1:16" x14ac:dyDescent="0.3">
      <c r="A10" t="s">
        <v>7</v>
      </c>
    </row>
    <row r="11" spans="1:16" x14ac:dyDescent="0.3">
      <c r="A11" t="e">
        <f>CB_DATA_!#REF!</f>
        <v>#REF!</v>
      </c>
      <c r="B11" t="e">
        <f>Грип!#REF!</f>
        <v>#REF!</v>
      </c>
    </row>
    <row r="13" spans="1:16" x14ac:dyDescent="0.3">
      <c r="A13" t="s">
        <v>8</v>
      </c>
    </row>
    <row r="14" spans="1:16" x14ac:dyDescent="0.3">
      <c r="A14" t="s">
        <v>12</v>
      </c>
      <c r="B14" t="s">
        <v>16</v>
      </c>
    </row>
    <row r="16" spans="1:16" x14ac:dyDescent="0.3">
      <c r="A16" t="s">
        <v>9</v>
      </c>
    </row>
    <row r="19" spans="1:2" x14ac:dyDescent="0.3">
      <c r="A19" t="s">
        <v>10</v>
      </c>
    </row>
    <row r="20" spans="1:2" x14ac:dyDescent="0.3">
      <c r="A20">
        <v>28</v>
      </c>
      <c r="B20">
        <v>31</v>
      </c>
    </row>
    <row r="25" spans="1:2" x14ac:dyDescent="0.3">
      <c r="A25" s="4" t="s">
        <v>11</v>
      </c>
    </row>
    <row r="26" spans="1:2" x14ac:dyDescent="0.3">
      <c r="A26" s="5" t="s">
        <v>13</v>
      </c>
      <c r="B26" s="5" t="s">
        <v>17</v>
      </c>
    </row>
    <row r="27" spans="1:2" x14ac:dyDescent="0.3">
      <c r="A27" t="s">
        <v>14</v>
      </c>
      <c r="B27" t="s">
        <v>19</v>
      </c>
    </row>
    <row r="28" spans="1:2" x14ac:dyDescent="0.3">
      <c r="A28" s="5" t="s">
        <v>15</v>
      </c>
      <c r="B28" s="5" t="s">
        <v>15</v>
      </c>
    </row>
    <row r="29" spans="1:2" x14ac:dyDescent="0.3">
      <c r="B29" s="5" t="s">
        <v>13</v>
      </c>
    </row>
    <row r="30" spans="1:2" x14ac:dyDescent="0.3">
      <c r="B30" t="s">
        <v>18</v>
      </c>
    </row>
    <row r="31" spans="1:2" x14ac:dyDescent="0.3">
      <c r="B31" s="5"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zoomScale="70" zoomScaleNormal="70" workbookViewId="0">
      <selection activeCell="Q43" sqref="Q43"/>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3">
        <v>62.608073529862644</v>
      </c>
      <c r="C2">
        <f>B2/100000</f>
        <v>6.2608073529862645E-4</v>
      </c>
      <c r="D2">
        <f t="shared" ref="D2:D25" si="0">1-C2</f>
        <v>0.99937391926470143</v>
      </c>
      <c r="E2">
        <f>C3/(C2*D2)</f>
        <v>0.90965023616516372</v>
      </c>
      <c r="F2" s="2">
        <v>0.88258372768409088</v>
      </c>
      <c r="G2">
        <v>6.2608073529862602E-4</v>
      </c>
      <c r="H2">
        <v>0.99937391926470143</v>
      </c>
      <c r="I2">
        <f>G2*100000</f>
        <v>62.608073529862601</v>
      </c>
      <c r="J2" s="8">
        <f>C2</f>
        <v>6.2608073529862645E-4</v>
      </c>
      <c r="K2" s="8">
        <f>G2</f>
        <v>6.2608073529862602E-4</v>
      </c>
      <c r="L2" s="8">
        <f t="shared" ref="L2:L25" si="1">ABS(J2-K2)</f>
        <v>4.3368086899420177E-19</v>
      </c>
    </row>
    <row r="3" spans="1:12" ht="15.6" x14ac:dyDescent="0.3">
      <c r="A3" s="9" t="s">
        <v>32</v>
      </c>
      <c r="B3" s="3">
        <v>56.915792667299208</v>
      </c>
      <c r="C3">
        <f t="shared" ref="C3:C25" si="2">B3/100000</f>
        <v>5.6915792667299207E-4</v>
      </c>
      <c r="D3">
        <f t="shared" si="0"/>
        <v>0.999430842073327</v>
      </c>
      <c r="E3">
        <f t="shared" ref="E3:E24" si="3">C4/(C3*D3)</f>
        <v>0.10964863412221758</v>
      </c>
      <c r="F3" s="2">
        <v>0.14901190091302832</v>
      </c>
      <c r="G3">
        <f>F2*G2*H2</f>
        <v>5.5222271659234785E-4</v>
      </c>
      <c r="H3">
        <f>1-G3</f>
        <v>0.99944777728340761</v>
      </c>
      <c r="I3">
        <f t="shared" ref="I3:I37" si="4">G3*100000</f>
        <v>55.222271659234785</v>
      </c>
      <c r="J3" s="8">
        <f t="shared" ref="J3:J13" si="5">C3+J2</f>
        <v>1.1952386619716185E-3</v>
      </c>
      <c r="K3" s="8">
        <f t="shared" ref="K3:K13" si="6">G3+K2</f>
        <v>1.1783034518909738E-3</v>
      </c>
      <c r="L3" s="8">
        <f t="shared" si="1"/>
        <v>1.6935210080644761E-5</v>
      </c>
    </row>
    <row r="4" spans="1:12" ht="15.6" x14ac:dyDescent="0.3">
      <c r="A4" s="9" t="s">
        <v>33</v>
      </c>
      <c r="B4" s="3">
        <v>6.2371869599246823</v>
      </c>
      <c r="C4">
        <f t="shared" si="2"/>
        <v>6.2371869599246821E-5</v>
      </c>
      <c r="D4">
        <f t="shared" si="0"/>
        <v>0.99993762813040077</v>
      </c>
      <c r="E4">
        <f t="shared" si="3"/>
        <v>7.9869998514023099E-2</v>
      </c>
      <c r="F4" s="2">
        <v>3.5541570373981465E-2</v>
      </c>
      <c r="G4">
        <f t="shared" ref="G4:G37" si="7">F3*G3*H3</f>
        <v>8.2242315558220304E-5</v>
      </c>
      <c r="H4">
        <f t="shared" ref="H4:H37" si="8">1-G4</f>
        <v>0.9999177576844418</v>
      </c>
      <c r="I4">
        <f t="shared" si="4"/>
        <v>8.2242315558220298</v>
      </c>
      <c r="J4" s="8">
        <f t="shared" si="5"/>
        <v>1.2576105315708654E-3</v>
      </c>
      <c r="K4" s="8">
        <f t="shared" si="6"/>
        <v>1.2605457674491941E-3</v>
      </c>
      <c r="L4" s="8">
        <f t="shared" si="1"/>
        <v>2.9352358783287218E-6</v>
      </c>
    </row>
    <row r="5" spans="1:12" ht="15.6" x14ac:dyDescent="0.3">
      <c r="A5" s="9" t="s">
        <v>34</v>
      </c>
      <c r="B5" s="3">
        <v>0.49813304179375978</v>
      </c>
      <c r="C5">
        <f t="shared" si="2"/>
        <v>4.9813304179375975E-6</v>
      </c>
      <c r="D5">
        <f t="shared" si="0"/>
        <v>0.99999501866958207</v>
      </c>
      <c r="E5">
        <f t="shared" si="3"/>
        <v>0.33802985285247272</v>
      </c>
      <c r="F5" s="2">
        <v>0.2452851141176382</v>
      </c>
      <c r="G5">
        <f t="shared" si="7"/>
        <v>2.9227806501124183E-6</v>
      </c>
      <c r="H5">
        <f t="shared" si="8"/>
        <v>0.99999707721934994</v>
      </c>
      <c r="I5">
        <f t="shared" si="4"/>
        <v>0.29227806501124182</v>
      </c>
      <c r="J5" s="8">
        <f t="shared" si="5"/>
        <v>1.262591861988803E-3</v>
      </c>
      <c r="K5" s="8">
        <f t="shared" si="6"/>
        <v>1.2634685480993066E-3</v>
      </c>
      <c r="L5" s="8">
        <f t="shared" si="1"/>
        <v>8.7668611050361299E-7</v>
      </c>
    </row>
    <row r="6" spans="1:12" ht="15.6" x14ac:dyDescent="0.3">
      <c r="A6" s="9" t="s">
        <v>35</v>
      </c>
      <c r="B6" s="3">
        <v>0.16838300004296106</v>
      </c>
      <c r="C6">
        <f t="shared" si="2"/>
        <v>1.6838300004296105E-6</v>
      </c>
      <c r="D6">
        <f t="shared" si="0"/>
        <v>0.99999831616999957</v>
      </c>
      <c r="E6">
        <f t="shared" si="3"/>
        <v>5.5555649101824214E-2</v>
      </c>
      <c r="F6" s="2">
        <v>0.22277604684189739</v>
      </c>
      <c r="G6">
        <f t="shared" si="7"/>
        <v>7.1691248991957164E-7</v>
      </c>
      <c r="H6">
        <f t="shared" si="8"/>
        <v>0.99999928308751007</v>
      </c>
      <c r="I6">
        <f t="shared" si="4"/>
        <v>7.1691248991957168E-2</v>
      </c>
      <c r="J6" s="8">
        <f t="shared" si="5"/>
        <v>1.2642756919892327E-3</v>
      </c>
      <c r="K6" s="8">
        <f t="shared" si="6"/>
        <v>1.2641854605892262E-3</v>
      </c>
      <c r="L6" s="8">
        <f t="shared" si="1"/>
        <v>9.0231400006477239E-8</v>
      </c>
    </row>
    <row r="7" spans="1:12" ht="15.6" x14ac:dyDescent="0.3">
      <c r="A7" s="9" t="s">
        <v>36</v>
      </c>
      <c r="B7" s="3">
        <v>9.3546111134978367E-3</v>
      </c>
      <c r="C7">
        <f t="shared" si="2"/>
        <v>9.3546111134978368E-8</v>
      </c>
      <c r="D7">
        <f t="shared" si="0"/>
        <v>0.99999990645388892</v>
      </c>
      <c r="E7">
        <f t="shared" si="3"/>
        <v>1.2500001169326502</v>
      </c>
      <c r="F7" s="2">
        <v>0.78813638383491669</v>
      </c>
      <c r="G7">
        <f t="shared" si="7"/>
        <v>1.5971081593710297E-7</v>
      </c>
      <c r="H7">
        <f t="shared" si="8"/>
        <v>0.99999984028918409</v>
      </c>
      <c r="I7">
        <f t="shared" si="4"/>
        <v>1.5971081593710298E-2</v>
      </c>
      <c r="J7" s="8">
        <f t="shared" si="5"/>
        <v>1.2643692381003675E-3</v>
      </c>
      <c r="K7" s="8">
        <f t="shared" si="6"/>
        <v>1.2643451714051633E-3</v>
      </c>
      <c r="L7" s="8">
        <f t="shared" si="1"/>
        <v>2.4066695204208108E-8</v>
      </c>
    </row>
    <row r="8" spans="1:12" ht="15.6" x14ac:dyDescent="0.3">
      <c r="A8" s="9" t="s">
        <v>37</v>
      </c>
      <c r="B8" s="3">
        <v>1.1693263891872301E-2</v>
      </c>
      <c r="C8">
        <f t="shared" si="2"/>
        <v>1.16932638918723E-7</v>
      </c>
      <c r="D8">
        <f t="shared" si="0"/>
        <v>0.9999998830673611</v>
      </c>
      <c r="E8">
        <f t="shared" si="3"/>
        <v>0.40000004677306089</v>
      </c>
      <c r="F8" s="2">
        <v>0.5167867885874865</v>
      </c>
      <c r="G8">
        <f t="shared" si="7"/>
        <v>1.2587388482856825E-7</v>
      </c>
      <c r="H8">
        <f t="shared" si="8"/>
        <v>0.99999987412611513</v>
      </c>
      <c r="I8">
        <f t="shared" si="4"/>
        <v>1.2587388482856825E-2</v>
      </c>
      <c r="J8" s="8">
        <f t="shared" si="5"/>
        <v>1.2644861707392862E-3</v>
      </c>
      <c r="K8" s="8">
        <f t="shared" si="6"/>
        <v>1.2644710452899919E-3</v>
      </c>
      <c r="L8" s="8">
        <f t="shared" si="1"/>
        <v>1.5125449294309604E-8</v>
      </c>
    </row>
    <row r="9" spans="1:12" ht="15.6" x14ac:dyDescent="0.3">
      <c r="A9" s="9" t="s">
        <v>38</v>
      </c>
      <c r="B9" s="3">
        <v>4.6773055567489183E-3</v>
      </c>
      <c r="C9">
        <f t="shared" si="2"/>
        <v>4.6773055567489184E-8</v>
      </c>
      <c r="D9">
        <f t="shared" si="0"/>
        <v>0.99999995322694446</v>
      </c>
      <c r="E9">
        <f t="shared" si="3"/>
        <v>1.0000000467730579</v>
      </c>
      <c r="F9" s="2">
        <v>0.67575433188583334</v>
      </c>
      <c r="G9">
        <f t="shared" si="7"/>
        <v>6.5049952519495658E-8</v>
      </c>
      <c r="H9">
        <f t="shared" si="8"/>
        <v>0.99999993495004746</v>
      </c>
      <c r="I9">
        <f t="shared" si="4"/>
        <v>6.5049952519495658E-3</v>
      </c>
      <c r="J9" s="8">
        <f t="shared" si="5"/>
        <v>1.2645329437948538E-3</v>
      </c>
      <c r="K9" s="8">
        <f t="shared" si="6"/>
        <v>1.2645360952425115E-3</v>
      </c>
      <c r="L9" s="8">
        <f t="shared" si="1"/>
        <v>3.1514476577388512E-9</v>
      </c>
    </row>
    <row r="10" spans="1:12" ht="15.6" x14ac:dyDescent="0.3">
      <c r="A10" s="9" t="s">
        <v>39</v>
      </c>
      <c r="B10" s="3">
        <v>4.6773055567489183E-3</v>
      </c>
      <c r="C10">
        <f t="shared" si="2"/>
        <v>4.6773055567489184E-8</v>
      </c>
      <c r="D10">
        <f t="shared" si="0"/>
        <v>0.99999995322694446</v>
      </c>
      <c r="E10">
        <f t="shared" si="3"/>
        <v>17.500000818528509</v>
      </c>
      <c r="F10" s="2">
        <v>19.300067538072767</v>
      </c>
      <c r="G10">
        <f t="shared" si="7"/>
        <v>4.3957784344564995E-8</v>
      </c>
      <c r="H10">
        <f t="shared" si="8"/>
        <v>0.9999999560422157</v>
      </c>
      <c r="I10">
        <f t="shared" si="4"/>
        <v>4.3957784344564998E-3</v>
      </c>
      <c r="J10" s="8">
        <f t="shared" si="5"/>
        <v>1.2645797168504213E-3</v>
      </c>
      <c r="K10" s="8">
        <f t="shared" si="6"/>
        <v>1.2645800530268561E-3</v>
      </c>
      <c r="L10" s="8">
        <f t="shared" si="1"/>
        <v>3.3617643478006665E-10</v>
      </c>
    </row>
    <row r="11" spans="1:12" ht="15.6" x14ac:dyDescent="0.3">
      <c r="A11" s="9" t="s">
        <v>40</v>
      </c>
      <c r="B11" s="3">
        <v>8.1852847243106069E-2</v>
      </c>
      <c r="C11">
        <f t="shared" si="2"/>
        <v>8.1852847243106071E-7</v>
      </c>
      <c r="D11">
        <f t="shared" si="0"/>
        <v>0.99999918147152755</v>
      </c>
      <c r="E11">
        <f t="shared" si="3"/>
        <v>5.7714332955110512</v>
      </c>
      <c r="F11" s="2">
        <v>5.5405940743239155</v>
      </c>
      <c r="G11">
        <f t="shared" si="7"/>
        <v>8.4838816938087638E-7</v>
      </c>
      <c r="H11">
        <f t="shared" si="8"/>
        <v>0.99999915161183062</v>
      </c>
      <c r="I11">
        <f t="shared" si="4"/>
        <v>8.4838816938087633E-2</v>
      </c>
      <c r="J11" s="8">
        <f t="shared" si="5"/>
        <v>1.2653982453228524E-3</v>
      </c>
      <c r="K11" s="8">
        <f t="shared" si="6"/>
        <v>1.265428441196237E-3</v>
      </c>
      <c r="L11" s="8">
        <f t="shared" si="1"/>
        <v>3.0195873384607913E-8</v>
      </c>
    </row>
    <row r="12" spans="1:12" ht="15.6" x14ac:dyDescent="0.3">
      <c r="A12" s="9" t="s">
        <v>41</v>
      </c>
      <c r="B12" s="3">
        <v>0.47240786123164075</v>
      </c>
      <c r="C12">
        <f t="shared" si="2"/>
        <v>4.7240786123164076E-6</v>
      </c>
      <c r="D12">
        <f t="shared" si="0"/>
        <v>0.99999527592138771</v>
      </c>
      <c r="E12">
        <f t="shared" si="3"/>
        <v>93.728165551499472</v>
      </c>
      <c r="F12" s="2">
        <v>94.182647453299836</v>
      </c>
      <c r="G12">
        <f t="shared" si="7"/>
        <v>4.7005704760864333E-6</v>
      </c>
      <c r="H12">
        <f t="shared" si="8"/>
        <v>0.99999529942952392</v>
      </c>
      <c r="I12">
        <f t="shared" si="4"/>
        <v>0.47005704760864331</v>
      </c>
      <c r="J12" s="8">
        <f t="shared" si="5"/>
        <v>1.2701223239351687E-3</v>
      </c>
      <c r="K12" s="8">
        <f t="shared" si="6"/>
        <v>1.2701290116723233E-3</v>
      </c>
      <c r="L12" s="8">
        <f t="shared" si="1"/>
        <v>6.6877371546463643E-9</v>
      </c>
    </row>
    <row r="13" spans="1:12" ht="15.6" x14ac:dyDescent="0.3">
      <c r="A13" s="9" t="s">
        <v>42</v>
      </c>
      <c r="B13" s="3">
        <v>44.277713052963634</v>
      </c>
      <c r="C13">
        <f t="shared" si="2"/>
        <v>4.4277713052963635E-4</v>
      </c>
      <c r="D13">
        <f t="shared" si="0"/>
        <v>0.99955722286947035</v>
      </c>
      <c r="E13">
        <f t="shared" si="3"/>
        <v>0.9293079061876327</v>
      </c>
      <c r="F13" s="2">
        <v>1.0581143084521412</v>
      </c>
      <c r="G13">
        <f t="shared" si="7"/>
        <v>4.4271009097887333E-4</v>
      </c>
      <c r="H13">
        <f t="shared" si="8"/>
        <v>0.99955728990902115</v>
      </c>
      <c r="I13">
        <f t="shared" si="4"/>
        <v>44.27100909788733</v>
      </c>
      <c r="J13" s="8">
        <f t="shared" si="5"/>
        <v>1.7128994544648051E-3</v>
      </c>
      <c r="K13" s="8">
        <f t="shared" si="6"/>
        <v>1.7128391026511966E-3</v>
      </c>
      <c r="L13" s="8">
        <f t="shared" si="1"/>
        <v>6.0351813608488028E-8</v>
      </c>
    </row>
    <row r="14" spans="1:12" ht="15.6" x14ac:dyDescent="0.3">
      <c r="A14" s="9" t="s">
        <v>43</v>
      </c>
      <c r="B14" s="3">
        <v>41.129409579014734</v>
      </c>
      <c r="C14">
        <f t="shared" si="2"/>
        <v>4.1129409579014734E-4</v>
      </c>
      <c r="D14">
        <f t="shared" si="0"/>
        <v>0.9995887059042099</v>
      </c>
      <c r="E14">
        <f t="shared" si="3"/>
        <v>0.12679333593687084</v>
      </c>
      <c r="F14">
        <f>F2</f>
        <v>0.88258372768409088</v>
      </c>
      <c r="G14">
        <f t="shared" si="7"/>
        <v>4.6823049958364272E-4</v>
      </c>
      <c r="H14">
        <f t="shared" si="8"/>
        <v>0.99953176950041633</v>
      </c>
      <c r="I14">
        <f t="shared" si="4"/>
        <v>46.823049958364273</v>
      </c>
      <c r="J14" s="8">
        <f>C14</f>
        <v>4.1129409579014734E-4</v>
      </c>
      <c r="K14" s="8">
        <f>G14</f>
        <v>4.6823049958364272E-4</v>
      </c>
      <c r="L14" s="8">
        <f t="shared" si="1"/>
        <v>5.6936403793495384E-5</v>
      </c>
    </row>
    <row r="15" spans="1:12" ht="15.6" x14ac:dyDescent="0.3">
      <c r="A15" s="9" t="s">
        <v>44</v>
      </c>
      <c r="B15" s="3">
        <v>5.2127901736429685</v>
      </c>
      <c r="C15">
        <f t="shared" si="2"/>
        <v>5.2127901736429684E-5</v>
      </c>
      <c r="D15">
        <f t="shared" si="0"/>
        <v>0.99994787209826352</v>
      </c>
      <c r="E15">
        <f t="shared" si="3"/>
        <v>9.1565153017887884</v>
      </c>
      <c r="F15">
        <f>F3</f>
        <v>0.14901190091302832</v>
      </c>
      <c r="G15">
        <f t="shared" si="7"/>
        <v>4.1305912225732142E-4</v>
      </c>
      <c r="H15">
        <f t="shared" si="8"/>
        <v>0.99958694087774269</v>
      </c>
      <c r="I15">
        <f t="shared" si="4"/>
        <v>41.305912225732143</v>
      </c>
      <c r="J15" s="8">
        <f t="shared" ref="J15:J25" si="9">C15+J14</f>
        <v>4.6342199752657701E-4</v>
      </c>
      <c r="K15" s="8">
        <f>K14+G15</f>
        <v>8.8128962184096408E-4</v>
      </c>
      <c r="L15" s="8">
        <f t="shared" si="1"/>
        <v>4.1786762431438707E-4</v>
      </c>
    </row>
    <row r="16" spans="1:12" ht="15.6" x14ac:dyDescent="0.3">
      <c r="A16" s="9" t="s">
        <v>45</v>
      </c>
      <c r="B16" s="3">
        <v>47.728504873463706</v>
      </c>
      <c r="C16">
        <f t="shared" si="2"/>
        <v>4.7728504873463708E-4</v>
      </c>
      <c r="D16">
        <f t="shared" si="0"/>
        <v>0.99952271495126532</v>
      </c>
      <c r="E16">
        <f t="shared" si="3"/>
        <v>8.9451901721741729E-3</v>
      </c>
      <c r="F16">
        <f t="shared" ref="F16:F24" si="10">F4</f>
        <v>3.5541570373981465E-2</v>
      </c>
      <c r="G16">
        <f t="shared" si="7"/>
        <v>6.1525300908588863E-5</v>
      </c>
      <c r="H16">
        <f t="shared" si="8"/>
        <v>0.99993847469909136</v>
      </c>
      <c r="I16">
        <f t="shared" si="4"/>
        <v>6.1525300908588862</v>
      </c>
      <c r="J16" s="8">
        <f t="shared" si="9"/>
        <v>9.4070704626121409E-4</v>
      </c>
      <c r="K16" s="8">
        <f t="shared" ref="K16:K25" si="11">K15+G16</f>
        <v>9.4281492274955292E-4</v>
      </c>
      <c r="L16" s="8">
        <f t="shared" si="1"/>
        <v>2.1078764883388293E-6</v>
      </c>
    </row>
    <row r="17" spans="1:12" ht="15.6" x14ac:dyDescent="0.3">
      <c r="A17" s="9" t="s">
        <v>46</v>
      </c>
      <c r="B17" s="3">
        <v>0.42673678038415974</v>
      </c>
      <c r="C17">
        <f t="shared" si="2"/>
        <v>4.2673678038415977E-6</v>
      </c>
      <c r="D17">
        <f t="shared" si="0"/>
        <v>0.99999573263219621</v>
      </c>
      <c r="E17">
        <f t="shared" si="3"/>
        <v>0.13259725092411229</v>
      </c>
      <c r="F17">
        <f>F5</f>
        <v>0.2452851141176382</v>
      </c>
      <c r="G17">
        <f t="shared" si="7"/>
        <v>2.1865712742899137E-6</v>
      </c>
      <c r="H17">
        <f t="shared" si="8"/>
        <v>0.99999781342872573</v>
      </c>
      <c r="I17">
        <f t="shared" si="4"/>
        <v>0.21865712742899138</v>
      </c>
      <c r="J17" s="8">
        <f t="shared" si="9"/>
        <v>9.4497441406505569E-4</v>
      </c>
      <c r="K17" s="8">
        <f t="shared" si="11"/>
        <v>9.4500149402384289E-4</v>
      </c>
      <c r="L17" s="8">
        <f t="shared" si="1"/>
        <v>2.7079958787195636E-8</v>
      </c>
    </row>
    <row r="18" spans="1:12" ht="15.6" x14ac:dyDescent="0.3">
      <c r="A18" s="9" t="s">
        <v>47</v>
      </c>
      <c r="B18" s="3">
        <v>5.6583882481877498E-2</v>
      </c>
      <c r="C18">
        <f t="shared" si="2"/>
        <v>5.6583882481877493E-7</v>
      </c>
      <c r="D18">
        <f t="shared" si="0"/>
        <v>0.9999994341611752</v>
      </c>
      <c r="E18">
        <f t="shared" si="3"/>
        <v>0.33333352194638194</v>
      </c>
      <c r="F18">
        <f t="shared" si="10"/>
        <v>0.22277604684189739</v>
      </c>
      <c r="G18">
        <f t="shared" si="7"/>
        <v>5.3633221180937896E-7</v>
      </c>
      <c r="H18">
        <f t="shared" si="8"/>
        <v>0.99999946366778814</v>
      </c>
      <c r="I18">
        <f t="shared" si="4"/>
        <v>5.3633221180937898E-2</v>
      </c>
      <c r="J18" s="8">
        <f t="shared" si="9"/>
        <v>9.4554025288987444E-4</v>
      </c>
      <c r="K18" s="8">
        <f t="shared" si="11"/>
        <v>9.4553782623565225E-4</v>
      </c>
      <c r="L18" s="8">
        <f t="shared" si="1"/>
        <v>2.4266542221831888E-9</v>
      </c>
    </row>
    <row r="19" spans="1:12" ht="15.6" x14ac:dyDescent="0.3">
      <c r="A19" s="9" t="s">
        <v>48</v>
      </c>
      <c r="B19" s="3">
        <v>1.8861294160625847E-2</v>
      </c>
      <c r="C19">
        <f t="shared" si="2"/>
        <v>1.8861294160625848E-7</v>
      </c>
      <c r="D19">
        <f t="shared" si="0"/>
        <v>0.9999998113870584</v>
      </c>
      <c r="E19">
        <f t="shared" si="3"/>
        <v>0</v>
      </c>
      <c r="F19">
        <f t="shared" si="10"/>
        <v>0.78813638383491669</v>
      </c>
      <c r="G19">
        <f t="shared" si="7"/>
        <v>1.1948190585883544E-7</v>
      </c>
      <c r="H19">
        <f t="shared" si="8"/>
        <v>0.99999988051809419</v>
      </c>
      <c r="I19">
        <f t="shared" si="4"/>
        <v>1.1948190585883544E-2</v>
      </c>
      <c r="J19" s="8">
        <f t="shared" si="9"/>
        <v>9.4572886583148069E-4</v>
      </c>
      <c r="K19" s="8">
        <f t="shared" si="11"/>
        <v>9.4565730814151103E-4</v>
      </c>
      <c r="L19" s="8">
        <f t="shared" si="1"/>
        <v>7.1557689969650728E-8</v>
      </c>
    </row>
    <row r="20" spans="1:12" ht="15.6" x14ac:dyDescent="0.3">
      <c r="A20" s="9" t="s">
        <v>49</v>
      </c>
      <c r="B20" s="3">
        <v>0</v>
      </c>
      <c r="C20">
        <f t="shared" si="2"/>
        <v>0</v>
      </c>
      <c r="D20">
        <f t="shared" si="0"/>
        <v>1</v>
      </c>
      <c r="F20">
        <f t="shared" si="10"/>
        <v>0.5167867885874865</v>
      </c>
      <c r="G20">
        <f t="shared" si="7"/>
        <v>9.4168025965909956E-8</v>
      </c>
      <c r="H20">
        <f t="shared" si="8"/>
        <v>0.99999990583197407</v>
      </c>
      <c r="I20">
        <f t="shared" si="4"/>
        <v>9.4168025965909955E-3</v>
      </c>
      <c r="J20" s="8">
        <f t="shared" si="9"/>
        <v>9.4572886583148069E-4</v>
      </c>
      <c r="K20" s="8">
        <f t="shared" si="11"/>
        <v>9.4575147616747697E-4</v>
      </c>
      <c r="L20" s="8">
        <f t="shared" si="1"/>
        <v>2.2610335996282177E-8</v>
      </c>
    </row>
    <row r="21" spans="1:12" ht="15.6" x14ac:dyDescent="0.3">
      <c r="A21" s="9" t="s">
        <v>50</v>
      </c>
      <c r="B21" s="3">
        <v>2.942361889057632</v>
      </c>
      <c r="C21">
        <f t="shared" si="2"/>
        <v>2.9423618890576319E-5</v>
      </c>
      <c r="D21">
        <f t="shared" si="0"/>
        <v>0.99997057638110942</v>
      </c>
      <c r="E21">
        <f t="shared" si="3"/>
        <v>8.0130562859348161E-4</v>
      </c>
      <c r="F21">
        <f t="shared" si="10"/>
        <v>0.67575433188583334</v>
      </c>
      <c r="G21">
        <f t="shared" si="7"/>
        <v>4.8664787143878281E-8</v>
      </c>
      <c r="H21">
        <f t="shared" si="8"/>
        <v>0.99999995133521291</v>
      </c>
      <c r="I21">
        <f t="shared" si="4"/>
        <v>4.866478714387828E-3</v>
      </c>
      <c r="J21" s="8">
        <f t="shared" si="9"/>
        <v>9.7515248472205705E-4</v>
      </c>
      <c r="K21" s="8">
        <f t="shared" si="11"/>
        <v>9.4580014095462081E-4</v>
      </c>
      <c r="L21" s="8">
        <f t="shared" si="1"/>
        <v>2.9352343767436243E-5</v>
      </c>
    </row>
    <row r="22" spans="1:12" ht="15.6" x14ac:dyDescent="0.3">
      <c r="A22" s="9" t="s">
        <v>51</v>
      </c>
      <c r="B22" s="3">
        <v>2.35766177007823E-3</v>
      </c>
      <c r="C22">
        <f t="shared" si="2"/>
        <v>2.35766177007823E-8</v>
      </c>
      <c r="D22">
        <f t="shared" si="0"/>
        <v>0.99999997642338234</v>
      </c>
      <c r="E22">
        <f t="shared" si="3"/>
        <v>11.000000259342803</v>
      </c>
      <c r="F22">
        <f t="shared" si="10"/>
        <v>19.300067538072767</v>
      </c>
      <c r="G22">
        <f t="shared" si="7"/>
        <v>3.2885439122414787E-8</v>
      </c>
      <c r="H22">
        <f t="shared" si="8"/>
        <v>0.99999996711456085</v>
      </c>
      <c r="I22">
        <f t="shared" si="4"/>
        <v>3.2885439122414786E-3</v>
      </c>
      <c r="J22" s="8">
        <f t="shared" si="9"/>
        <v>9.7517606133975783E-4</v>
      </c>
      <c r="K22" s="8">
        <f t="shared" si="11"/>
        <v>9.4583302639374318E-4</v>
      </c>
      <c r="L22" s="8">
        <f t="shared" si="1"/>
        <v>2.9343034946014649E-5</v>
      </c>
    </row>
    <row r="23" spans="1:12" ht="15.6" x14ac:dyDescent="0.3">
      <c r="A23" s="9" t="s">
        <v>52</v>
      </c>
      <c r="B23" s="3">
        <v>2.5934279470860539E-2</v>
      </c>
      <c r="C23">
        <f t="shared" si="2"/>
        <v>2.5934279470860539E-7</v>
      </c>
      <c r="D23">
        <f t="shared" si="0"/>
        <v>0.99999974065720532</v>
      </c>
      <c r="E23">
        <f t="shared" si="3"/>
        <v>4.1818192663428775</v>
      </c>
      <c r="F23">
        <f t="shared" si="10"/>
        <v>5.5405940743239155</v>
      </c>
      <c r="G23">
        <f t="shared" si="7"/>
        <v>6.3469117520968703E-7</v>
      </c>
      <c r="H23">
        <f t="shared" si="8"/>
        <v>0.99999936530882483</v>
      </c>
      <c r="I23">
        <f t="shared" si="4"/>
        <v>6.3469117520968704E-2</v>
      </c>
      <c r="J23" s="8">
        <f t="shared" si="9"/>
        <v>9.7543540413446643E-4</v>
      </c>
      <c r="K23" s="8">
        <f t="shared" si="11"/>
        <v>9.4646771756895292E-4</v>
      </c>
      <c r="L23" s="8">
        <f t="shared" si="1"/>
        <v>2.8967686565513503E-5</v>
      </c>
    </row>
    <row r="24" spans="1:12" ht="15.6" x14ac:dyDescent="0.3">
      <c r="A24" s="9" t="s">
        <v>53</v>
      </c>
      <c r="B24" s="3">
        <v>0.10845244142359861</v>
      </c>
      <c r="C24">
        <f t="shared" si="2"/>
        <v>1.0845244142359861E-6</v>
      </c>
      <c r="D24">
        <f t="shared" si="0"/>
        <v>0.99999891547558573</v>
      </c>
      <c r="E24">
        <f t="shared" si="3"/>
        <v>4.217395878216621</v>
      </c>
      <c r="F24">
        <f t="shared" si="10"/>
        <v>94.182647453299836</v>
      </c>
      <c r="G24">
        <f t="shared" si="7"/>
        <v>3.5165639324589626E-6</v>
      </c>
      <c r="H24">
        <f t="shared" si="8"/>
        <v>0.99999648343606751</v>
      </c>
      <c r="I24">
        <f t="shared" si="4"/>
        <v>0.35165639324589626</v>
      </c>
      <c r="J24" s="8">
        <f t="shared" si="9"/>
        <v>9.7651992854870247E-4</v>
      </c>
      <c r="K24" s="8">
        <f t="shared" si="11"/>
        <v>9.4998428150141188E-4</v>
      </c>
      <c r="L24" s="8">
        <f t="shared" si="1"/>
        <v>2.6535647047290587E-5</v>
      </c>
    </row>
    <row r="25" spans="1:12" ht="15.6" x14ac:dyDescent="0.3">
      <c r="A25" s="9" t="s">
        <v>54</v>
      </c>
      <c r="B25" s="3">
        <v>0.45738638339517679</v>
      </c>
      <c r="C25">
        <f t="shared" si="2"/>
        <v>4.5738638339517677E-6</v>
      </c>
      <c r="D25">
        <f t="shared" si="0"/>
        <v>0.9999954261361661</v>
      </c>
      <c r="F25">
        <f>F13</f>
        <v>1.0581143084521412</v>
      </c>
      <c r="G25">
        <f t="shared" si="7"/>
        <v>3.3119813641425543E-4</v>
      </c>
      <c r="H25">
        <f t="shared" si="8"/>
        <v>0.99966880186358575</v>
      </c>
      <c r="I25">
        <f t="shared" si="4"/>
        <v>33.119813641425544</v>
      </c>
      <c r="J25" s="8">
        <f t="shared" si="9"/>
        <v>9.8109379238265422E-4</v>
      </c>
      <c r="K25" s="8">
        <f t="shared" si="11"/>
        <v>1.2811824179156674E-3</v>
      </c>
      <c r="L25" s="8">
        <f t="shared" si="1"/>
        <v>3.000886255330132E-4</v>
      </c>
    </row>
    <row r="26" spans="1:12" x14ac:dyDescent="0.3">
      <c r="J26" s="8"/>
      <c r="K26" s="8"/>
      <c r="L26" s="8">
        <f>SUM(L2:L25)</f>
        <v>9.1230019575668756E-4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0A8BA-FDA9-4814-9038-1EF7871189EE}">
  <dimension ref="A1:L28"/>
  <sheetViews>
    <sheetView zoomScale="70" zoomScaleNormal="70" workbookViewId="0">
      <selection activeCell="W12" sqref="W12"/>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64.172603723881934</v>
      </c>
      <c r="C2">
        <f>B2/100000</f>
        <v>6.4172603723881936E-4</v>
      </c>
      <c r="D2">
        <f t="shared" ref="D2:D25" si="0">1-C2</f>
        <v>0.99935827396276122</v>
      </c>
      <c r="E2">
        <f>C3/(C2*D2)</f>
        <v>0.24213789347947764</v>
      </c>
      <c r="F2" s="2">
        <v>0.24199767152551319</v>
      </c>
      <c r="G2">
        <v>6.4172603723881936E-4</v>
      </c>
      <c r="H2">
        <v>0.99935827396276122</v>
      </c>
      <c r="I2">
        <f>G2*100000</f>
        <v>64.172603723881934</v>
      </c>
      <c r="J2" s="8">
        <f>C2</f>
        <v>6.4172603723881936E-4</v>
      </c>
      <c r="K2" s="8">
        <f>G2</f>
        <v>6.4172603723881936E-4</v>
      </c>
      <c r="L2" s="8">
        <f t="shared" ref="L2:L25" si="1">ABS(J2-K2)</f>
        <v>0</v>
      </c>
    </row>
    <row r="3" spans="1:12" ht="15.6" x14ac:dyDescent="0.3">
      <c r="A3" s="9" t="s">
        <v>32</v>
      </c>
      <c r="B3" s="1">
        <v>15.528647548344608</v>
      </c>
      <c r="C3">
        <f t="shared" ref="C3:C25" si="2">B3/100000</f>
        <v>1.5528647548344608E-4</v>
      </c>
      <c r="D3">
        <f t="shared" si="0"/>
        <v>0.99984471352451654</v>
      </c>
      <c r="E3">
        <f t="shared" ref="E3:E24" si="3">C4/(C3*D3)</f>
        <v>8.0333759886997452E-2</v>
      </c>
      <c r="F3" s="2">
        <v>8.0961818963597137E-2</v>
      </c>
      <c r="G3">
        <f>F2*G2*H2</f>
        <v>1.5519654914972089E-4</v>
      </c>
      <c r="H3">
        <f>1-G3</f>
        <v>0.99984480345085025</v>
      </c>
      <c r="I3">
        <f t="shared" ref="I3:I37" si="4">G3*100000</f>
        <v>15.519654914972088</v>
      </c>
      <c r="J3" s="8">
        <f t="shared" ref="J3:J13" si="5">C3+J2</f>
        <v>7.9701251272226541E-4</v>
      </c>
      <c r="K3" s="8">
        <f t="shared" ref="K3:K13" si="6">G3+K2</f>
        <v>7.9692258638854019E-4</v>
      </c>
      <c r="L3" s="8">
        <f t="shared" si="1"/>
        <v>8.9926333725212984E-8</v>
      </c>
    </row>
    <row r="4" spans="1:12" ht="15.6" x14ac:dyDescent="0.3">
      <c r="A4" s="9" t="s">
        <v>33</v>
      </c>
      <c r="B4" s="1">
        <v>1.2472809275778802</v>
      </c>
      <c r="C4">
        <f t="shared" si="2"/>
        <v>1.2472809275778803E-5</v>
      </c>
      <c r="D4">
        <f t="shared" si="0"/>
        <v>0.99998752719072426</v>
      </c>
      <c r="E4">
        <f t="shared" si="3"/>
        <v>8.0175400012472955E-4</v>
      </c>
      <c r="F4" s="2">
        <v>7.9337944088165126E-4</v>
      </c>
      <c r="G4">
        <f t="shared" ref="G4:G25" si="7">F3*G3*H3</f>
        <v>1.2563044872183656E-5</v>
      </c>
      <c r="H4">
        <f t="shared" ref="H4:H37" si="8">1-G4</f>
        <v>0.99998743695512782</v>
      </c>
      <c r="I4">
        <f t="shared" si="4"/>
        <v>1.2563044872183655</v>
      </c>
      <c r="J4" s="8">
        <f t="shared" si="5"/>
        <v>8.094853219980442E-4</v>
      </c>
      <c r="K4" s="8">
        <f t="shared" si="6"/>
        <v>8.094856312607239E-4</v>
      </c>
      <c r="L4" s="8">
        <f t="shared" si="1"/>
        <v>3.0926267970132759E-10</v>
      </c>
    </row>
    <row r="5" spans="1:12" ht="15.6" x14ac:dyDescent="0.3">
      <c r="A5" s="9" t="s">
        <v>34</v>
      </c>
      <c r="B5" s="1">
        <v>1E-3</v>
      </c>
      <c r="C5">
        <f t="shared" si="2"/>
        <v>1E-8</v>
      </c>
      <c r="D5">
        <f t="shared" si="0"/>
        <v>0.99999998999999995</v>
      </c>
      <c r="E5">
        <f t="shared" si="3"/>
        <v>1.0000000100000002</v>
      </c>
      <c r="F5" s="2">
        <v>0.98958468926761334</v>
      </c>
      <c r="G5">
        <f t="shared" si="7"/>
        <v>9.9671362973104798E-9</v>
      </c>
      <c r="H5">
        <f t="shared" si="8"/>
        <v>0.99999999003286366</v>
      </c>
      <c r="I5">
        <f t="shared" si="4"/>
        <v>9.9671362973104789E-4</v>
      </c>
      <c r="J5" s="8">
        <f t="shared" si="5"/>
        <v>8.0949532199804425E-4</v>
      </c>
      <c r="K5" s="8">
        <f t="shared" si="6"/>
        <v>8.094955983970212E-4</v>
      </c>
      <c r="L5" s="8">
        <f t="shared" si="1"/>
        <v>2.7639897694827636E-10</v>
      </c>
    </row>
    <row r="6" spans="1:12" ht="15.6" x14ac:dyDescent="0.3">
      <c r="A6" s="9" t="s">
        <v>35</v>
      </c>
      <c r="B6" s="1">
        <v>1E-3</v>
      </c>
      <c r="C6">
        <f t="shared" si="2"/>
        <v>1E-8</v>
      </c>
      <c r="D6">
        <f t="shared" si="0"/>
        <v>0.99999998999999995</v>
      </c>
      <c r="E6">
        <f t="shared" si="3"/>
        <v>1.0000000100000002</v>
      </c>
      <c r="F6" s="2">
        <v>0.98963627945410826</v>
      </c>
      <c r="G6">
        <f t="shared" si="7"/>
        <v>9.8633253773528303E-9</v>
      </c>
      <c r="H6">
        <f t="shared" si="8"/>
        <v>0.99999999013667462</v>
      </c>
      <c r="I6">
        <f t="shared" si="4"/>
        <v>9.8633253773528309E-4</v>
      </c>
      <c r="J6" s="8">
        <f t="shared" si="5"/>
        <v>8.095053219980443E-4</v>
      </c>
      <c r="K6" s="8">
        <f t="shared" si="6"/>
        <v>8.0950546172239856E-4</v>
      </c>
      <c r="L6" s="8">
        <f t="shared" si="1"/>
        <v>1.3972435426549967E-10</v>
      </c>
    </row>
    <row r="7" spans="1:12" ht="15.6" x14ac:dyDescent="0.3">
      <c r="A7" s="9" t="s">
        <v>36</v>
      </c>
      <c r="B7" s="1">
        <v>1E-3</v>
      </c>
      <c r="C7">
        <f t="shared" si="2"/>
        <v>1E-8</v>
      </c>
      <c r="D7">
        <f t="shared" si="0"/>
        <v>0.99999998999999995</v>
      </c>
      <c r="E7">
        <f t="shared" si="3"/>
        <v>1.0000000100000002</v>
      </c>
      <c r="F7" s="2">
        <v>0.98970642653189966</v>
      </c>
      <c r="G7">
        <f t="shared" si="7"/>
        <v>9.761104533211792E-9</v>
      </c>
      <c r="H7">
        <f t="shared" si="8"/>
        <v>0.99999999023889552</v>
      </c>
      <c r="I7">
        <f t="shared" si="4"/>
        <v>9.7611045332117918E-4</v>
      </c>
      <c r="J7" s="8">
        <f t="shared" si="5"/>
        <v>8.0951532199804435E-4</v>
      </c>
      <c r="K7" s="8">
        <f t="shared" si="6"/>
        <v>8.0951522282693173E-4</v>
      </c>
      <c r="L7" s="8">
        <f t="shared" si="1"/>
        <v>9.9171112619665658E-11</v>
      </c>
    </row>
    <row r="8" spans="1:12" ht="15.6" x14ac:dyDescent="0.3">
      <c r="A8" s="9" t="s">
        <v>37</v>
      </c>
      <c r="B8" s="1">
        <v>1E-3</v>
      </c>
      <c r="C8">
        <f t="shared" si="2"/>
        <v>1E-8</v>
      </c>
      <c r="D8">
        <f t="shared" si="0"/>
        <v>0.99999998999999995</v>
      </c>
      <c r="E8">
        <f t="shared" si="3"/>
        <v>1.0000000100000002</v>
      </c>
      <c r="F8" s="2">
        <v>0.98980732208681899</v>
      </c>
      <c r="G8">
        <f t="shared" si="7"/>
        <v>9.6606277922709717E-9</v>
      </c>
      <c r="H8">
        <f t="shared" si="8"/>
        <v>0.99999999033937226</v>
      </c>
      <c r="I8">
        <f t="shared" si="4"/>
        <v>9.6606277922709719E-4</v>
      </c>
      <c r="J8" s="8">
        <f t="shared" si="5"/>
        <v>8.095253219980444E-4</v>
      </c>
      <c r="K8" s="8">
        <f t="shared" si="6"/>
        <v>8.0952488345472403E-4</v>
      </c>
      <c r="L8" s="8">
        <f t="shared" si="1"/>
        <v>4.3854332036456778E-10</v>
      </c>
    </row>
    <row r="9" spans="1:12" ht="15.6" x14ac:dyDescent="0.3">
      <c r="A9" s="9" t="s">
        <v>38</v>
      </c>
      <c r="B9" s="1">
        <v>1E-3</v>
      </c>
      <c r="C9">
        <f t="shared" si="2"/>
        <v>1E-8</v>
      </c>
      <c r="D9">
        <f t="shared" si="0"/>
        <v>0.99999998999999995</v>
      </c>
      <c r="E9">
        <f t="shared" si="3"/>
        <v>1.0000000100000002</v>
      </c>
      <c r="F9" s="2">
        <v>0.98986345857871527</v>
      </c>
      <c r="G9">
        <f t="shared" si="7"/>
        <v>9.5621600323687598E-9</v>
      </c>
      <c r="H9">
        <f t="shared" si="8"/>
        <v>0.99999999043783994</v>
      </c>
      <c r="I9">
        <f t="shared" si="4"/>
        <v>9.5621600323687601E-4</v>
      </c>
      <c r="J9" s="8">
        <f t="shared" si="5"/>
        <v>8.0953532199804445E-4</v>
      </c>
      <c r="K9" s="8">
        <f t="shared" si="6"/>
        <v>8.0953444561475635E-4</v>
      </c>
      <c r="L9" s="8">
        <f t="shared" si="1"/>
        <v>8.7638328809692273E-10</v>
      </c>
    </row>
    <row r="10" spans="1:12" ht="15.6" x14ac:dyDescent="0.3">
      <c r="A10" s="9" t="s">
        <v>39</v>
      </c>
      <c r="B10" s="1">
        <v>1E-3</v>
      </c>
      <c r="C10">
        <f t="shared" si="2"/>
        <v>1E-8</v>
      </c>
      <c r="D10">
        <f t="shared" si="0"/>
        <v>0.99999998999999995</v>
      </c>
      <c r="E10">
        <f t="shared" si="3"/>
        <v>124.72809400506897</v>
      </c>
      <c r="F10" s="2">
        <v>123.46149901093507</v>
      </c>
      <c r="G10">
        <f t="shared" si="7"/>
        <v>9.4652327106156295E-9</v>
      </c>
      <c r="H10">
        <f t="shared" si="8"/>
        <v>0.99999999053476729</v>
      </c>
      <c r="I10">
        <f t="shared" si="4"/>
        <v>9.4652327106156296E-4</v>
      </c>
      <c r="J10" s="8">
        <f t="shared" si="5"/>
        <v>8.095453219980445E-4</v>
      </c>
      <c r="K10" s="8">
        <f t="shared" si="6"/>
        <v>8.0954391084746692E-4</v>
      </c>
      <c r="L10" s="8">
        <f t="shared" si="1"/>
        <v>1.4111505775753555E-9</v>
      </c>
    </row>
    <row r="11" spans="1:12" ht="15.6" x14ac:dyDescent="0.3">
      <c r="A11" s="9" t="s">
        <v>40</v>
      </c>
      <c r="B11" s="1">
        <v>0.12472809275778803</v>
      </c>
      <c r="C11">
        <f t="shared" si="2"/>
        <v>1.2472809275778802E-6</v>
      </c>
      <c r="D11">
        <f t="shared" si="0"/>
        <v>0.99999875271907246</v>
      </c>
      <c r="E11">
        <f t="shared" si="3"/>
        <v>2.5000031182062079</v>
      </c>
      <c r="F11" s="2">
        <v>2.5099506766458486</v>
      </c>
      <c r="G11">
        <f t="shared" si="7"/>
        <v>1.1685918078789482E-6</v>
      </c>
      <c r="H11">
        <f t="shared" si="8"/>
        <v>0.99999883140819212</v>
      </c>
      <c r="I11">
        <f t="shared" si="4"/>
        <v>0.11685918078789483</v>
      </c>
      <c r="J11" s="8">
        <f t="shared" si="5"/>
        <v>8.1079260292562236E-4</v>
      </c>
      <c r="K11" s="8">
        <f t="shared" si="6"/>
        <v>8.1071250265534584E-4</v>
      </c>
      <c r="L11" s="8">
        <f t="shared" si="1"/>
        <v>8.0100270276523867E-8</v>
      </c>
    </row>
    <row r="12" spans="1:12" ht="15.6" x14ac:dyDescent="0.3">
      <c r="A12" s="9" t="s">
        <v>41</v>
      </c>
      <c r="B12" s="1">
        <v>0.31182023189447006</v>
      </c>
      <c r="C12">
        <f t="shared" si="2"/>
        <v>3.1182023189447007E-6</v>
      </c>
      <c r="D12">
        <f t="shared" si="0"/>
        <v>0.99999688179768109</v>
      </c>
      <c r="E12">
        <f t="shared" si="3"/>
        <v>82.60025756431466</v>
      </c>
      <c r="F12" s="2">
        <v>84.31969465562004</v>
      </c>
      <c r="G12">
        <f t="shared" si="7"/>
        <v>2.9331043713028162E-6</v>
      </c>
      <c r="H12">
        <f t="shared" si="8"/>
        <v>0.99999706689562873</v>
      </c>
      <c r="I12">
        <f t="shared" si="4"/>
        <v>0.2933104371302816</v>
      </c>
      <c r="J12" s="8">
        <f t="shared" si="5"/>
        <v>8.1391080524456704E-4</v>
      </c>
      <c r="K12" s="8">
        <f t="shared" si="6"/>
        <v>8.1364560702664867E-4</v>
      </c>
      <c r="L12" s="8">
        <f t="shared" si="1"/>
        <v>2.6519821791836859E-7</v>
      </c>
    </row>
    <row r="13" spans="1:12" ht="15.6" x14ac:dyDescent="0.3">
      <c r="A13" s="9" t="s">
        <v>42</v>
      </c>
      <c r="B13" s="1">
        <v>25.756351154483227</v>
      </c>
      <c r="C13">
        <f t="shared" si="2"/>
        <v>2.5756351154483225E-4</v>
      </c>
      <c r="D13">
        <f t="shared" si="0"/>
        <v>0.99974243648845518</v>
      </c>
      <c r="E13">
        <f t="shared" si="3"/>
        <v>1.4864305687620978</v>
      </c>
      <c r="F13" s="2">
        <v>2.9221747299077121</v>
      </c>
      <c r="G13">
        <f t="shared" si="7"/>
        <v>2.4731773957044708E-4</v>
      </c>
      <c r="H13">
        <f t="shared" si="8"/>
        <v>0.99975268226042957</v>
      </c>
      <c r="I13">
        <f t="shared" si="4"/>
        <v>24.731773957044709</v>
      </c>
      <c r="J13" s="8">
        <f t="shared" si="5"/>
        <v>1.0714743167893992E-3</v>
      </c>
      <c r="K13" s="8">
        <f t="shared" si="6"/>
        <v>1.0609633465970957E-3</v>
      </c>
      <c r="L13" s="8">
        <f t="shared" si="1"/>
        <v>1.0510970192303482E-5</v>
      </c>
    </row>
    <row r="14" spans="1:12" ht="15.6" x14ac:dyDescent="0.3">
      <c r="A14" s="9" t="s">
        <v>43</v>
      </c>
      <c r="B14" s="1">
        <v>38.275166869621899</v>
      </c>
      <c r="C14">
        <f t="shared" si="2"/>
        <v>3.8275166869621897E-4</v>
      </c>
      <c r="D14">
        <f t="shared" si="0"/>
        <v>0.99961724833130383</v>
      </c>
      <c r="E14">
        <f t="shared" si="3"/>
        <v>0.17663526420780268</v>
      </c>
      <c r="F14">
        <f>F2</f>
        <v>0.24199767152551319</v>
      </c>
      <c r="G14">
        <f t="shared" si="7"/>
        <v>7.2252691090321356E-4</v>
      </c>
      <c r="H14">
        <f t="shared" si="8"/>
        <v>0.99927747308909676</v>
      </c>
      <c r="I14">
        <f t="shared" si="4"/>
        <v>72.252691090321363</v>
      </c>
      <c r="J14" s="8">
        <f>C14</f>
        <v>3.8275166869621897E-4</v>
      </c>
      <c r="K14" s="8">
        <f>G14</f>
        <v>7.2252691090321356E-4</v>
      </c>
      <c r="L14" s="8">
        <f t="shared" si="1"/>
        <v>3.3977524220699459E-4</v>
      </c>
    </row>
    <row r="15" spans="1:12" ht="15.6" x14ac:dyDescent="0.3">
      <c r="A15" s="9" t="s">
        <v>44</v>
      </c>
      <c r="B15" s="1">
        <v>6.7581565264843944</v>
      </c>
      <c r="C15">
        <f t="shared" si="2"/>
        <v>6.7581565264843941E-5</v>
      </c>
      <c r="D15">
        <f t="shared" si="0"/>
        <v>0.99993241843473513</v>
      </c>
      <c r="E15">
        <f t="shared" si="3"/>
        <v>6.8228910081960219</v>
      </c>
      <c r="F15">
        <f>F3</f>
        <v>8.0961818963597137E-2</v>
      </c>
      <c r="G15">
        <f t="shared" si="7"/>
        <v>1.747234963455194E-4</v>
      </c>
      <c r="H15">
        <f t="shared" si="8"/>
        <v>0.99982527650365449</v>
      </c>
      <c r="I15">
        <f t="shared" si="4"/>
        <v>17.472349634551939</v>
      </c>
      <c r="J15" s="8">
        <f t="shared" ref="J15:J25" si="9">C15+J14</f>
        <v>4.503332339610629E-4</v>
      </c>
      <c r="K15" s="8">
        <f>K14+G15</f>
        <v>8.9725040724873294E-4</v>
      </c>
      <c r="L15" s="8">
        <f t="shared" si="1"/>
        <v>4.4691717328767004E-4</v>
      </c>
    </row>
    <row r="16" spans="1:12" ht="15.6" x14ac:dyDescent="0.3">
      <c r="A16" s="9" t="s">
        <v>45</v>
      </c>
      <c r="B16" s="1">
        <v>46.10704919937951</v>
      </c>
      <c r="C16">
        <f t="shared" si="2"/>
        <v>4.610704919937951E-4</v>
      </c>
      <c r="D16">
        <f t="shared" si="0"/>
        <v>0.99953892950800616</v>
      </c>
      <c r="E16">
        <f t="shared" si="3"/>
        <v>2.1698662147078339E-5</v>
      </c>
      <c r="F16">
        <f t="shared" ref="F16:F24" si="10">F4</f>
        <v>7.9337944088165126E-4</v>
      </c>
      <c r="G16">
        <f t="shared" si="7"/>
        <v>1.4143460453100617E-5</v>
      </c>
      <c r="H16">
        <f t="shared" si="8"/>
        <v>0.99998585653954686</v>
      </c>
      <c r="I16">
        <f t="shared" si="4"/>
        <v>1.4143460453100618</v>
      </c>
      <c r="J16" s="8">
        <f t="shared" si="9"/>
        <v>9.1140372595485794E-4</v>
      </c>
      <c r="K16" s="8">
        <f t="shared" ref="K16:K25" si="11">K15+G16</f>
        <v>9.113938677018336E-4</v>
      </c>
      <c r="L16" s="8">
        <f t="shared" si="1"/>
        <v>9.8582530243468761E-9</v>
      </c>
    </row>
    <row r="17" spans="1:12" ht="15.6" x14ac:dyDescent="0.3">
      <c r="A17" s="9" t="s">
        <v>46</v>
      </c>
      <c r="B17" s="1">
        <v>1E-3</v>
      </c>
      <c r="C17">
        <f t="shared" si="2"/>
        <v>1E-8</v>
      </c>
      <c r="D17">
        <f t="shared" si="0"/>
        <v>0.99999998999999995</v>
      </c>
      <c r="E17">
        <f t="shared" si="3"/>
        <v>1.0000000100000002</v>
      </c>
      <c r="F17">
        <f>F5</f>
        <v>0.98958468926761334</v>
      </c>
      <c r="G17">
        <f t="shared" si="7"/>
        <v>1.1220972040793763E-8</v>
      </c>
      <c r="H17">
        <f t="shared" si="8"/>
        <v>0.99999998877902796</v>
      </c>
      <c r="I17">
        <f t="shared" si="4"/>
        <v>1.1220972040793763E-3</v>
      </c>
      <c r="J17" s="8">
        <f t="shared" si="9"/>
        <v>9.1141372595485799E-4</v>
      </c>
      <c r="K17" s="8">
        <f t="shared" si="11"/>
        <v>9.1140508867387435E-4</v>
      </c>
      <c r="L17" s="8">
        <f t="shared" si="1"/>
        <v>8.6372809836440453E-9</v>
      </c>
    </row>
    <row r="18" spans="1:12" ht="15.6" x14ac:dyDescent="0.3">
      <c r="A18" s="9" t="s">
        <v>47</v>
      </c>
      <c r="B18" s="1">
        <v>1E-3</v>
      </c>
      <c r="C18">
        <f t="shared" si="2"/>
        <v>1E-8</v>
      </c>
      <c r="D18">
        <f t="shared" si="0"/>
        <v>0.99999998999999995</v>
      </c>
      <c r="E18">
        <f t="shared" si="3"/>
        <v>1.0000000100000002</v>
      </c>
      <c r="F18">
        <f t="shared" si="10"/>
        <v>0.98963627945410826</v>
      </c>
      <c r="G18">
        <f t="shared" si="7"/>
        <v>1.1104102005670653E-8</v>
      </c>
      <c r="H18">
        <f t="shared" si="8"/>
        <v>0.99999998889589803</v>
      </c>
      <c r="I18">
        <f t="shared" si="4"/>
        <v>1.1104102005670654E-3</v>
      </c>
      <c r="J18" s="8">
        <f t="shared" si="9"/>
        <v>9.1142372595485804E-4</v>
      </c>
      <c r="K18" s="8">
        <f t="shared" si="11"/>
        <v>9.1141619277587997E-4</v>
      </c>
      <c r="L18" s="8">
        <f t="shared" si="1"/>
        <v>7.5331789780750877E-9</v>
      </c>
    </row>
    <row r="19" spans="1:12" ht="15.6" x14ac:dyDescent="0.3">
      <c r="A19" s="9" t="s">
        <v>48</v>
      </c>
      <c r="B19" s="1">
        <v>1E-3</v>
      </c>
      <c r="C19">
        <f t="shared" si="2"/>
        <v>1E-8</v>
      </c>
      <c r="D19">
        <f t="shared" si="0"/>
        <v>0.99999998999999995</v>
      </c>
      <c r="E19">
        <f t="shared" si="3"/>
        <v>1.0000000100000002</v>
      </c>
      <c r="F19">
        <f t="shared" si="10"/>
        <v>0.98970642653189966</v>
      </c>
      <c r="G19">
        <f t="shared" si="7"/>
        <v>1.0989022073547585E-8</v>
      </c>
      <c r="H19">
        <f t="shared" si="8"/>
        <v>0.99999998901097797</v>
      </c>
      <c r="I19">
        <f t="shared" si="4"/>
        <v>1.0989022073547585E-3</v>
      </c>
      <c r="J19" s="8">
        <f t="shared" si="9"/>
        <v>9.1143372595485809E-4</v>
      </c>
      <c r="K19" s="8">
        <f t="shared" si="11"/>
        <v>9.1142718179795356E-4</v>
      </c>
      <c r="L19" s="8">
        <f t="shared" si="1"/>
        <v>6.5441569045265185E-9</v>
      </c>
    </row>
    <row r="20" spans="1:12" ht="15.6" x14ac:dyDescent="0.3">
      <c r="A20" s="9" t="s">
        <v>49</v>
      </c>
      <c r="B20" s="1">
        <v>1E-3</v>
      </c>
      <c r="C20">
        <f t="shared" si="2"/>
        <v>1E-8</v>
      </c>
      <c r="D20">
        <f t="shared" si="0"/>
        <v>0.99999998999999995</v>
      </c>
      <c r="F20">
        <f t="shared" si="10"/>
        <v>0.98980732208681899</v>
      </c>
      <c r="G20">
        <f t="shared" si="7"/>
        <v>1.0875905647975379E-8</v>
      </c>
      <c r="H20">
        <f t="shared" si="8"/>
        <v>0.99999998912409438</v>
      </c>
      <c r="I20">
        <f t="shared" si="4"/>
        <v>1.087590564797538E-3</v>
      </c>
      <c r="J20" s="8">
        <f t="shared" si="9"/>
        <v>9.1144372595485814E-4</v>
      </c>
      <c r="K20" s="8">
        <f t="shared" si="11"/>
        <v>9.1143805770360154E-4</v>
      </c>
      <c r="L20" s="8">
        <f t="shared" si="1"/>
        <v>5.6682512566009341E-9</v>
      </c>
    </row>
    <row r="21" spans="1:12" ht="15.6" x14ac:dyDescent="0.3">
      <c r="A21" s="9" t="s">
        <v>50</v>
      </c>
      <c r="B21" s="1">
        <v>1E-3</v>
      </c>
      <c r="C21">
        <f t="shared" si="2"/>
        <v>1E-8</v>
      </c>
      <c r="D21">
        <f t="shared" si="0"/>
        <v>0.99999998999999995</v>
      </c>
      <c r="E21">
        <f t="shared" si="3"/>
        <v>1.0000000100000002</v>
      </c>
      <c r="F21">
        <f t="shared" si="10"/>
        <v>0.98986345857871527</v>
      </c>
      <c r="G21">
        <f t="shared" si="7"/>
        <v>1.0765050927611739E-8</v>
      </c>
      <c r="H21">
        <f t="shared" si="8"/>
        <v>0.99999998923494904</v>
      </c>
      <c r="I21">
        <f t="shared" si="4"/>
        <v>1.0765050927611739E-3</v>
      </c>
      <c r="J21" s="8">
        <f t="shared" si="9"/>
        <v>9.1145372595485819E-4</v>
      </c>
      <c r="K21" s="8">
        <f t="shared" si="11"/>
        <v>9.1144882275452914E-4</v>
      </c>
      <c r="L21" s="8">
        <f t="shared" si="1"/>
        <v>4.9032003290438303E-9</v>
      </c>
    </row>
    <row r="22" spans="1:12" ht="15.6" x14ac:dyDescent="0.3">
      <c r="A22" s="9" t="s">
        <v>51</v>
      </c>
      <c r="B22" s="1">
        <v>1E-3</v>
      </c>
      <c r="C22">
        <f t="shared" si="2"/>
        <v>1E-8</v>
      </c>
      <c r="D22">
        <f t="shared" si="0"/>
        <v>0.99999998999999995</v>
      </c>
      <c r="E22">
        <f t="shared" si="3"/>
        <v>63.16034200061646</v>
      </c>
      <c r="F22">
        <f t="shared" si="10"/>
        <v>123.46149901093507</v>
      </c>
      <c r="G22">
        <f t="shared" si="7"/>
        <v>1.0655930428270127E-8</v>
      </c>
      <c r="H22">
        <f t="shared" si="8"/>
        <v>0.99999998934406953</v>
      </c>
      <c r="I22">
        <f t="shared" si="4"/>
        <v>1.0655930428270126E-3</v>
      </c>
      <c r="J22" s="8">
        <f t="shared" si="9"/>
        <v>9.1146372595485824E-4</v>
      </c>
      <c r="K22" s="8">
        <f t="shared" si="11"/>
        <v>9.1145947868495744E-4</v>
      </c>
      <c r="L22" s="8">
        <f t="shared" si="1"/>
        <v>4.2472699007985171E-9</v>
      </c>
    </row>
    <row r="23" spans="1:12" ht="15.6" x14ac:dyDescent="0.3">
      <c r="A23" s="9" t="s">
        <v>52</v>
      </c>
      <c r="B23" s="1">
        <v>6.3160341369013037E-2</v>
      </c>
      <c r="C23">
        <f t="shared" si="2"/>
        <v>6.3160341369013037E-7</v>
      </c>
      <c r="D23">
        <f t="shared" si="0"/>
        <v>0.99999936839658632</v>
      </c>
      <c r="E23">
        <f t="shared" si="3"/>
        <v>1.5832730000006314E-2</v>
      </c>
      <c r="F23">
        <f t="shared" si="10"/>
        <v>2.5099506766458486</v>
      </c>
      <c r="G23">
        <f t="shared" si="7"/>
        <v>1.3155971300115534E-6</v>
      </c>
      <c r="H23">
        <f t="shared" si="8"/>
        <v>0.99999868440286999</v>
      </c>
      <c r="I23">
        <f t="shared" si="4"/>
        <v>0.13155971300115535</v>
      </c>
      <c r="J23" s="8">
        <f t="shared" si="9"/>
        <v>9.1209532936854841E-4</v>
      </c>
      <c r="K23" s="8">
        <f t="shared" si="11"/>
        <v>9.12775075814969E-4</v>
      </c>
      <c r="L23" s="8">
        <f t="shared" si="1"/>
        <v>6.7974644642058209E-7</v>
      </c>
    </row>
    <row r="24" spans="1:12" ht="15.6" x14ac:dyDescent="0.3">
      <c r="A24" s="9" t="s">
        <v>53</v>
      </c>
      <c r="B24" s="1">
        <v>1E-3</v>
      </c>
      <c r="C24">
        <f t="shared" si="2"/>
        <v>1E-8</v>
      </c>
      <c r="D24">
        <f t="shared" si="0"/>
        <v>0.99999998999999995</v>
      </c>
      <c r="E24">
        <f t="shared" si="3"/>
        <v>1.0000000100000002</v>
      </c>
      <c r="F24">
        <f t="shared" si="10"/>
        <v>84.31969465562004</v>
      </c>
      <c r="G24">
        <f t="shared" si="7"/>
        <v>3.3020795624537245E-6</v>
      </c>
      <c r="H24">
        <f t="shared" si="8"/>
        <v>0.99999669792043755</v>
      </c>
      <c r="I24">
        <f t="shared" si="4"/>
        <v>0.33020795624537247</v>
      </c>
      <c r="J24" s="8">
        <f t="shared" si="9"/>
        <v>9.1210532936854846E-4</v>
      </c>
      <c r="K24" s="8">
        <f t="shared" si="11"/>
        <v>9.1607715537742268E-4</v>
      </c>
      <c r="L24" s="8">
        <f t="shared" si="1"/>
        <v>3.9718260088742212E-6</v>
      </c>
    </row>
    <row r="25" spans="1:12" ht="15.6" x14ac:dyDescent="0.3">
      <c r="A25" s="9" t="s">
        <v>54</v>
      </c>
      <c r="B25" s="1">
        <v>1E-3</v>
      </c>
      <c r="C25">
        <f t="shared" si="2"/>
        <v>1E-8</v>
      </c>
      <c r="D25">
        <f t="shared" si="0"/>
        <v>0.99999998999999995</v>
      </c>
      <c r="F25">
        <f>F13</f>
        <v>2.9221747299077121</v>
      </c>
      <c r="G25">
        <f t="shared" si="7"/>
        <v>2.7842942103552476E-4</v>
      </c>
      <c r="H25">
        <f t="shared" si="8"/>
        <v>0.99972157057896449</v>
      </c>
      <c r="I25">
        <f t="shared" si="4"/>
        <v>27.842942103552478</v>
      </c>
      <c r="J25" s="8">
        <f t="shared" si="9"/>
        <v>9.1211532936854851E-4</v>
      </c>
      <c r="K25" s="8">
        <f t="shared" si="11"/>
        <v>1.1945065764129474E-3</v>
      </c>
      <c r="L25" s="8">
        <f t="shared" si="1"/>
        <v>2.8239124704439894E-4</v>
      </c>
    </row>
    <row r="26" spans="1:12" x14ac:dyDescent="0.3">
      <c r="J26" s="8"/>
      <c r="K26" s="8"/>
      <c r="L26" s="8">
        <f>SUM(L2:L25)</f>
        <v>1.0847323722342687E-3</v>
      </c>
    </row>
    <row r="28" spans="1:12" x14ac:dyDescent="0.3">
      <c r="E28" t="s">
        <v>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C530B-9DC0-4F6F-876C-75A9BB99ACDC}">
  <dimension ref="A1:L26"/>
  <sheetViews>
    <sheetView zoomScale="70" zoomScaleNormal="70" workbookViewId="0">
      <selection activeCell="N44" sqref="N44"/>
    </sheetView>
  </sheetViews>
  <sheetFormatPr defaultRowHeight="14.4" x14ac:dyDescent="0.3"/>
  <cols>
    <col min="1" max="1" width="15.33203125" customWidth="1"/>
    <col min="2" max="2" width="15.44140625" bestFit="1" customWidth="1"/>
    <col min="3" max="8" width="16.6640625" customWidth="1"/>
    <col min="9"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0.48068141397244735</v>
      </c>
      <c r="C2">
        <f>B2/100000</f>
        <v>4.8068141397244732E-6</v>
      </c>
      <c r="D2">
        <f t="shared" ref="D2:D25" si="0">1-C2</f>
        <v>0.99999519318586028</v>
      </c>
      <c r="E2">
        <f>C3/(C2*D2)</f>
        <v>4.2000201887164303</v>
      </c>
      <c r="F2" s="2">
        <v>4.1993169807270441</v>
      </c>
      <c r="G2">
        <v>4.8068141397244732E-6</v>
      </c>
      <c r="H2">
        <v>0.99999519318586028</v>
      </c>
      <c r="I2">
        <f>G2*100000</f>
        <v>0.48068141397244735</v>
      </c>
      <c r="J2" s="8">
        <f>C2</f>
        <v>4.8068141397244732E-6</v>
      </c>
      <c r="K2" s="8">
        <f>G2</f>
        <v>4.8068141397244732E-6</v>
      </c>
      <c r="L2" s="8">
        <f t="shared" ref="L2:L25" si="1">ABS(J2-K2)</f>
        <v>0</v>
      </c>
    </row>
    <row r="3" spans="1:12" ht="15.6" x14ac:dyDescent="0.3">
      <c r="A3" s="9" t="s">
        <v>32</v>
      </c>
      <c r="B3" s="1">
        <v>2.018861938684279</v>
      </c>
      <c r="C3">
        <f>B3/100000</f>
        <v>2.018861938684279E-5</v>
      </c>
      <c r="D3">
        <f t="shared" si="0"/>
        <v>0.9999798113806132</v>
      </c>
      <c r="E3">
        <f t="shared" ref="E3:F24" si="2">C4/(C3*D3)</f>
        <v>0.52382009901412985</v>
      </c>
      <c r="F3" s="2">
        <v>0.52461363790834814</v>
      </c>
      <c r="G3">
        <f>F2*G2*H2</f>
        <v>2.0185239212984186E-5</v>
      </c>
      <c r="H3">
        <f>1-G3</f>
        <v>0.99997981476078701</v>
      </c>
      <c r="I3">
        <f t="shared" ref="I3:I37" si="3">G3*100000</f>
        <v>2.0185239212984185</v>
      </c>
      <c r="J3" s="8">
        <f t="shared" ref="J3:J13" si="4">C3+J2</f>
        <v>2.4995433526567262E-5</v>
      </c>
      <c r="K3" s="8">
        <f t="shared" ref="K3:K13" si="5">G3+K2</f>
        <v>2.4992053352708658E-5</v>
      </c>
      <c r="L3" s="8">
        <f t="shared" si="1"/>
        <v>3.3801738586040659E-9</v>
      </c>
    </row>
    <row r="4" spans="1:12" ht="15.6" x14ac:dyDescent="0.3">
      <c r="A4" s="9" t="s">
        <v>33</v>
      </c>
      <c r="B4" s="1">
        <v>1.0574991107393841</v>
      </c>
      <c r="C4">
        <f>B4/100000</f>
        <v>1.057499110739384E-5</v>
      </c>
      <c r="D4">
        <f t="shared" si="0"/>
        <v>0.99998942500889265</v>
      </c>
      <c r="E4">
        <f t="shared" si="2"/>
        <v>9.4563727283302379E-4</v>
      </c>
      <c r="F4" s="2">
        <v>8.3306209281243837E-4</v>
      </c>
      <c r="G4">
        <f t="shared" ref="G4:G25" si="6">F3*G3*H3</f>
        <v>1.0589238024956653E-5</v>
      </c>
      <c r="H4">
        <f t="shared" ref="H4:H37" si="7">1-G4</f>
        <v>0.99998941076197501</v>
      </c>
      <c r="I4">
        <f t="shared" si="3"/>
        <v>1.0589238024956653</v>
      </c>
      <c r="J4" s="8">
        <f t="shared" si="4"/>
        <v>3.5570424633961104E-5</v>
      </c>
      <c r="K4" s="8">
        <f t="shared" si="5"/>
        <v>3.5581291377665313E-5</v>
      </c>
      <c r="L4" s="8">
        <f t="shared" si="1"/>
        <v>1.0866743704208298E-8</v>
      </c>
    </row>
    <row r="5" spans="1:12" ht="15.6" x14ac:dyDescent="0.3">
      <c r="A5" s="9" t="s">
        <v>34</v>
      </c>
      <c r="B5" s="1">
        <v>1E-3</v>
      </c>
      <c r="C5">
        <f>B5/100000</f>
        <v>1E-8</v>
      </c>
      <c r="D5">
        <f t="shared" si="0"/>
        <v>0.99999998999999995</v>
      </c>
      <c r="E5">
        <f t="shared" si="2"/>
        <v>1.0000000100000002</v>
      </c>
      <c r="F5" s="2">
        <v>0.88050182704791591</v>
      </c>
      <c r="G5">
        <f t="shared" si="6"/>
        <v>8.8213993774725466E-9</v>
      </c>
      <c r="H5">
        <f t="shared" si="7"/>
        <v>0.99999999117860061</v>
      </c>
      <c r="I5">
        <f t="shared" si="3"/>
        <v>8.8213993774725462E-4</v>
      </c>
      <c r="J5" s="8">
        <f t="shared" si="4"/>
        <v>3.5580424633961106E-5</v>
      </c>
      <c r="K5" s="8">
        <f t="shared" si="5"/>
        <v>3.5590112777042787E-5</v>
      </c>
      <c r="L5" s="8">
        <f t="shared" si="1"/>
        <v>9.6881430816810445E-9</v>
      </c>
    </row>
    <row r="6" spans="1:12" ht="15.6" x14ac:dyDescent="0.3">
      <c r="A6" s="9" t="s">
        <v>35</v>
      </c>
      <c r="B6" s="1">
        <v>1E-3</v>
      </c>
      <c r="C6">
        <f>B6/100000</f>
        <v>1E-8</v>
      </c>
      <c r="D6">
        <f t="shared" si="0"/>
        <v>0.99999998999999995</v>
      </c>
      <c r="E6">
        <f t="shared" si="2"/>
        <v>1.0000000100000002</v>
      </c>
      <c r="F6" s="2">
        <v>0.87983264881201095</v>
      </c>
      <c r="G6">
        <f t="shared" si="6"/>
        <v>7.7672582004658389E-9</v>
      </c>
      <c r="H6">
        <f t="shared" si="7"/>
        <v>0.99999999223274183</v>
      </c>
      <c r="I6">
        <f t="shared" si="3"/>
        <v>7.7672582004658394E-4</v>
      </c>
      <c r="J6" s="8">
        <f t="shared" si="4"/>
        <v>3.5590424633961108E-5</v>
      </c>
      <c r="K6" s="8">
        <f t="shared" si="5"/>
        <v>3.5597880035243251E-5</v>
      </c>
      <c r="L6" s="8">
        <f t="shared" si="1"/>
        <v>7.4554012821431096E-9</v>
      </c>
    </row>
    <row r="7" spans="1:12" ht="15.6" x14ac:dyDescent="0.3">
      <c r="A7" s="9" t="s">
        <v>36</v>
      </c>
      <c r="B7" s="1">
        <v>1E-3</v>
      </c>
      <c r="C7">
        <f>B7/100000</f>
        <v>1E-8</v>
      </c>
      <c r="D7">
        <f t="shared" si="0"/>
        <v>0.99999998999999995</v>
      </c>
      <c r="E7">
        <f t="shared" si="2"/>
        <v>1.0000000100000002</v>
      </c>
      <c r="F7" s="2">
        <v>0.87886565883417767</v>
      </c>
      <c r="G7">
        <f t="shared" si="6"/>
        <v>6.833887303442106E-9</v>
      </c>
      <c r="H7">
        <f t="shared" si="7"/>
        <v>0.99999999316611266</v>
      </c>
      <c r="I7">
        <f t="shared" si="3"/>
        <v>6.8338873034421062E-4</v>
      </c>
      <c r="J7" s="8">
        <f t="shared" si="4"/>
        <v>3.5600424633961109E-5</v>
      </c>
      <c r="K7" s="8">
        <f t="shared" si="5"/>
        <v>3.560471392254669E-5</v>
      </c>
      <c r="L7" s="8">
        <f t="shared" si="1"/>
        <v>4.2892885855811986E-9</v>
      </c>
    </row>
    <row r="8" spans="1:12" ht="15.6" x14ac:dyDescent="0.3">
      <c r="A8" s="9" t="s">
        <v>37</v>
      </c>
      <c r="B8" s="1">
        <v>1E-3</v>
      </c>
      <c r="C8">
        <f>B8/100000</f>
        <v>1E-8</v>
      </c>
      <c r="D8">
        <f t="shared" si="0"/>
        <v>0.99999998999999995</v>
      </c>
      <c r="E8">
        <f t="shared" si="2"/>
        <v>1.0000000100000002</v>
      </c>
      <c r="F8" s="2">
        <v>0.8778459170648949</v>
      </c>
      <c r="G8">
        <f t="shared" si="6"/>
        <v>6.0060688262933707E-9</v>
      </c>
      <c r="H8">
        <f t="shared" si="7"/>
        <v>0.99999999399393114</v>
      </c>
      <c r="I8">
        <f t="shared" si="3"/>
        <v>6.0060688262933708E-4</v>
      </c>
      <c r="J8" s="8">
        <f t="shared" si="4"/>
        <v>3.5610424633961111E-5</v>
      </c>
      <c r="K8" s="8">
        <f t="shared" si="5"/>
        <v>3.5610719991372985E-5</v>
      </c>
      <c r="L8" s="8">
        <f t="shared" si="1"/>
        <v>2.9535741187465591E-10</v>
      </c>
    </row>
    <row r="9" spans="1:12" ht="15.6" x14ac:dyDescent="0.3">
      <c r="A9" s="9" t="s">
        <v>38</v>
      </c>
      <c r="B9" s="1">
        <v>1E-3</v>
      </c>
      <c r="C9">
        <f>B9/100000</f>
        <v>1E-8</v>
      </c>
      <c r="D9">
        <f t="shared" si="0"/>
        <v>0.99999998999999995</v>
      </c>
      <c r="E9">
        <f t="shared" si="2"/>
        <v>1.0000000100000002</v>
      </c>
      <c r="F9" s="2">
        <v>0.8769187050670304</v>
      </c>
      <c r="G9">
        <f t="shared" si="6"/>
        <v>5.272402965105966E-9</v>
      </c>
      <c r="H9">
        <f t="shared" si="7"/>
        <v>0.99999999472759704</v>
      </c>
      <c r="I9">
        <f t="shared" si="3"/>
        <v>5.2724029651059657E-4</v>
      </c>
      <c r="J9" s="8">
        <f t="shared" si="4"/>
        <v>3.5620424633961112E-5</v>
      </c>
      <c r="K9" s="8">
        <f t="shared" si="5"/>
        <v>3.561599239433809E-5</v>
      </c>
      <c r="L9" s="8">
        <f t="shared" si="1"/>
        <v>4.432239623022448E-9</v>
      </c>
    </row>
    <row r="10" spans="1:12" ht="15.6" x14ac:dyDescent="0.3">
      <c r="A10" s="9" t="s">
        <v>39</v>
      </c>
      <c r="B10" s="1">
        <v>1E-3</v>
      </c>
      <c r="C10">
        <f>B10/100000</f>
        <v>1E-8</v>
      </c>
      <c r="D10">
        <f t="shared" si="0"/>
        <v>0.99999998999999995</v>
      </c>
      <c r="E10">
        <f t="shared" si="2"/>
        <v>1.0000000100000002</v>
      </c>
      <c r="F10" s="2">
        <v>0.87625276651773798</v>
      </c>
      <c r="G10">
        <f t="shared" si="6"/>
        <v>4.6234687563755053E-9</v>
      </c>
      <c r="H10">
        <f t="shared" si="7"/>
        <v>0.99999999537653128</v>
      </c>
      <c r="I10">
        <f t="shared" si="3"/>
        <v>4.6234687563755051E-4</v>
      </c>
      <c r="J10" s="8">
        <f t="shared" si="4"/>
        <v>3.5630424633961114E-5</v>
      </c>
      <c r="K10" s="8">
        <f t="shared" si="5"/>
        <v>3.5620615863094464E-5</v>
      </c>
      <c r="L10" s="8">
        <f t="shared" si="1"/>
        <v>9.8087708666499572E-9</v>
      </c>
    </row>
    <row r="11" spans="1:12" ht="15.6" x14ac:dyDescent="0.3">
      <c r="A11" s="9" t="s">
        <v>40</v>
      </c>
      <c r="B11" s="1">
        <v>1E-3</v>
      </c>
      <c r="C11">
        <f>B11/100000</f>
        <v>1E-8</v>
      </c>
      <c r="D11">
        <f t="shared" si="0"/>
        <v>0.99999998999999995</v>
      </c>
      <c r="E11">
        <f t="shared" si="2"/>
        <v>1.0000000100000002</v>
      </c>
      <c r="F11" s="2">
        <v>0.87584448410041682</v>
      </c>
      <c r="G11">
        <f t="shared" si="6"/>
        <v>4.0513272699511773E-9</v>
      </c>
      <c r="H11">
        <f t="shared" si="7"/>
        <v>0.99999999594867273</v>
      </c>
      <c r="I11">
        <f t="shared" si="3"/>
        <v>4.0513272699511775E-4</v>
      </c>
      <c r="J11" s="8">
        <f t="shared" si="4"/>
        <v>3.5640424633961116E-5</v>
      </c>
      <c r="K11" s="8">
        <f t="shared" si="5"/>
        <v>3.5624667190364415E-5</v>
      </c>
      <c r="L11" s="8">
        <f t="shared" si="1"/>
        <v>1.5757443596700637E-8</v>
      </c>
    </row>
    <row r="12" spans="1:12" ht="15.6" x14ac:dyDescent="0.3">
      <c r="A12" s="9" t="s">
        <v>41</v>
      </c>
      <c r="B12" s="1">
        <v>1E-3</v>
      </c>
      <c r="C12">
        <f>B12/100000</f>
        <v>1E-8</v>
      </c>
      <c r="D12">
        <f t="shared" si="0"/>
        <v>0.99999998999999995</v>
      </c>
      <c r="E12">
        <f t="shared" si="2"/>
        <v>576.81770253511388</v>
      </c>
      <c r="F12" s="2">
        <v>505.09684757579839</v>
      </c>
      <c r="G12">
        <f t="shared" si="6"/>
        <v>3.5483326282968821E-9</v>
      </c>
      <c r="H12">
        <f t="shared" si="7"/>
        <v>0.99999999645166737</v>
      </c>
      <c r="I12">
        <f t="shared" si="3"/>
        <v>3.5483326282968823E-4</v>
      </c>
      <c r="J12" s="8">
        <f t="shared" si="4"/>
        <v>3.5650424633961117E-5</v>
      </c>
      <c r="K12" s="8">
        <f t="shared" si="5"/>
        <v>3.5628215522992714E-5</v>
      </c>
      <c r="L12" s="8">
        <f t="shared" si="1"/>
        <v>2.2209110968403225E-8</v>
      </c>
    </row>
    <row r="13" spans="1:12" ht="15.6" x14ac:dyDescent="0.3">
      <c r="A13" s="9" t="s">
        <v>42</v>
      </c>
      <c r="B13" s="1">
        <v>0.57681769676693684</v>
      </c>
      <c r="C13">
        <f>B13/100000</f>
        <v>5.7681769676693687E-6</v>
      </c>
      <c r="D13">
        <f t="shared" si="0"/>
        <v>0.99999423182303238</v>
      </c>
      <c r="E13">
        <f t="shared" si="2"/>
        <v>2.3377607573695465</v>
      </c>
      <c r="F13" s="2">
        <v>2.034293528125898</v>
      </c>
      <c r="G13">
        <f t="shared" si="6"/>
        <v>1.7922516183435975E-6</v>
      </c>
      <c r="H13">
        <f t="shared" si="7"/>
        <v>0.99999820774838166</v>
      </c>
      <c r="I13">
        <f t="shared" si="3"/>
        <v>0.17922516183435974</v>
      </c>
      <c r="J13" s="8">
        <f t="shared" si="4"/>
        <v>4.1418601601630487E-5</v>
      </c>
      <c r="K13" s="8">
        <f t="shared" si="5"/>
        <v>3.7420467141336312E-5</v>
      </c>
      <c r="L13" s="8">
        <f t="shared" si="1"/>
        <v>3.9981344602941745E-6</v>
      </c>
    </row>
    <row r="14" spans="1:12" ht="15.6" x14ac:dyDescent="0.3">
      <c r="A14" s="9" t="s">
        <v>43</v>
      </c>
      <c r="B14" s="1">
        <v>1.3484539974918757</v>
      </c>
      <c r="C14">
        <f>B14/100000</f>
        <v>1.3484539974918757E-5</v>
      </c>
      <c r="D14">
        <f t="shared" si="0"/>
        <v>0.99998651546002504</v>
      </c>
      <c r="E14">
        <f t="shared" si="2"/>
        <v>7.4160000013484713E-4</v>
      </c>
      <c r="F14">
        <f>F2</f>
        <v>4.1993169807270441</v>
      </c>
      <c r="G14">
        <f t="shared" si="6"/>
        <v>3.6459593334813198E-6</v>
      </c>
      <c r="H14">
        <f t="shared" si="7"/>
        <v>0.99999635404066656</v>
      </c>
      <c r="I14">
        <f t="shared" si="3"/>
        <v>0.36459593334813195</v>
      </c>
      <c r="J14" s="8">
        <f>C14</f>
        <v>1.3484539974918757E-5</v>
      </c>
      <c r="K14" s="8">
        <f>G14</f>
        <v>3.6459593334813198E-6</v>
      </c>
      <c r="L14" s="8">
        <f t="shared" si="1"/>
        <v>9.8385806414374371E-6</v>
      </c>
    </row>
    <row r="15" spans="1:12" ht="15.6" x14ac:dyDescent="0.3">
      <c r="A15" s="9" t="s">
        <v>44</v>
      </c>
      <c r="B15" s="1">
        <v>1E-3</v>
      </c>
      <c r="C15">
        <f>B15/100000</f>
        <v>1E-8</v>
      </c>
      <c r="D15">
        <f t="shared" si="0"/>
        <v>0.99999998999999995</v>
      </c>
      <c r="E15">
        <f t="shared" si="2"/>
        <v>1348.4540109764157</v>
      </c>
      <c r="F15">
        <f>F3</f>
        <v>0.52461363790834814</v>
      </c>
      <c r="G15">
        <f t="shared" si="6"/>
        <v>1.5310483118526014E-5</v>
      </c>
      <c r="H15">
        <f t="shared" si="7"/>
        <v>0.99998468951688146</v>
      </c>
      <c r="I15">
        <f t="shared" si="3"/>
        <v>1.5310483118526013</v>
      </c>
      <c r="J15" s="8">
        <f t="shared" ref="J15:J25" si="8">C15+J14</f>
        <v>1.3494539974918757E-5</v>
      </c>
      <c r="K15" s="8">
        <f>K14+G15</f>
        <v>1.8956442452007333E-5</v>
      </c>
      <c r="L15" s="8">
        <f t="shared" si="1"/>
        <v>5.4619024770885765E-6</v>
      </c>
    </row>
    <row r="16" spans="1:12" ht="15.6" x14ac:dyDescent="0.3">
      <c r="A16" s="9" t="s">
        <v>45</v>
      </c>
      <c r="B16" s="1">
        <v>1.3484539974918757</v>
      </c>
      <c r="C16">
        <f>B16/100000</f>
        <v>1.3484539974918757E-5</v>
      </c>
      <c r="D16">
        <f t="shared" si="0"/>
        <v>0.99998651546002504</v>
      </c>
      <c r="E16">
        <f t="shared" si="2"/>
        <v>7.4160000013484713E-4</v>
      </c>
      <c r="F16">
        <f t="shared" ref="F16:F24" si="9">F4</f>
        <v>8.3306209281243837E-4</v>
      </c>
      <c r="G16">
        <f t="shared" si="6"/>
        <v>8.0319652717927723E-6</v>
      </c>
      <c r="H16">
        <f t="shared" si="7"/>
        <v>0.99999196803472823</v>
      </c>
      <c r="I16">
        <f t="shared" si="3"/>
        <v>0.80319652717927725</v>
      </c>
      <c r="J16" s="8">
        <f t="shared" si="8"/>
        <v>2.6979079949837515E-5</v>
      </c>
      <c r="K16" s="8">
        <f t="shared" ref="K16:K25" si="10">K15+G16</f>
        <v>2.6988407723800106E-5</v>
      </c>
      <c r="L16" s="8">
        <f t="shared" si="1"/>
        <v>9.3277739625901711E-9</v>
      </c>
    </row>
    <row r="17" spans="1:12" ht="15.6" x14ac:dyDescent="0.3">
      <c r="A17" s="9" t="s">
        <v>46</v>
      </c>
      <c r="B17" s="1">
        <v>1E-3</v>
      </c>
      <c r="C17">
        <f>B17/100000</f>
        <v>1E-8</v>
      </c>
      <c r="D17">
        <f t="shared" si="0"/>
        <v>0.99999998999999995</v>
      </c>
      <c r="E17">
        <f t="shared" si="2"/>
        <v>1.0000000100000002</v>
      </c>
      <c r="F17">
        <f>F5</f>
        <v>0.88050182704791591</v>
      </c>
      <c r="G17">
        <f t="shared" si="6"/>
        <v>6.6910720558264683E-9</v>
      </c>
      <c r="H17">
        <f t="shared" si="7"/>
        <v>0.99999999330892797</v>
      </c>
      <c r="I17">
        <f t="shared" si="3"/>
        <v>6.6910720558264688E-4</v>
      </c>
      <c r="J17" s="8">
        <f t="shared" si="8"/>
        <v>2.6989079949837517E-5</v>
      </c>
      <c r="K17" s="8">
        <f t="shared" si="10"/>
        <v>2.6995098795855931E-5</v>
      </c>
      <c r="L17" s="8">
        <f t="shared" si="1"/>
        <v>6.0188460184140659E-9</v>
      </c>
    </row>
    <row r="18" spans="1:12" ht="15.6" x14ac:dyDescent="0.3">
      <c r="A18" s="9" t="s">
        <v>47</v>
      </c>
      <c r="B18" s="1">
        <v>1E-3</v>
      </c>
      <c r="C18">
        <f>B18/100000</f>
        <v>1E-8</v>
      </c>
      <c r="D18">
        <f t="shared" si="0"/>
        <v>0.99999998999999995</v>
      </c>
      <c r="E18">
        <f t="shared" si="2"/>
        <v>1.0000000100000002</v>
      </c>
      <c r="F18">
        <f t="shared" si="9"/>
        <v>0.87983264881201095</v>
      </c>
      <c r="G18">
        <f t="shared" si="6"/>
        <v>5.8915011306440015E-9</v>
      </c>
      <c r="H18">
        <f t="shared" si="7"/>
        <v>0.99999999410849882</v>
      </c>
      <c r="I18">
        <f t="shared" si="3"/>
        <v>5.8915011306440016E-4</v>
      </c>
      <c r="J18" s="8">
        <f t="shared" si="8"/>
        <v>2.6999079949837519E-5</v>
      </c>
      <c r="K18" s="8">
        <f t="shared" si="10"/>
        <v>2.7000990296986574E-5</v>
      </c>
      <c r="L18" s="8">
        <f t="shared" si="1"/>
        <v>1.9103471490552299E-9</v>
      </c>
    </row>
    <row r="19" spans="1:12" ht="15.6" x14ac:dyDescent="0.3">
      <c r="A19" s="9" t="s">
        <v>48</v>
      </c>
      <c r="B19" s="1">
        <v>1E-3</v>
      </c>
      <c r="C19">
        <f>B19/100000</f>
        <v>1E-8</v>
      </c>
      <c r="D19">
        <f t="shared" si="0"/>
        <v>0.99999998999999995</v>
      </c>
      <c r="E19">
        <f t="shared" si="2"/>
        <v>1.0000000100000002</v>
      </c>
      <c r="F19">
        <f t="shared" si="9"/>
        <v>0.87886565883417767</v>
      </c>
      <c r="G19">
        <f t="shared" si="6"/>
        <v>5.1835350147146664E-9</v>
      </c>
      <c r="H19">
        <f t="shared" si="7"/>
        <v>0.99999999481646495</v>
      </c>
      <c r="I19">
        <f t="shared" si="3"/>
        <v>5.1835350147146661E-4</v>
      </c>
      <c r="J19" s="8">
        <f t="shared" si="8"/>
        <v>2.700907994983752E-5</v>
      </c>
      <c r="K19" s="8">
        <f t="shared" si="10"/>
        <v>2.7006173832001289E-5</v>
      </c>
      <c r="L19" s="8">
        <f t="shared" si="1"/>
        <v>2.9061178362312264E-9</v>
      </c>
    </row>
    <row r="20" spans="1:12" ht="15.6" x14ac:dyDescent="0.3">
      <c r="A20" s="9" t="s">
        <v>49</v>
      </c>
      <c r="B20" s="1">
        <v>1E-3</v>
      </c>
      <c r="C20">
        <f>B20/100000</f>
        <v>1E-8</v>
      </c>
      <c r="D20">
        <f t="shared" si="0"/>
        <v>0.99999998999999995</v>
      </c>
      <c r="F20">
        <f t="shared" si="9"/>
        <v>0.8778459170648949</v>
      </c>
      <c r="G20">
        <f t="shared" si="6"/>
        <v>4.5556308921829614E-9</v>
      </c>
      <c r="H20">
        <f t="shared" si="7"/>
        <v>0.99999999544436913</v>
      </c>
      <c r="I20">
        <f t="shared" si="3"/>
        <v>4.5556308921829614E-4</v>
      </c>
      <c r="J20" s="8">
        <f t="shared" si="8"/>
        <v>2.7019079949837522E-5</v>
      </c>
      <c r="K20" s="8">
        <f t="shared" si="10"/>
        <v>2.7010729462893471E-5</v>
      </c>
      <c r="L20" s="8">
        <f t="shared" si="1"/>
        <v>8.350486944050362E-9</v>
      </c>
    </row>
    <row r="21" spans="1:12" ht="15.6" x14ac:dyDescent="0.3">
      <c r="A21" s="9" t="s">
        <v>50</v>
      </c>
      <c r="B21" s="1">
        <v>1E-3</v>
      </c>
      <c r="C21">
        <f>B21/100000</f>
        <v>1E-8</v>
      </c>
      <c r="D21">
        <f t="shared" si="0"/>
        <v>0.99999998999999995</v>
      </c>
      <c r="E21">
        <f t="shared" si="2"/>
        <v>1.0000000100000002</v>
      </c>
      <c r="F21">
        <f t="shared" si="9"/>
        <v>0.8769187050670304</v>
      </c>
      <c r="G21">
        <f t="shared" si="6"/>
        <v>3.9991419601389022E-9</v>
      </c>
      <c r="H21">
        <f t="shared" si="7"/>
        <v>0.99999999600085809</v>
      </c>
      <c r="I21">
        <f t="shared" si="3"/>
        <v>3.999141960138902E-4</v>
      </c>
      <c r="J21" s="8">
        <f t="shared" si="8"/>
        <v>2.7029079949837523E-5</v>
      </c>
      <c r="K21" s="8">
        <f t="shared" si="10"/>
        <v>2.7014728604853611E-5</v>
      </c>
      <c r="L21" s="8">
        <f t="shared" si="1"/>
        <v>1.4351344983912543E-8</v>
      </c>
    </row>
    <row r="22" spans="1:12" ht="15.6" x14ac:dyDescent="0.3">
      <c r="A22" s="9" t="s">
        <v>51</v>
      </c>
      <c r="B22" s="1">
        <v>1E-3</v>
      </c>
      <c r="C22">
        <f>B22/100000</f>
        <v>1E-8</v>
      </c>
      <c r="D22">
        <f t="shared" si="0"/>
        <v>0.99999998999999995</v>
      </c>
      <c r="E22">
        <f t="shared" si="2"/>
        <v>1.0000000100000002</v>
      </c>
      <c r="F22">
        <f t="shared" si="9"/>
        <v>0.87625276651773798</v>
      </c>
      <c r="G22">
        <f t="shared" si="6"/>
        <v>3.5069223750395517E-9</v>
      </c>
      <c r="H22">
        <f t="shared" si="7"/>
        <v>0.99999999649307758</v>
      </c>
      <c r="I22">
        <f t="shared" si="3"/>
        <v>3.5069223750395519E-4</v>
      </c>
      <c r="J22" s="8">
        <f t="shared" si="8"/>
        <v>2.7039079949837525E-5</v>
      </c>
      <c r="K22" s="8">
        <f t="shared" si="10"/>
        <v>2.7018235527228652E-5</v>
      </c>
      <c r="L22" s="8">
        <f t="shared" si="1"/>
        <v>2.0844422608872978E-8</v>
      </c>
    </row>
    <row r="23" spans="1:12" ht="15.6" x14ac:dyDescent="0.3">
      <c r="A23" s="9" t="s">
        <v>52</v>
      </c>
      <c r="B23" s="1">
        <v>1E-3</v>
      </c>
      <c r="C23">
        <f>B23/100000</f>
        <v>1E-8</v>
      </c>
      <c r="D23">
        <f t="shared" si="0"/>
        <v>0.99999998999999995</v>
      </c>
      <c r="E23">
        <f t="shared" si="2"/>
        <v>1.0000000100000002</v>
      </c>
      <c r="F23">
        <f t="shared" si="9"/>
        <v>0.87584448410041682</v>
      </c>
      <c r="G23">
        <f t="shared" si="6"/>
        <v>3.0729504223147645E-9</v>
      </c>
      <c r="H23">
        <f t="shared" si="7"/>
        <v>0.99999999692704955</v>
      </c>
      <c r="I23">
        <f t="shared" si="3"/>
        <v>3.0729504223147647E-4</v>
      </c>
      <c r="J23" s="8">
        <f t="shared" si="8"/>
        <v>2.7049079949837527E-5</v>
      </c>
      <c r="K23" s="8">
        <f t="shared" si="10"/>
        <v>2.7021308477650966E-5</v>
      </c>
      <c r="L23" s="8">
        <f t="shared" si="1"/>
        <v>2.7771472186560525E-8</v>
      </c>
    </row>
    <row r="24" spans="1:12" ht="15.6" x14ac:dyDescent="0.3">
      <c r="A24" s="9" t="s">
        <v>53</v>
      </c>
      <c r="B24" s="1">
        <v>1E-3</v>
      </c>
      <c r="C24">
        <f>B24/100000</f>
        <v>1E-8</v>
      </c>
      <c r="D24">
        <f t="shared" si="0"/>
        <v>0.99999998999999995</v>
      </c>
      <c r="E24">
        <f t="shared" si="2"/>
        <v>1.0000000100000002</v>
      </c>
      <c r="F24">
        <f t="shared" si="9"/>
        <v>505.09684757579839</v>
      </c>
      <c r="G24">
        <f t="shared" si="6"/>
        <v>2.6914266690278121E-9</v>
      </c>
      <c r="H24">
        <f t="shared" si="7"/>
        <v>0.99999999730857336</v>
      </c>
      <c r="I24">
        <f t="shared" si="3"/>
        <v>2.691426669027812E-4</v>
      </c>
      <c r="J24" s="8">
        <f t="shared" si="8"/>
        <v>2.7059079949837528E-5</v>
      </c>
      <c r="K24" s="8">
        <f t="shared" si="10"/>
        <v>2.7023999904319993E-5</v>
      </c>
      <c r="L24" s="8">
        <f t="shared" si="1"/>
        <v>3.5080045517535673E-8</v>
      </c>
    </row>
    <row r="25" spans="1:12" ht="15.6" x14ac:dyDescent="0.3">
      <c r="A25" s="9" t="s">
        <v>54</v>
      </c>
      <c r="B25" s="1">
        <v>1E-3</v>
      </c>
      <c r="C25">
        <f>B25/100000</f>
        <v>1E-8</v>
      </c>
      <c r="D25">
        <f t="shared" si="0"/>
        <v>0.99999998999999995</v>
      </c>
      <c r="F25">
        <f>F13</f>
        <v>2.034293528125898</v>
      </c>
      <c r="G25">
        <f t="shared" si="6"/>
        <v>1.3594311223485705E-6</v>
      </c>
      <c r="H25">
        <f t="shared" si="7"/>
        <v>0.99999864056887766</v>
      </c>
      <c r="I25">
        <f t="shared" si="3"/>
        <v>0.13594311223485706</v>
      </c>
      <c r="J25" s="8">
        <f t="shared" si="8"/>
        <v>2.706907994983753E-5</v>
      </c>
      <c r="K25" s="8">
        <f t="shared" si="10"/>
        <v>2.8383431026668563E-5</v>
      </c>
      <c r="L25" s="8">
        <f t="shared" si="1"/>
        <v>1.314351076831033E-6</v>
      </c>
    </row>
    <row r="26" spans="1:12" x14ac:dyDescent="0.3">
      <c r="J26" s="8"/>
      <c r="K26" s="8"/>
      <c r="L26" s="8">
        <f>SUM(L2:L25)</f>
        <v>2.0827712185837314E-5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9C2F7-39EA-4EBB-BE77-B936ABF6C464}">
  <dimension ref="A1:L26"/>
  <sheetViews>
    <sheetView zoomScale="70" zoomScaleNormal="70" workbookViewId="0">
      <selection activeCell="O51" sqref="O51"/>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24.31775856253941</v>
      </c>
      <c r="C2">
        <f>B2/100000</f>
        <v>2.4317758562539409E-4</v>
      </c>
      <c r="D2">
        <f t="shared" ref="D2:D25" si="0">1-C2</f>
        <v>0.99975682241437458</v>
      </c>
      <c r="E2">
        <f>C3/(C2*D2)</f>
        <v>2.3058371098107573</v>
      </c>
      <c r="F2" s="2">
        <v>2.3055741692808009</v>
      </c>
      <c r="G2">
        <v>2.4317758562539409E-4</v>
      </c>
      <c r="H2">
        <v>0.99975682241437458</v>
      </c>
      <c r="I2">
        <f>G2*100000</f>
        <v>24.31775856253941</v>
      </c>
      <c r="J2" s="8">
        <f>C2</f>
        <v>2.4317758562539409E-4</v>
      </c>
      <c r="K2" s="8">
        <f>G2</f>
        <v>2.4317758562539409E-4</v>
      </c>
      <c r="L2" s="8">
        <f t="shared" ref="L2:L25" si="1">ABS(J2-K2)</f>
        <v>0</v>
      </c>
    </row>
    <row r="3" spans="1:12" ht="15.6" x14ac:dyDescent="0.3">
      <c r="A3" s="9" t="s">
        <v>32</v>
      </c>
      <c r="B3" s="1">
        <v>56.059154475200778</v>
      </c>
      <c r="C3">
        <f t="shared" ref="C3:C25" si="2">B3/100000</f>
        <v>5.6059154475200776E-4</v>
      </c>
      <c r="D3">
        <f t="shared" si="0"/>
        <v>0.99943940845524804</v>
      </c>
      <c r="E3">
        <f t="shared" ref="E3:E24" si="3">C4/(C3*D3)</f>
        <v>6.706757026486114E-2</v>
      </c>
      <c r="F3" s="2">
        <v>6.7188889304547597E-2</v>
      </c>
      <c r="G3">
        <f>F2*G2*H2</f>
        <v>5.605276190578472E-4</v>
      </c>
      <c r="H3">
        <f>1-G3</f>
        <v>0.99943947238094211</v>
      </c>
      <c r="I3">
        <f t="shared" ref="I3:I37" si="4">G3*100000</f>
        <v>56.05276190578472</v>
      </c>
      <c r="J3" s="8">
        <f t="shared" ref="J3:J13" si="5">C3+J2</f>
        <v>8.0376913037740188E-4</v>
      </c>
      <c r="K3" s="8">
        <f t="shared" ref="K3:K13" si="6">G3+K2</f>
        <v>8.0370520468324132E-4</v>
      </c>
      <c r="L3" s="8">
        <f t="shared" si="1"/>
        <v>6.3925694160555692E-8</v>
      </c>
    </row>
    <row r="4" spans="1:12" ht="15.6" x14ac:dyDescent="0.3">
      <c r="A4" s="9" t="s">
        <v>33</v>
      </c>
      <c r="B4" s="1">
        <v>3.7576435969753108</v>
      </c>
      <c r="C4">
        <f t="shared" si="2"/>
        <v>3.7576435969753111E-5</v>
      </c>
      <c r="D4">
        <f t="shared" si="0"/>
        <v>0.9999624235640302</v>
      </c>
      <c r="E4">
        <f t="shared" si="3"/>
        <v>2.6613422801805486E-4</v>
      </c>
      <c r="F4" s="2">
        <v>2.6611428876445513E-4</v>
      </c>
      <c r="G4">
        <f t="shared" ref="G4:G25" si="7">F3*G3*H3</f>
        <v>3.7640117990474154E-5</v>
      </c>
      <c r="H4">
        <f t="shared" ref="H4:H37" si="8">1-G4</f>
        <v>0.99996235988200954</v>
      </c>
      <c r="I4">
        <f t="shared" si="4"/>
        <v>3.7640117990474153</v>
      </c>
      <c r="J4" s="8">
        <f t="shared" si="5"/>
        <v>8.4134556634715501E-4</v>
      </c>
      <c r="K4" s="8">
        <f t="shared" si="6"/>
        <v>8.4134532267371551E-4</v>
      </c>
      <c r="L4" s="8">
        <f t="shared" si="1"/>
        <v>2.4367343949907583E-10</v>
      </c>
    </row>
    <row r="5" spans="1:12" ht="15.6" x14ac:dyDescent="0.3">
      <c r="A5" s="9" t="s">
        <v>34</v>
      </c>
      <c r="B5" s="1">
        <v>1E-3</v>
      </c>
      <c r="C5">
        <f t="shared" si="2"/>
        <v>1E-8</v>
      </c>
      <c r="D5">
        <f t="shared" si="0"/>
        <v>0.99999998999999995</v>
      </c>
      <c r="E5">
        <f t="shared" si="3"/>
        <v>1.0000000100000002</v>
      </c>
      <c r="F5" s="2">
        <v>0.9998555365082773</v>
      </c>
      <c r="G5">
        <f t="shared" si="7"/>
        <v>1.0016196203047039E-8</v>
      </c>
      <c r="H5">
        <f t="shared" si="8"/>
        <v>0.99999998998380379</v>
      </c>
      <c r="I5">
        <f t="shared" si="4"/>
        <v>1.0016196203047039E-3</v>
      </c>
      <c r="J5" s="8">
        <f t="shared" si="5"/>
        <v>8.4135556634715506E-4</v>
      </c>
      <c r="K5" s="8">
        <f t="shared" si="6"/>
        <v>8.4135533886991857E-4</v>
      </c>
      <c r="L5" s="8">
        <f t="shared" si="1"/>
        <v>2.2747723648318396E-10</v>
      </c>
    </row>
    <row r="6" spans="1:12" ht="15.6" x14ac:dyDescent="0.3">
      <c r="A6" s="9" t="s">
        <v>35</v>
      </c>
      <c r="B6" s="1">
        <v>1E-3</v>
      </c>
      <c r="C6">
        <f t="shared" si="2"/>
        <v>1E-8</v>
      </c>
      <c r="D6">
        <f t="shared" si="0"/>
        <v>0.99999998999999995</v>
      </c>
      <c r="E6">
        <f t="shared" si="3"/>
        <v>1.0000000100000002</v>
      </c>
      <c r="F6" s="2">
        <v>0.99978808403129438</v>
      </c>
      <c r="G6">
        <f t="shared" si="7"/>
        <v>1.0014749128060074E-8</v>
      </c>
      <c r="H6">
        <f t="shared" si="8"/>
        <v>0.99999998998525086</v>
      </c>
      <c r="I6">
        <f t="shared" si="4"/>
        <v>1.0014749128060075E-3</v>
      </c>
      <c r="J6" s="8">
        <f t="shared" si="5"/>
        <v>8.4136556634715511E-4</v>
      </c>
      <c r="K6" s="8">
        <f t="shared" si="6"/>
        <v>8.4136535361904665E-4</v>
      </c>
      <c r="L6" s="8">
        <f t="shared" si="1"/>
        <v>2.1272810845750917E-10</v>
      </c>
    </row>
    <row r="7" spans="1:12" ht="15.6" x14ac:dyDescent="0.3">
      <c r="A7" s="9" t="s">
        <v>36</v>
      </c>
      <c r="B7" s="1">
        <v>1E-3</v>
      </c>
      <c r="C7">
        <f t="shared" si="2"/>
        <v>1E-8</v>
      </c>
      <c r="D7">
        <f t="shared" si="0"/>
        <v>0.99999998999999995</v>
      </c>
      <c r="E7">
        <f t="shared" si="3"/>
        <v>1.0000000100000002</v>
      </c>
      <c r="F7" s="2">
        <v>0.99972314916419269</v>
      </c>
      <c r="G7">
        <f t="shared" si="7"/>
        <v>1.0012626742523312E-8</v>
      </c>
      <c r="H7">
        <f t="shared" si="8"/>
        <v>0.99999998998737327</v>
      </c>
      <c r="I7">
        <f t="shared" si="4"/>
        <v>1.0012626742523312E-3</v>
      </c>
      <c r="J7" s="8">
        <f t="shared" si="5"/>
        <v>8.4137556634715515E-4</v>
      </c>
      <c r="K7" s="8">
        <f t="shared" si="6"/>
        <v>8.4137536624578912E-4</v>
      </c>
      <c r="L7" s="8">
        <f t="shared" si="1"/>
        <v>2.0010136603243467E-10</v>
      </c>
    </row>
    <row r="8" spans="1:12" ht="15.6" x14ac:dyDescent="0.3">
      <c r="A8" s="9" t="s">
        <v>37</v>
      </c>
      <c r="B8" s="1">
        <v>1E-3</v>
      </c>
      <c r="C8">
        <f t="shared" si="2"/>
        <v>1E-8</v>
      </c>
      <c r="D8">
        <f t="shared" si="0"/>
        <v>0.99999998999999995</v>
      </c>
      <c r="E8">
        <f t="shared" si="3"/>
        <v>1.0000000100000002</v>
      </c>
      <c r="F8" s="2">
        <v>0.99965887732185654</v>
      </c>
      <c r="G8">
        <f t="shared" si="7"/>
        <v>1.000985463821608E-8</v>
      </c>
      <c r="H8">
        <f t="shared" si="8"/>
        <v>0.99999998999014539</v>
      </c>
      <c r="I8">
        <f t="shared" si="4"/>
        <v>1.0009854638216081E-3</v>
      </c>
      <c r="J8" s="8">
        <f t="shared" si="5"/>
        <v>8.413855663471552E-4</v>
      </c>
      <c r="K8" s="8">
        <f t="shared" si="6"/>
        <v>8.4138537610042733E-4</v>
      </c>
      <c r="L8" s="8">
        <f t="shared" si="1"/>
        <v>1.9024672787658348E-10</v>
      </c>
    </row>
    <row r="9" spans="1:12" ht="15.6" x14ac:dyDescent="0.3">
      <c r="A9" s="9" t="s">
        <v>38</v>
      </c>
      <c r="B9" s="1">
        <v>1E-3</v>
      </c>
      <c r="C9">
        <f t="shared" si="2"/>
        <v>1E-8</v>
      </c>
      <c r="D9">
        <f t="shared" si="0"/>
        <v>0.99999998999999995</v>
      </c>
      <c r="E9">
        <f t="shared" si="3"/>
        <v>1.0000000100000002</v>
      </c>
      <c r="F9" s="2">
        <v>0.9995966255187424</v>
      </c>
      <c r="G9">
        <f t="shared" si="7"/>
        <v>1.0006439949631053E-8</v>
      </c>
      <c r="H9">
        <f t="shared" si="8"/>
        <v>0.9999999899935601</v>
      </c>
      <c r="I9">
        <f t="shared" si="4"/>
        <v>1.0006439949631052E-3</v>
      </c>
      <c r="J9" s="8">
        <f t="shared" si="5"/>
        <v>8.4139556634715525E-4</v>
      </c>
      <c r="K9" s="8">
        <f t="shared" si="6"/>
        <v>8.4139538254037697E-4</v>
      </c>
      <c r="L9" s="8">
        <f t="shared" si="1"/>
        <v>1.83806778283023E-10</v>
      </c>
    </row>
    <row r="10" spans="1:12" ht="15.6" x14ac:dyDescent="0.3">
      <c r="A10" s="9" t="s">
        <v>39</v>
      </c>
      <c r="B10" s="1">
        <v>1E-3</v>
      </c>
      <c r="C10">
        <f t="shared" si="2"/>
        <v>1E-8</v>
      </c>
      <c r="D10">
        <f t="shared" si="0"/>
        <v>0.99999998999999995</v>
      </c>
      <c r="E10">
        <f t="shared" si="3"/>
        <v>1.0000000100000002</v>
      </c>
      <c r="F10" s="2">
        <v>0.9995483037156887</v>
      </c>
      <c r="G10">
        <f t="shared" si="7"/>
        <v>1.0002403507018686E-8</v>
      </c>
      <c r="H10">
        <f t="shared" si="8"/>
        <v>0.99999998999759654</v>
      </c>
      <c r="I10">
        <f t="shared" si="4"/>
        <v>1.0002403507018685E-3</v>
      </c>
      <c r="J10" s="8">
        <f t="shared" si="5"/>
        <v>8.414055663471553E-4</v>
      </c>
      <c r="K10" s="8">
        <f t="shared" si="6"/>
        <v>8.4140538494388399E-4</v>
      </c>
      <c r="L10" s="8">
        <f t="shared" si="1"/>
        <v>1.8140327131058176E-10</v>
      </c>
    </row>
    <row r="11" spans="1:12" ht="15.6" x14ac:dyDescent="0.3">
      <c r="A11" s="9" t="s">
        <v>40</v>
      </c>
      <c r="B11" s="1">
        <v>1E-3</v>
      </c>
      <c r="C11">
        <f t="shared" si="2"/>
        <v>1E-8</v>
      </c>
      <c r="D11">
        <f t="shared" si="0"/>
        <v>0.99999998999999995</v>
      </c>
      <c r="E11">
        <f t="shared" si="3"/>
        <v>1.0000000100000002</v>
      </c>
      <c r="F11" s="2">
        <v>0.99951381861826127</v>
      </c>
      <c r="G11">
        <f t="shared" si="7"/>
        <v>9.9978853585174989E-9</v>
      </c>
      <c r="H11">
        <f t="shared" si="8"/>
        <v>0.99999999000211459</v>
      </c>
      <c r="I11">
        <f t="shared" si="4"/>
        <v>9.9978853585174984E-4</v>
      </c>
      <c r="J11" s="8">
        <f t="shared" si="5"/>
        <v>8.4141556634715535E-4</v>
      </c>
      <c r="K11" s="8">
        <f t="shared" si="6"/>
        <v>8.4141538282924246E-4</v>
      </c>
      <c r="L11" s="8">
        <f t="shared" si="1"/>
        <v>1.8351791288874486E-10</v>
      </c>
    </row>
    <row r="12" spans="1:12" ht="15.6" x14ac:dyDescent="0.3">
      <c r="A12" s="9" t="s">
        <v>41</v>
      </c>
      <c r="B12" s="1">
        <v>1E-3</v>
      </c>
      <c r="C12">
        <f t="shared" si="2"/>
        <v>1E-8</v>
      </c>
      <c r="D12">
        <f t="shared" si="0"/>
        <v>0.99999998999999995</v>
      </c>
      <c r="E12">
        <f t="shared" si="3"/>
        <v>23309.610513520187</v>
      </c>
      <c r="F12" s="2">
        <v>23297.760895253494</v>
      </c>
      <c r="G12">
        <f t="shared" si="7"/>
        <v>9.9930244728903152E-9</v>
      </c>
      <c r="H12">
        <f t="shared" si="8"/>
        <v>0.99999999000697548</v>
      </c>
      <c r="I12">
        <f t="shared" si="4"/>
        <v>9.9930244728903142E-4</v>
      </c>
      <c r="J12" s="8">
        <f t="shared" si="5"/>
        <v>8.414255663471554E-4</v>
      </c>
      <c r="K12" s="8">
        <f t="shared" si="6"/>
        <v>8.4142537585371537E-4</v>
      </c>
      <c r="L12" s="8">
        <f t="shared" si="1"/>
        <v>1.9049344003249646E-10</v>
      </c>
    </row>
    <row r="13" spans="1:12" ht="15.6" x14ac:dyDescent="0.3">
      <c r="A13" s="9" t="s">
        <v>42</v>
      </c>
      <c r="B13" s="1">
        <v>23.309610280424081</v>
      </c>
      <c r="C13">
        <f t="shared" si="2"/>
        <v>2.3309610280424081E-4</v>
      </c>
      <c r="D13">
        <f t="shared" si="0"/>
        <v>0.9997669038971958</v>
      </c>
      <c r="E13">
        <f t="shared" si="3"/>
        <v>0.37896438691128598</v>
      </c>
      <c r="F13" s="2">
        <v>0.23932824444514869</v>
      </c>
      <c r="G13">
        <f t="shared" si="7"/>
        <v>2.3281509246328821E-4</v>
      </c>
      <c r="H13">
        <f t="shared" si="8"/>
        <v>0.99976718490753669</v>
      </c>
      <c r="I13">
        <f t="shared" si="4"/>
        <v>23.28150924632882</v>
      </c>
      <c r="J13" s="8">
        <f t="shared" si="5"/>
        <v>1.0745216691513961E-3</v>
      </c>
      <c r="K13" s="8">
        <f t="shared" si="6"/>
        <v>1.0742404683170036E-3</v>
      </c>
      <c r="L13" s="8">
        <f t="shared" si="1"/>
        <v>2.8120083439249835E-7</v>
      </c>
    </row>
    <row r="14" spans="1:12" ht="15.6" x14ac:dyDescent="0.3">
      <c r="A14" s="9" t="s">
        <v>43</v>
      </c>
      <c r="B14" s="1">
        <v>8.8314531118012383</v>
      </c>
      <c r="C14">
        <f t="shared" si="2"/>
        <v>8.8314531118012385E-5</v>
      </c>
      <c r="D14">
        <f t="shared" si="0"/>
        <v>0.99991168546888198</v>
      </c>
      <c r="E14">
        <f t="shared" si="3"/>
        <v>9.1236127651273147E-2</v>
      </c>
      <c r="F14">
        <f>F2</f>
        <v>2.3055741692808009</v>
      </c>
      <c r="G14">
        <f t="shared" si="7"/>
        <v>5.5706255082504027E-5</v>
      </c>
      <c r="H14">
        <f t="shared" si="8"/>
        <v>0.99994429374491745</v>
      </c>
      <c r="I14">
        <f t="shared" si="4"/>
        <v>5.5706255082504024</v>
      </c>
      <c r="J14" s="8">
        <f>C14</f>
        <v>8.8314531118012385E-5</v>
      </c>
      <c r="K14" s="8">
        <f>G14</f>
        <v>5.5706255082504027E-5</v>
      </c>
      <c r="L14" s="8">
        <f t="shared" si="1"/>
        <v>3.2608276035508358E-5</v>
      </c>
    </row>
    <row r="15" spans="1:12" ht="15.6" x14ac:dyDescent="0.3">
      <c r="A15" s="9" t="s">
        <v>44</v>
      </c>
      <c r="B15" s="1">
        <v>0.80567642423449892</v>
      </c>
      <c r="C15">
        <f t="shared" si="2"/>
        <v>8.0567642423449899E-6</v>
      </c>
      <c r="D15">
        <f t="shared" si="0"/>
        <v>0.99999194323575769</v>
      </c>
      <c r="E15">
        <f t="shared" si="3"/>
        <v>11.961634833610267</v>
      </c>
      <c r="F15">
        <f>F3</f>
        <v>6.7188889304547597E-2</v>
      </c>
      <c r="G15">
        <f t="shared" si="7"/>
        <v>1.2842774815813253E-4</v>
      </c>
      <c r="H15">
        <f t="shared" si="8"/>
        <v>0.99987157225184187</v>
      </c>
      <c r="I15">
        <f t="shared" si="4"/>
        <v>12.842774815813252</v>
      </c>
      <c r="J15" s="8">
        <f t="shared" ref="J15:J25" si="9">C15+J14</f>
        <v>9.6371295360357377E-5</v>
      </c>
      <c r="K15" s="8">
        <f>K14+G15</f>
        <v>1.8413400324063657E-4</v>
      </c>
      <c r="L15" s="8">
        <f t="shared" si="1"/>
        <v>8.7762707880279192E-5</v>
      </c>
    </row>
    <row r="16" spans="1:12" ht="15.6" x14ac:dyDescent="0.3">
      <c r="A16" s="9" t="s">
        <v>45</v>
      </c>
      <c r="B16" s="1">
        <v>9.6371295360357365</v>
      </c>
      <c r="C16">
        <f t="shared" si="2"/>
        <v>9.6371295360357363E-5</v>
      </c>
      <c r="D16">
        <f t="shared" si="0"/>
        <v>0.99990362870463967</v>
      </c>
      <c r="E16">
        <f t="shared" si="3"/>
        <v>1.0377533858438462E-4</v>
      </c>
      <c r="F16">
        <f t="shared" ref="F16:F24" si="10">F4</f>
        <v>2.6611428876445513E-4</v>
      </c>
      <c r="G16">
        <f t="shared" si="7"/>
        <v>8.6278095621528144E-6</v>
      </c>
      <c r="H16">
        <f t="shared" si="8"/>
        <v>0.99999137219043788</v>
      </c>
      <c r="I16">
        <f t="shared" si="4"/>
        <v>0.86278095621528139</v>
      </c>
      <c r="J16" s="8">
        <f t="shared" si="9"/>
        <v>1.9274259072071473E-4</v>
      </c>
      <c r="K16" s="8">
        <f t="shared" ref="K16:K25" si="11">K15+G16</f>
        <v>1.9276181280278938E-4</v>
      </c>
      <c r="L16" s="8">
        <f t="shared" si="1"/>
        <v>1.9222082074654961E-8</v>
      </c>
    </row>
    <row r="17" spans="1:12" ht="15.6" x14ac:dyDescent="0.3">
      <c r="A17" s="9" t="s">
        <v>46</v>
      </c>
      <c r="B17" s="1">
        <v>1E-3</v>
      </c>
      <c r="C17">
        <f t="shared" si="2"/>
        <v>1E-8</v>
      </c>
      <c r="D17">
        <f t="shared" si="0"/>
        <v>0.99999998999999995</v>
      </c>
      <c r="E17">
        <f t="shared" si="3"/>
        <v>1.0000000100000002</v>
      </c>
      <c r="F17">
        <f>F5</f>
        <v>0.9998555365082773</v>
      </c>
      <c r="G17">
        <f t="shared" si="7"/>
        <v>2.2959635959198831E-9</v>
      </c>
      <c r="H17">
        <f t="shared" si="8"/>
        <v>0.99999999770403636</v>
      </c>
      <c r="I17">
        <f t="shared" si="4"/>
        <v>2.2959635959198831E-4</v>
      </c>
      <c r="J17" s="8">
        <f t="shared" si="9"/>
        <v>1.9275259072071472E-4</v>
      </c>
      <c r="K17" s="8">
        <f t="shared" si="11"/>
        <v>1.927641087663853E-4</v>
      </c>
      <c r="L17" s="8">
        <f t="shared" si="1"/>
        <v>1.1518045670580674E-8</v>
      </c>
    </row>
    <row r="18" spans="1:12" ht="15.6" x14ac:dyDescent="0.3">
      <c r="A18" s="9" t="s">
        <v>47</v>
      </c>
      <c r="B18" s="1">
        <v>1E-3</v>
      </c>
      <c r="C18">
        <f t="shared" si="2"/>
        <v>1E-8</v>
      </c>
      <c r="D18">
        <f t="shared" si="0"/>
        <v>0.99999998999999995</v>
      </c>
      <c r="E18">
        <f t="shared" si="3"/>
        <v>1.0000000100000002</v>
      </c>
      <c r="F18">
        <f t="shared" si="10"/>
        <v>0.99978808403129438</v>
      </c>
      <c r="G18">
        <f t="shared" si="7"/>
        <v>2.295631907731261E-9</v>
      </c>
      <c r="H18">
        <f t="shared" si="8"/>
        <v>0.99999999770436809</v>
      </c>
      <c r="I18">
        <f t="shared" si="4"/>
        <v>2.2956319077312609E-4</v>
      </c>
      <c r="J18" s="8">
        <f t="shared" si="9"/>
        <v>1.9276259072071472E-4</v>
      </c>
      <c r="K18" s="8">
        <f t="shared" si="11"/>
        <v>1.9276640439829304E-4</v>
      </c>
      <c r="L18" s="8">
        <f t="shared" si="1"/>
        <v>3.8136775783246916E-9</v>
      </c>
    </row>
    <row r="19" spans="1:12" ht="15.6" x14ac:dyDescent="0.3">
      <c r="A19" s="9" t="s">
        <v>48</v>
      </c>
      <c r="B19" s="1">
        <v>1E-3</v>
      </c>
      <c r="C19">
        <f t="shared" si="2"/>
        <v>1E-8</v>
      </c>
      <c r="D19">
        <f t="shared" si="0"/>
        <v>0.99999998999999995</v>
      </c>
      <c r="E19">
        <f t="shared" si="3"/>
        <v>1.0000000100000002</v>
      </c>
      <c r="F19">
        <f t="shared" si="10"/>
        <v>0.99972314916419269</v>
      </c>
      <c r="G19">
        <f t="shared" si="7"/>
        <v>2.2951454214029332E-9</v>
      </c>
      <c r="H19">
        <f t="shared" si="8"/>
        <v>0.99999999770485459</v>
      </c>
      <c r="I19">
        <f t="shared" si="4"/>
        <v>2.2951454214029332E-4</v>
      </c>
      <c r="J19" s="8">
        <f t="shared" si="9"/>
        <v>1.9277259072071471E-4</v>
      </c>
      <c r="K19" s="8">
        <f t="shared" si="11"/>
        <v>1.9276869954371444E-4</v>
      </c>
      <c r="L19" s="8">
        <f t="shared" si="1"/>
        <v>3.8911770002707843E-9</v>
      </c>
    </row>
    <row r="20" spans="1:12" ht="15.6" x14ac:dyDescent="0.3">
      <c r="A20" s="9" t="s">
        <v>49</v>
      </c>
      <c r="B20" s="1">
        <v>1E-3</v>
      </c>
      <c r="C20">
        <f t="shared" si="2"/>
        <v>1E-8</v>
      </c>
      <c r="D20">
        <f t="shared" si="0"/>
        <v>0.99999998999999995</v>
      </c>
      <c r="F20">
        <f t="shared" si="10"/>
        <v>0.99965887732185654</v>
      </c>
      <c r="G20">
        <f t="shared" si="7"/>
        <v>2.2945100032084845E-9</v>
      </c>
      <c r="H20">
        <f t="shared" si="8"/>
        <v>0.99999999770548997</v>
      </c>
      <c r="I20">
        <f t="shared" si="4"/>
        <v>2.2945100032084845E-4</v>
      </c>
      <c r="J20" s="8">
        <f t="shared" si="9"/>
        <v>1.9278259072071471E-4</v>
      </c>
      <c r="K20" s="8">
        <f t="shared" si="11"/>
        <v>1.9277099405371766E-4</v>
      </c>
      <c r="L20" s="8">
        <f t="shared" si="1"/>
        <v>1.1596666997043753E-8</v>
      </c>
    </row>
    <row r="21" spans="1:12" ht="15.6" x14ac:dyDescent="0.3">
      <c r="A21" s="9" t="s">
        <v>50</v>
      </c>
      <c r="B21" s="1">
        <v>1E-3</v>
      </c>
      <c r="C21">
        <f t="shared" si="2"/>
        <v>1E-8</v>
      </c>
      <c r="D21">
        <f t="shared" si="0"/>
        <v>0.99999998999999995</v>
      </c>
      <c r="E21">
        <f t="shared" si="3"/>
        <v>1.0000000100000002</v>
      </c>
      <c r="F21">
        <f t="shared" si="10"/>
        <v>0.9995966255187424</v>
      </c>
      <c r="G21">
        <f t="shared" si="7"/>
        <v>2.2937272885481829E-9</v>
      </c>
      <c r="H21">
        <f t="shared" si="8"/>
        <v>0.99999999770627268</v>
      </c>
      <c r="I21">
        <f t="shared" si="4"/>
        <v>2.2937272885481828E-4</v>
      </c>
      <c r="J21" s="8">
        <f t="shared" si="9"/>
        <v>1.927925907207147E-4</v>
      </c>
      <c r="K21" s="8">
        <f t="shared" si="11"/>
        <v>1.927732877810062E-4</v>
      </c>
      <c r="L21" s="8">
        <f t="shared" si="1"/>
        <v>1.9302939708502973E-8</v>
      </c>
    </row>
    <row r="22" spans="1:12" ht="15.6" x14ac:dyDescent="0.3">
      <c r="A22" s="9" t="s">
        <v>51</v>
      </c>
      <c r="B22" s="1">
        <v>1E-3</v>
      </c>
      <c r="C22">
        <f t="shared" si="2"/>
        <v>1E-8</v>
      </c>
      <c r="D22">
        <f t="shared" si="0"/>
        <v>0.99999998999999995</v>
      </c>
      <c r="E22">
        <f t="shared" si="3"/>
        <v>1.0000000100000002</v>
      </c>
      <c r="F22">
        <f t="shared" si="10"/>
        <v>0.9995483037156887</v>
      </c>
      <c r="G22">
        <f t="shared" si="7"/>
        <v>2.2928020522339559E-9</v>
      </c>
      <c r="H22">
        <f t="shared" si="8"/>
        <v>0.99999999770719794</v>
      </c>
      <c r="I22">
        <f t="shared" si="4"/>
        <v>2.292802052233956E-4</v>
      </c>
      <c r="J22" s="8">
        <f t="shared" si="9"/>
        <v>1.928025907207147E-4</v>
      </c>
      <c r="K22" s="8">
        <f t="shared" si="11"/>
        <v>1.9277558058305842E-4</v>
      </c>
      <c r="L22" s="8">
        <f t="shared" si="1"/>
        <v>2.7010137656276623E-8</v>
      </c>
    </row>
    <row r="23" spans="1:12" ht="15.6" x14ac:dyDescent="0.3">
      <c r="A23" s="9" t="s">
        <v>52</v>
      </c>
      <c r="B23" s="1">
        <v>1E-3</v>
      </c>
      <c r="C23">
        <f t="shared" si="2"/>
        <v>1E-8</v>
      </c>
      <c r="D23">
        <f t="shared" si="0"/>
        <v>0.99999998999999995</v>
      </c>
      <c r="E23">
        <f t="shared" si="3"/>
        <v>1.0000000100000002</v>
      </c>
      <c r="F23">
        <f t="shared" si="10"/>
        <v>0.99951381861826127</v>
      </c>
      <c r="G23">
        <f t="shared" si="7"/>
        <v>2.2917663968117336E-9</v>
      </c>
      <c r="H23">
        <f t="shared" si="8"/>
        <v>0.99999999770823356</v>
      </c>
      <c r="I23">
        <f t="shared" si="4"/>
        <v>2.2917663968117336E-4</v>
      </c>
      <c r="J23" s="8">
        <f t="shared" si="9"/>
        <v>1.9281259072071469E-4</v>
      </c>
      <c r="K23" s="8">
        <f t="shared" si="11"/>
        <v>1.9277787234945522E-4</v>
      </c>
      <c r="L23" s="8">
        <f t="shared" si="1"/>
        <v>3.4718371259471288E-8</v>
      </c>
    </row>
    <row r="24" spans="1:12" ht="15.6" x14ac:dyDescent="0.3">
      <c r="A24" s="9" t="s">
        <v>53</v>
      </c>
      <c r="B24" s="1">
        <v>1E-3</v>
      </c>
      <c r="C24">
        <f t="shared" si="2"/>
        <v>1E-8</v>
      </c>
      <c r="D24">
        <f t="shared" si="0"/>
        <v>0.99999998999999995</v>
      </c>
      <c r="E24">
        <f t="shared" si="3"/>
        <v>154.93777544062755</v>
      </c>
      <c r="F24">
        <f t="shared" si="10"/>
        <v>23297.760895253494</v>
      </c>
      <c r="G24">
        <f t="shared" si="7"/>
        <v>2.2906521774086697E-9</v>
      </c>
      <c r="H24">
        <f t="shared" si="8"/>
        <v>0.99999999770934778</v>
      </c>
      <c r="I24">
        <f t="shared" si="4"/>
        <v>2.2906521774086698E-4</v>
      </c>
      <c r="J24" s="8">
        <f t="shared" si="9"/>
        <v>1.9282259072071469E-4</v>
      </c>
      <c r="K24" s="8">
        <f t="shared" si="11"/>
        <v>1.9278016300163263E-4</v>
      </c>
      <c r="L24" s="8">
        <f t="shared" si="1"/>
        <v>4.2427719082059785E-8</v>
      </c>
    </row>
    <row r="25" spans="1:12" ht="15.6" x14ac:dyDescent="0.3">
      <c r="A25" s="9" t="s">
        <v>54</v>
      </c>
      <c r="B25" s="1">
        <v>0.1549377738912498</v>
      </c>
      <c r="C25">
        <f t="shared" si="2"/>
        <v>1.5493777389124979E-6</v>
      </c>
      <c r="D25">
        <f t="shared" si="0"/>
        <v>0.99999845062226111</v>
      </c>
      <c r="F25">
        <f>F13</f>
        <v>0.23932824444514869</v>
      </c>
      <c r="G25">
        <f t="shared" si="7"/>
        <v>5.3367066601213584E-5</v>
      </c>
      <c r="H25">
        <f t="shared" si="8"/>
        <v>0.9999466329333988</v>
      </c>
      <c r="I25">
        <f t="shared" si="4"/>
        <v>5.336706660121358</v>
      </c>
      <c r="J25" s="8">
        <f t="shared" si="9"/>
        <v>1.9437196845962718E-4</v>
      </c>
      <c r="K25" s="8">
        <f t="shared" si="11"/>
        <v>2.4614722960284623E-4</v>
      </c>
      <c r="L25" s="8">
        <f t="shared" si="1"/>
        <v>5.1775261143219054E-5</v>
      </c>
    </row>
    <row r="26" spans="1:12" x14ac:dyDescent="0.3">
      <c r="J26" s="8"/>
      <c r="K26" s="8"/>
      <c r="L26" s="8">
        <f>SUM(L2:L25)</f>
        <v>1.7266668585286769E-4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A9B36-4EA7-4CA2-9663-EFC462068422}">
  <dimension ref="A1:L26"/>
  <sheetViews>
    <sheetView topLeftCell="A4" zoomScale="70" zoomScaleNormal="70" workbookViewId="0">
      <selection activeCell="H27" sqref="H27"/>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59.121946892946795</v>
      </c>
      <c r="C2">
        <f>B2/100000</f>
        <v>5.9121946892946799E-4</v>
      </c>
      <c r="D2">
        <f t="shared" ref="D2:D25" si="0">1-C2</f>
        <v>0.99940878053107052</v>
      </c>
      <c r="E2">
        <f>C3/(C2*D2)</f>
        <v>0.36500063559247475</v>
      </c>
      <c r="F2" s="2">
        <v>0.36402787920317531</v>
      </c>
      <c r="G2">
        <v>5.9121946892946799E-4</v>
      </c>
      <c r="H2">
        <v>0.99940878053107052</v>
      </c>
      <c r="I2">
        <f>G2*100000</f>
        <v>59.121946892946802</v>
      </c>
      <c r="J2" s="8">
        <f>C2</f>
        <v>5.9121946892946799E-4</v>
      </c>
      <c r="K2" s="8">
        <f>G2</f>
        <v>5.9121946892946799E-4</v>
      </c>
      <c r="L2" s="8">
        <f t="shared" ref="L2:L25" si="1">ABS(J2-K2)</f>
        <v>0</v>
      </c>
    </row>
    <row r="3" spans="1:12" ht="15.6" x14ac:dyDescent="0.3">
      <c r="A3" s="9" t="s">
        <v>32</v>
      </c>
      <c r="B3" s="1">
        <v>21.566789944367486</v>
      </c>
      <c r="C3">
        <f t="shared" ref="C3:C25" si="2">B3/100000</f>
        <v>2.1566789944367485E-4</v>
      </c>
      <c r="D3">
        <f t="shared" si="0"/>
        <v>0.99978433210055628</v>
      </c>
      <c r="E3">
        <f t="shared" ref="E3:E24" si="3">C4/(C3*D3)</f>
        <v>0.12340323749363817</v>
      </c>
      <c r="F3" s="2">
        <v>0.12633648512348208</v>
      </c>
      <c r="G3">
        <f>F2*G2*H2</f>
        <v>2.1509312694551169E-4</v>
      </c>
      <c r="H3">
        <f>1-G3</f>
        <v>0.99978490687305444</v>
      </c>
      <c r="I3">
        <f t="shared" ref="I3:I37" si="4">G3*100000</f>
        <v>21.50931269455117</v>
      </c>
      <c r="J3" s="8">
        <f t="shared" ref="J3:J13" si="5">C3+J2</f>
        <v>8.0688736837314281E-4</v>
      </c>
      <c r="K3" s="8">
        <f t="shared" ref="K3:K13" si="6">G3+K2</f>
        <v>8.0631259587497968E-4</v>
      </c>
      <c r="L3" s="8">
        <f t="shared" si="1"/>
        <v>5.7477249816313258E-7</v>
      </c>
    </row>
    <row r="4" spans="1:12" ht="15.6" x14ac:dyDescent="0.3">
      <c r="A4" s="9" t="s">
        <v>33</v>
      </c>
      <c r="B4" s="1">
        <v>2.6608377204089755</v>
      </c>
      <c r="C4">
        <f t="shared" si="2"/>
        <v>2.6608377204089754E-5</v>
      </c>
      <c r="D4">
        <f t="shared" si="0"/>
        <v>0.99997339162279586</v>
      </c>
      <c r="E4">
        <f t="shared" si="3"/>
        <v>4.3860816187948626E-2</v>
      </c>
      <c r="F4" s="2">
        <v>4.3521999556909378E-2</v>
      </c>
      <c r="G4">
        <f t="shared" ref="G4:G25" si="7">F3*G3*H3</f>
        <v>2.716826466830206E-5</v>
      </c>
      <c r="H4">
        <f t="shared" ref="H4:H37" si="8">1-G4</f>
        <v>0.99997283173533169</v>
      </c>
      <c r="I4">
        <f t="shared" si="4"/>
        <v>2.7168264668302062</v>
      </c>
      <c r="J4" s="8">
        <f t="shared" si="5"/>
        <v>8.3349574557723262E-4</v>
      </c>
      <c r="K4" s="8">
        <f t="shared" si="6"/>
        <v>8.3348086054328176E-4</v>
      </c>
      <c r="L4" s="8">
        <f t="shared" si="1"/>
        <v>1.4885033950860424E-8</v>
      </c>
    </row>
    <row r="5" spans="1:12" ht="15.6" x14ac:dyDescent="0.3">
      <c r="A5" s="9" t="s">
        <v>34</v>
      </c>
      <c r="B5" s="1">
        <v>0.11670340878986735</v>
      </c>
      <c r="C5">
        <f t="shared" si="2"/>
        <v>1.1670340878986735E-6</v>
      </c>
      <c r="D5">
        <f t="shared" si="0"/>
        <v>0.99999883296591208</v>
      </c>
      <c r="E5">
        <f t="shared" si="3"/>
        <v>8.5687400000116713E-3</v>
      </c>
      <c r="F5" s="2">
        <v>8.500855602612661E-3</v>
      </c>
      <c r="G5">
        <f t="shared" si="7"/>
        <v>1.1823850786323234E-6</v>
      </c>
      <c r="H5">
        <f t="shared" si="8"/>
        <v>0.99999881761492138</v>
      </c>
      <c r="I5">
        <f t="shared" si="4"/>
        <v>0.11823850786323234</v>
      </c>
      <c r="J5" s="8">
        <f t="shared" si="5"/>
        <v>8.346627796651313E-4</v>
      </c>
      <c r="K5" s="8">
        <f t="shared" si="6"/>
        <v>8.3466324562191411E-4</v>
      </c>
      <c r="L5" s="8">
        <f t="shared" si="1"/>
        <v>4.6595678281514258E-10</v>
      </c>
    </row>
    <row r="6" spans="1:12" ht="15.6" x14ac:dyDescent="0.3">
      <c r="A6" s="9" t="s">
        <v>35</v>
      </c>
      <c r="B6" s="1">
        <v>1E-3</v>
      </c>
      <c r="C6">
        <f t="shared" si="2"/>
        <v>1E-8</v>
      </c>
      <c r="D6">
        <f t="shared" si="0"/>
        <v>0.99999998999999995</v>
      </c>
      <c r="E6">
        <f t="shared" si="3"/>
        <v>1.0000000100000002</v>
      </c>
      <c r="F6" s="2">
        <v>0.99209153980855935</v>
      </c>
      <c r="G6">
        <f t="shared" si="7"/>
        <v>1.0051272935648005E-8</v>
      </c>
      <c r="H6">
        <f t="shared" si="8"/>
        <v>0.99999998994872707</v>
      </c>
      <c r="I6">
        <f t="shared" si="4"/>
        <v>1.0051272935648005E-3</v>
      </c>
      <c r="J6" s="8">
        <f t="shared" si="5"/>
        <v>8.3467277966513135E-4</v>
      </c>
      <c r="K6" s="8">
        <f t="shared" si="6"/>
        <v>8.3467329689484971E-4</v>
      </c>
      <c r="L6" s="8">
        <f t="shared" si="1"/>
        <v>5.1722971836521553E-10</v>
      </c>
    </row>
    <row r="7" spans="1:12" ht="15.6" x14ac:dyDescent="0.3">
      <c r="A7" s="9" t="s">
        <v>36</v>
      </c>
      <c r="B7" s="1">
        <v>1E-3</v>
      </c>
      <c r="C7">
        <f t="shared" si="2"/>
        <v>1E-8</v>
      </c>
      <c r="D7">
        <f t="shared" si="0"/>
        <v>0.99999998999999995</v>
      </c>
      <c r="E7">
        <f t="shared" si="3"/>
        <v>1.0000000100000002</v>
      </c>
      <c r="F7" s="2">
        <v>0.99212250756080422</v>
      </c>
      <c r="G7">
        <f t="shared" si="7"/>
        <v>9.9717827435340161E-9</v>
      </c>
      <c r="H7">
        <f t="shared" si="8"/>
        <v>0.99999999002821727</v>
      </c>
      <c r="I7">
        <f t="shared" si="4"/>
        <v>9.9717827435340158E-4</v>
      </c>
      <c r="J7" s="8">
        <f t="shared" si="5"/>
        <v>8.3468277966513139E-4</v>
      </c>
      <c r="K7" s="8">
        <f t="shared" si="6"/>
        <v>8.3468326867759321E-4</v>
      </c>
      <c r="L7" s="8">
        <f t="shared" si="1"/>
        <v>4.8901246181738689E-10</v>
      </c>
    </row>
    <row r="8" spans="1:12" ht="15.6" x14ac:dyDescent="0.3">
      <c r="A8" s="9" t="s">
        <v>37</v>
      </c>
      <c r="B8" s="1">
        <v>1E-3</v>
      </c>
      <c r="C8">
        <f t="shared" si="2"/>
        <v>1E-8</v>
      </c>
      <c r="D8">
        <f t="shared" si="0"/>
        <v>0.99999998999999995</v>
      </c>
      <c r="E8">
        <f t="shared" si="3"/>
        <v>1.0000000100000002</v>
      </c>
      <c r="F8" s="2">
        <v>0.99217468599896852</v>
      </c>
      <c r="G8">
        <f t="shared" si="7"/>
        <v>9.8932300017133824E-9</v>
      </c>
      <c r="H8">
        <f t="shared" si="8"/>
        <v>0.99999999010676999</v>
      </c>
      <c r="I8">
        <f t="shared" si="4"/>
        <v>9.8932300017133827E-4</v>
      </c>
      <c r="J8" s="8">
        <f t="shared" si="5"/>
        <v>8.3469277966513144E-4</v>
      </c>
      <c r="K8" s="8">
        <f t="shared" si="6"/>
        <v>8.3469316190759493E-4</v>
      </c>
      <c r="L8" s="8">
        <f t="shared" si="1"/>
        <v>3.8224246348434604E-10</v>
      </c>
    </row>
    <row r="9" spans="1:12" ht="15.6" x14ac:dyDescent="0.3">
      <c r="A9" s="9" t="s">
        <v>38</v>
      </c>
      <c r="B9" s="1">
        <v>1E-3</v>
      </c>
      <c r="C9">
        <f t="shared" si="2"/>
        <v>1E-8</v>
      </c>
      <c r="D9">
        <f t="shared" si="0"/>
        <v>0.99999998999999995</v>
      </c>
      <c r="E9">
        <f t="shared" si="3"/>
        <v>1.0000000100000002</v>
      </c>
      <c r="F9" s="2">
        <v>0.99224979791242796</v>
      </c>
      <c r="G9">
        <f t="shared" si="7"/>
        <v>9.8158122733554617E-9</v>
      </c>
      <c r="H9">
        <f t="shared" si="8"/>
        <v>0.99999999018418773</v>
      </c>
      <c r="I9">
        <f t="shared" si="4"/>
        <v>9.8158122733554625E-4</v>
      </c>
      <c r="J9" s="8">
        <f t="shared" si="5"/>
        <v>8.3470277966513149E-4</v>
      </c>
      <c r="K9" s="8">
        <f t="shared" si="6"/>
        <v>8.3470297771986827E-4</v>
      </c>
      <c r="L9" s="8">
        <f t="shared" si="1"/>
        <v>1.9805473678181224E-10</v>
      </c>
    </row>
    <row r="10" spans="1:12" ht="15.6" x14ac:dyDescent="0.3">
      <c r="A10" s="9" t="s">
        <v>39</v>
      </c>
      <c r="B10" s="1">
        <v>1E-3</v>
      </c>
      <c r="C10">
        <f t="shared" si="2"/>
        <v>1E-8</v>
      </c>
      <c r="D10">
        <f t="shared" si="0"/>
        <v>0.99999998999999995</v>
      </c>
      <c r="E10">
        <f t="shared" si="3"/>
        <v>23.340681991380286</v>
      </c>
      <c r="F10" s="2">
        <v>23.162133945071513</v>
      </c>
      <c r="G10">
        <f t="shared" si="7"/>
        <v>9.7397376489798495E-9</v>
      </c>
      <c r="H10">
        <f t="shared" si="8"/>
        <v>0.99999999026026232</v>
      </c>
      <c r="I10">
        <f t="shared" si="4"/>
        <v>9.7397376489798495E-4</v>
      </c>
      <c r="J10" s="8">
        <f t="shared" si="5"/>
        <v>8.3471277966513154E-4</v>
      </c>
      <c r="K10" s="8">
        <f t="shared" si="6"/>
        <v>8.3471271745751727E-4</v>
      </c>
      <c r="L10" s="8">
        <f t="shared" si="1"/>
        <v>6.2207614276790779E-11</v>
      </c>
    </row>
    <row r="11" spans="1:12" ht="15.6" x14ac:dyDescent="0.3">
      <c r="A11" s="9" t="s">
        <v>40</v>
      </c>
      <c r="B11" s="1">
        <v>2.3340681757973467E-2</v>
      </c>
      <c r="C11">
        <f t="shared" si="2"/>
        <v>2.3340681757973467E-7</v>
      </c>
      <c r="D11">
        <f t="shared" si="0"/>
        <v>0.99999976659318246</v>
      </c>
      <c r="E11">
        <f t="shared" si="3"/>
        <v>11.000002567475592</v>
      </c>
      <c r="F11" s="2">
        <v>10.949251529703441</v>
      </c>
      <c r="G11">
        <f t="shared" si="7"/>
        <v>2.2559310581830949E-7</v>
      </c>
      <c r="H11">
        <f t="shared" si="8"/>
        <v>0.99999977440689414</v>
      </c>
      <c r="I11">
        <f t="shared" si="4"/>
        <v>2.2559310581830951E-2</v>
      </c>
      <c r="J11" s="8">
        <f t="shared" si="5"/>
        <v>8.3494618648271126E-4</v>
      </c>
      <c r="K11" s="8">
        <f t="shared" si="6"/>
        <v>8.3493831056333559E-4</v>
      </c>
      <c r="L11" s="8">
        <f t="shared" si="1"/>
        <v>7.875919375661608E-9</v>
      </c>
    </row>
    <row r="12" spans="1:12" ht="15.6" x14ac:dyDescent="0.3">
      <c r="A12" s="9" t="s">
        <v>41</v>
      </c>
      <c r="B12" s="1">
        <v>0.25674749933770813</v>
      </c>
      <c r="C12">
        <f t="shared" si="2"/>
        <v>2.5674749933770815E-6</v>
      </c>
      <c r="D12">
        <f t="shared" si="0"/>
        <v>0.99999743252500661</v>
      </c>
      <c r="E12">
        <f t="shared" si="3"/>
        <v>95.182062559383624</v>
      </c>
      <c r="F12" s="2">
        <v>97.054550963003152</v>
      </c>
      <c r="G12">
        <f t="shared" si="7"/>
        <v>2.4700751017396356E-6</v>
      </c>
      <c r="H12">
        <f t="shared" si="8"/>
        <v>0.99999752992489821</v>
      </c>
      <c r="I12">
        <f t="shared" si="4"/>
        <v>0.24700751017396355</v>
      </c>
      <c r="J12" s="8">
        <f t="shared" si="5"/>
        <v>8.3751366147608833E-4</v>
      </c>
      <c r="K12" s="8">
        <f t="shared" si="6"/>
        <v>8.3740838566507528E-4</v>
      </c>
      <c r="L12" s="8">
        <f t="shared" si="1"/>
        <v>1.0527581101305288E-7</v>
      </c>
    </row>
    <row r="13" spans="1:12" ht="15.6" x14ac:dyDescent="0.3">
      <c r="A13" s="9" t="s">
        <v>42</v>
      </c>
      <c r="B13" s="1">
        <v>24.437693800598222</v>
      </c>
      <c r="C13">
        <f t="shared" si="2"/>
        <v>2.4437693800598222E-4</v>
      </c>
      <c r="D13">
        <f t="shared" si="0"/>
        <v>0.99975562306199406</v>
      </c>
      <c r="E13">
        <f t="shared" si="3"/>
        <v>1.5777536975159994</v>
      </c>
      <c r="F13" s="2">
        <v>2.4421781927658301</v>
      </c>
      <c r="G13">
        <f t="shared" si="7"/>
        <v>2.3973143768811662E-4</v>
      </c>
      <c r="H13">
        <f t="shared" si="8"/>
        <v>0.99976026856231193</v>
      </c>
      <c r="I13">
        <f t="shared" si="4"/>
        <v>23.973143768811664</v>
      </c>
      <c r="J13" s="8">
        <f t="shared" si="5"/>
        <v>1.0818905994820706E-3</v>
      </c>
      <c r="K13" s="8">
        <f t="shared" si="6"/>
        <v>1.077139823353192E-3</v>
      </c>
      <c r="L13" s="8">
        <f t="shared" si="1"/>
        <v>4.7507761288785935E-6</v>
      </c>
    </row>
    <row r="14" spans="1:12" ht="15.6" x14ac:dyDescent="0.3">
      <c r="A14" s="9" t="s">
        <v>43</v>
      </c>
      <c r="B14" s="1">
        <v>38.547239393718812</v>
      </c>
      <c r="C14">
        <f t="shared" si="2"/>
        <v>3.8547239393718814E-4</v>
      </c>
      <c r="D14">
        <f t="shared" si="0"/>
        <v>0.99961452760606284</v>
      </c>
      <c r="E14">
        <f t="shared" si="3"/>
        <v>6.5629222226426531E-2</v>
      </c>
      <c r="F14">
        <f>F2</f>
        <v>0.36402787920317531</v>
      </c>
      <c r="G14">
        <f t="shared" si="7"/>
        <v>5.8532653442324204E-4</v>
      </c>
      <c r="H14">
        <f t="shared" si="8"/>
        <v>0.99941467346557677</v>
      </c>
      <c r="I14">
        <f t="shared" si="4"/>
        <v>58.532653442324204</v>
      </c>
      <c r="J14" s="8">
        <f>C14</f>
        <v>3.8547239393718814E-4</v>
      </c>
      <c r="K14" s="8">
        <f>G14</f>
        <v>5.8532653442324204E-4</v>
      </c>
      <c r="L14" s="8">
        <f t="shared" si="1"/>
        <v>1.998541404860539E-4</v>
      </c>
    </row>
    <row r="15" spans="1:12" ht="15.6" x14ac:dyDescent="0.3">
      <c r="A15" s="9" t="s">
        <v>44</v>
      </c>
      <c r="B15" s="1">
        <v>2.5288501625554338</v>
      </c>
      <c r="C15">
        <f t="shared" si="2"/>
        <v>2.528850162555434E-5</v>
      </c>
      <c r="D15">
        <f t="shared" si="0"/>
        <v>0.99997471149837447</v>
      </c>
      <c r="E15">
        <f t="shared" si="3"/>
        <v>16.38359188658351</v>
      </c>
      <c r="F15">
        <f>F3</f>
        <v>0.12633648512348208</v>
      </c>
      <c r="G15">
        <f t="shared" si="7"/>
        <v>2.1295045841253124E-4</v>
      </c>
      <c r="H15">
        <f t="shared" si="8"/>
        <v>0.99978704954158748</v>
      </c>
      <c r="I15">
        <f t="shared" si="4"/>
        <v>21.295045841253124</v>
      </c>
      <c r="J15" s="8">
        <f t="shared" ref="J15:J25" si="9">C15+J14</f>
        <v>4.1076089556274249E-4</v>
      </c>
      <c r="K15" s="8">
        <f>K14+G15</f>
        <v>7.9827699283577334E-4</v>
      </c>
      <c r="L15" s="8">
        <f t="shared" si="1"/>
        <v>3.8751609727303085E-4</v>
      </c>
    </row>
    <row r="16" spans="1:12" ht="15.6" x14ac:dyDescent="0.3">
      <c r="A16" s="9" t="s">
        <v>45</v>
      </c>
      <c r="B16" s="1">
        <v>41.430601261305377</v>
      </c>
      <c r="C16">
        <f t="shared" si="2"/>
        <v>4.1430601261305375E-4</v>
      </c>
      <c r="D16">
        <f t="shared" si="0"/>
        <v>0.99958569398738695</v>
      </c>
      <c r="E16">
        <f t="shared" si="3"/>
        <v>3.4241225706784827E-3</v>
      </c>
      <c r="F16">
        <f t="shared" ref="F16:F24" si="10">F4</f>
        <v>4.3521999556909378E-2</v>
      </c>
      <c r="G16">
        <f t="shared" si="7"/>
        <v>2.6897683327265472E-5</v>
      </c>
      <c r="H16">
        <f t="shared" si="8"/>
        <v>0.99997310231667269</v>
      </c>
      <c r="I16">
        <f t="shared" si="4"/>
        <v>2.6897683327265471</v>
      </c>
      <c r="J16" s="8">
        <f t="shared" si="9"/>
        <v>8.2506690817579624E-4</v>
      </c>
      <c r="K16" s="8">
        <f t="shared" ref="K16:K25" si="11">K15+G16</f>
        <v>8.2517467616303878E-4</v>
      </c>
      <c r="L16" s="8">
        <f t="shared" si="1"/>
        <v>1.0776798724254372E-7</v>
      </c>
    </row>
    <row r="17" spans="1:12" ht="15.6" x14ac:dyDescent="0.3">
      <c r="A17" s="9" t="s">
        <v>46</v>
      </c>
      <c r="B17" s="1">
        <v>0.14180468201245422</v>
      </c>
      <c r="C17">
        <f t="shared" si="2"/>
        <v>1.4180468201245422E-6</v>
      </c>
      <c r="D17">
        <f t="shared" si="0"/>
        <v>0.99999858195317992</v>
      </c>
      <c r="E17">
        <f t="shared" si="3"/>
        <v>7.0519633333475142E-3</v>
      </c>
      <c r="F17">
        <f>F5</f>
        <v>8.500855602612661E-3</v>
      </c>
      <c r="G17">
        <f t="shared" si="7"/>
        <v>1.1706094743212549E-6</v>
      </c>
      <c r="H17">
        <f t="shared" si="8"/>
        <v>0.99999882939052565</v>
      </c>
      <c r="I17">
        <f t="shared" si="4"/>
        <v>0.1170609474321255</v>
      </c>
      <c r="J17" s="8">
        <f t="shared" si="9"/>
        <v>8.2648495499592083E-4</v>
      </c>
      <c r="K17" s="8">
        <f t="shared" si="11"/>
        <v>8.2634528563736004E-4</v>
      </c>
      <c r="L17" s="8">
        <f t="shared" si="1"/>
        <v>1.3966935856078635E-7</v>
      </c>
    </row>
    <row r="18" spans="1:12" ht="15.6" x14ac:dyDescent="0.3">
      <c r="A18" s="9" t="s">
        <v>47</v>
      </c>
      <c r="B18" s="1">
        <v>1E-3</v>
      </c>
      <c r="C18">
        <f t="shared" si="2"/>
        <v>1E-8</v>
      </c>
      <c r="D18">
        <f t="shared" si="0"/>
        <v>0.99999998999999995</v>
      </c>
      <c r="E18">
        <f t="shared" si="3"/>
        <v>1.0000000100000002</v>
      </c>
      <c r="F18">
        <f t="shared" si="10"/>
        <v>0.99209153980855935</v>
      </c>
      <c r="G18">
        <f t="shared" si="7"/>
        <v>9.9511704593072442E-9</v>
      </c>
      <c r="H18">
        <f t="shared" si="8"/>
        <v>0.99999999004882956</v>
      </c>
      <c r="I18">
        <f t="shared" si="4"/>
        <v>9.9511704593072451E-4</v>
      </c>
      <c r="J18" s="8">
        <f t="shared" si="9"/>
        <v>8.2649495499592088E-4</v>
      </c>
      <c r="K18" s="8">
        <f t="shared" si="11"/>
        <v>8.2635523680781931E-4</v>
      </c>
      <c r="L18" s="8">
        <f t="shared" si="1"/>
        <v>1.3971818810156605E-7</v>
      </c>
    </row>
    <row r="19" spans="1:12" ht="15.6" x14ac:dyDescent="0.3">
      <c r="A19" s="9" t="s">
        <v>48</v>
      </c>
      <c r="B19" s="1">
        <v>1E-3</v>
      </c>
      <c r="C19">
        <f t="shared" si="2"/>
        <v>1E-8</v>
      </c>
      <c r="D19">
        <f t="shared" si="0"/>
        <v>0.99999998999999995</v>
      </c>
      <c r="E19">
        <f t="shared" si="3"/>
        <v>1.0000000100000002</v>
      </c>
      <c r="F19">
        <f t="shared" si="10"/>
        <v>0.99212250756080422</v>
      </c>
      <c r="G19">
        <f t="shared" si="7"/>
        <v>9.8724719256289213E-9</v>
      </c>
      <c r="H19">
        <f t="shared" si="8"/>
        <v>0.99999999012752805</v>
      </c>
      <c r="I19">
        <f t="shared" si="4"/>
        <v>9.8724719256289219E-4</v>
      </c>
      <c r="J19" s="8">
        <f t="shared" si="9"/>
        <v>8.2650495499592093E-4</v>
      </c>
      <c r="K19" s="8">
        <f t="shared" si="11"/>
        <v>8.2636510927974489E-4</v>
      </c>
      <c r="L19" s="8">
        <f t="shared" si="1"/>
        <v>1.3984571617603817E-7</v>
      </c>
    </row>
    <row r="20" spans="1:12" ht="15.6" x14ac:dyDescent="0.3">
      <c r="A20" s="9" t="s">
        <v>49</v>
      </c>
      <c r="B20" s="1">
        <v>1E-3</v>
      </c>
      <c r="C20">
        <f t="shared" si="2"/>
        <v>1E-8</v>
      </c>
      <c r="D20">
        <f t="shared" si="0"/>
        <v>0.99999998999999995</v>
      </c>
      <c r="F20">
        <f t="shared" si="10"/>
        <v>0.99217468599896852</v>
      </c>
      <c r="G20">
        <f t="shared" si="7"/>
        <v>9.7947015059806897E-9</v>
      </c>
      <c r="H20">
        <f t="shared" si="8"/>
        <v>0.99999999020529851</v>
      </c>
      <c r="I20">
        <f t="shared" si="4"/>
        <v>9.7947015059806903E-4</v>
      </c>
      <c r="J20" s="8">
        <f t="shared" si="9"/>
        <v>8.2651495499592097E-4</v>
      </c>
      <c r="K20" s="8">
        <f t="shared" si="11"/>
        <v>8.2637490398125091E-4</v>
      </c>
      <c r="L20" s="8">
        <f t="shared" si="1"/>
        <v>1.4005101467006332E-7</v>
      </c>
    </row>
    <row r="21" spans="1:12" ht="15.6" x14ac:dyDescent="0.3">
      <c r="A21" s="9" t="s">
        <v>50</v>
      </c>
      <c r="B21" s="1">
        <v>1E-3</v>
      </c>
      <c r="C21">
        <f t="shared" si="2"/>
        <v>1E-8</v>
      </c>
      <c r="D21">
        <f t="shared" si="0"/>
        <v>0.99999998999999995</v>
      </c>
      <c r="E21">
        <f t="shared" si="3"/>
        <v>1.0000000100000002</v>
      </c>
      <c r="F21">
        <f t="shared" si="10"/>
        <v>0.99224979791242796</v>
      </c>
      <c r="G21">
        <f t="shared" si="7"/>
        <v>9.7180547959645686E-9</v>
      </c>
      <c r="H21">
        <f t="shared" si="8"/>
        <v>0.99999999028194519</v>
      </c>
      <c r="I21">
        <f t="shared" si="4"/>
        <v>9.7180547959645691E-4</v>
      </c>
      <c r="J21" s="8">
        <f t="shared" si="9"/>
        <v>8.2652495499592102E-4</v>
      </c>
      <c r="K21" s="8">
        <f t="shared" si="11"/>
        <v>8.2638462203604691E-4</v>
      </c>
      <c r="L21" s="8">
        <f t="shared" si="1"/>
        <v>1.4033295987411765E-7</v>
      </c>
    </row>
    <row r="22" spans="1:12" ht="15.6" x14ac:dyDescent="0.3">
      <c r="A22" s="9" t="s">
        <v>51</v>
      </c>
      <c r="B22" s="1">
        <v>1E-3</v>
      </c>
      <c r="C22">
        <f t="shared" si="2"/>
        <v>1E-8</v>
      </c>
      <c r="D22">
        <f t="shared" si="0"/>
        <v>0.99999998999999995</v>
      </c>
      <c r="E22">
        <f t="shared" si="3"/>
        <v>1.0000000100000002</v>
      </c>
      <c r="F22">
        <f t="shared" si="10"/>
        <v>23.162133945071513</v>
      </c>
      <c r="G22">
        <f t="shared" si="7"/>
        <v>9.6427378136890879E-9</v>
      </c>
      <c r="H22">
        <f t="shared" si="8"/>
        <v>0.99999999035726217</v>
      </c>
      <c r="I22">
        <f t="shared" si="4"/>
        <v>9.6427378136890879E-4</v>
      </c>
      <c r="J22" s="8">
        <f t="shared" si="9"/>
        <v>8.2653495499592107E-4</v>
      </c>
      <c r="K22" s="8">
        <f t="shared" si="11"/>
        <v>8.2639426477386065E-4</v>
      </c>
      <c r="L22" s="8">
        <f t="shared" si="1"/>
        <v>1.4069022206042361E-7</v>
      </c>
    </row>
    <row r="23" spans="1:12" ht="15.6" x14ac:dyDescent="0.3">
      <c r="A23" s="9" t="s">
        <v>52</v>
      </c>
      <c r="B23" s="1">
        <v>1E-3</v>
      </c>
      <c r="C23">
        <f t="shared" si="2"/>
        <v>1E-8</v>
      </c>
      <c r="D23">
        <f t="shared" si="0"/>
        <v>0.99999998999999995</v>
      </c>
      <c r="E23">
        <f t="shared" si="3"/>
        <v>1.0000000100000002</v>
      </c>
      <c r="F23">
        <f t="shared" si="10"/>
        <v>10.949251529703441</v>
      </c>
      <c r="G23">
        <f t="shared" si="7"/>
        <v>2.2334638268420206E-7</v>
      </c>
      <c r="H23">
        <f t="shared" si="8"/>
        <v>0.99999977665361728</v>
      </c>
      <c r="I23">
        <f t="shared" si="4"/>
        <v>2.2334638268420207E-2</v>
      </c>
      <c r="J23" s="8">
        <f t="shared" si="9"/>
        <v>8.2654495499592112E-4</v>
      </c>
      <c r="K23" s="8">
        <f t="shared" si="11"/>
        <v>8.2661761115654484E-4</v>
      </c>
      <c r="L23" s="8">
        <f t="shared" si="1"/>
        <v>7.2656160623714786E-8</v>
      </c>
    </row>
    <row r="24" spans="1:12" ht="15.6" x14ac:dyDescent="0.3">
      <c r="A24" s="9" t="s">
        <v>53</v>
      </c>
      <c r="B24" s="1">
        <v>1E-3</v>
      </c>
      <c r="C24">
        <f t="shared" si="2"/>
        <v>1E-8</v>
      </c>
      <c r="D24">
        <f t="shared" si="0"/>
        <v>0.99999998999999995</v>
      </c>
      <c r="E24">
        <f t="shared" si="3"/>
        <v>70.902341715250529</v>
      </c>
      <c r="F24">
        <f t="shared" si="10"/>
        <v>97.054550963003152</v>
      </c>
      <c r="G24">
        <f t="shared" si="7"/>
        <v>2.445475176070573E-6</v>
      </c>
      <c r="H24">
        <f t="shared" si="8"/>
        <v>0.99999755452482397</v>
      </c>
      <c r="I24">
        <f t="shared" si="4"/>
        <v>0.24454751760705729</v>
      </c>
      <c r="J24" s="8">
        <f t="shared" si="9"/>
        <v>8.2655495499592117E-4</v>
      </c>
      <c r="K24" s="8">
        <f t="shared" si="11"/>
        <v>8.2906308633261543E-4</v>
      </c>
      <c r="L24" s="8">
        <f t="shared" si="1"/>
        <v>2.5081313366942569E-6</v>
      </c>
    </row>
    <row r="25" spans="1:12" ht="15.6" x14ac:dyDescent="0.3">
      <c r="A25" s="9" t="s">
        <v>54</v>
      </c>
      <c r="B25" s="1">
        <v>7.090234100622711E-2</v>
      </c>
      <c r="C25">
        <f t="shared" si="2"/>
        <v>7.0902341006227112E-7</v>
      </c>
      <c r="D25">
        <f t="shared" si="0"/>
        <v>0.99999929097658991</v>
      </c>
      <c r="F25">
        <f>F13</f>
        <v>2.4421781927658301</v>
      </c>
      <c r="G25">
        <f t="shared" si="7"/>
        <v>2.3734391468462957E-4</v>
      </c>
      <c r="H25">
        <f t="shared" si="8"/>
        <v>0.99976265608531534</v>
      </c>
      <c r="I25">
        <f t="shared" si="4"/>
        <v>23.734391468462956</v>
      </c>
      <c r="J25" s="8">
        <f t="shared" si="9"/>
        <v>8.2726397840598347E-4</v>
      </c>
      <c r="K25" s="8">
        <f t="shared" si="11"/>
        <v>1.066407001017245E-3</v>
      </c>
      <c r="L25" s="8">
        <f t="shared" si="1"/>
        <v>2.3914302261126153E-4</v>
      </c>
    </row>
    <row r="26" spans="1:12" x14ac:dyDescent="0.3">
      <c r="J26" s="8"/>
      <c r="K26" s="8"/>
      <c r="L26" s="8">
        <f>SUM(L2:L25)</f>
        <v>8.3549782340950869E-4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928F2-7CE9-4730-AD71-ADA11C04EAF2}">
  <dimension ref="A1:L26"/>
  <sheetViews>
    <sheetView tabSelected="1" zoomScale="70" zoomScaleNormal="70" workbookViewId="0">
      <selection activeCell="O17" sqref="O17"/>
    </sheetView>
  </sheetViews>
  <sheetFormatPr defaultRowHeight="14.4" x14ac:dyDescent="0.3"/>
  <cols>
    <col min="1" max="1" width="15.33203125" customWidth="1"/>
    <col min="2" max="2" width="15.44140625" bestFit="1" customWidth="1"/>
    <col min="3" max="3" width="14.44140625" bestFit="1" customWidth="1"/>
    <col min="6" max="6" width="15.6640625" customWidth="1"/>
    <col min="7" max="7" width="14.33203125" bestFit="1" customWidth="1"/>
    <col min="8" max="10" width="13.33203125" bestFit="1" customWidth="1"/>
    <col min="11" max="12" width="12.5546875" bestFit="1" customWidth="1"/>
    <col min="13" max="13" width="10.5546875" bestFit="1" customWidth="1"/>
    <col min="14" max="14" width="12.5546875" bestFit="1" customWidth="1"/>
    <col min="15" max="15" width="10.5546875" bestFit="1" customWidth="1"/>
    <col min="19" max="19" width="19.5546875" customWidth="1"/>
    <col min="20" max="20" width="14" bestFit="1" customWidth="1"/>
    <col min="21" max="21" width="12.5546875" bestFit="1" customWidth="1"/>
    <col min="23" max="23" width="12.5546875" bestFit="1" customWidth="1"/>
    <col min="24" max="24" width="15.109375" customWidth="1"/>
    <col min="25" max="25" width="15.88671875" customWidth="1"/>
    <col min="27" max="27" width="14.44140625" customWidth="1"/>
    <col min="28" max="28" width="17" customWidth="1"/>
    <col min="30" max="30" width="13.5546875" customWidth="1"/>
    <col min="31" max="31" width="15.109375" customWidth="1"/>
    <col min="33" max="33" width="14.5546875" customWidth="1"/>
  </cols>
  <sheetData>
    <row r="1" spans="1:12" ht="115.2" x14ac:dyDescent="0.3">
      <c r="B1" s="6" t="s">
        <v>21</v>
      </c>
      <c r="C1" s="6" t="s">
        <v>22</v>
      </c>
      <c r="D1" s="6" t="s">
        <v>23</v>
      </c>
      <c r="E1" s="6" t="s">
        <v>24</v>
      </c>
      <c r="F1" s="6" t="s">
        <v>25</v>
      </c>
      <c r="G1" s="6" t="s">
        <v>26</v>
      </c>
      <c r="H1" s="6" t="s">
        <v>20</v>
      </c>
      <c r="I1" s="6" t="s">
        <v>30</v>
      </c>
      <c r="J1" s="7" t="s">
        <v>27</v>
      </c>
      <c r="K1" s="7" t="s">
        <v>28</v>
      </c>
      <c r="L1" s="7" t="s">
        <v>29</v>
      </c>
    </row>
    <row r="2" spans="1:12" ht="15.6" x14ac:dyDescent="0.3">
      <c r="A2" s="9" t="s">
        <v>31</v>
      </c>
      <c r="B2" s="1">
        <v>155.48226157463586</v>
      </c>
      <c r="C2">
        <f>B2/100000</f>
        <v>1.5548226157463586E-3</v>
      </c>
      <c r="D2">
        <f t="shared" ref="D2:D25" si="0">1-C2</f>
        <v>0.99844517738425365</v>
      </c>
      <c r="E2">
        <f>C3/(C2*D2)</f>
        <v>1.0579396884923511</v>
      </c>
      <c r="F2" s="2">
        <v>1.058021515810355</v>
      </c>
      <c r="G2">
        <v>1.5548226157463586E-3</v>
      </c>
      <c r="H2">
        <v>0.99844517738425365</v>
      </c>
      <c r="I2">
        <f>G2*100000</f>
        <v>155.48226157463586</v>
      </c>
      <c r="J2" s="8">
        <f>C2</f>
        <v>1.5548226157463586E-3</v>
      </c>
      <c r="K2" s="8">
        <f>G2</f>
        <v>1.5548226157463586E-3</v>
      </c>
      <c r="L2" s="8">
        <f t="shared" ref="L2:L25" si="1">ABS(J2-K2)</f>
        <v>0</v>
      </c>
    </row>
    <row r="3" spans="1:12" ht="15.6" x14ac:dyDescent="0.3">
      <c r="A3" s="9" t="s">
        <v>32</v>
      </c>
      <c r="B3" s="1">
        <v>164.23510127433389</v>
      </c>
      <c r="C3">
        <f t="shared" ref="C3:C25" si="2">B3/100000</f>
        <v>1.6423510127433389E-3</v>
      </c>
      <c r="D3">
        <f t="shared" si="0"/>
        <v>0.99835764898725665</v>
      </c>
      <c r="E3">
        <f t="shared" ref="E3:E24" si="3">C4/(C3*D3)</f>
        <v>7.716161016953707E-2</v>
      </c>
      <c r="F3" s="2">
        <v>7.7082672923546591E-2</v>
      </c>
      <c r="G3">
        <f>F2*G2*H2</f>
        <v>1.6424780418925952E-3</v>
      </c>
      <c r="H3">
        <f>1-G3</f>
        <v>0.99835752195810745</v>
      </c>
      <c r="I3">
        <f t="shared" ref="I3:I37" si="4">G3*100000</f>
        <v>164.24780418925951</v>
      </c>
      <c r="J3" s="8">
        <f t="shared" ref="J3:J13" si="5">C3+J2</f>
        <v>3.1971736284896976E-3</v>
      </c>
      <c r="K3" s="8">
        <f t="shared" ref="K3:K13" si="6">G3+K2</f>
        <v>3.1973006576389539E-3</v>
      </c>
      <c r="L3" s="8">
        <f t="shared" si="1"/>
        <v>1.2702914925629902E-7</v>
      </c>
    </row>
    <row r="4" spans="1:12" ht="15.6" x14ac:dyDescent="0.3">
      <c r="A4" s="9" t="s">
        <v>33</v>
      </c>
      <c r="B4" s="1">
        <v>12.651831929563512</v>
      </c>
      <c r="C4">
        <f t="shared" si="2"/>
        <v>1.2651831929563512E-4</v>
      </c>
      <c r="D4">
        <f t="shared" si="0"/>
        <v>0.99987348168070433</v>
      </c>
      <c r="E4">
        <f t="shared" si="3"/>
        <v>5.6610935905370169E-2</v>
      </c>
      <c r="F4" s="2">
        <v>5.664018261601611E-2</v>
      </c>
      <c r="G4">
        <f t="shared" ref="G4:G25" si="7">F3*G3*H3</f>
        <v>1.2639864913065402E-4</v>
      </c>
      <c r="H4">
        <f t="shared" ref="H4:H37" si="8">1-G4</f>
        <v>0.99987360135086933</v>
      </c>
      <c r="I4">
        <f t="shared" si="4"/>
        <v>12.639864913065402</v>
      </c>
      <c r="J4" s="8">
        <f t="shared" si="5"/>
        <v>3.3236919477853326E-3</v>
      </c>
      <c r="K4" s="8">
        <f t="shared" si="6"/>
        <v>3.3236993067696078E-3</v>
      </c>
      <c r="L4" s="8">
        <f t="shared" si="1"/>
        <v>7.3589842752505574E-9</v>
      </c>
    </row>
    <row r="5" spans="1:12" ht="15.6" x14ac:dyDescent="0.3">
      <c r="A5" s="9" t="s">
        <v>34</v>
      </c>
      <c r="B5" s="1">
        <v>0.71614142997529318</v>
      </c>
      <c r="C5">
        <f t="shared" si="2"/>
        <v>7.1614142997529319E-6</v>
      </c>
      <c r="D5">
        <f t="shared" si="0"/>
        <v>0.99999283858570021</v>
      </c>
      <c r="E5">
        <f t="shared" si="3"/>
        <v>1.3963822222938368E-3</v>
      </c>
      <c r="F5" s="2">
        <v>1.4039652881238727E-3</v>
      </c>
      <c r="G5">
        <f t="shared" si="7"/>
        <v>7.1583376505884462E-6</v>
      </c>
      <c r="H5">
        <f t="shared" si="8"/>
        <v>0.99999284166234936</v>
      </c>
      <c r="I5">
        <f t="shared" si="4"/>
        <v>0.71583376505884466</v>
      </c>
      <c r="J5" s="8">
        <f t="shared" si="5"/>
        <v>3.3308533620850854E-3</v>
      </c>
      <c r="K5" s="8">
        <f t="shared" si="6"/>
        <v>3.3308576444201965E-3</v>
      </c>
      <c r="L5" s="8">
        <f t="shared" si="1"/>
        <v>4.2823351110825303E-9</v>
      </c>
    </row>
    <row r="6" spans="1:12" ht="15.6" x14ac:dyDescent="0.3">
      <c r="A6" s="9" t="s">
        <v>35</v>
      </c>
      <c r="B6" s="1">
        <v>1E-3</v>
      </c>
      <c r="C6">
        <f t="shared" si="2"/>
        <v>1E-8</v>
      </c>
      <c r="D6">
        <f t="shared" si="0"/>
        <v>0.99999998999999995</v>
      </c>
      <c r="E6">
        <f t="shared" si="3"/>
        <v>79.571270792967496</v>
      </c>
      <c r="F6" s="2">
        <v>79.647366105500311</v>
      </c>
      <c r="G6">
        <f t="shared" si="7"/>
        <v>1.0049985640390794E-8</v>
      </c>
      <c r="H6">
        <f t="shared" si="8"/>
        <v>0.99999998995001438</v>
      </c>
      <c r="I6">
        <f t="shared" si="4"/>
        <v>1.0049985640390793E-3</v>
      </c>
      <c r="J6" s="8">
        <f t="shared" si="5"/>
        <v>3.3308633620850853E-3</v>
      </c>
      <c r="K6" s="8">
        <f t="shared" si="6"/>
        <v>3.330867694405837E-3</v>
      </c>
      <c r="L6" s="8">
        <f t="shared" si="1"/>
        <v>4.3323207517091677E-9</v>
      </c>
    </row>
    <row r="7" spans="1:12" ht="15.6" x14ac:dyDescent="0.3">
      <c r="A7" s="9" t="s">
        <v>36</v>
      </c>
      <c r="B7" s="1">
        <v>7.9571269997254793E-2</v>
      </c>
      <c r="C7">
        <f t="shared" si="2"/>
        <v>7.9571269997254795E-7</v>
      </c>
      <c r="D7">
        <f t="shared" si="0"/>
        <v>0.99999920428730005</v>
      </c>
      <c r="E7">
        <f t="shared" si="3"/>
        <v>1.2567360000007957E-2</v>
      </c>
      <c r="F7" s="2">
        <v>1.2505734799856427E-2</v>
      </c>
      <c r="G7">
        <f t="shared" si="7"/>
        <v>8.004548776106664E-7</v>
      </c>
      <c r="H7">
        <f t="shared" si="8"/>
        <v>0.9999991995451224</v>
      </c>
      <c r="I7">
        <f t="shared" si="4"/>
        <v>8.0045487761066639E-2</v>
      </c>
      <c r="J7" s="8">
        <f t="shared" si="5"/>
        <v>3.3316590747850578E-3</v>
      </c>
      <c r="K7" s="8">
        <f t="shared" si="6"/>
        <v>3.3316681492834479E-3</v>
      </c>
      <c r="L7" s="8">
        <f t="shared" si="1"/>
        <v>9.0744983901290543E-9</v>
      </c>
    </row>
    <row r="8" spans="1:12" ht="15.6" x14ac:dyDescent="0.3">
      <c r="A8" s="9" t="s">
        <v>37</v>
      </c>
      <c r="B8" s="1">
        <v>1E-3</v>
      </c>
      <c r="C8">
        <f t="shared" si="2"/>
        <v>1E-8</v>
      </c>
      <c r="D8">
        <f t="shared" si="0"/>
        <v>0.99999998999999995</v>
      </c>
      <c r="E8">
        <f t="shared" si="3"/>
        <v>1.0000000100000002</v>
      </c>
      <c r="F8" s="2">
        <v>0.99707236869353755</v>
      </c>
      <c r="G8">
        <f t="shared" si="7"/>
        <v>1.0010268405875942E-8</v>
      </c>
      <c r="H8">
        <f t="shared" si="8"/>
        <v>0.99999998998973161</v>
      </c>
      <c r="I8">
        <f t="shared" si="4"/>
        <v>1.0010268405875942E-3</v>
      </c>
      <c r="J8" s="8">
        <f t="shared" si="5"/>
        <v>3.3316690747850577E-3</v>
      </c>
      <c r="K8" s="8">
        <f t="shared" si="6"/>
        <v>3.3316781595518537E-3</v>
      </c>
      <c r="L8" s="8">
        <f t="shared" si="1"/>
        <v>9.0847667960462786E-9</v>
      </c>
    </row>
    <row r="9" spans="1:12" ht="15.6" x14ac:dyDescent="0.3">
      <c r="A9" s="9" t="s">
        <v>38</v>
      </c>
      <c r="B9" s="1">
        <v>1E-3</v>
      </c>
      <c r="C9">
        <f t="shared" si="2"/>
        <v>1E-8</v>
      </c>
      <c r="D9">
        <f t="shared" si="0"/>
        <v>0.99999998999999995</v>
      </c>
      <c r="E9">
        <f t="shared" si="3"/>
        <v>1.0000000100000002</v>
      </c>
      <c r="F9" s="2">
        <v>0.99666999800049649</v>
      </c>
      <c r="G9">
        <f t="shared" si="7"/>
        <v>9.9809619307926979E-9</v>
      </c>
      <c r="H9">
        <f t="shared" si="8"/>
        <v>0.99999999001903805</v>
      </c>
      <c r="I9">
        <f t="shared" si="4"/>
        <v>9.9809619307926977E-4</v>
      </c>
      <c r="J9" s="8">
        <f t="shared" si="5"/>
        <v>3.3316790747850576E-3</v>
      </c>
      <c r="K9" s="8">
        <f t="shared" si="6"/>
        <v>3.3316881405137844E-3</v>
      </c>
      <c r="L9" s="8">
        <f t="shared" si="1"/>
        <v>9.0657287267481568E-9</v>
      </c>
    </row>
    <row r="10" spans="1:12" ht="15.6" x14ac:dyDescent="0.3">
      <c r="A10" s="9" t="s">
        <v>39</v>
      </c>
      <c r="B10" s="1">
        <v>1E-3</v>
      </c>
      <c r="C10">
        <f t="shared" si="2"/>
        <v>1E-8</v>
      </c>
      <c r="D10">
        <f t="shared" si="0"/>
        <v>0.99999998999999995</v>
      </c>
      <c r="E10">
        <f t="shared" si="3"/>
        <v>238.71381237890247</v>
      </c>
      <c r="F10" s="2">
        <v>238.6430645531033</v>
      </c>
      <c r="G10">
        <f t="shared" si="7"/>
        <v>9.9477252083183227E-9</v>
      </c>
      <c r="H10">
        <f t="shared" si="8"/>
        <v>0.9999999900522748</v>
      </c>
      <c r="I10">
        <f t="shared" si="4"/>
        <v>9.9477252083183219E-4</v>
      </c>
      <c r="J10" s="8">
        <f t="shared" si="5"/>
        <v>3.3316890747850576E-3</v>
      </c>
      <c r="K10" s="8">
        <f t="shared" si="6"/>
        <v>3.3316980882389926E-3</v>
      </c>
      <c r="L10" s="8">
        <f t="shared" si="1"/>
        <v>9.0134539350479603E-9</v>
      </c>
    </row>
    <row r="11" spans="1:12" ht="15.6" x14ac:dyDescent="0.3">
      <c r="A11" s="9" t="s">
        <v>40</v>
      </c>
      <c r="B11" s="1">
        <v>0.23871380999176436</v>
      </c>
      <c r="C11">
        <f t="shared" si="2"/>
        <v>2.3871380999176435E-6</v>
      </c>
      <c r="D11">
        <f t="shared" si="0"/>
        <v>0.99999761286190003</v>
      </c>
      <c r="E11">
        <f t="shared" si="3"/>
        <v>3.3333412904793285</v>
      </c>
      <c r="F11" s="2">
        <v>3.3311243932293149</v>
      </c>
      <c r="G11">
        <f t="shared" si="7"/>
        <v>2.3739556054297844E-6</v>
      </c>
      <c r="H11">
        <f t="shared" si="8"/>
        <v>0.99999762604439457</v>
      </c>
      <c r="I11">
        <f t="shared" si="4"/>
        <v>0.23739556054297845</v>
      </c>
      <c r="J11" s="8">
        <f t="shared" si="5"/>
        <v>3.3340762128849753E-3</v>
      </c>
      <c r="K11" s="8">
        <f t="shared" si="6"/>
        <v>3.3340720438444224E-3</v>
      </c>
      <c r="L11" s="8">
        <f t="shared" si="1"/>
        <v>4.1690405528857499E-9</v>
      </c>
    </row>
    <row r="12" spans="1:12" ht="15.6" x14ac:dyDescent="0.3">
      <c r="A12" s="9" t="s">
        <v>41</v>
      </c>
      <c r="B12" s="1">
        <v>0.7957126999725479</v>
      </c>
      <c r="C12">
        <f t="shared" si="2"/>
        <v>7.9571269997254793E-6</v>
      </c>
      <c r="D12">
        <f t="shared" si="0"/>
        <v>0.99999204287300025</v>
      </c>
      <c r="E12">
        <f t="shared" si="3"/>
        <v>236.30188028407167</v>
      </c>
      <c r="F12" s="2">
        <v>237.73998045965283</v>
      </c>
      <c r="G12">
        <f t="shared" si="7"/>
        <v>7.9079226525887461E-6</v>
      </c>
      <c r="H12">
        <f t="shared" si="8"/>
        <v>0.99999209207734741</v>
      </c>
      <c r="I12">
        <f t="shared" si="4"/>
        <v>0.79079226525887458</v>
      </c>
      <c r="J12" s="8">
        <f t="shared" si="5"/>
        <v>3.342033339884701E-3</v>
      </c>
      <c r="K12" s="8">
        <f t="shared" si="6"/>
        <v>3.341979966497011E-3</v>
      </c>
      <c r="L12" s="8">
        <f t="shared" si="1"/>
        <v>5.3373387689983204E-8</v>
      </c>
    </row>
    <row r="13" spans="1:12" ht="15.6" x14ac:dyDescent="0.3">
      <c r="A13" s="9" t="s">
        <v>42</v>
      </c>
      <c r="B13" s="1">
        <v>188.02691100351308</v>
      </c>
      <c r="C13">
        <f t="shared" si="2"/>
        <v>1.8802691100351307E-3</v>
      </c>
      <c r="D13">
        <f t="shared" si="0"/>
        <v>0.99811973088996486</v>
      </c>
      <c r="E13">
        <f t="shared" si="3"/>
        <v>0.72848326391302276</v>
      </c>
      <c r="F13" s="2">
        <v>0.71999178066860137</v>
      </c>
      <c r="G13">
        <f t="shared" si="7"/>
        <v>1.8800145097759972E-3</v>
      </c>
      <c r="H13">
        <f t="shared" si="8"/>
        <v>0.99811998549022396</v>
      </c>
      <c r="I13">
        <f t="shared" si="4"/>
        <v>188.00145097759972</v>
      </c>
      <c r="J13" s="8">
        <f t="shared" si="5"/>
        <v>5.2223024499198321E-3</v>
      </c>
      <c r="K13" s="8">
        <f t="shared" si="6"/>
        <v>5.2219944762730078E-3</v>
      </c>
      <c r="L13" s="8">
        <f t="shared" si="1"/>
        <v>3.0797364682436101E-7</v>
      </c>
    </row>
    <row r="14" spans="1:12" ht="15.6" x14ac:dyDescent="0.3">
      <c r="A14" s="9" t="s">
        <v>43</v>
      </c>
      <c r="B14" s="1">
        <v>136.7169089893986</v>
      </c>
      <c r="C14">
        <f t="shared" si="2"/>
        <v>1.367169089893986E-3</v>
      </c>
      <c r="D14">
        <f t="shared" si="0"/>
        <v>0.99863283091010602</v>
      </c>
      <c r="E14">
        <f t="shared" si="3"/>
        <v>5.3107373996472765E-2</v>
      </c>
      <c r="F14">
        <f>F2</f>
        <v>1.058021515810355</v>
      </c>
      <c r="G14">
        <f t="shared" si="7"/>
        <v>1.3510502163462639E-3</v>
      </c>
      <c r="H14">
        <f t="shared" si="8"/>
        <v>0.99864894978365371</v>
      </c>
      <c r="I14">
        <f t="shared" si="4"/>
        <v>135.10502163462638</v>
      </c>
      <c r="J14" s="8">
        <f>C14</f>
        <v>1.367169089893986E-3</v>
      </c>
      <c r="K14" s="8">
        <f>G14</f>
        <v>1.3510502163462639E-3</v>
      </c>
      <c r="L14" s="8">
        <f t="shared" si="1"/>
        <v>1.6118873547722084E-5</v>
      </c>
    </row>
    <row r="15" spans="1:12" ht="15.6" x14ac:dyDescent="0.3">
      <c r="A15" s="9" t="s">
        <v>44</v>
      </c>
      <c r="B15" s="1">
        <v>7.2507494455190775</v>
      </c>
      <c r="C15">
        <f t="shared" si="2"/>
        <v>7.2507494455190769E-5</v>
      </c>
      <c r="D15">
        <f t="shared" si="0"/>
        <v>0.9999274925055448</v>
      </c>
      <c r="E15">
        <f t="shared" si="3"/>
        <v>20.023674088660179</v>
      </c>
      <c r="F15">
        <f>F3</f>
        <v>7.7082672923546591E-2</v>
      </c>
      <c r="G15">
        <f t="shared" si="7"/>
        <v>1.4275089523460437E-3</v>
      </c>
      <c r="H15">
        <f t="shared" si="8"/>
        <v>0.998572491047654</v>
      </c>
      <c r="I15">
        <f t="shared" si="4"/>
        <v>142.75089523460437</v>
      </c>
      <c r="J15" s="8">
        <f t="shared" ref="J15:J25" si="9">C15+J14</f>
        <v>1.4396765843491769E-3</v>
      </c>
      <c r="K15" s="8">
        <f>K14+G15</f>
        <v>2.7785591686923074E-3</v>
      </c>
      <c r="L15" s="8">
        <f t="shared" si="1"/>
        <v>1.3388825843431305E-3</v>
      </c>
    </row>
    <row r="16" spans="1:12" ht="15.6" x14ac:dyDescent="0.3">
      <c r="A16" s="9" t="s">
        <v>45</v>
      </c>
      <c r="B16" s="1">
        <v>145.17611667583753</v>
      </c>
      <c r="C16">
        <f t="shared" si="2"/>
        <v>1.4517611667583753E-3</v>
      </c>
      <c r="D16">
        <f t="shared" si="0"/>
        <v>0.99854823883324162</v>
      </c>
      <c r="E16">
        <f t="shared" si="3"/>
        <v>2.222983067350586E-3</v>
      </c>
      <c r="F16">
        <f t="shared" ref="F16:F24" si="10">F4</f>
        <v>5.664018261601611E-2</v>
      </c>
      <c r="G16">
        <f t="shared" si="7"/>
        <v>1.0987912800044989E-4</v>
      </c>
      <c r="H16">
        <f t="shared" si="8"/>
        <v>0.99989012087199958</v>
      </c>
      <c r="I16">
        <f t="shared" si="4"/>
        <v>10.987912800044988</v>
      </c>
      <c r="J16" s="8">
        <f t="shared" si="9"/>
        <v>2.8914377511075522E-3</v>
      </c>
      <c r="K16" s="8">
        <f t="shared" ref="K16:K25" si="11">K15+G16</f>
        <v>2.8884382966927573E-3</v>
      </c>
      <c r="L16" s="8">
        <f t="shared" si="1"/>
        <v>2.9994544147949123E-6</v>
      </c>
    </row>
    <row r="17" spans="1:12" ht="15.6" x14ac:dyDescent="0.3">
      <c r="A17" s="9" t="s">
        <v>46</v>
      </c>
      <c r="B17" s="1">
        <v>0.32225553091195897</v>
      </c>
      <c r="C17">
        <f t="shared" si="2"/>
        <v>3.2225553091195895E-6</v>
      </c>
      <c r="D17">
        <f t="shared" si="0"/>
        <v>0.99999677744469084</v>
      </c>
      <c r="E17">
        <f t="shared" si="3"/>
        <v>3.1031375000322263E-3</v>
      </c>
      <c r="F17">
        <f>F5</f>
        <v>1.4039652881238727E-3</v>
      </c>
      <c r="G17">
        <f t="shared" si="7"/>
        <v>6.2228900347635903E-6</v>
      </c>
      <c r="H17">
        <f t="shared" si="8"/>
        <v>0.99999377710996529</v>
      </c>
      <c r="I17">
        <f t="shared" si="4"/>
        <v>0.62228900347635907</v>
      </c>
      <c r="J17" s="8">
        <f t="shared" si="9"/>
        <v>2.8946603064166718E-3</v>
      </c>
      <c r="K17" s="8">
        <f t="shared" si="11"/>
        <v>2.8946611867275208E-3</v>
      </c>
      <c r="L17" s="8">
        <f t="shared" si="1"/>
        <v>8.8031084895592859E-10</v>
      </c>
    </row>
    <row r="18" spans="1:12" ht="15.6" x14ac:dyDescent="0.3">
      <c r="A18" s="9" t="s">
        <v>47</v>
      </c>
      <c r="B18" s="1">
        <v>1E-3</v>
      </c>
      <c r="C18">
        <f t="shared" si="2"/>
        <v>1E-8</v>
      </c>
      <c r="D18">
        <f t="shared" si="0"/>
        <v>0.99999998999999995</v>
      </c>
      <c r="E18">
        <f t="shared" si="3"/>
        <v>80.563883533628569</v>
      </c>
      <c r="F18">
        <f t="shared" si="10"/>
        <v>79.647366105500311</v>
      </c>
      <c r="G18">
        <f t="shared" si="7"/>
        <v>8.7366672329622562E-9</v>
      </c>
      <c r="H18">
        <f t="shared" si="8"/>
        <v>0.99999999126333272</v>
      </c>
      <c r="I18">
        <f t="shared" si="4"/>
        <v>8.7366672329622559E-4</v>
      </c>
      <c r="J18" s="8">
        <f t="shared" si="9"/>
        <v>2.8946703064166718E-3</v>
      </c>
      <c r="K18" s="8">
        <f t="shared" si="11"/>
        <v>2.8946699233947538E-3</v>
      </c>
      <c r="L18" s="8">
        <f t="shared" si="1"/>
        <v>3.830219180017691E-10</v>
      </c>
    </row>
    <row r="19" spans="1:12" ht="15.6" x14ac:dyDescent="0.3">
      <c r="A19" s="9" t="s">
        <v>48</v>
      </c>
      <c r="B19" s="1">
        <v>8.0563882727989741E-2</v>
      </c>
      <c r="C19">
        <f t="shared" si="2"/>
        <v>8.0563882727989737E-7</v>
      </c>
      <c r="D19">
        <f t="shared" si="0"/>
        <v>0.99999919436117268</v>
      </c>
      <c r="E19">
        <f t="shared" si="3"/>
        <v>1.2412520000008058E-2</v>
      </c>
      <c r="F19">
        <f t="shared" si="10"/>
        <v>1.2505734799856427E-2</v>
      </c>
      <c r="G19">
        <f t="shared" si="7"/>
        <v>6.9585252756624114E-7</v>
      </c>
      <c r="H19">
        <f t="shared" si="8"/>
        <v>0.9999993041474724</v>
      </c>
      <c r="I19">
        <f t="shared" si="4"/>
        <v>6.9585252756624111E-2</v>
      </c>
      <c r="J19" s="8">
        <f t="shared" si="9"/>
        <v>2.8954759452439515E-3</v>
      </c>
      <c r="K19" s="8">
        <f t="shared" si="11"/>
        <v>2.8953657759223199E-3</v>
      </c>
      <c r="L19" s="8">
        <f t="shared" si="1"/>
        <v>1.1016932163158272E-7</v>
      </c>
    </row>
    <row r="20" spans="1:12" ht="15.6" x14ac:dyDescent="0.3">
      <c r="A20" s="9" t="s">
        <v>49</v>
      </c>
      <c r="B20" s="1">
        <v>1E-3</v>
      </c>
      <c r="C20">
        <f t="shared" si="2"/>
        <v>1E-8</v>
      </c>
      <c r="D20">
        <f t="shared" si="0"/>
        <v>0.99999998999999995</v>
      </c>
      <c r="F20">
        <f t="shared" si="10"/>
        <v>0.99707236869353755</v>
      </c>
      <c r="G20">
        <f t="shared" si="7"/>
        <v>8.7021411141420913E-9</v>
      </c>
      <c r="H20">
        <f t="shared" si="8"/>
        <v>0.99999999129785888</v>
      </c>
      <c r="I20">
        <f t="shared" si="4"/>
        <v>8.7021411141420914E-4</v>
      </c>
      <c r="J20" s="8">
        <f t="shared" si="9"/>
        <v>2.8954859452439514E-3</v>
      </c>
      <c r="K20" s="8">
        <f t="shared" si="11"/>
        <v>2.8953744780634339E-3</v>
      </c>
      <c r="L20" s="8">
        <f t="shared" si="1"/>
        <v>1.1146718051748342E-7</v>
      </c>
    </row>
    <row r="21" spans="1:12" ht="15.6" x14ac:dyDescent="0.3">
      <c r="A21" s="9" t="s">
        <v>50</v>
      </c>
      <c r="B21" s="1">
        <v>1E-3</v>
      </c>
      <c r="C21">
        <f t="shared" si="2"/>
        <v>1E-8</v>
      </c>
      <c r="D21">
        <f t="shared" si="0"/>
        <v>0.99999998999999995</v>
      </c>
      <c r="E21">
        <f t="shared" si="3"/>
        <v>1.0000000100000002</v>
      </c>
      <c r="F21">
        <f t="shared" si="10"/>
        <v>0.99666999800049649</v>
      </c>
      <c r="G21">
        <f t="shared" si="7"/>
        <v>8.6766643778775155E-9</v>
      </c>
      <c r="H21">
        <f t="shared" si="8"/>
        <v>0.99999999132333561</v>
      </c>
      <c r="I21">
        <f t="shared" si="4"/>
        <v>8.6766643778775159E-4</v>
      </c>
      <c r="J21" s="8">
        <f t="shared" si="9"/>
        <v>2.8954959452439514E-3</v>
      </c>
      <c r="K21" s="8">
        <f t="shared" si="11"/>
        <v>2.8953831547278118E-3</v>
      </c>
      <c r="L21" s="8">
        <f t="shared" si="1"/>
        <v>1.1279051613955621E-7</v>
      </c>
    </row>
    <row r="22" spans="1:12" ht="15.6" x14ac:dyDescent="0.3">
      <c r="A22" s="9" t="s">
        <v>51</v>
      </c>
      <c r="B22" s="1">
        <v>1E-3</v>
      </c>
      <c r="C22">
        <f t="shared" si="2"/>
        <v>1E-8</v>
      </c>
      <c r="D22">
        <f t="shared" si="0"/>
        <v>0.99999998999999995</v>
      </c>
      <c r="E22">
        <f t="shared" si="3"/>
        <v>80.563883533628569</v>
      </c>
      <c r="F22">
        <f t="shared" si="10"/>
        <v>238.6430645531033</v>
      </c>
      <c r="G22">
        <f t="shared" si="7"/>
        <v>8.6477709931163557E-9</v>
      </c>
      <c r="H22">
        <f t="shared" si="8"/>
        <v>0.99999999135222906</v>
      </c>
      <c r="I22">
        <f t="shared" si="4"/>
        <v>8.6477709931163558E-4</v>
      </c>
      <c r="J22" s="8">
        <f t="shared" si="9"/>
        <v>2.8955059452439513E-3</v>
      </c>
      <c r="K22" s="8">
        <f t="shared" si="11"/>
        <v>2.895391802498805E-3</v>
      </c>
      <c r="L22" s="8">
        <f t="shared" si="1"/>
        <v>1.1414274514627565E-7</v>
      </c>
    </row>
    <row r="23" spans="1:12" ht="15.6" x14ac:dyDescent="0.3">
      <c r="A23" s="9" t="s">
        <v>52</v>
      </c>
      <c r="B23" s="1">
        <v>8.0563882727989741E-2</v>
      </c>
      <c r="C23">
        <f t="shared" si="2"/>
        <v>8.0563882727989737E-7</v>
      </c>
      <c r="D23">
        <f t="shared" si="0"/>
        <v>0.99999919436117268</v>
      </c>
      <c r="E23">
        <f t="shared" si="3"/>
        <v>7.0000056394763348</v>
      </c>
      <c r="F23">
        <f t="shared" si="10"/>
        <v>3.3311243932293149</v>
      </c>
      <c r="G23">
        <f t="shared" si="7"/>
        <v>2.0637305535040515E-6</v>
      </c>
      <c r="H23">
        <f t="shared" si="8"/>
        <v>0.99999793626944644</v>
      </c>
      <c r="I23">
        <f t="shared" si="4"/>
        <v>0.20637305535040515</v>
      </c>
      <c r="J23" s="8">
        <f t="shared" si="9"/>
        <v>2.896311584071231E-3</v>
      </c>
      <c r="K23" s="8">
        <f t="shared" si="11"/>
        <v>2.8974555330523091E-3</v>
      </c>
      <c r="L23" s="8">
        <f t="shared" si="1"/>
        <v>1.1439489810780717E-6</v>
      </c>
    </row>
    <row r="24" spans="1:12" ht="15.6" x14ac:dyDescent="0.3">
      <c r="A24" s="9" t="s">
        <v>53</v>
      </c>
      <c r="B24" s="1">
        <v>0.56394717909592817</v>
      </c>
      <c r="C24">
        <f t="shared" si="2"/>
        <v>5.6394717909592821E-6</v>
      </c>
      <c r="D24">
        <f t="shared" si="0"/>
        <v>0.999994360528209</v>
      </c>
      <c r="E24">
        <f t="shared" si="3"/>
        <v>0.85714769100308119</v>
      </c>
      <c r="F24">
        <f t="shared" si="10"/>
        <v>237.73998045965283</v>
      </c>
      <c r="G24">
        <f t="shared" si="7"/>
        <v>6.874529000625163E-6</v>
      </c>
      <c r="H24">
        <f t="shared" si="8"/>
        <v>0.99999312547099939</v>
      </c>
      <c r="I24">
        <f t="shared" si="4"/>
        <v>0.68745290006251625</v>
      </c>
      <c r="J24" s="8">
        <f t="shared" si="9"/>
        <v>2.9019510558621901E-3</v>
      </c>
      <c r="K24" s="8">
        <f t="shared" si="11"/>
        <v>2.9043300620529341E-3</v>
      </c>
      <c r="L24" s="8">
        <f t="shared" si="1"/>
        <v>2.379006190743934E-6</v>
      </c>
    </row>
    <row r="25" spans="1:12" ht="15.6" x14ac:dyDescent="0.3">
      <c r="A25" s="9" t="s">
        <v>54</v>
      </c>
      <c r="B25" s="1">
        <v>0.48338329636793848</v>
      </c>
      <c r="C25">
        <f t="shared" si="2"/>
        <v>4.8338329636793844E-6</v>
      </c>
      <c r="D25">
        <f t="shared" si="0"/>
        <v>0.99999516616703632</v>
      </c>
      <c r="F25">
        <f>F13</f>
        <v>0.71999178066860137</v>
      </c>
      <c r="G25">
        <f t="shared" si="7"/>
        <v>1.6343391548887878E-3</v>
      </c>
      <c r="H25">
        <f t="shared" si="8"/>
        <v>0.99836566084511125</v>
      </c>
      <c r="I25">
        <f t="shared" si="4"/>
        <v>163.4339154888788</v>
      </c>
      <c r="J25" s="8">
        <f t="shared" si="9"/>
        <v>2.9067848888258696E-3</v>
      </c>
      <c r="K25" s="8">
        <f t="shared" si="11"/>
        <v>4.5386692169417219E-3</v>
      </c>
      <c r="L25" s="8">
        <f t="shared" si="1"/>
        <v>1.6318843281158523E-3</v>
      </c>
    </row>
    <row r="26" spans="1:12" x14ac:dyDescent="0.3">
      <c r="J26" s="8"/>
      <c r="K26" s="8"/>
      <c r="L26" s="8">
        <f>SUM(L2:L25)</f>
        <v>2.9944027860018332E-3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Грип</vt:lpstr>
      <vt:lpstr>Вінницька</vt:lpstr>
      <vt:lpstr>Волинська</vt:lpstr>
      <vt:lpstr>Дніпропетровська</vt:lpstr>
      <vt:lpstr>Донецька</vt:lpstr>
      <vt:lpstr>Житомирська</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Сергей</dc:creator>
  <cp:lastModifiedBy>Mykyta Alistratenko</cp:lastModifiedBy>
  <dcterms:created xsi:type="dcterms:W3CDTF">2018-08-26T10:46:49Z</dcterms:created>
  <dcterms:modified xsi:type="dcterms:W3CDTF">2018-11-06T12:48:31Z</dcterms:modified>
</cp:coreProperties>
</file>