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9.xml" ContentType="application/vnd.openxmlformats-officedocument.drawingml.chart+xml"/>
  <Override PartName="/xl/charts/style13.xml" ContentType="application/vnd.ms-office.chartstyle+xml"/>
  <Override PartName="/xl/charts/colors13.xml" ContentType="application/vnd.ms-office.chartcolorstyle+xml"/>
  <Override PartName="/xl/charts/chart20.xml" ContentType="application/vnd.openxmlformats-officedocument.drawingml.chart+xml"/>
  <Override PartName="/xl/charts/style14.xml" ContentType="application/vnd.ms-office.chartstyle+xml"/>
  <Override PartName="/xl/charts/colors14.xml" ContentType="application/vnd.ms-office.chartcolorstyle+xml"/>
  <Override PartName="/xl/charts/chart21.xml" ContentType="application/vnd.openxmlformats-officedocument.drawingml.chart+xml"/>
  <Override PartName="/xl/charts/style15.xml" ContentType="application/vnd.ms-office.chartstyle+xml"/>
  <Override PartName="/xl/charts/colors15.xml" ContentType="application/vnd.ms-office.chartcolorstyle+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25.xml" ContentType="application/vnd.openxmlformats-officedocument.drawingml.chart+xml"/>
  <Override PartName="/xl/charts/style17.xml" ContentType="application/vnd.ms-office.chartstyle+xml"/>
  <Override PartName="/xl/charts/colors17.xml" ContentType="application/vnd.ms-office.chartcolorstyle+xml"/>
  <Override PartName="/xl/charts/chart26.xml" ContentType="application/vnd.openxmlformats-officedocument.drawingml.chart+xml"/>
  <Override PartName="/xl/charts/style18.xml" ContentType="application/vnd.ms-office.chartstyle+xml"/>
  <Override PartName="/xl/charts/colors18.xml" ContentType="application/vnd.ms-office.chartcolorstyle+xml"/>
  <Override PartName="/xl/charts/chart27.xml" ContentType="application/vnd.openxmlformats-officedocument.drawingml.chart+xml"/>
  <Override PartName="/xl/charts/style19.xml" ContentType="application/vnd.ms-office.chartstyle+xml"/>
  <Override PartName="/xl/charts/colors19.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charts/chart31.xml" ContentType="application/vnd.openxmlformats-officedocument.drawingml.chart+xml"/>
  <Override PartName="/xl/charts/style21.xml" ContentType="application/vnd.ms-office.chartstyle+xml"/>
  <Override PartName="/xl/charts/colors21.xml" ContentType="application/vnd.ms-office.chartcolorstyle+xml"/>
  <Override PartName="/xl/charts/chart32.xml" ContentType="application/vnd.openxmlformats-officedocument.drawingml.chart+xml"/>
  <Override PartName="/xl/charts/style22.xml" ContentType="application/vnd.ms-office.chartstyle+xml"/>
  <Override PartName="/xl/charts/colors22.xml" ContentType="application/vnd.ms-office.chartcolorstyle+xml"/>
  <Override PartName="/xl/charts/chart33.xml" ContentType="application/vnd.openxmlformats-officedocument.drawingml.chart+xml"/>
  <Override PartName="/xl/charts/style23.xml" ContentType="application/vnd.ms-office.chartstyle+xml"/>
  <Override PartName="/xl/charts/colors23.xml" ContentType="application/vnd.ms-office.chartcolorstyle+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7.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8.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9.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drawings/drawing10.xml" ContentType="application/vnd.openxmlformats-officedocument.drawing+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drawings/drawing11.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drawings/drawing12.xml" ContentType="application/vnd.openxmlformats-officedocument.drawing+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drawings/drawing13.xml" ContentType="application/vnd.openxmlformats-officedocument.drawing+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drawings/drawing14.xml" ContentType="application/vnd.openxmlformats-officedocument.drawing+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drawings/drawing15.xml" ContentType="application/vnd.openxmlformats-officedocument.drawing+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16.xml" ContentType="application/vnd.openxmlformats-officedocument.drawing+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drawings/drawing17.xml" ContentType="application/vnd.openxmlformats-officedocument.drawing+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drawings/drawing18.xml" ContentType="application/vnd.openxmlformats-officedocument.drawing+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drawings/drawing19.xml" ContentType="application/vnd.openxmlformats-officedocument.drawing+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drawings/drawing20.xml" ContentType="application/vnd.openxmlformats-officedocument.drawing+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drawings/drawing21.xml" ContentType="application/vnd.openxmlformats-officedocument.drawing+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drawings/drawing22.xml" ContentType="application/vnd.openxmlformats-officedocument.drawing+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drawings/drawing23.xml" ContentType="application/vnd.openxmlformats-officedocument.drawing+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drawings/drawing24.xml" ContentType="application/vnd.openxmlformats-officedocument.drawing+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drawings/drawing25.xml" ContentType="application/vnd.openxmlformats-officedocument.drawing+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drawings/drawing26.xml" ContentType="application/vnd.openxmlformats-officedocument.drawing+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Users\m.alistratenko\Documents\GitHub\diploma\"/>
    </mc:Choice>
  </mc:AlternateContent>
  <xr:revisionPtr revIDLastSave="0" documentId="13_ncr:1_{2ACC0CFB-2D08-4912-802E-DCA64F0C9C1C}" xr6:coauthVersionLast="37" xr6:coauthVersionMax="37" xr10:uidLastSave="{00000000-0000-0000-0000-000000000000}"/>
  <bookViews>
    <workbookView xWindow="0" yWindow="0" windowWidth="19200" windowHeight="10992" tabRatio="822" firstSheet="15" activeTab="26" xr2:uid="{00000000-000D-0000-FFFF-FFFF00000000}"/>
  </bookViews>
  <sheets>
    <sheet name="CB_DATA_" sheetId="6" state="veryHidden" r:id="rId1"/>
    <sheet name="Грип" sheetId="1" r:id="rId2"/>
    <sheet name="Вінницька" sheetId="10" r:id="rId3"/>
    <sheet name="Волинська" sheetId="11" r:id="rId4"/>
    <sheet name="Дніпропетровська" sheetId="13" r:id="rId5"/>
    <sheet name="Донецька" sheetId="14" r:id="rId6"/>
    <sheet name="Житомирська" sheetId="15" r:id="rId7"/>
    <sheet name="Закарпатська" sheetId="16" r:id="rId8"/>
    <sheet name="Запорізька" sheetId="17" r:id="rId9"/>
    <sheet name="Ів.-Франковська" sheetId="18" r:id="rId10"/>
    <sheet name="Київська" sheetId="19" r:id="rId11"/>
    <sheet name="Кіровоградська" sheetId="20" r:id="rId12"/>
    <sheet name="Луганська" sheetId="21" r:id="rId13"/>
    <sheet name="Львівська" sheetId="22" r:id="rId14"/>
    <sheet name="Миколаївська" sheetId="23" r:id="rId15"/>
    <sheet name="Одеська" sheetId="24" r:id="rId16"/>
    <sheet name="Полтавська" sheetId="25" r:id="rId17"/>
    <sheet name="Рівненська" sheetId="26" r:id="rId18"/>
    <sheet name="Сумська" sheetId="27" r:id="rId19"/>
    <sheet name="Тернопільська" sheetId="28" r:id="rId20"/>
    <sheet name="Харківська" sheetId="29" r:id="rId21"/>
    <sheet name="Херсонська" sheetId="30" r:id="rId22"/>
    <sheet name="Хмельницька" sheetId="31" r:id="rId23"/>
    <sheet name="Черкаська" sheetId="32" r:id="rId24"/>
    <sheet name="Чернівецька" sheetId="33" r:id="rId25"/>
    <sheet name="Чернігівська" sheetId="34" r:id="rId26"/>
    <sheet name="м.Київ" sheetId="35" r:id="rId27"/>
  </sheets>
  <definedNames>
    <definedName name="CB_0fc0a979c75f4894bfe25ccfb4f9c97c" localSheetId="2" hidden="1">Вінницька!#REF!</definedName>
    <definedName name="CB_0fc0a979c75f4894bfe25ccfb4f9c97c" localSheetId="3" hidden="1">Волинська!#REF!</definedName>
    <definedName name="CB_0fc0a979c75f4894bfe25ccfb4f9c97c" localSheetId="1" hidden="1">Грип!#REF!</definedName>
    <definedName name="CB_0fc0a979c75f4894bfe25ccfb4f9c97c" localSheetId="4" hidden="1">Дніпропетровська!#REF!</definedName>
    <definedName name="CB_0fc0a979c75f4894bfe25ccfb4f9c97c" localSheetId="5" hidden="1">Донецька!#REF!</definedName>
    <definedName name="CB_0fc0a979c75f4894bfe25ccfb4f9c97c" localSheetId="6" hidden="1">Житомирська!#REF!</definedName>
    <definedName name="CB_0fc0a979c75f4894bfe25ccfb4f9c97c" localSheetId="7" hidden="1">Закарпатська!#REF!</definedName>
    <definedName name="CB_0fc0a979c75f4894bfe25ccfb4f9c97c" localSheetId="8" hidden="1">Запорізька!#REF!</definedName>
    <definedName name="CB_0fc0a979c75f4894bfe25ccfb4f9c97c" localSheetId="9" hidden="1">'Ів.-Франковська'!#REF!</definedName>
    <definedName name="CB_0fc0a979c75f4894bfe25ccfb4f9c97c" localSheetId="10" hidden="1">Київська!#REF!</definedName>
    <definedName name="CB_0fc0a979c75f4894bfe25ccfb4f9c97c" localSheetId="11" hidden="1">Кіровоградська!#REF!</definedName>
    <definedName name="CB_0fc0a979c75f4894bfe25ccfb4f9c97c" localSheetId="12" hidden="1">Луганська!#REF!</definedName>
    <definedName name="CB_0fc0a979c75f4894bfe25ccfb4f9c97c" localSheetId="13" hidden="1">Львівська!#REF!</definedName>
    <definedName name="CB_0fc0a979c75f4894bfe25ccfb4f9c97c" localSheetId="26" hidden="1">м.Київ!#REF!</definedName>
    <definedName name="CB_0fc0a979c75f4894bfe25ccfb4f9c97c" localSheetId="14" hidden="1">Миколаївська!#REF!</definedName>
    <definedName name="CB_0fc0a979c75f4894bfe25ccfb4f9c97c" localSheetId="15" hidden="1">Одеська!#REF!</definedName>
    <definedName name="CB_0fc0a979c75f4894bfe25ccfb4f9c97c" localSheetId="16" hidden="1">Полтавська!#REF!</definedName>
    <definedName name="CB_0fc0a979c75f4894bfe25ccfb4f9c97c" localSheetId="17" hidden="1">Рівненська!#REF!</definedName>
    <definedName name="CB_0fc0a979c75f4894bfe25ccfb4f9c97c" localSheetId="18" hidden="1">Сумська!#REF!</definedName>
    <definedName name="CB_0fc0a979c75f4894bfe25ccfb4f9c97c" localSheetId="19" hidden="1">Тернопільська!#REF!</definedName>
    <definedName name="CB_0fc0a979c75f4894bfe25ccfb4f9c97c" localSheetId="20" hidden="1">Харківська!#REF!</definedName>
    <definedName name="CB_0fc0a979c75f4894bfe25ccfb4f9c97c" localSheetId="21" hidden="1">Херсонська!#REF!</definedName>
    <definedName name="CB_0fc0a979c75f4894bfe25ccfb4f9c97c" localSheetId="22" hidden="1">Хмельницька!#REF!</definedName>
    <definedName name="CB_0fc0a979c75f4894bfe25ccfb4f9c97c" localSheetId="23" hidden="1">Черкаська!#REF!</definedName>
    <definedName name="CB_0fc0a979c75f4894bfe25ccfb4f9c97c" localSheetId="24" hidden="1">Чернівецька!#REF!</definedName>
    <definedName name="CB_0fc0a979c75f4894bfe25ccfb4f9c97c" localSheetId="25" hidden="1">Чернігівська!#REF!</definedName>
    <definedName name="CB_230d77ed54b8487088851fe45e4f80b7" localSheetId="2" hidden="1">Вінницька!#REF!</definedName>
    <definedName name="CB_230d77ed54b8487088851fe45e4f80b7" localSheetId="3" hidden="1">Волинська!#REF!</definedName>
    <definedName name="CB_230d77ed54b8487088851fe45e4f80b7" localSheetId="1" hidden="1">Грип!#REF!</definedName>
    <definedName name="CB_230d77ed54b8487088851fe45e4f80b7" localSheetId="4" hidden="1">Дніпропетровська!#REF!</definedName>
    <definedName name="CB_230d77ed54b8487088851fe45e4f80b7" localSheetId="5" hidden="1">Донецька!#REF!</definedName>
    <definedName name="CB_230d77ed54b8487088851fe45e4f80b7" localSheetId="6" hidden="1">Житомирська!#REF!</definedName>
    <definedName name="CB_230d77ed54b8487088851fe45e4f80b7" localSheetId="7" hidden="1">Закарпатська!#REF!</definedName>
    <definedName name="CB_230d77ed54b8487088851fe45e4f80b7" localSheetId="8" hidden="1">Запорізька!#REF!</definedName>
    <definedName name="CB_230d77ed54b8487088851fe45e4f80b7" localSheetId="9" hidden="1">'Ів.-Франковська'!#REF!</definedName>
    <definedName name="CB_230d77ed54b8487088851fe45e4f80b7" localSheetId="10" hidden="1">Київська!#REF!</definedName>
    <definedName name="CB_230d77ed54b8487088851fe45e4f80b7" localSheetId="11" hidden="1">Кіровоградська!#REF!</definedName>
    <definedName name="CB_230d77ed54b8487088851fe45e4f80b7" localSheetId="12" hidden="1">Луганська!#REF!</definedName>
    <definedName name="CB_230d77ed54b8487088851fe45e4f80b7" localSheetId="13" hidden="1">Львівська!#REF!</definedName>
    <definedName name="CB_230d77ed54b8487088851fe45e4f80b7" localSheetId="26" hidden="1">м.Київ!#REF!</definedName>
    <definedName name="CB_230d77ed54b8487088851fe45e4f80b7" localSheetId="14" hidden="1">Миколаївська!#REF!</definedName>
    <definedName name="CB_230d77ed54b8487088851fe45e4f80b7" localSheetId="15" hidden="1">Одеська!#REF!</definedName>
    <definedName name="CB_230d77ed54b8487088851fe45e4f80b7" localSheetId="16" hidden="1">Полтавська!#REF!</definedName>
    <definedName name="CB_230d77ed54b8487088851fe45e4f80b7" localSheetId="17" hidden="1">Рівненська!#REF!</definedName>
    <definedName name="CB_230d77ed54b8487088851fe45e4f80b7" localSheetId="18" hidden="1">Сумська!#REF!</definedName>
    <definedName name="CB_230d77ed54b8487088851fe45e4f80b7" localSheetId="19" hidden="1">Тернопільська!#REF!</definedName>
    <definedName name="CB_230d77ed54b8487088851fe45e4f80b7" localSheetId="20" hidden="1">Харківська!#REF!</definedName>
    <definedName name="CB_230d77ed54b8487088851fe45e4f80b7" localSheetId="21" hidden="1">Херсонська!#REF!</definedName>
    <definedName name="CB_230d77ed54b8487088851fe45e4f80b7" localSheetId="22" hidden="1">Хмельницька!#REF!</definedName>
    <definedName name="CB_230d77ed54b8487088851fe45e4f80b7" localSheetId="23" hidden="1">Черкаська!#REF!</definedName>
    <definedName name="CB_230d77ed54b8487088851fe45e4f80b7" localSheetId="24" hidden="1">Чернівецька!#REF!</definedName>
    <definedName name="CB_230d77ed54b8487088851fe45e4f80b7" localSheetId="25" hidden="1">Чернігівська!#REF!</definedName>
    <definedName name="CB_25f982dca18d4f599966cbf408b15174" localSheetId="2" hidden="1">Вінницька!#REF!</definedName>
    <definedName name="CB_25f982dca18d4f599966cbf408b15174" localSheetId="3" hidden="1">Волинська!#REF!</definedName>
    <definedName name="CB_25f982dca18d4f599966cbf408b15174" localSheetId="1" hidden="1">Грип!#REF!</definedName>
    <definedName name="CB_25f982dca18d4f599966cbf408b15174" localSheetId="4" hidden="1">Дніпропетровська!#REF!</definedName>
    <definedName name="CB_25f982dca18d4f599966cbf408b15174" localSheetId="5" hidden="1">Донецька!#REF!</definedName>
    <definedName name="CB_25f982dca18d4f599966cbf408b15174" localSheetId="6" hidden="1">Житомирська!#REF!</definedName>
    <definedName name="CB_25f982dca18d4f599966cbf408b15174" localSheetId="7" hidden="1">Закарпатська!#REF!</definedName>
    <definedName name="CB_25f982dca18d4f599966cbf408b15174" localSheetId="8" hidden="1">Запорізька!#REF!</definedName>
    <definedName name="CB_25f982dca18d4f599966cbf408b15174" localSheetId="9" hidden="1">'Ів.-Франковська'!#REF!</definedName>
    <definedName name="CB_25f982dca18d4f599966cbf408b15174" localSheetId="10" hidden="1">Київська!#REF!</definedName>
    <definedName name="CB_25f982dca18d4f599966cbf408b15174" localSheetId="11" hidden="1">Кіровоградська!#REF!</definedName>
    <definedName name="CB_25f982dca18d4f599966cbf408b15174" localSheetId="12" hidden="1">Луганська!#REF!</definedName>
    <definedName name="CB_25f982dca18d4f599966cbf408b15174" localSheetId="13" hidden="1">Львівська!#REF!</definedName>
    <definedName name="CB_25f982dca18d4f599966cbf408b15174" localSheetId="26" hidden="1">м.Київ!#REF!</definedName>
    <definedName name="CB_25f982dca18d4f599966cbf408b15174" localSheetId="14" hidden="1">Миколаївська!#REF!</definedName>
    <definedName name="CB_25f982dca18d4f599966cbf408b15174" localSheetId="15" hidden="1">Одеська!#REF!</definedName>
    <definedName name="CB_25f982dca18d4f599966cbf408b15174" localSheetId="16" hidden="1">Полтавська!#REF!</definedName>
    <definedName name="CB_25f982dca18d4f599966cbf408b15174" localSheetId="17" hidden="1">Рівненська!#REF!</definedName>
    <definedName name="CB_25f982dca18d4f599966cbf408b15174" localSheetId="18" hidden="1">Сумська!#REF!</definedName>
    <definedName name="CB_25f982dca18d4f599966cbf408b15174" localSheetId="19" hidden="1">Тернопільська!#REF!</definedName>
    <definedName name="CB_25f982dca18d4f599966cbf408b15174" localSheetId="20" hidden="1">Харківська!#REF!</definedName>
    <definedName name="CB_25f982dca18d4f599966cbf408b15174" localSheetId="21" hidden="1">Херсонська!#REF!</definedName>
    <definedName name="CB_25f982dca18d4f599966cbf408b15174" localSheetId="22" hidden="1">Хмельницька!#REF!</definedName>
    <definedName name="CB_25f982dca18d4f599966cbf408b15174" localSheetId="23" hidden="1">Черкаська!#REF!</definedName>
    <definedName name="CB_25f982dca18d4f599966cbf408b15174" localSheetId="24" hidden="1">Чернівецька!#REF!</definedName>
    <definedName name="CB_25f982dca18d4f599966cbf408b15174" localSheetId="25" hidden="1">Чернігівська!#REF!</definedName>
    <definedName name="CB_55e73dd42e31477795bfddb75a979fc1" localSheetId="2" hidden="1">Вінницька!#REF!</definedName>
    <definedName name="CB_55e73dd42e31477795bfddb75a979fc1" localSheetId="3" hidden="1">Волинська!#REF!</definedName>
    <definedName name="CB_55e73dd42e31477795bfddb75a979fc1" localSheetId="1" hidden="1">Грип!#REF!</definedName>
    <definedName name="CB_55e73dd42e31477795bfddb75a979fc1" localSheetId="4" hidden="1">Дніпропетровська!#REF!</definedName>
    <definedName name="CB_55e73dd42e31477795bfddb75a979fc1" localSheetId="5" hidden="1">Донецька!#REF!</definedName>
    <definedName name="CB_55e73dd42e31477795bfddb75a979fc1" localSheetId="6" hidden="1">Житомирська!#REF!</definedName>
    <definedName name="CB_55e73dd42e31477795bfddb75a979fc1" localSheetId="7" hidden="1">Закарпатська!#REF!</definedName>
    <definedName name="CB_55e73dd42e31477795bfddb75a979fc1" localSheetId="8" hidden="1">Запорізька!#REF!</definedName>
    <definedName name="CB_55e73dd42e31477795bfddb75a979fc1" localSheetId="9" hidden="1">'Ів.-Франковська'!#REF!</definedName>
    <definedName name="CB_55e73dd42e31477795bfddb75a979fc1" localSheetId="10" hidden="1">Київська!#REF!</definedName>
    <definedName name="CB_55e73dd42e31477795bfddb75a979fc1" localSheetId="11" hidden="1">Кіровоградська!#REF!</definedName>
    <definedName name="CB_55e73dd42e31477795bfddb75a979fc1" localSheetId="12" hidden="1">Луганська!#REF!</definedName>
    <definedName name="CB_55e73dd42e31477795bfddb75a979fc1" localSheetId="13" hidden="1">Львівська!#REF!</definedName>
    <definedName name="CB_55e73dd42e31477795bfddb75a979fc1" localSheetId="26" hidden="1">м.Київ!#REF!</definedName>
    <definedName name="CB_55e73dd42e31477795bfddb75a979fc1" localSheetId="14" hidden="1">Миколаївська!#REF!</definedName>
    <definedName name="CB_55e73dd42e31477795bfddb75a979fc1" localSheetId="15" hidden="1">Одеська!#REF!</definedName>
    <definedName name="CB_55e73dd42e31477795bfddb75a979fc1" localSheetId="16" hidden="1">Полтавська!#REF!</definedName>
    <definedName name="CB_55e73dd42e31477795bfddb75a979fc1" localSheetId="17" hidden="1">Рівненська!#REF!</definedName>
    <definedName name="CB_55e73dd42e31477795bfddb75a979fc1" localSheetId="18" hidden="1">Сумська!#REF!</definedName>
    <definedName name="CB_55e73dd42e31477795bfddb75a979fc1" localSheetId="19" hidden="1">Тернопільська!#REF!</definedName>
    <definedName name="CB_55e73dd42e31477795bfddb75a979fc1" localSheetId="20" hidden="1">Харківська!#REF!</definedName>
    <definedName name="CB_55e73dd42e31477795bfddb75a979fc1" localSheetId="21" hidden="1">Херсонська!#REF!</definedName>
    <definedName name="CB_55e73dd42e31477795bfddb75a979fc1" localSheetId="22" hidden="1">Хмельницька!#REF!</definedName>
    <definedName name="CB_55e73dd42e31477795bfddb75a979fc1" localSheetId="23" hidden="1">Черкаська!#REF!</definedName>
    <definedName name="CB_55e73dd42e31477795bfddb75a979fc1" localSheetId="24" hidden="1">Чернівецька!#REF!</definedName>
    <definedName name="CB_55e73dd42e31477795bfddb75a979fc1" localSheetId="25" hidden="1">Чернігівська!#REF!</definedName>
    <definedName name="CB_5ee7e041998d42218d1e60571aa0b5d1" localSheetId="2" hidden="1">Вінницька!#REF!</definedName>
    <definedName name="CB_5ee7e041998d42218d1e60571aa0b5d1" localSheetId="3" hidden="1">Волинська!#REF!</definedName>
    <definedName name="CB_5ee7e041998d42218d1e60571aa0b5d1" localSheetId="1" hidden="1">Грип!#REF!</definedName>
    <definedName name="CB_5ee7e041998d42218d1e60571aa0b5d1" localSheetId="4" hidden="1">Дніпропетровська!#REF!</definedName>
    <definedName name="CB_5ee7e041998d42218d1e60571aa0b5d1" localSheetId="5" hidden="1">Донецька!#REF!</definedName>
    <definedName name="CB_5ee7e041998d42218d1e60571aa0b5d1" localSheetId="6" hidden="1">Житомирська!#REF!</definedName>
    <definedName name="CB_5ee7e041998d42218d1e60571aa0b5d1" localSheetId="7" hidden="1">Закарпатська!#REF!</definedName>
    <definedName name="CB_5ee7e041998d42218d1e60571aa0b5d1" localSheetId="8" hidden="1">Запорізька!#REF!</definedName>
    <definedName name="CB_5ee7e041998d42218d1e60571aa0b5d1" localSheetId="9" hidden="1">'Ів.-Франковська'!#REF!</definedName>
    <definedName name="CB_5ee7e041998d42218d1e60571aa0b5d1" localSheetId="10" hidden="1">Київська!#REF!</definedName>
    <definedName name="CB_5ee7e041998d42218d1e60571aa0b5d1" localSheetId="11" hidden="1">Кіровоградська!#REF!</definedName>
    <definedName name="CB_5ee7e041998d42218d1e60571aa0b5d1" localSheetId="12" hidden="1">Луганська!#REF!</definedName>
    <definedName name="CB_5ee7e041998d42218d1e60571aa0b5d1" localSheetId="13" hidden="1">Львівська!#REF!</definedName>
    <definedName name="CB_5ee7e041998d42218d1e60571aa0b5d1" localSheetId="26" hidden="1">м.Київ!#REF!</definedName>
    <definedName name="CB_5ee7e041998d42218d1e60571aa0b5d1" localSheetId="14" hidden="1">Миколаївська!#REF!</definedName>
    <definedName name="CB_5ee7e041998d42218d1e60571aa0b5d1" localSheetId="15" hidden="1">Одеська!#REF!</definedName>
    <definedName name="CB_5ee7e041998d42218d1e60571aa0b5d1" localSheetId="16" hidden="1">Полтавська!#REF!</definedName>
    <definedName name="CB_5ee7e041998d42218d1e60571aa0b5d1" localSheetId="17" hidden="1">Рівненська!#REF!</definedName>
    <definedName name="CB_5ee7e041998d42218d1e60571aa0b5d1" localSheetId="18" hidden="1">Сумська!#REF!</definedName>
    <definedName name="CB_5ee7e041998d42218d1e60571aa0b5d1" localSheetId="19" hidden="1">Тернопільська!#REF!</definedName>
    <definedName name="CB_5ee7e041998d42218d1e60571aa0b5d1" localSheetId="20" hidden="1">Харківська!#REF!</definedName>
    <definedName name="CB_5ee7e041998d42218d1e60571aa0b5d1" localSheetId="21" hidden="1">Херсонська!#REF!</definedName>
    <definedName name="CB_5ee7e041998d42218d1e60571aa0b5d1" localSheetId="22" hidden="1">Хмельницька!#REF!</definedName>
    <definedName name="CB_5ee7e041998d42218d1e60571aa0b5d1" localSheetId="23" hidden="1">Черкаська!#REF!</definedName>
    <definedName name="CB_5ee7e041998d42218d1e60571aa0b5d1" localSheetId="24" hidden="1">Чернівецька!#REF!</definedName>
    <definedName name="CB_5ee7e041998d42218d1e60571aa0b5d1" localSheetId="25" hidden="1">Чернігівська!#REF!</definedName>
    <definedName name="CB_72490097e041428dba76043e3081e5b1" localSheetId="2" hidden="1">Вінницька!#REF!</definedName>
    <definedName name="CB_72490097e041428dba76043e3081e5b1" localSheetId="3" hidden="1">Волинська!#REF!</definedName>
    <definedName name="CB_72490097e041428dba76043e3081e5b1" localSheetId="1" hidden="1">Грип!#REF!</definedName>
    <definedName name="CB_72490097e041428dba76043e3081e5b1" localSheetId="4" hidden="1">Дніпропетровська!#REF!</definedName>
    <definedName name="CB_72490097e041428dba76043e3081e5b1" localSheetId="5" hidden="1">Донецька!#REF!</definedName>
    <definedName name="CB_72490097e041428dba76043e3081e5b1" localSheetId="6" hidden="1">Житомирська!#REF!</definedName>
    <definedName name="CB_72490097e041428dba76043e3081e5b1" localSheetId="7" hidden="1">Закарпатська!#REF!</definedName>
    <definedName name="CB_72490097e041428dba76043e3081e5b1" localSheetId="8" hidden="1">Запорізька!#REF!</definedName>
    <definedName name="CB_72490097e041428dba76043e3081e5b1" localSheetId="9" hidden="1">'Ів.-Франковська'!#REF!</definedName>
    <definedName name="CB_72490097e041428dba76043e3081e5b1" localSheetId="10" hidden="1">Київська!#REF!</definedName>
    <definedName name="CB_72490097e041428dba76043e3081e5b1" localSheetId="11" hidden="1">Кіровоградська!#REF!</definedName>
    <definedName name="CB_72490097e041428dba76043e3081e5b1" localSheetId="12" hidden="1">Луганська!#REF!</definedName>
    <definedName name="CB_72490097e041428dba76043e3081e5b1" localSheetId="13" hidden="1">Львівська!#REF!</definedName>
    <definedName name="CB_72490097e041428dba76043e3081e5b1" localSheetId="26" hidden="1">м.Київ!#REF!</definedName>
    <definedName name="CB_72490097e041428dba76043e3081e5b1" localSheetId="14" hidden="1">Миколаївська!#REF!</definedName>
    <definedName name="CB_72490097e041428dba76043e3081e5b1" localSheetId="15" hidden="1">Одеська!#REF!</definedName>
    <definedName name="CB_72490097e041428dba76043e3081e5b1" localSheetId="16" hidden="1">Полтавська!#REF!</definedName>
    <definedName name="CB_72490097e041428dba76043e3081e5b1" localSheetId="17" hidden="1">Рівненська!#REF!</definedName>
    <definedName name="CB_72490097e041428dba76043e3081e5b1" localSheetId="18" hidden="1">Сумська!#REF!</definedName>
    <definedName name="CB_72490097e041428dba76043e3081e5b1" localSheetId="19" hidden="1">Тернопільська!#REF!</definedName>
    <definedName name="CB_72490097e041428dba76043e3081e5b1" localSheetId="20" hidden="1">Харківська!#REF!</definedName>
    <definedName name="CB_72490097e041428dba76043e3081e5b1" localSheetId="21" hidden="1">Херсонська!#REF!</definedName>
    <definedName name="CB_72490097e041428dba76043e3081e5b1" localSheetId="22" hidden="1">Хмельницька!#REF!</definedName>
    <definedName name="CB_72490097e041428dba76043e3081e5b1" localSheetId="23" hidden="1">Черкаська!#REF!</definedName>
    <definedName name="CB_72490097e041428dba76043e3081e5b1" localSheetId="24" hidden="1">Чернівецька!#REF!</definedName>
    <definedName name="CB_72490097e041428dba76043e3081e5b1" localSheetId="25" hidden="1">Чернігівська!#REF!</definedName>
    <definedName name="CB_86ae8e305fba439cb1e0eea973b17665" localSheetId="2" hidden="1">Вінницька!#REF!</definedName>
    <definedName name="CB_86ae8e305fba439cb1e0eea973b17665" localSheetId="3" hidden="1">Волинська!#REF!</definedName>
    <definedName name="CB_86ae8e305fba439cb1e0eea973b17665" localSheetId="1" hidden="1">Грип!#REF!</definedName>
    <definedName name="CB_86ae8e305fba439cb1e0eea973b17665" localSheetId="4" hidden="1">Дніпропетровська!#REF!</definedName>
    <definedName name="CB_86ae8e305fba439cb1e0eea973b17665" localSheetId="5" hidden="1">Донецька!#REF!</definedName>
    <definedName name="CB_86ae8e305fba439cb1e0eea973b17665" localSheetId="6" hidden="1">Житомирська!#REF!</definedName>
    <definedName name="CB_86ae8e305fba439cb1e0eea973b17665" localSheetId="7" hidden="1">Закарпатська!#REF!</definedName>
    <definedName name="CB_86ae8e305fba439cb1e0eea973b17665" localSheetId="8" hidden="1">Запорізька!#REF!</definedName>
    <definedName name="CB_86ae8e305fba439cb1e0eea973b17665" localSheetId="9" hidden="1">'Ів.-Франковська'!#REF!</definedName>
    <definedName name="CB_86ae8e305fba439cb1e0eea973b17665" localSheetId="10" hidden="1">Київська!#REF!</definedName>
    <definedName name="CB_86ae8e305fba439cb1e0eea973b17665" localSheetId="11" hidden="1">Кіровоградська!#REF!</definedName>
    <definedName name="CB_86ae8e305fba439cb1e0eea973b17665" localSheetId="12" hidden="1">Луганська!#REF!</definedName>
    <definedName name="CB_86ae8e305fba439cb1e0eea973b17665" localSheetId="13" hidden="1">Львівська!#REF!</definedName>
    <definedName name="CB_86ae8e305fba439cb1e0eea973b17665" localSheetId="26" hidden="1">м.Київ!#REF!</definedName>
    <definedName name="CB_86ae8e305fba439cb1e0eea973b17665" localSheetId="14" hidden="1">Миколаївська!#REF!</definedName>
    <definedName name="CB_86ae8e305fba439cb1e0eea973b17665" localSheetId="15" hidden="1">Одеська!#REF!</definedName>
    <definedName name="CB_86ae8e305fba439cb1e0eea973b17665" localSheetId="16" hidden="1">Полтавська!#REF!</definedName>
    <definedName name="CB_86ae8e305fba439cb1e0eea973b17665" localSheetId="17" hidden="1">Рівненська!#REF!</definedName>
    <definedName name="CB_86ae8e305fba439cb1e0eea973b17665" localSheetId="18" hidden="1">Сумська!#REF!</definedName>
    <definedName name="CB_86ae8e305fba439cb1e0eea973b17665" localSheetId="19" hidden="1">Тернопільська!#REF!</definedName>
    <definedName name="CB_86ae8e305fba439cb1e0eea973b17665" localSheetId="20" hidden="1">Харківська!#REF!</definedName>
    <definedName name="CB_86ae8e305fba439cb1e0eea973b17665" localSheetId="21" hidden="1">Херсонська!#REF!</definedName>
    <definedName name="CB_86ae8e305fba439cb1e0eea973b17665" localSheetId="22" hidden="1">Хмельницька!#REF!</definedName>
    <definedName name="CB_86ae8e305fba439cb1e0eea973b17665" localSheetId="23" hidden="1">Черкаська!#REF!</definedName>
    <definedName name="CB_86ae8e305fba439cb1e0eea973b17665" localSheetId="24" hidden="1">Чернівецька!#REF!</definedName>
    <definedName name="CB_86ae8e305fba439cb1e0eea973b17665" localSheetId="25" hidden="1">Чернігівська!#REF!</definedName>
    <definedName name="CB_8d1880d7144f4236943030d45380c911" localSheetId="2" hidden="1">Вінницька!#REF!</definedName>
    <definedName name="CB_8d1880d7144f4236943030d45380c911" localSheetId="3" hidden="1">Волинська!#REF!</definedName>
    <definedName name="CB_8d1880d7144f4236943030d45380c911" localSheetId="1" hidden="1">Грип!#REF!</definedName>
    <definedName name="CB_8d1880d7144f4236943030d45380c911" localSheetId="4" hidden="1">Дніпропетровська!#REF!</definedName>
    <definedName name="CB_8d1880d7144f4236943030d45380c911" localSheetId="5" hidden="1">Донецька!#REF!</definedName>
    <definedName name="CB_8d1880d7144f4236943030d45380c911" localSheetId="6" hidden="1">Житомирська!#REF!</definedName>
    <definedName name="CB_8d1880d7144f4236943030d45380c911" localSheetId="7" hidden="1">Закарпатська!#REF!</definedName>
    <definedName name="CB_8d1880d7144f4236943030d45380c911" localSheetId="8" hidden="1">Запорізька!#REF!</definedName>
    <definedName name="CB_8d1880d7144f4236943030d45380c911" localSheetId="9" hidden="1">'Ів.-Франковська'!#REF!</definedName>
    <definedName name="CB_8d1880d7144f4236943030d45380c911" localSheetId="10" hidden="1">Київська!#REF!</definedName>
    <definedName name="CB_8d1880d7144f4236943030d45380c911" localSheetId="11" hidden="1">Кіровоградська!#REF!</definedName>
    <definedName name="CB_8d1880d7144f4236943030d45380c911" localSheetId="12" hidden="1">Луганська!#REF!</definedName>
    <definedName name="CB_8d1880d7144f4236943030d45380c911" localSheetId="13" hidden="1">Львівська!#REF!</definedName>
    <definedName name="CB_8d1880d7144f4236943030d45380c911" localSheetId="26" hidden="1">м.Київ!#REF!</definedName>
    <definedName name="CB_8d1880d7144f4236943030d45380c911" localSheetId="14" hidden="1">Миколаївська!#REF!</definedName>
    <definedName name="CB_8d1880d7144f4236943030d45380c911" localSheetId="15" hidden="1">Одеська!#REF!</definedName>
    <definedName name="CB_8d1880d7144f4236943030d45380c911" localSheetId="16" hidden="1">Полтавська!#REF!</definedName>
    <definedName name="CB_8d1880d7144f4236943030d45380c911" localSheetId="17" hidden="1">Рівненська!#REF!</definedName>
    <definedName name="CB_8d1880d7144f4236943030d45380c911" localSheetId="18" hidden="1">Сумська!#REF!</definedName>
    <definedName name="CB_8d1880d7144f4236943030d45380c911" localSheetId="19" hidden="1">Тернопільська!#REF!</definedName>
    <definedName name="CB_8d1880d7144f4236943030d45380c911" localSheetId="20" hidden="1">Харківська!#REF!</definedName>
    <definedName name="CB_8d1880d7144f4236943030d45380c911" localSheetId="21" hidden="1">Херсонська!#REF!</definedName>
    <definedName name="CB_8d1880d7144f4236943030d45380c911" localSheetId="22" hidden="1">Хмельницька!#REF!</definedName>
    <definedName name="CB_8d1880d7144f4236943030d45380c911" localSheetId="23" hidden="1">Черкаська!#REF!</definedName>
    <definedName name="CB_8d1880d7144f4236943030d45380c911" localSheetId="24" hidden="1">Чернівецька!#REF!</definedName>
    <definedName name="CB_8d1880d7144f4236943030d45380c911" localSheetId="25" hidden="1">Чернігівська!#REF!</definedName>
    <definedName name="CB_b68f5717014a441cacc7c9b00bb02763" localSheetId="2" hidden="1">Вінницька!#REF!</definedName>
    <definedName name="CB_b68f5717014a441cacc7c9b00bb02763" localSheetId="3" hidden="1">Волинська!#REF!</definedName>
    <definedName name="CB_b68f5717014a441cacc7c9b00bb02763" localSheetId="1" hidden="1">Грип!#REF!</definedName>
    <definedName name="CB_b68f5717014a441cacc7c9b00bb02763" localSheetId="4" hidden="1">Дніпропетровська!#REF!</definedName>
    <definedName name="CB_b68f5717014a441cacc7c9b00bb02763" localSheetId="5" hidden="1">Донецька!#REF!</definedName>
    <definedName name="CB_b68f5717014a441cacc7c9b00bb02763" localSheetId="6" hidden="1">Житомирська!#REF!</definedName>
    <definedName name="CB_b68f5717014a441cacc7c9b00bb02763" localSheetId="7" hidden="1">Закарпатська!#REF!</definedName>
    <definedName name="CB_b68f5717014a441cacc7c9b00bb02763" localSheetId="8" hidden="1">Запорізька!#REF!</definedName>
    <definedName name="CB_b68f5717014a441cacc7c9b00bb02763" localSheetId="9" hidden="1">'Ів.-Франковська'!#REF!</definedName>
    <definedName name="CB_b68f5717014a441cacc7c9b00bb02763" localSheetId="10" hidden="1">Київська!#REF!</definedName>
    <definedName name="CB_b68f5717014a441cacc7c9b00bb02763" localSheetId="11" hidden="1">Кіровоградська!#REF!</definedName>
    <definedName name="CB_b68f5717014a441cacc7c9b00bb02763" localSheetId="12" hidden="1">Луганська!#REF!</definedName>
    <definedName name="CB_b68f5717014a441cacc7c9b00bb02763" localSheetId="13" hidden="1">Львівська!#REF!</definedName>
    <definedName name="CB_b68f5717014a441cacc7c9b00bb02763" localSheetId="26" hidden="1">м.Київ!#REF!</definedName>
    <definedName name="CB_b68f5717014a441cacc7c9b00bb02763" localSheetId="14" hidden="1">Миколаївська!#REF!</definedName>
    <definedName name="CB_b68f5717014a441cacc7c9b00bb02763" localSheetId="15" hidden="1">Одеська!#REF!</definedName>
    <definedName name="CB_b68f5717014a441cacc7c9b00bb02763" localSheetId="16" hidden="1">Полтавська!#REF!</definedName>
    <definedName name="CB_b68f5717014a441cacc7c9b00bb02763" localSheetId="17" hidden="1">Рівненська!#REF!</definedName>
    <definedName name="CB_b68f5717014a441cacc7c9b00bb02763" localSheetId="18" hidden="1">Сумська!#REF!</definedName>
    <definedName name="CB_b68f5717014a441cacc7c9b00bb02763" localSheetId="19" hidden="1">Тернопільська!#REF!</definedName>
    <definedName name="CB_b68f5717014a441cacc7c9b00bb02763" localSheetId="20" hidden="1">Харківська!#REF!</definedName>
    <definedName name="CB_b68f5717014a441cacc7c9b00bb02763" localSheetId="21" hidden="1">Херсонська!#REF!</definedName>
    <definedName name="CB_b68f5717014a441cacc7c9b00bb02763" localSheetId="22" hidden="1">Хмельницька!#REF!</definedName>
    <definedName name="CB_b68f5717014a441cacc7c9b00bb02763" localSheetId="23" hidden="1">Черкаська!#REF!</definedName>
    <definedName name="CB_b68f5717014a441cacc7c9b00bb02763" localSheetId="24" hidden="1">Чернівецька!#REF!</definedName>
    <definedName name="CB_b68f5717014a441cacc7c9b00bb02763" localSheetId="25" hidden="1">Чернігівська!#REF!</definedName>
    <definedName name="CB_Block_00000000000000000000000000000000" localSheetId="2" hidden="1">"'7.0.0.0"</definedName>
    <definedName name="CB_Block_00000000000000000000000000000000" localSheetId="3" hidden="1">"'7.0.0.0"</definedName>
    <definedName name="CB_Block_00000000000000000000000000000000" localSheetId="1" hidden="1">"'7.0.0.0"</definedName>
    <definedName name="CB_Block_00000000000000000000000000000000" localSheetId="4" hidden="1">"'7.0.0.0"</definedName>
    <definedName name="CB_Block_00000000000000000000000000000000" localSheetId="5" hidden="1">"'7.0.0.0"</definedName>
    <definedName name="CB_Block_00000000000000000000000000000000" localSheetId="6" hidden="1">"'7.0.0.0"</definedName>
    <definedName name="CB_Block_00000000000000000000000000000000" localSheetId="7" hidden="1">"'7.0.0.0"</definedName>
    <definedName name="CB_Block_00000000000000000000000000000000" localSheetId="8" hidden="1">"'7.0.0.0"</definedName>
    <definedName name="CB_Block_00000000000000000000000000000000" localSheetId="9" hidden="1">"'7.0.0.0"</definedName>
    <definedName name="CB_Block_00000000000000000000000000000000" localSheetId="10" hidden="1">"'7.0.0.0"</definedName>
    <definedName name="CB_Block_00000000000000000000000000000000" localSheetId="11" hidden="1">"'7.0.0.0"</definedName>
    <definedName name="CB_Block_00000000000000000000000000000000" localSheetId="12" hidden="1">"'7.0.0.0"</definedName>
    <definedName name="CB_Block_00000000000000000000000000000000" localSheetId="13" hidden="1">"'7.0.0.0"</definedName>
    <definedName name="CB_Block_00000000000000000000000000000000" localSheetId="26" hidden="1">"'7.0.0.0"</definedName>
    <definedName name="CB_Block_00000000000000000000000000000000" localSheetId="14" hidden="1">"'7.0.0.0"</definedName>
    <definedName name="CB_Block_00000000000000000000000000000000" localSheetId="15" hidden="1">"'7.0.0.0"</definedName>
    <definedName name="CB_Block_00000000000000000000000000000000" localSheetId="16" hidden="1">"'7.0.0.0"</definedName>
    <definedName name="CB_Block_00000000000000000000000000000000" localSheetId="17" hidden="1">"'7.0.0.0"</definedName>
    <definedName name="CB_Block_00000000000000000000000000000000" localSheetId="18" hidden="1">"'7.0.0.0"</definedName>
    <definedName name="CB_Block_00000000000000000000000000000000" localSheetId="19" hidden="1">"'7.0.0.0"</definedName>
    <definedName name="CB_Block_00000000000000000000000000000000" localSheetId="20" hidden="1">"'7.0.0.0"</definedName>
    <definedName name="CB_Block_00000000000000000000000000000000" localSheetId="21" hidden="1">"'7.0.0.0"</definedName>
    <definedName name="CB_Block_00000000000000000000000000000000" localSheetId="22" hidden="1">"'7.0.0.0"</definedName>
    <definedName name="CB_Block_00000000000000000000000000000000" localSheetId="23" hidden="1">"'7.0.0.0"</definedName>
    <definedName name="CB_Block_00000000000000000000000000000000" localSheetId="24" hidden="1">"'7.0.0.0"</definedName>
    <definedName name="CB_Block_00000000000000000000000000000000" localSheetId="25" hidden="1">"'7.0.0.0"</definedName>
    <definedName name="CB_Block_00000000000000000000000000000001" localSheetId="0" hidden="1">"'636709341512538203"</definedName>
    <definedName name="CB_Block_00000000000000000000000000000001" localSheetId="2" hidden="1">"'636709341512069453"</definedName>
    <definedName name="CB_Block_00000000000000000000000000000001" localSheetId="3" hidden="1">"'636709341512069453"</definedName>
    <definedName name="CB_Block_00000000000000000000000000000001" localSheetId="1" hidden="1">"'636709341512069453"</definedName>
    <definedName name="CB_Block_00000000000000000000000000000001" localSheetId="4" hidden="1">"'636709341512069453"</definedName>
    <definedName name="CB_Block_00000000000000000000000000000001" localSheetId="5" hidden="1">"'636709341512069453"</definedName>
    <definedName name="CB_Block_00000000000000000000000000000001" localSheetId="6" hidden="1">"'636709341512069453"</definedName>
    <definedName name="CB_Block_00000000000000000000000000000001" localSheetId="7" hidden="1">"'636709341512069453"</definedName>
    <definedName name="CB_Block_00000000000000000000000000000001" localSheetId="8" hidden="1">"'636709341512069453"</definedName>
    <definedName name="CB_Block_00000000000000000000000000000001" localSheetId="9" hidden="1">"'636709341512069453"</definedName>
    <definedName name="CB_Block_00000000000000000000000000000001" localSheetId="10" hidden="1">"'636709341512069453"</definedName>
    <definedName name="CB_Block_00000000000000000000000000000001" localSheetId="11" hidden="1">"'636709341512069453"</definedName>
    <definedName name="CB_Block_00000000000000000000000000000001" localSheetId="12" hidden="1">"'636709341512069453"</definedName>
    <definedName name="CB_Block_00000000000000000000000000000001" localSheetId="13" hidden="1">"'636709341512069453"</definedName>
    <definedName name="CB_Block_00000000000000000000000000000001" localSheetId="26" hidden="1">"'636709341512069453"</definedName>
    <definedName name="CB_Block_00000000000000000000000000000001" localSheetId="14" hidden="1">"'636709341512069453"</definedName>
    <definedName name="CB_Block_00000000000000000000000000000001" localSheetId="15" hidden="1">"'636709341512069453"</definedName>
    <definedName name="CB_Block_00000000000000000000000000000001" localSheetId="16" hidden="1">"'636709341512069453"</definedName>
    <definedName name="CB_Block_00000000000000000000000000000001" localSheetId="17" hidden="1">"'636709341512069453"</definedName>
    <definedName name="CB_Block_00000000000000000000000000000001" localSheetId="18" hidden="1">"'636709341512069453"</definedName>
    <definedName name="CB_Block_00000000000000000000000000000001" localSheetId="19" hidden="1">"'636709341512069453"</definedName>
    <definedName name="CB_Block_00000000000000000000000000000001" localSheetId="20" hidden="1">"'636709341512069453"</definedName>
    <definedName name="CB_Block_00000000000000000000000000000001" localSheetId="21" hidden="1">"'636709341512069453"</definedName>
    <definedName name="CB_Block_00000000000000000000000000000001" localSheetId="22" hidden="1">"'636709341512069453"</definedName>
    <definedName name="CB_Block_00000000000000000000000000000001" localSheetId="23" hidden="1">"'636709341512069453"</definedName>
    <definedName name="CB_Block_00000000000000000000000000000001" localSheetId="24" hidden="1">"'636709341512069453"</definedName>
    <definedName name="CB_Block_00000000000000000000000000000001" localSheetId="25" hidden="1">"'636709341512069453"</definedName>
    <definedName name="CB_Block_00000000000000000000000000000003" localSheetId="2" hidden="1">"'11.1.275.0"</definedName>
    <definedName name="CB_Block_00000000000000000000000000000003" localSheetId="3" hidden="1">"'11.1.275.0"</definedName>
    <definedName name="CB_Block_00000000000000000000000000000003" localSheetId="1" hidden="1">"'11.1.275.0"</definedName>
    <definedName name="CB_Block_00000000000000000000000000000003" localSheetId="4" hidden="1">"'11.1.275.0"</definedName>
    <definedName name="CB_Block_00000000000000000000000000000003" localSheetId="5" hidden="1">"'11.1.275.0"</definedName>
    <definedName name="CB_Block_00000000000000000000000000000003" localSheetId="6" hidden="1">"'11.1.275.0"</definedName>
    <definedName name="CB_Block_00000000000000000000000000000003" localSheetId="7" hidden="1">"'11.1.275.0"</definedName>
    <definedName name="CB_Block_00000000000000000000000000000003" localSheetId="8" hidden="1">"'11.1.275.0"</definedName>
    <definedName name="CB_Block_00000000000000000000000000000003" localSheetId="9" hidden="1">"'11.1.275.0"</definedName>
    <definedName name="CB_Block_00000000000000000000000000000003" localSheetId="10" hidden="1">"'11.1.275.0"</definedName>
    <definedName name="CB_Block_00000000000000000000000000000003" localSheetId="11" hidden="1">"'11.1.275.0"</definedName>
    <definedName name="CB_Block_00000000000000000000000000000003" localSheetId="12" hidden="1">"'11.1.275.0"</definedName>
    <definedName name="CB_Block_00000000000000000000000000000003" localSheetId="13" hidden="1">"'11.1.275.0"</definedName>
    <definedName name="CB_Block_00000000000000000000000000000003" localSheetId="26" hidden="1">"'11.1.275.0"</definedName>
    <definedName name="CB_Block_00000000000000000000000000000003" localSheetId="14" hidden="1">"'11.1.275.0"</definedName>
    <definedName name="CB_Block_00000000000000000000000000000003" localSheetId="15" hidden="1">"'11.1.275.0"</definedName>
    <definedName name="CB_Block_00000000000000000000000000000003" localSheetId="16" hidden="1">"'11.1.275.0"</definedName>
    <definedName name="CB_Block_00000000000000000000000000000003" localSheetId="17" hidden="1">"'11.1.275.0"</definedName>
    <definedName name="CB_Block_00000000000000000000000000000003" localSheetId="18" hidden="1">"'11.1.275.0"</definedName>
    <definedName name="CB_Block_00000000000000000000000000000003" localSheetId="19" hidden="1">"'11.1.275.0"</definedName>
    <definedName name="CB_Block_00000000000000000000000000000003" localSheetId="20" hidden="1">"'11.1.275.0"</definedName>
    <definedName name="CB_Block_00000000000000000000000000000003" localSheetId="21" hidden="1">"'11.1.275.0"</definedName>
    <definedName name="CB_Block_00000000000000000000000000000003" localSheetId="22" hidden="1">"'11.1.275.0"</definedName>
    <definedName name="CB_Block_00000000000000000000000000000003" localSheetId="23" hidden="1">"'11.1.275.0"</definedName>
    <definedName name="CB_Block_00000000000000000000000000000003" localSheetId="24" hidden="1">"'11.1.275.0"</definedName>
    <definedName name="CB_Block_00000000000000000000000000000003" localSheetId="25" hidden="1">"'11.1.275.0"</definedName>
    <definedName name="CB_BlockExt_00000000000000000000000000000003" localSheetId="2" hidden="1">"'11.1.1.1.00"</definedName>
    <definedName name="CB_BlockExt_00000000000000000000000000000003" localSheetId="3" hidden="1">"'11.1.1.1.00"</definedName>
    <definedName name="CB_BlockExt_00000000000000000000000000000003" localSheetId="1" hidden="1">"'11.1.1.1.00"</definedName>
    <definedName name="CB_BlockExt_00000000000000000000000000000003" localSheetId="4" hidden="1">"'11.1.1.1.00"</definedName>
    <definedName name="CB_BlockExt_00000000000000000000000000000003" localSheetId="5" hidden="1">"'11.1.1.1.00"</definedName>
    <definedName name="CB_BlockExt_00000000000000000000000000000003" localSheetId="6" hidden="1">"'11.1.1.1.00"</definedName>
    <definedName name="CB_BlockExt_00000000000000000000000000000003" localSheetId="7" hidden="1">"'11.1.1.1.00"</definedName>
    <definedName name="CB_BlockExt_00000000000000000000000000000003" localSheetId="8" hidden="1">"'11.1.1.1.00"</definedName>
    <definedName name="CB_BlockExt_00000000000000000000000000000003" localSheetId="9" hidden="1">"'11.1.1.1.00"</definedName>
    <definedName name="CB_BlockExt_00000000000000000000000000000003" localSheetId="10" hidden="1">"'11.1.1.1.00"</definedName>
    <definedName name="CB_BlockExt_00000000000000000000000000000003" localSheetId="11" hidden="1">"'11.1.1.1.00"</definedName>
    <definedName name="CB_BlockExt_00000000000000000000000000000003" localSheetId="12" hidden="1">"'11.1.1.1.00"</definedName>
    <definedName name="CB_BlockExt_00000000000000000000000000000003" localSheetId="13" hidden="1">"'11.1.1.1.00"</definedName>
    <definedName name="CB_BlockExt_00000000000000000000000000000003" localSheetId="26" hidden="1">"'11.1.1.1.00"</definedName>
    <definedName name="CB_BlockExt_00000000000000000000000000000003" localSheetId="14" hidden="1">"'11.1.1.1.00"</definedName>
    <definedName name="CB_BlockExt_00000000000000000000000000000003" localSheetId="15" hidden="1">"'11.1.1.1.00"</definedName>
    <definedName name="CB_BlockExt_00000000000000000000000000000003" localSheetId="16" hidden="1">"'11.1.1.1.00"</definedName>
    <definedName name="CB_BlockExt_00000000000000000000000000000003" localSheetId="17" hidden="1">"'11.1.1.1.00"</definedName>
    <definedName name="CB_BlockExt_00000000000000000000000000000003" localSheetId="18" hidden="1">"'11.1.1.1.00"</definedName>
    <definedName name="CB_BlockExt_00000000000000000000000000000003" localSheetId="19" hidden="1">"'11.1.1.1.00"</definedName>
    <definedName name="CB_BlockExt_00000000000000000000000000000003" localSheetId="20" hidden="1">"'11.1.1.1.00"</definedName>
    <definedName name="CB_BlockExt_00000000000000000000000000000003" localSheetId="21" hidden="1">"'11.1.1.1.00"</definedName>
    <definedName name="CB_BlockExt_00000000000000000000000000000003" localSheetId="22" hidden="1">"'11.1.1.1.00"</definedName>
    <definedName name="CB_BlockExt_00000000000000000000000000000003" localSheetId="23" hidden="1">"'11.1.1.1.00"</definedName>
    <definedName name="CB_BlockExt_00000000000000000000000000000003" localSheetId="24" hidden="1">"'11.1.1.1.00"</definedName>
    <definedName name="CB_BlockExt_00000000000000000000000000000003" localSheetId="25" hidden="1">"'11.1.1.1.00"</definedName>
    <definedName name="CB_d328fff2281540b0bbb8756e8ae85b75" localSheetId="2" hidden="1">Вінницька!#REF!</definedName>
    <definedName name="CB_d328fff2281540b0bbb8756e8ae85b75" localSheetId="3" hidden="1">Волинська!#REF!</definedName>
    <definedName name="CB_d328fff2281540b0bbb8756e8ae85b75" localSheetId="1" hidden="1">Грип!#REF!</definedName>
    <definedName name="CB_d328fff2281540b0bbb8756e8ae85b75" localSheetId="4" hidden="1">Дніпропетровська!#REF!</definedName>
    <definedName name="CB_d328fff2281540b0bbb8756e8ae85b75" localSheetId="5" hidden="1">Донецька!#REF!</definedName>
    <definedName name="CB_d328fff2281540b0bbb8756e8ae85b75" localSheetId="6" hidden="1">Житомирська!#REF!</definedName>
    <definedName name="CB_d328fff2281540b0bbb8756e8ae85b75" localSheetId="7" hidden="1">Закарпатська!#REF!</definedName>
    <definedName name="CB_d328fff2281540b0bbb8756e8ae85b75" localSheetId="8" hidden="1">Запорізька!#REF!</definedName>
    <definedName name="CB_d328fff2281540b0bbb8756e8ae85b75" localSheetId="9" hidden="1">'Ів.-Франковська'!#REF!</definedName>
    <definedName name="CB_d328fff2281540b0bbb8756e8ae85b75" localSheetId="10" hidden="1">Київська!#REF!</definedName>
    <definedName name="CB_d328fff2281540b0bbb8756e8ae85b75" localSheetId="11" hidden="1">Кіровоградська!#REF!</definedName>
    <definedName name="CB_d328fff2281540b0bbb8756e8ae85b75" localSheetId="12" hidden="1">Луганська!#REF!</definedName>
    <definedName name="CB_d328fff2281540b0bbb8756e8ae85b75" localSheetId="13" hidden="1">Львівська!#REF!</definedName>
    <definedName name="CB_d328fff2281540b0bbb8756e8ae85b75" localSheetId="26" hidden="1">м.Київ!#REF!</definedName>
    <definedName name="CB_d328fff2281540b0bbb8756e8ae85b75" localSheetId="14" hidden="1">Миколаївська!#REF!</definedName>
    <definedName name="CB_d328fff2281540b0bbb8756e8ae85b75" localSheetId="15" hidden="1">Одеська!#REF!</definedName>
    <definedName name="CB_d328fff2281540b0bbb8756e8ae85b75" localSheetId="16" hidden="1">Полтавська!#REF!</definedName>
    <definedName name="CB_d328fff2281540b0bbb8756e8ae85b75" localSheetId="17" hidden="1">Рівненська!#REF!</definedName>
    <definedName name="CB_d328fff2281540b0bbb8756e8ae85b75" localSheetId="18" hidden="1">Сумська!#REF!</definedName>
    <definedName name="CB_d328fff2281540b0bbb8756e8ae85b75" localSheetId="19" hidden="1">Тернопільська!#REF!</definedName>
    <definedName name="CB_d328fff2281540b0bbb8756e8ae85b75" localSheetId="20" hidden="1">Харківська!#REF!</definedName>
    <definedName name="CB_d328fff2281540b0bbb8756e8ae85b75" localSheetId="21" hidden="1">Херсонська!#REF!</definedName>
    <definedName name="CB_d328fff2281540b0bbb8756e8ae85b75" localSheetId="22" hidden="1">Хмельницька!#REF!</definedName>
    <definedName name="CB_d328fff2281540b0bbb8756e8ae85b75" localSheetId="23" hidden="1">Черкаська!#REF!</definedName>
    <definedName name="CB_d328fff2281540b0bbb8756e8ae85b75" localSheetId="24" hidden="1">Чернівецька!#REF!</definedName>
    <definedName name="CB_d328fff2281540b0bbb8756e8ae85b75" localSheetId="25" hidden="1">Чернігівська!#REF!</definedName>
    <definedName name="CB_ef9b06eb416f42949e5d7659bb605a9e" localSheetId="2" hidden="1">Вінницька!#REF!</definedName>
    <definedName name="CB_ef9b06eb416f42949e5d7659bb605a9e" localSheetId="3" hidden="1">Волинська!#REF!</definedName>
    <definedName name="CB_ef9b06eb416f42949e5d7659bb605a9e" localSheetId="1" hidden="1">Грип!#REF!</definedName>
    <definedName name="CB_ef9b06eb416f42949e5d7659bb605a9e" localSheetId="4" hidden="1">Дніпропетровська!#REF!</definedName>
    <definedName name="CB_ef9b06eb416f42949e5d7659bb605a9e" localSheetId="5" hidden="1">Донецька!#REF!</definedName>
    <definedName name="CB_ef9b06eb416f42949e5d7659bb605a9e" localSheetId="6" hidden="1">Житомирська!#REF!</definedName>
    <definedName name="CB_ef9b06eb416f42949e5d7659bb605a9e" localSheetId="7" hidden="1">Закарпатська!#REF!</definedName>
    <definedName name="CB_ef9b06eb416f42949e5d7659bb605a9e" localSheetId="8" hidden="1">Запорізька!#REF!</definedName>
    <definedName name="CB_ef9b06eb416f42949e5d7659bb605a9e" localSheetId="9" hidden="1">'Ів.-Франковська'!#REF!</definedName>
    <definedName name="CB_ef9b06eb416f42949e5d7659bb605a9e" localSheetId="10" hidden="1">Київська!#REF!</definedName>
    <definedName name="CB_ef9b06eb416f42949e5d7659bb605a9e" localSheetId="11" hidden="1">Кіровоградська!#REF!</definedName>
    <definedName name="CB_ef9b06eb416f42949e5d7659bb605a9e" localSheetId="12" hidden="1">Луганська!#REF!</definedName>
    <definedName name="CB_ef9b06eb416f42949e5d7659bb605a9e" localSheetId="13" hidden="1">Львівська!#REF!</definedName>
    <definedName name="CB_ef9b06eb416f42949e5d7659bb605a9e" localSheetId="26" hidden="1">м.Київ!#REF!</definedName>
    <definedName name="CB_ef9b06eb416f42949e5d7659bb605a9e" localSheetId="14" hidden="1">Миколаївська!#REF!</definedName>
    <definedName name="CB_ef9b06eb416f42949e5d7659bb605a9e" localSheetId="15" hidden="1">Одеська!#REF!</definedName>
    <definedName name="CB_ef9b06eb416f42949e5d7659bb605a9e" localSheetId="16" hidden="1">Полтавська!#REF!</definedName>
    <definedName name="CB_ef9b06eb416f42949e5d7659bb605a9e" localSheetId="17" hidden="1">Рівненська!#REF!</definedName>
    <definedName name="CB_ef9b06eb416f42949e5d7659bb605a9e" localSheetId="18" hidden="1">Сумська!#REF!</definedName>
    <definedName name="CB_ef9b06eb416f42949e5d7659bb605a9e" localSheetId="19" hidden="1">Тернопільська!#REF!</definedName>
    <definedName name="CB_ef9b06eb416f42949e5d7659bb605a9e" localSheetId="20" hidden="1">Харківська!#REF!</definedName>
    <definedName name="CB_ef9b06eb416f42949e5d7659bb605a9e" localSheetId="21" hidden="1">Херсонська!#REF!</definedName>
    <definedName name="CB_ef9b06eb416f42949e5d7659bb605a9e" localSheetId="22" hidden="1">Хмельницька!#REF!</definedName>
    <definedName name="CB_ef9b06eb416f42949e5d7659bb605a9e" localSheetId="23" hidden="1">Черкаська!#REF!</definedName>
    <definedName name="CB_ef9b06eb416f42949e5d7659bb605a9e" localSheetId="24" hidden="1">Чернівецька!#REF!</definedName>
    <definedName name="CB_ef9b06eb416f42949e5d7659bb605a9e" localSheetId="25" hidden="1">Чернігівська!#REF!</definedName>
    <definedName name="CB_f9c045b0d025454db28a62df6389a3ff" localSheetId="2" hidden="1">Вінницька!#REF!</definedName>
    <definedName name="CB_f9c045b0d025454db28a62df6389a3ff" localSheetId="3" hidden="1">Волинська!#REF!</definedName>
    <definedName name="CB_f9c045b0d025454db28a62df6389a3ff" localSheetId="1" hidden="1">Грип!#REF!</definedName>
    <definedName name="CB_f9c045b0d025454db28a62df6389a3ff" localSheetId="4" hidden="1">Дніпропетровська!#REF!</definedName>
    <definedName name="CB_f9c045b0d025454db28a62df6389a3ff" localSheetId="5" hidden="1">Донецька!#REF!</definedName>
    <definedName name="CB_f9c045b0d025454db28a62df6389a3ff" localSheetId="6" hidden="1">Житомирська!#REF!</definedName>
    <definedName name="CB_f9c045b0d025454db28a62df6389a3ff" localSheetId="7" hidden="1">Закарпатська!#REF!</definedName>
    <definedName name="CB_f9c045b0d025454db28a62df6389a3ff" localSheetId="8" hidden="1">Запорізька!#REF!</definedName>
    <definedName name="CB_f9c045b0d025454db28a62df6389a3ff" localSheetId="9" hidden="1">'Ів.-Франковська'!#REF!</definedName>
    <definedName name="CB_f9c045b0d025454db28a62df6389a3ff" localSheetId="10" hidden="1">Київська!#REF!</definedName>
    <definedName name="CB_f9c045b0d025454db28a62df6389a3ff" localSheetId="11" hidden="1">Кіровоградська!#REF!</definedName>
    <definedName name="CB_f9c045b0d025454db28a62df6389a3ff" localSheetId="12" hidden="1">Луганська!#REF!</definedName>
    <definedName name="CB_f9c045b0d025454db28a62df6389a3ff" localSheetId="13" hidden="1">Львівська!#REF!</definedName>
    <definedName name="CB_f9c045b0d025454db28a62df6389a3ff" localSheetId="26" hidden="1">м.Київ!#REF!</definedName>
    <definedName name="CB_f9c045b0d025454db28a62df6389a3ff" localSheetId="14" hidden="1">Миколаївська!#REF!</definedName>
    <definedName name="CB_f9c045b0d025454db28a62df6389a3ff" localSheetId="15" hidden="1">Одеська!#REF!</definedName>
    <definedName name="CB_f9c045b0d025454db28a62df6389a3ff" localSheetId="16" hidden="1">Полтавська!#REF!</definedName>
    <definedName name="CB_f9c045b0d025454db28a62df6389a3ff" localSheetId="17" hidden="1">Рівненська!#REF!</definedName>
    <definedName name="CB_f9c045b0d025454db28a62df6389a3ff" localSheetId="18" hidden="1">Сумська!#REF!</definedName>
    <definedName name="CB_f9c045b0d025454db28a62df6389a3ff" localSheetId="19" hidden="1">Тернопільська!#REF!</definedName>
    <definedName name="CB_f9c045b0d025454db28a62df6389a3ff" localSheetId="20" hidden="1">Харківська!#REF!</definedName>
    <definedName name="CB_f9c045b0d025454db28a62df6389a3ff" localSheetId="21" hidden="1">Херсонська!#REF!</definedName>
    <definedName name="CB_f9c045b0d025454db28a62df6389a3ff" localSheetId="22" hidden="1">Хмельницька!#REF!</definedName>
    <definedName name="CB_f9c045b0d025454db28a62df6389a3ff" localSheetId="23" hidden="1">Черкаська!#REF!</definedName>
    <definedName name="CB_f9c045b0d025454db28a62df6389a3ff" localSheetId="24" hidden="1">Чернівецька!#REF!</definedName>
    <definedName name="CB_f9c045b0d025454db28a62df6389a3ff" localSheetId="25" hidden="1">Чернігівська!#REF!</definedName>
    <definedName name="CBWorkbookPriority" localSheetId="0" hidden="1">-1699700251</definedName>
    <definedName name="CBx_525660f1d1ce4aef9716dcf390cad1f7" localSheetId="0" hidden="1">"'CB_DATA_'!$A$1"</definedName>
    <definedName name="CBx_5fc0691d9c704e4190fed223af98fd48" localSheetId="0" hidden="1">"'Грип'!$A$1"</definedName>
    <definedName name="CBx_Sheet_Guid" localSheetId="0" hidden="1">"'525660f1-d1ce-4aef-9716-dcf390cad1f7"</definedName>
    <definedName name="CBx_Sheet_Guid" localSheetId="2" hidden="1">"'5fc0691d-9c70-4e41-90fe-d223af98fd48"</definedName>
    <definedName name="CBx_Sheet_Guid" localSheetId="3" hidden="1">"'5fc0691d-9c70-4e41-90fe-d223af98fd48"</definedName>
    <definedName name="CBx_Sheet_Guid" localSheetId="1" hidden="1">"'5fc0691d-9c70-4e41-90fe-d223af98fd48"</definedName>
    <definedName name="CBx_Sheet_Guid" localSheetId="4" hidden="1">"'5fc0691d-9c70-4e41-90fe-d223af98fd48"</definedName>
    <definedName name="CBx_Sheet_Guid" localSheetId="5" hidden="1">"'5fc0691d-9c70-4e41-90fe-d223af98fd48"</definedName>
    <definedName name="CBx_Sheet_Guid" localSheetId="6" hidden="1">"'5fc0691d-9c70-4e41-90fe-d223af98fd48"</definedName>
    <definedName name="CBx_Sheet_Guid" localSheetId="7" hidden="1">"'5fc0691d-9c70-4e41-90fe-d223af98fd48"</definedName>
    <definedName name="CBx_Sheet_Guid" localSheetId="8" hidden="1">"'5fc0691d-9c70-4e41-90fe-d223af98fd48"</definedName>
    <definedName name="CBx_Sheet_Guid" localSheetId="9" hidden="1">"'5fc0691d-9c70-4e41-90fe-d223af98fd48"</definedName>
    <definedName name="CBx_Sheet_Guid" localSheetId="10" hidden="1">"'5fc0691d-9c70-4e41-90fe-d223af98fd48"</definedName>
    <definedName name="CBx_Sheet_Guid" localSheetId="11" hidden="1">"'5fc0691d-9c70-4e41-90fe-d223af98fd48"</definedName>
    <definedName name="CBx_Sheet_Guid" localSheetId="12" hidden="1">"'5fc0691d-9c70-4e41-90fe-d223af98fd48"</definedName>
    <definedName name="CBx_Sheet_Guid" localSheetId="13" hidden="1">"'5fc0691d-9c70-4e41-90fe-d223af98fd48"</definedName>
    <definedName name="CBx_Sheet_Guid" localSheetId="26" hidden="1">"'5fc0691d-9c70-4e41-90fe-d223af98fd48"</definedName>
    <definedName name="CBx_Sheet_Guid" localSheetId="14" hidden="1">"'5fc0691d-9c70-4e41-90fe-d223af98fd48"</definedName>
    <definedName name="CBx_Sheet_Guid" localSheetId="15" hidden="1">"'5fc0691d-9c70-4e41-90fe-d223af98fd48"</definedName>
    <definedName name="CBx_Sheet_Guid" localSheetId="16" hidden="1">"'5fc0691d-9c70-4e41-90fe-d223af98fd48"</definedName>
    <definedName name="CBx_Sheet_Guid" localSheetId="17" hidden="1">"'5fc0691d-9c70-4e41-90fe-d223af98fd48"</definedName>
    <definedName name="CBx_Sheet_Guid" localSheetId="18" hidden="1">"'5fc0691d-9c70-4e41-90fe-d223af98fd48"</definedName>
    <definedName name="CBx_Sheet_Guid" localSheetId="19" hidden="1">"'5fc0691d-9c70-4e41-90fe-d223af98fd48"</definedName>
    <definedName name="CBx_Sheet_Guid" localSheetId="20" hidden="1">"'5fc0691d-9c70-4e41-90fe-d223af98fd48"</definedName>
    <definedName name="CBx_Sheet_Guid" localSheetId="21" hidden="1">"'5fc0691d-9c70-4e41-90fe-d223af98fd48"</definedName>
    <definedName name="CBx_Sheet_Guid" localSheetId="22" hidden="1">"'5fc0691d-9c70-4e41-90fe-d223af98fd48"</definedName>
    <definedName name="CBx_Sheet_Guid" localSheetId="23" hidden="1">"'5fc0691d-9c70-4e41-90fe-d223af98fd48"</definedName>
    <definedName name="CBx_Sheet_Guid" localSheetId="24" hidden="1">"'5fc0691d-9c70-4e41-90fe-d223af98fd48"</definedName>
    <definedName name="CBx_Sheet_Guid" localSheetId="25" hidden="1">"'5fc0691d-9c70-4e41-90fe-d223af98fd48"</definedName>
    <definedName name="CBx_SheetRef" localSheetId="0" hidden="1">CB_DATA_!$A$14</definedName>
    <definedName name="CBx_SheetRef" localSheetId="2" hidden="1">CB_DATA_!$B$14</definedName>
    <definedName name="CBx_SheetRef" localSheetId="3" hidden="1">CB_DATA_!$B$14</definedName>
    <definedName name="CBx_SheetRef" localSheetId="1" hidden="1">CB_DATA_!$B$14</definedName>
    <definedName name="CBx_SheetRef" localSheetId="4" hidden="1">CB_DATA_!$B$14</definedName>
    <definedName name="CBx_SheetRef" localSheetId="5" hidden="1">CB_DATA_!$B$14</definedName>
    <definedName name="CBx_SheetRef" localSheetId="6" hidden="1">CB_DATA_!$B$14</definedName>
    <definedName name="CBx_SheetRef" localSheetId="7" hidden="1">CB_DATA_!$B$14</definedName>
    <definedName name="CBx_SheetRef" localSheetId="8" hidden="1">CB_DATA_!$B$14</definedName>
    <definedName name="CBx_SheetRef" localSheetId="9" hidden="1">CB_DATA_!$B$14</definedName>
    <definedName name="CBx_SheetRef" localSheetId="10" hidden="1">CB_DATA_!$B$14</definedName>
    <definedName name="CBx_SheetRef" localSheetId="11" hidden="1">CB_DATA_!$B$14</definedName>
    <definedName name="CBx_SheetRef" localSheetId="12" hidden="1">CB_DATA_!$B$14</definedName>
    <definedName name="CBx_SheetRef" localSheetId="13" hidden="1">CB_DATA_!$B$14</definedName>
    <definedName name="CBx_SheetRef" localSheetId="26" hidden="1">CB_DATA_!$B$14</definedName>
    <definedName name="CBx_SheetRef" localSheetId="14" hidden="1">CB_DATA_!$B$14</definedName>
    <definedName name="CBx_SheetRef" localSheetId="15" hidden="1">CB_DATA_!$B$14</definedName>
    <definedName name="CBx_SheetRef" localSheetId="16" hidden="1">CB_DATA_!$B$14</definedName>
    <definedName name="CBx_SheetRef" localSheetId="17" hidden="1">CB_DATA_!$B$14</definedName>
    <definedName name="CBx_SheetRef" localSheetId="18" hidden="1">CB_DATA_!$B$14</definedName>
    <definedName name="CBx_SheetRef" localSheetId="19" hidden="1">CB_DATA_!$B$14</definedName>
    <definedName name="CBx_SheetRef" localSheetId="20" hidden="1">CB_DATA_!$B$14</definedName>
    <definedName name="CBx_SheetRef" localSheetId="21" hidden="1">CB_DATA_!$B$14</definedName>
    <definedName name="CBx_SheetRef" localSheetId="22" hidden="1">CB_DATA_!$B$14</definedName>
    <definedName name="CBx_SheetRef" localSheetId="23" hidden="1">CB_DATA_!$B$14</definedName>
    <definedName name="CBx_SheetRef" localSheetId="24" hidden="1">CB_DATA_!$B$14</definedName>
    <definedName name="CBx_SheetRef" localSheetId="25" hidden="1">CB_DATA_!$B$14</definedName>
    <definedName name="CBx_StorageType" localSheetId="0" hidden="1">2</definedName>
    <definedName name="CBx_StorageType" localSheetId="2" hidden="1">2</definedName>
    <definedName name="CBx_StorageType" localSheetId="3" hidden="1">2</definedName>
    <definedName name="CBx_StorageType" localSheetId="1" hidden="1">2</definedName>
    <definedName name="CBx_StorageType" localSheetId="4" hidden="1">2</definedName>
    <definedName name="CBx_StorageType" localSheetId="5" hidden="1">2</definedName>
    <definedName name="CBx_StorageType" localSheetId="6" hidden="1">2</definedName>
    <definedName name="CBx_StorageType" localSheetId="7" hidden="1">2</definedName>
    <definedName name="CBx_StorageType" localSheetId="8" hidden="1">2</definedName>
    <definedName name="CBx_StorageType" localSheetId="9" hidden="1">2</definedName>
    <definedName name="CBx_StorageType" localSheetId="10" hidden="1">2</definedName>
    <definedName name="CBx_StorageType" localSheetId="11" hidden="1">2</definedName>
    <definedName name="CBx_StorageType" localSheetId="12" hidden="1">2</definedName>
    <definedName name="CBx_StorageType" localSheetId="13" hidden="1">2</definedName>
    <definedName name="CBx_StorageType" localSheetId="26" hidden="1">2</definedName>
    <definedName name="CBx_StorageType" localSheetId="14" hidden="1">2</definedName>
    <definedName name="CBx_StorageType" localSheetId="15" hidden="1">2</definedName>
    <definedName name="CBx_StorageType" localSheetId="16" hidden="1">2</definedName>
    <definedName name="CBx_StorageType" localSheetId="17" hidden="1">2</definedName>
    <definedName name="CBx_StorageType" localSheetId="18" hidden="1">2</definedName>
    <definedName name="CBx_StorageType" localSheetId="19" hidden="1">2</definedName>
    <definedName name="CBx_StorageType" localSheetId="20" hidden="1">2</definedName>
    <definedName name="CBx_StorageType" localSheetId="21" hidden="1">2</definedName>
    <definedName name="CBx_StorageType" localSheetId="22" hidden="1">2</definedName>
    <definedName name="CBx_StorageType" localSheetId="23" hidden="1">2</definedName>
    <definedName name="CBx_StorageType" localSheetId="24" hidden="1">2</definedName>
    <definedName name="CBx_StorageType" localSheetId="25" hidden="1">2</definedName>
    <definedName name="solver_adj" localSheetId="2" hidden="1">Вінницька!$F$2:$F$13</definedName>
    <definedName name="solver_adj" localSheetId="3" hidden="1">Волинська!$F$2:$F$13</definedName>
    <definedName name="solver_adj" localSheetId="1" hidden="1">Грип!$F$2:$F$13</definedName>
    <definedName name="solver_adj" localSheetId="4" hidden="1">Дніпропетровська!$F$2:$F$13</definedName>
    <definedName name="solver_adj" localSheetId="5" hidden="1">Донецька!$F$2:$F$13</definedName>
    <definedName name="solver_adj" localSheetId="6" hidden="1">Житомирська!$F$2:$F$13</definedName>
    <definedName name="solver_adj" localSheetId="7" hidden="1">Закарпатська!$F$2:$F$13</definedName>
    <definedName name="solver_adj" localSheetId="8" hidden="1">Запорізька!$F$2:$F$13</definedName>
    <definedName name="solver_adj" localSheetId="9" hidden="1">'Ів.-Франковська'!$F$2:$F$13</definedName>
    <definedName name="solver_adj" localSheetId="10" hidden="1">Київська!$F$2:$F$13</definedName>
    <definedName name="solver_adj" localSheetId="11" hidden="1">Кіровоградська!$F$2:$F$13</definedName>
    <definedName name="solver_adj" localSheetId="12" hidden="1">Луганська!$F$2:$F$13</definedName>
    <definedName name="solver_adj" localSheetId="13" hidden="1">Львівська!$F$2:$F$13</definedName>
    <definedName name="solver_adj" localSheetId="26" hidden="1">м.Київ!$F$2:$F$13</definedName>
    <definedName name="solver_adj" localSheetId="14" hidden="1">Миколаївська!$F$2:$F$13</definedName>
    <definedName name="solver_adj" localSheetId="15" hidden="1">Одеська!$F$2:$F$13</definedName>
    <definedName name="solver_adj" localSheetId="16" hidden="1">Полтавська!$F$2:$F$13</definedName>
    <definedName name="solver_adj" localSheetId="17" hidden="1">Рівненська!$F$2:$F$13</definedName>
    <definedName name="solver_adj" localSheetId="18" hidden="1">Сумська!$F$2:$F$13</definedName>
    <definedName name="solver_adj" localSheetId="19" hidden="1">Тернопільська!$F$2:$F$13</definedName>
    <definedName name="solver_adj" localSheetId="20" hidden="1">Харківська!$F$2:$F$13</definedName>
    <definedName name="solver_adj" localSheetId="21" hidden="1">Херсонська!$F$2:$F$13</definedName>
    <definedName name="solver_adj" localSheetId="22" hidden="1">Хмельницька!$F$2:$F$13</definedName>
    <definedName name="solver_adj" localSheetId="23" hidden="1">Черкаська!$F$2:$F$13</definedName>
    <definedName name="solver_adj" localSheetId="24" hidden="1">Чернівецька!$F$2:$F$13</definedName>
    <definedName name="solver_adj" localSheetId="25" hidden="1">Чернігівська!$F$2:$F$13</definedName>
    <definedName name="solver_cvg" localSheetId="2" hidden="1">0.0001</definedName>
    <definedName name="solver_cvg" localSheetId="3" hidden="1">0.0001</definedName>
    <definedName name="solver_cvg" localSheetId="1" hidden="1">0.0001</definedName>
    <definedName name="solver_cvg" localSheetId="4" hidden="1">0.0001</definedName>
    <definedName name="solver_cvg" localSheetId="5" hidden="1">0.0001</definedName>
    <definedName name="solver_cvg" localSheetId="6" hidden="1">0.0001</definedName>
    <definedName name="solver_cvg" localSheetId="7" hidden="1">0.0001</definedName>
    <definedName name="solver_cvg" localSheetId="8" hidden="1">0.0001</definedName>
    <definedName name="solver_cvg" localSheetId="9" hidden="1">0.0001</definedName>
    <definedName name="solver_cvg" localSheetId="10" hidden="1">0.0001</definedName>
    <definedName name="solver_cvg" localSheetId="11" hidden="1">0.0001</definedName>
    <definedName name="solver_cvg" localSheetId="12" hidden="1">0.0001</definedName>
    <definedName name="solver_cvg" localSheetId="13" hidden="1">0.0001</definedName>
    <definedName name="solver_cvg" localSheetId="26" hidden="1">0.0001</definedName>
    <definedName name="solver_cvg" localSheetId="14" hidden="1">0.0001</definedName>
    <definedName name="solver_cvg" localSheetId="15" hidden="1">0.0001</definedName>
    <definedName name="solver_cvg" localSheetId="16" hidden="1">0.0001</definedName>
    <definedName name="solver_cvg" localSheetId="17" hidden="1">0.0001</definedName>
    <definedName name="solver_cvg" localSheetId="18" hidden="1">0.0001</definedName>
    <definedName name="solver_cvg" localSheetId="19" hidden="1">0.0001</definedName>
    <definedName name="solver_cvg" localSheetId="20" hidden="1">0.0001</definedName>
    <definedName name="solver_cvg" localSheetId="21" hidden="1">0.0001</definedName>
    <definedName name="solver_cvg" localSheetId="22" hidden="1">0.0001</definedName>
    <definedName name="solver_cvg" localSheetId="23" hidden="1">0.0001</definedName>
    <definedName name="solver_cvg" localSheetId="24" hidden="1">0.0001</definedName>
    <definedName name="solver_cvg" localSheetId="25" hidden="1">0.0001</definedName>
    <definedName name="solver_drv" localSheetId="2" hidden="1">1</definedName>
    <definedName name="solver_drv" localSheetId="3" hidden="1">1</definedName>
    <definedName name="solver_drv" localSheetId="1" hidden="1">1</definedName>
    <definedName name="solver_drv" localSheetId="4" hidden="1">1</definedName>
    <definedName name="solver_drv" localSheetId="5" hidden="1">1</definedName>
    <definedName name="solver_drv" localSheetId="6" hidden="1">1</definedName>
    <definedName name="solver_drv" localSheetId="7" hidden="1">1</definedName>
    <definedName name="solver_drv" localSheetId="8" hidden="1">1</definedName>
    <definedName name="solver_drv" localSheetId="9" hidden="1">1</definedName>
    <definedName name="solver_drv" localSheetId="10" hidden="1">1</definedName>
    <definedName name="solver_drv" localSheetId="11" hidden="1">1</definedName>
    <definedName name="solver_drv" localSheetId="12" hidden="1">1</definedName>
    <definedName name="solver_drv" localSheetId="13" hidden="1">1</definedName>
    <definedName name="solver_drv" localSheetId="26" hidden="1">1</definedName>
    <definedName name="solver_drv" localSheetId="14" hidden="1">1</definedName>
    <definedName name="solver_drv" localSheetId="15" hidden="1">1</definedName>
    <definedName name="solver_drv" localSheetId="16" hidden="1">1</definedName>
    <definedName name="solver_drv" localSheetId="17" hidden="1">1</definedName>
    <definedName name="solver_drv" localSheetId="18" hidden="1">1</definedName>
    <definedName name="solver_drv" localSheetId="19" hidden="1">1</definedName>
    <definedName name="solver_drv" localSheetId="20" hidden="1">1</definedName>
    <definedName name="solver_drv" localSheetId="21" hidden="1">1</definedName>
    <definedName name="solver_drv" localSheetId="22" hidden="1">1</definedName>
    <definedName name="solver_drv" localSheetId="23" hidden="1">1</definedName>
    <definedName name="solver_drv" localSheetId="24" hidden="1">1</definedName>
    <definedName name="solver_drv" localSheetId="25" hidden="1">1</definedName>
    <definedName name="solver_eng" localSheetId="2" hidden="1">1</definedName>
    <definedName name="solver_eng" localSheetId="3" hidden="1">1</definedName>
    <definedName name="solver_eng" localSheetId="1" hidden="1">1</definedName>
    <definedName name="solver_eng" localSheetId="4" hidden="1">1</definedName>
    <definedName name="solver_eng" localSheetId="5" hidden="1">1</definedName>
    <definedName name="solver_eng" localSheetId="6" hidden="1">1</definedName>
    <definedName name="solver_eng" localSheetId="7" hidden="1">1</definedName>
    <definedName name="solver_eng" localSheetId="8" hidden="1">1</definedName>
    <definedName name="solver_eng" localSheetId="9" hidden="1">1</definedName>
    <definedName name="solver_eng" localSheetId="10" hidden="1">1</definedName>
    <definedName name="solver_eng" localSheetId="11" hidden="1">1</definedName>
    <definedName name="solver_eng" localSheetId="12" hidden="1">1</definedName>
    <definedName name="solver_eng" localSheetId="13" hidden="1">1</definedName>
    <definedName name="solver_eng" localSheetId="26" hidden="1">1</definedName>
    <definedName name="solver_eng" localSheetId="14" hidden="1">1</definedName>
    <definedName name="solver_eng" localSheetId="15" hidden="1">1</definedName>
    <definedName name="solver_eng" localSheetId="16" hidden="1">1</definedName>
    <definedName name="solver_eng" localSheetId="17" hidden="1">1</definedName>
    <definedName name="solver_eng" localSheetId="18" hidden="1">1</definedName>
    <definedName name="solver_eng" localSheetId="19" hidden="1">1</definedName>
    <definedName name="solver_eng" localSheetId="20" hidden="1">1</definedName>
    <definedName name="solver_eng" localSheetId="21" hidden="1">1</definedName>
    <definedName name="solver_eng" localSheetId="22" hidden="1">1</definedName>
    <definedName name="solver_eng" localSheetId="23" hidden="1">1</definedName>
    <definedName name="solver_eng" localSheetId="24" hidden="1">1</definedName>
    <definedName name="solver_eng" localSheetId="25" hidden="1">1</definedName>
    <definedName name="solver_est" localSheetId="2" hidden="1">1</definedName>
    <definedName name="solver_est" localSheetId="3" hidden="1">1</definedName>
    <definedName name="solver_est" localSheetId="1" hidden="1">1</definedName>
    <definedName name="solver_est" localSheetId="4" hidden="1">1</definedName>
    <definedName name="solver_est" localSheetId="5" hidden="1">1</definedName>
    <definedName name="solver_est" localSheetId="6" hidden="1">1</definedName>
    <definedName name="solver_est" localSheetId="7" hidden="1">1</definedName>
    <definedName name="solver_est" localSheetId="8" hidden="1">1</definedName>
    <definedName name="solver_est" localSheetId="9" hidden="1">1</definedName>
    <definedName name="solver_est" localSheetId="10" hidden="1">1</definedName>
    <definedName name="solver_est" localSheetId="11" hidden="1">1</definedName>
    <definedName name="solver_est" localSheetId="12" hidden="1">1</definedName>
    <definedName name="solver_est" localSheetId="13" hidden="1">1</definedName>
    <definedName name="solver_est" localSheetId="26" hidden="1">1</definedName>
    <definedName name="solver_est" localSheetId="14" hidden="1">1</definedName>
    <definedName name="solver_est" localSheetId="15" hidden="1">1</definedName>
    <definedName name="solver_est" localSheetId="16" hidden="1">1</definedName>
    <definedName name="solver_est" localSheetId="17" hidden="1">1</definedName>
    <definedName name="solver_est" localSheetId="18" hidden="1">1</definedName>
    <definedName name="solver_est" localSheetId="19" hidden="1">1</definedName>
    <definedName name="solver_est" localSheetId="20" hidden="1">1</definedName>
    <definedName name="solver_est" localSheetId="21" hidden="1">1</definedName>
    <definedName name="solver_est" localSheetId="22" hidden="1">1</definedName>
    <definedName name="solver_est" localSheetId="23" hidden="1">1</definedName>
    <definedName name="solver_est" localSheetId="24" hidden="1">1</definedName>
    <definedName name="solver_est" localSheetId="25" hidden="1">1</definedName>
    <definedName name="solver_itr" localSheetId="2" hidden="1">2147483647</definedName>
    <definedName name="solver_itr" localSheetId="3" hidden="1">2147483647</definedName>
    <definedName name="solver_itr" localSheetId="1" hidden="1">2147483647</definedName>
    <definedName name="solver_itr" localSheetId="4" hidden="1">2147483647</definedName>
    <definedName name="solver_itr" localSheetId="5" hidden="1">2147483647</definedName>
    <definedName name="solver_itr" localSheetId="6" hidden="1">2147483647</definedName>
    <definedName name="solver_itr" localSheetId="7" hidden="1">2147483647</definedName>
    <definedName name="solver_itr" localSheetId="8" hidden="1">2147483647</definedName>
    <definedName name="solver_itr" localSheetId="9" hidden="1">2147483647</definedName>
    <definedName name="solver_itr" localSheetId="10" hidden="1">2147483647</definedName>
    <definedName name="solver_itr" localSheetId="11" hidden="1">2147483647</definedName>
    <definedName name="solver_itr" localSheetId="12" hidden="1">2147483647</definedName>
    <definedName name="solver_itr" localSheetId="13" hidden="1">2147483647</definedName>
    <definedName name="solver_itr" localSheetId="26" hidden="1">2147483647</definedName>
    <definedName name="solver_itr" localSheetId="14" hidden="1">2147483647</definedName>
    <definedName name="solver_itr" localSheetId="15" hidden="1">2147483647</definedName>
    <definedName name="solver_itr" localSheetId="16" hidden="1">2147483647</definedName>
    <definedName name="solver_itr" localSheetId="17" hidden="1">2147483647</definedName>
    <definedName name="solver_itr" localSheetId="18" hidden="1">2147483647</definedName>
    <definedName name="solver_itr" localSheetId="19" hidden="1">2147483647</definedName>
    <definedName name="solver_itr" localSheetId="20" hidden="1">2147483647</definedName>
    <definedName name="solver_itr" localSheetId="21" hidden="1">2147483647</definedName>
    <definedName name="solver_itr" localSheetId="22" hidden="1">2147483647</definedName>
    <definedName name="solver_itr" localSheetId="23" hidden="1">2147483647</definedName>
    <definedName name="solver_itr" localSheetId="24" hidden="1">2147483647</definedName>
    <definedName name="solver_itr" localSheetId="25" hidden="1">2147483647</definedName>
    <definedName name="solver_lhs1" localSheetId="2" hidden="1">Вінницька!#REF!</definedName>
    <definedName name="solver_lhs1" localSheetId="3" hidden="1">Волинська!#REF!</definedName>
    <definedName name="solver_lhs1" localSheetId="1" hidden="1">Грип!#REF!</definedName>
    <definedName name="solver_lhs1" localSheetId="4" hidden="1">Дніпропетровська!#REF!</definedName>
    <definedName name="solver_lhs1" localSheetId="5" hidden="1">Донецька!#REF!</definedName>
    <definedName name="solver_lhs1" localSheetId="6" hidden="1">Житомирська!#REF!</definedName>
    <definedName name="solver_lhs1" localSheetId="7" hidden="1">Закарпатська!#REF!</definedName>
    <definedName name="solver_lhs1" localSheetId="8" hidden="1">Запорізька!#REF!</definedName>
    <definedName name="solver_lhs1" localSheetId="9" hidden="1">'Ів.-Франковська'!#REF!</definedName>
    <definedName name="solver_lhs1" localSheetId="10" hidden="1">Київська!#REF!</definedName>
    <definedName name="solver_lhs1" localSheetId="11" hidden="1">Кіровоградська!#REF!</definedName>
    <definedName name="solver_lhs1" localSheetId="12" hidden="1">Луганська!#REF!</definedName>
    <definedName name="solver_lhs1" localSheetId="13" hidden="1">Львівська!#REF!</definedName>
    <definedName name="solver_lhs1" localSheetId="26" hidden="1">м.Київ!#REF!</definedName>
    <definedName name="solver_lhs1" localSheetId="14" hidden="1">Миколаївська!#REF!</definedName>
    <definedName name="solver_lhs1" localSheetId="15" hidden="1">Одеська!#REF!</definedName>
    <definedName name="solver_lhs1" localSheetId="16" hidden="1">Полтавська!#REF!</definedName>
    <definedName name="solver_lhs1" localSheetId="17" hidden="1">Рівненська!#REF!</definedName>
    <definedName name="solver_lhs1" localSheetId="18" hidden="1">Сумська!#REF!</definedName>
    <definedName name="solver_lhs1" localSheetId="19" hidden="1">Тернопільська!#REF!</definedName>
    <definedName name="solver_lhs1" localSheetId="20" hidden="1">Харківська!#REF!</definedName>
    <definedName name="solver_lhs1" localSheetId="21" hidden="1">Херсонська!#REF!</definedName>
    <definedName name="solver_lhs1" localSheetId="22" hidden="1">Хмельницька!#REF!</definedName>
    <definedName name="solver_lhs1" localSheetId="23" hidden="1">Черкаська!#REF!</definedName>
    <definedName name="solver_lhs1" localSheetId="24" hidden="1">Чернівецька!#REF!</definedName>
    <definedName name="solver_lhs1" localSheetId="25" hidden="1">Чернігівська!#REF!</definedName>
    <definedName name="solver_lhs2" localSheetId="2" hidden="1">Вінницька!#REF!</definedName>
    <definedName name="solver_lhs2" localSheetId="3" hidden="1">Волинська!#REF!</definedName>
    <definedName name="solver_lhs2" localSheetId="1" hidden="1">Грип!#REF!</definedName>
    <definedName name="solver_lhs2" localSheetId="4" hidden="1">Дніпропетровська!#REF!</definedName>
    <definedName name="solver_lhs2" localSheetId="5" hidden="1">Донецька!#REF!</definedName>
    <definedName name="solver_lhs2" localSheetId="6" hidden="1">Житомирська!#REF!</definedName>
    <definedName name="solver_lhs2" localSheetId="7" hidden="1">Закарпатська!#REF!</definedName>
    <definedName name="solver_lhs2" localSheetId="8" hidden="1">Запорізька!#REF!</definedName>
    <definedName name="solver_lhs2" localSheetId="9" hidden="1">'Ів.-Франковська'!#REF!</definedName>
    <definedName name="solver_lhs2" localSheetId="10" hidden="1">Київська!#REF!</definedName>
    <definedName name="solver_lhs2" localSheetId="11" hidden="1">Кіровоградська!#REF!</definedName>
    <definedName name="solver_lhs2" localSheetId="12" hidden="1">Луганська!#REF!</definedName>
    <definedName name="solver_lhs2" localSheetId="13" hidden="1">Львівська!#REF!</definedName>
    <definedName name="solver_lhs2" localSheetId="26" hidden="1">м.Київ!#REF!</definedName>
    <definedName name="solver_lhs2" localSheetId="14" hidden="1">Миколаївська!#REF!</definedName>
    <definedName name="solver_lhs2" localSheetId="15" hidden="1">Одеська!#REF!</definedName>
    <definedName name="solver_lhs2" localSheetId="16" hidden="1">Полтавська!#REF!</definedName>
    <definedName name="solver_lhs2" localSheetId="17" hidden="1">Рівненська!#REF!</definedName>
    <definedName name="solver_lhs2" localSheetId="18" hidden="1">Сумська!#REF!</definedName>
    <definedName name="solver_lhs2" localSheetId="19" hidden="1">Тернопільська!#REF!</definedName>
    <definedName name="solver_lhs2" localSheetId="20" hidden="1">Харківська!#REF!</definedName>
    <definedName name="solver_lhs2" localSheetId="21" hidden="1">Херсонська!#REF!</definedName>
    <definedName name="solver_lhs2" localSheetId="22" hidden="1">Хмельницька!#REF!</definedName>
    <definedName name="solver_lhs2" localSheetId="23" hidden="1">Черкаська!#REF!</definedName>
    <definedName name="solver_lhs2" localSheetId="24" hidden="1">Чернівецька!#REF!</definedName>
    <definedName name="solver_lhs2" localSheetId="25" hidden="1">Чернігівська!#REF!</definedName>
    <definedName name="solver_mip" localSheetId="2" hidden="1">2147483647</definedName>
    <definedName name="solver_mip" localSheetId="3" hidden="1">2147483647</definedName>
    <definedName name="solver_mip" localSheetId="1" hidden="1">2147483647</definedName>
    <definedName name="solver_mip" localSheetId="4" hidden="1">2147483647</definedName>
    <definedName name="solver_mip" localSheetId="5" hidden="1">2147483647</definedName>
    <definedName name="solver_mip" localSheetId="6" hidden="1">2147483647</definedName>
    <definedName name="solver_mip" localSheetId="7" hidden="1">2147483647</definedName>
    <definedName name="solver_mip" localSheetId="8" hidden="1">2147483647</definedName>
    <definedName name="solver_mip" localSheetId="9" hidden="1">2147483647</definedName>
    <definedName name="solver_mip" localSheetId="10" hidden="1">2147483647</definedName>
    <definedName name="solver_mip" localSheetId="11" hidden="1">2147483647</definedName>
    <definedName name="solver_mip" localSheetId="12" hidden="1">2147483647</definedName>
    <definedName name="solver_mip" localSheetId="13" hidden="1">2147483647</definedName>
    <definedName name="solver_mip" localSheetId="26" hidden="1">2147483647</definedName>
    <definedName name="solver_mip" localSheetId="14" hidden="1">2147483647</definedName>
    <definedName name="solver_mip" localSheetId="15" hidden="1">2147483647</definedName>
    <definedName name="solver_mip" localSheetId="16" hidden="1">2147483647</definedName>
    <definedName name="solver_mip" localSheetId="17" hidden="1">2147483647</definedName>
    <definedName name="solver_mip" localSheetId="18" hidden="1">2147483647</definedName>
    <definedName name="solver_mip" localSheetId="19" hidden="1">2147483647</definedName>
    <definedName name="solver_mip" localSheetId="20" hidden="1">2147483647</definedName>
    <definedName name="solver_mip" localSheetId="21" hidden="1">2147483647</definedName>
    <definedName name="solver_mip" localSheetId="22" hidden="1">2147483647</definedName>
    <definedName name="solver_mip" localSheetId="23" hidden="1">2147483647</definedName>
    <definedName name="solver_mip" localSheetId="24" hidden="1">2147483647</definedName>
    <definedName name="solver_mip" localSheetId="25" hidden="1">2147483647</definedName>
    <definedName name="solver_mni" localSheetId="2" hidden="1">30</definedName>
    <definedName name="solver_mni" localSheetId="3" hidden="1">30</definedName>
    <definedName name="solver_mni" localSheetId="1" hidden="1">30</definedName>
    <definedName name="solver_mni" localSheetId="4" hidden="1">30</definedName>
    <definedName name="solver_mni" localSheetId="5" hidden="1">30</definedName>
    <definedName name="solver_mni" localSheetId="6" hidden="1">30</definedName>
    <definedName name="solver_mni" localSheetId="7" hidden="1">30</definedName>
    <definedName name="solver_mni" localSheetId="8" hidden="1">30</definedName>
    <definedName name="solver_mni" localSheetId="9" hidden="1">30</definedName>
    <definedName name="solver_mni" localSheetId="10" hidden="1">30</definedName>
    <definedName name="solver_mni" localSheetId="11" hidden="1">30</definedName>
    <definedName name="solver_mni" localSheetId="12" hidden="1">30</definedName>
    <definedName name="solver_mni" localSheetId="13" hidden="1">30</definedName>
    <definedName name="solver_mni" localSheetId="26" hidden="1">30</definedName>
    <definedName name="solver_mni" localSheetId="14" hidden="1">30</definedName>
    <definedName name="solver_mni" localSheetId="15" hidden="1">30</definedName>
    <definedName name="solver_mni" localSheetId="16" hidden="1">30</definedName>
    <definedName name="solver_mni" localSheetId="17" hidden="1">30</definedName>
    <definedName name="solver_mni" localSheetId="18" hidden="1">30</definedName>
    <definedName name="solver_mni" localSheetId="19" hidden="1">30</definedName>
    <definedName name="solver_mni" localSheetId="20" hidden="1">30</definedName>
    <definedName name="solver_mni" localSheetId="21" hidden="1">30</definedName>
    <definedName name="solver_mni" localSheetId="22" hidden="1">30</definedName>
    <definedName name="solver_mni" localSheetId="23" hidden="1">30</definedName>
    <definedName name="solver_mni" localSheetId="24" hidden="1">30</definedName>
    <definedName name="solver_mni" localSheetId="25" hidden="1">30</definedName>
    <definedName name="solver_mrt" localSheetId="2" hidden="1">0.075</definedName>
    <definedName name="solver_mrt" localSheetId="3" hidden="1">0.075</definedName>
    <definedName name="solver_mrt" localSheetId="1" hidden="1">0.075</definedName>
    <definedName name="solver_mrt" localSheetId="4" hidden="1">0.075</definedName>
    <definedName name="solver_mrt" localSheetId="5" hidden="1">0.075</definedName>
    <definedName name="solver_mrt" localSheetId="6" hidden="1">0.075</definedName>
    <definedName name="solver_mrt" localSheetId="7" hidden="1">0.075</definedName>
    <definedName name="solver_mrt" localSheetId="8" hidden="1">0.075</definedName>
    <definedName name="solver_mrt" localSheetId="9" hidden="1">0.075</definedName>
    <definedName name="solver_mrt" localSheetId="10" hidden="1">0.075</definedName>
    <definedName name="solver_mrt" localSheetId="11" hidden="1">0.075</definedName>
    <definedName name="solver_mrt" localSheetId="12" hidden="1">0.075</definedName>
    <definedName name="solver_mrt" localSheetId="13" hidden="1">0.075</definedName>
    <definedName name="solver_mrt" localSheetId="26" hidden="1">0.075</definedName>
    <definedName name="solver_mrt" localSheetId="14" hidden="1">0.075</definedName>
    <definedName name="solver_mrt" localSheetId="15" hidden="1">0.075</definedName>
    <definedName name="solver_mrt" localSheetId="16" hidden="1">0.075</definedName>
    <definedName name="solver_mrt" localSheetId="17" hidden="1">0.075</definedName>
    <definedName name="solver_mrt" localSheetId="18" hidden="1">0.075</definedName>
    <definedName name="solver_mrt" localSheetId="19" hidden="1">0.075</definedName>
    <definedName name="solver_mrt" localSheetId="20" hidden="1">0.075</definedName>
    <definedName name="solver_mrt" localSheetId="21" hidden="1">0.075</definedName>
    <definedName name="solver_mrt" localSheetId="22" hidden="1">0.075</definedName>
    <definedName name="solver_mrt" localSheetId="23" hidden="1">0.075</definedName>
    <definedName name="solver_mrt" localSheetId="24" hidden="1">0.075</definedName>
    <definedName name="solver_mrt" localSheetId="25" hidden="1">0.075</definedName>
    <definedName name="solver_msl" localSheetId="2" hidden="1">2</definedName>
    <definedName name="solver_msl" localSheetId="3" hidden="1">2</definedName>
    <definedName name="solver_msl" localSheetId="1" hidden="1">2</definedName>
    <definedName name="solver_msl" localSheetId="4" hidden="1">2</definedName>
    <definedName name="solver_msl" localSheetId="5" hidden="1">2</definedName>
    <definedName name="solver_msl" localSheetId="6" hidden="1">2</definedName>
    <definedName name="solver_msl" localSheetId="7" hidden="1">2</definedName>
    <definedName name="solver_msl" localSheetId="8" hidden="1">2</definedName>
    <definedName name="solver_msl" localSheetId="9" hidden="1">2</definedName>
    <definedName name="solver_msl" localSheetId="10" hidden="1">2</definedName>
    <definedName name="solver_msl" localSheetId="11" hidden="1">2</definedName>
    <definedName name="solver_msl" localSheetId="12" hidden="1">2</definedName>
    <definedName name="solver_msl" localSheetId="13" hidden="1">2</definedName>
    <definedName name="solver_msl" localSheetId="26" hidden="1">2</definedName>
    <definedName name="solver_msl" localSheetId="14" hidden="1">2</definedName>
    <definedName name="solver_msl" localSheetId="15" hidden="1">2</definedName>
    <definedName name="solver_msl" localSheetId="16" hidden="1">2</definedName>
    <definedName name="solver_msl" localSheetId="17" hidden="1">2</definedName>
    <definedName name="solver_msl" localSheetId="18" hidden="1">2</definedName>
    <definedName name="solver_msl" localSheetId="19" hidden="1">2</definedName>
    <definedName name="solver_msl" localSheetId="20" hidden="1">2</definedName>
    <definedName name="solver_msl" localSheetId="21" hidden="1">2</definedName>
    <definedName name="solver_msl" localSheetId="22" hidden="1">2</definedName>
    <definedName name="solver_msl" localSheetId="23" hidden="1">2</definedName>
    <definedName name="solver_msl" localSheetId="24" hidden="1">2</definedName>
    <definedName name="solver_msl" localSheetId="25" hidden="1">2</definedName>
    <definedName name="solver_neg" localSheetId="2" hidden="1">1</definedName>
    <definedName name="solver_neg" localSheetId="3" hidden="1">1</definedName>
    <definedName name="solver_neg" localSheetId="1" hidden="1">1</definedName>
    <definedName name="solver_neg" localSheetId="4" hidden="1">1</definedName>
    <definedName name="solver_neg" localSheetId="5" hidden="1">1</definedName>
    <definedName name="solver_neg" localSheetId="6" hidden="1">1</definedName>
    <definedName name="solver_neg" localSheetId="7" hidden="1">1</definedName>
    <definedName name="solver_neg" localSheetId="8" hidden="1">1</definedName>
    <definedName name="solver_neg" localSheetId="9" hidden="1">1</definedName>
    <definedName name="solver_neg" localSheetId="10" hidden="1">1</definedName>
    <definedName name="solver_neg" localSheetId="11" hidden="1">1</definedName>
    <definedName name="solver_neg" localSheetId="12" hidden="1">1</definedName>
    <definedName name="solver_neg" localSheetId="13" hidden="1">1</definedName>
    <definedName name="solver_neg" localSheetId="26" hidden="1">2</definedName>
    <definedName name="solver_neg" localSheetId="14" hidden="1">1</definedName>
    <definedName name="solver_neg" localSheetId="15" hidden="1">1</definedName>
    <definedName name="solver_neg" localSheetId="16" hidden="1">1</definedName>
    <definedName name="solver_neg" localSheetId="17" hidden="1">1</definedName>
    <definedName name="solver_neg" localSheetId="18" hidden="1">1</definedName>
    <definedName name="solver_neg" localSheetId="19" hidden="1">1</definedName>
    <definedName name="solver_neg" localSheetId="20" hidden="1">1</definedName>
    <definedName name="solver_neg" localSheetId="21" hidden="1">1</definedName>
    <definedName name="solver_neg" localSheetId="22" hidden="1">1</definedName>
    <definedName name="solver_neg" localSheetId="23" hidden="1">1</definedName>
    <definedName name="solver_neg" localSheetId="24" hidden="1">1</definedName>
    <definedName name="solver_neg" localSheetId="25" hidden="1">1</definedName>
    <definedName name="solver_nod" localSheetId="2" hidden="1">2147483647</definedName>
    <definedName name="solver_nod" localSheetId="3" hidden="1">2147483647</definedName>
    <definedName name="solver_nod" localSheetId="1" hidden="1">2147483647</definedName>
    <definedName name="solver_nod" localSheetId="4" hidden="1">2147483647</definedName>
    <definedName name="solver_nod" localSheetId="5" hidden="1">2147483647</definedName>
    <definedName name="solver_nod" localSheetId="6" hidden="1">2147483647</definedName>
    <definedName name="solver_nod" localSheetId="7" hidden="1">2147483647</definedName>
    <definedName name="solver_nod" localSheetId="8" hidden="1">2147483647</definedName>
    <definedName name="solver_nod" localSheetId="9" hidden="1">2147483647</definedName>
    <definedName name="solver_nod" localSheetId="10" hidden="1">2147483647</definedName>
    <definedName name="solver_nod" localSheetId="11" hidden="1">2147483647</definedName>
    <definedName name="solver_nod" localSheetId="12" hidden="1">2147483647</definedName>
    <definedName name="solver_nod" localSheetId="13" hidden="1">2147483647</definedName>
    <definedName name="solver_nod" localSheetId="26" hidden="1">2147483647</definedName>
    <definedName name="solver_nod" localSheetId="14" hidden="1">2147483647</definedName>
    <definedName name="solver_nod" localSheetId="15" hidden="1">2147483647</definedName>
    <definedName name="solver_nod" localSheetId="16" hidden="1">2147483647</definedName>
    <definedName name="solver_nod" localSheetId="17" hidden="1">2147483647</definedName>
    <definedName name="solver_nod" localSheetId="18" hidden="1">2147483647</definedName>
    <definedName name="solver_nod" localSheetId="19" hidden="1">2147483647</definedName>
    <definedName name="solver_nod" localSheetId="20" hidden="1">2147483647</definedName>
    <definedName name="solver_nod" localSheetId="21" hidden="1">2147483647</definedName>
    <definedName name="solver_nod" localSheetId="22" hidden="1">2147483647</definedName>
    <definedName name="solver_nod" localSheetId="23" hidden="1">2147483647</definedName>
    <definedName name="solver_nod" localSheetId="24" hidden="1">2147483647</definedName>
    <definedName name="solver_nod" localSheetId="25" hidden="1">2147483647</definedName>
    <definedName name="solver_num" localSheetId="2" hidden="1">0</definedName>
    <definedName name="solver_num" localSheetId="3" hidden="1">0</definedName>
    <definedName name="solver_num" localSheetId="1" hidden="1">0</definedName>
    <definedName name="solver_num" localSheetId="4" hidden="1">0</definedName>
    <definedName name="solver_num" localSheetId="5" hidden="1">0</definedName>
    <definedName name="solver_num" localSheetId="6" hidden="1">0</definedName>
    <definedName name="solver_num" localSheetId="7" hidden="1">0</definedName>
    <definedName name="solver_num" localSheetId="8" hidden="1">0</definedName>
    <definedName name="solver_num" localSheetId="9" hidden="1">0</definedName>
    <definedName name="solver_num" localSheetId="10" hidden="1">0</definedName>
    <definedName name="solver_num" localSheetId="11" hidden="1">0</definedName>
    <definedName name="solver_num" localSheetId="12" hidden="1">0</definedName>
    <definedName name="solver_num" localSheetId="13" hidden="1">0</definedName>
    <definedName name="solver_num" localSheetId="26" hidden="1">0</definedName>
    <definedName name="solver_num" localSheetId="14" hidden="1">0</definedName>
    <definedName name="solver_num" localSheetId="15" hidden="1">0</definedName>
    <definedName name="solver_num" localSheetId="16" hidden="1">0</definedName>
    <definedName name="solver_num" localSheetId="17" hidden="1">0</definedName>
    <definedName name="solver_num" localSheetId="18" hidden="1">0</definedName>
    <definedName name="solver_num" localSheetId="19" hidden="1">0</definedName>
    <definedName name="solver_num" localSheetId="20" hidden="1">0</definedName>
    <definedName name="solver_num" localSheetId="21" hidden="1">0</definedName>
    <definedName name="solver_num" localSheetId="22" hidden="1">0</definedName>
    <definedName name="solver_num" localSheetId="23" hidden="1">0</definedName>
    <definedName name="solver_num" localSheetId="24" hidden="1">0</definedName>
    <definedName name="solver_num" localSheetId="25" hidden="1">0</definedName>
    <definedName name="solver_nwt" localSheetId="2" hidden="1">1</definedName>
    <definedName name="solver_nwt" localSheetId="3" hidden="1">1</definedName>
    <definedName name="solver_nwt" localSheetId="1" hidden="1">1</definedName>
    <definedName name="solver_nwt" localSheetId="4" hidden="1">1</definedName>
    <definedName name="solver_nwt" localSheetId="5" hidden="1">1</definedName>
    <definedName name="solver_nwt" localSheetId="6" hidden="1">1</definedName>
    <definedName name="solver_nwt" localSheetId="7" hidden="1">1</definedName>
    <definedName name="solver_nwt" localSheetId="8" hidden="1">1</definedName>
    <definedName name="solver_nwt" localSheetId="9" hidden="1">1</definedName>
    <definedName name="solver_nwt" localSheetId="10" hidden="1">1</definedName>
    <definedName name="solver_nwt" localSheetId="11" hidden="1">1</definedName>
    <definedName name="solver_nwt" localSheetId="12" hidden="1">1</definedName>
    <definedName name="solver_nwt" localSheetId="13" hidden="1">1</definedName>
    <definedName name="solver_nwt" localSheetId="26" hidden="1">1</definedName>
    <definedName name="solver_nwt" localSheetId="14" hidden="1">1</definedName>
    <definedName name="solver_nwt" localSheetId="15" hidden="1">1</definedName>
    <definedName name="solver_nwt" localSheetId="16" hidden="1">1</definedName>
    <definedName name="solver_nwt" localSheetId="17" hidden="1">1</definedName>
    <definedName name="solver_nwt" localSheetId="18" hidden="1">1</definedName>
    <definedName name="solver_nwt" localSheetId="19" hidden="1">1</definedName>
    <definedName name="solver_nwt" localSheetId="20" hidden="1">1</definedName>
    <definedName name="solver_nwt" localSheetId="21" hidden="1">1</definedName>
    <definedName name="solver_nwt" localSheetId="22" hidden="1">1</definedName>
    <definedName name="solver_nwt" localSheetId="23" hidden="1">1</definedName>
    <definedName name="solver_nwt" localSheetId="24" hidden="1">1</definedName>
    <definedName name="solver_nwt" localSheetId="25" hidden="1">1</definedName>
    <definedName name="solver_opt" localSheetId="2" hidden="1">Вінницька!$L$26</definedName>
    <definedName name="solver_opt" localSheetId="3" hidden="1">Волинська!$L$26</definedName>
    <definedName name="solver_opt" localSheetId="1" hidden="1">Грип!$L$26</definedName>
    <definedName name="solver_opt" localSheetId="4" hidden="1">Дніпропетровська!$L$26</definedName>
    <definedName name="solver_opt" localSheetId="5" hidden="1">Донецька!$L$26</definedName>
    <definedName name="solver_opt" localSheetId="6" hidden="1">Житомирська!$L$26</definedName>
    <definedName name="solver_opt" localSheetId="7" hidden="1">Закарпатська!$L$26</definedName>
    <definedName name="solver_opt" localSheetId="8" hidden="1">Запорізька!$L$26</definedName>
    <definedName name="solver_opt" localSheetId="9" hidden="1">'Ів.-Франковська'!$L$26</definedName>
    <definedName name="solver_opt" localSheetId="10" hidden="1">Київська!$L$26</definedName>
    <definedName name="solver_opt" localSheetId="11" hidden="1">Кіровоградська!$L$26</definedName>
    <definedName name="solver_opt" localSheetId="12" hidden="1">Луганська!$L$26</definedName>
    <definedName name="solver_opt" localSheetId="13" hidden="1">Львівська!$L$26</definedName>
    <definedName name="solver_opt" localSheetId="26" hidden="1">м.Київ!$L$26</definedName>
    <definedName name="solver_opt" localSheetId="14" hidden="1">Миколаївська!$L$26</definedName>
    <definedName name="solver_opt" localSheetId="15" hidden="1">Одеська!$L$26</definedName>
    <definedName name="solver_opt" localSheetId="16" hidden="1">Полтавська!$L$26</definedName>
    <definedName name="solver_opt" localSheetId="17" hidden="1">Рівненська!$L$26</definedName>
    <definedName name="solver_opt" localSheetId="18" hidden="1">Сумська!$L$26</definedName>
    <definedName name="solver_opt" localSheetId="19" hidden="1">Тернопільська!$L$26</definedName>
    <definedName name="solver_opt" localSheetId="20" hidden="1">Харківська!$L$26</definedName>
    <definedName name="solver_opt" localSheetId="21" hidden="1">Херсонська!$L$26</definedName>
    <definedName name="solver_opt" localSheetId="22" hidden="1">Хмельницька!$L$26</definedName>
    <definedName name="solver_opt" localSheetId="23" hidden="1">Черкаська!$L$26</definedName>
    <definedName name="solver_opt" localSheetId="24" hidden="1">Чернівецька!$L$26</definedName>
    <definedName name="solver_opt" localSheetId="25" hidden="1">Чернігівська!$L$26</definedName>
    <definedName name="solver_pre" localSheetId="2" hidden="1">0.000001</definedName>
    <definedName name="solver_pre" localSheetId="3" hidden="1">0.000001</definedName>
    <definedName name="solver_pre" localSheetId="1" hidden="1">0.000001</definedName>
    <definedName name="solver_pre" localSheetId="4" hidden="1">0.000001</definedName>
    <definedName name="solver_pre" localSheetId="5" hidden="1">0.000001</definedName>
    <definedName name="solver_pre" localSheetId="6" hidden="1">0.000001</definedName>
    <definedName name="solver_pre" localSheetId="7" hidden="1">0.000001</definedName>
    <definedName name="solver_pre" localSheetId="8" hidden="1">0.000001</definedName>
    <definedName name="solver_pre" localSheetId="9" hidden="1">0.000001</definedName>
    <definedName name="solver_pre" localSheetId="10" hidden="1">0.000001</definedName>
    <definedName name="solver_pre" localSheetId="11" hidden="1">0.000001</definedName>
    <definedName name="solver_pre" localSheetId="12" hidden="1">0.000001</definedName>
    <definedName name="solver_pre" localSheetId="13" hidden="1">0.000001</definedName>
    <definedName name="solver_pre" localSheetId="26" hidden="1">0.000001</definedName>
    <definedName name="solver_pre" localSheetId="14" hidden="1">0.000001</definedName>
    <definedName name="solver_pre" localSheetId="15" hidden="1">0.000001</definedName>
    <definedName name="solver_pre" localSheetId="16" hidden="1">0.000001</definedName>
    <definedName name="solver_pre" localSheetId="17" hidden="1">0.000001</definedName>
    <definedName name="solver_pre" localSheetId="18" hidden="1">0.000001</definedName>
    <definedName name="solver_pre" localSheetId="19" hidden="1">0.000001</definedName>
    <definedName name="solver_pre" localSheetId="20" hidden="1">0.000001</definedName>
    <definedName name="solver_pre" localSheetId="21" hidden="1">0.000001</definedName>
    <definedName name="solver_pre" localSheetId="22" hidden="1">0.000001</definedName>
    <definedName name="solver_pre" localSheetId="23" hidden="1">0.000001</definedName>
    <definedName name="solver_pre" localSheetId="24" hidden="1">0.000001</definedName>
    <definedName name="solver_pre" localSheetId="25" hidden="1">0.000001</definedName>
    <definedName name="solver_rbv" localSheetId="2" hidden="1">1</definedName>
    <definedName name="solver_rbv" localSheetId="3" hidden="1">1</definedName>
    <definedName name="solver_rbv" localSheetId="1" hidden="1">1</definedName>
    <definedName name="solver_rbv" localSheetId="4" hidden="1">1</definedName>
    <definedName name="solver_rbv" localSheetId="5" hidden="1">1</definedName>
    <definedName name="solver_rbv" localSheetId="6" hidden="1">1</definedName>
    <definedName name="solver_rbv" localSheetId="7" hidden="1">1</definedName>
    <definedName name="solver_rbv" localSheetId="8" hidden="1">1</definedName>
    <definedName name="solver_rbv" localSheetId="9" hidden="1">1</definedName>
    <definedName name="solver_rbv" localSheetId="10" hidden="1">1</definedName>
    <definedName name="solver_rbv" localSheetId="11" hidden="1">1</definedName>
    <definedName name="solver_rbv" localSheetId="12" hidden="1">1</definedName>
    <definedName name="solver_rbv" localSheetId="13" hidden="1">1</definedName>
    <definedName name="solver_rbv" localSheetId="26" hidden="1">1</definedName>
    <definedName name="solver_rbv" localSheetId="14" hidden="1">1</definedName>
    <definedName name="solver_rbv" localSheetId="15" hidden="1">1</definedName>
    <definedName name="solver_rbv" localSheetId="16" hidden="1">1</definedName>
    <definedName name="solver_rbv" localSheetId="17" hidden="1">1</definedName>
    <definedName name="solver_rbv" localSheetId="18" hidden="1">1</definedName>
    <definedName name="solver_rbv" localSheetId="19" hidden="1">1</definedName>
    <definedName name="solver_rbv" localSheetId="20" hidden="1">1</definedName>
    <definedName name="solver_rbv" localSheetId="21" hidden="1">1</definedName>
    <definedName name="solver_rbv" localSheetId="22" hidden="1">1</definedName>
    <definedName name="solver_rbv" localSheetId="23" hidden="1">1</definedName>
    <definedName name="solver_rbv" localSheetId="24" hidden="1">1</definedName>
    <definedName name="solver_rbv" localSheetId="25" hidden="1">1</definedName>
    <definedName name="solver_rel1" localSheetId="2" hidden="1">3</definedName>
    <definedName name="solver_rel1" localSheetId="3" hidden="1">3</definedName>
    <definedName name="solver_rel1" localSheetId="1" hidden="1">3</definedName>
    <definedName name="solver_rel1" localSheetId="4" hidden="1">3</definedName>
    <definedName name="solver_rel1" localSheetId="5" hidden="1">3</definedName>
    <definedName name="solver_rel1" localSheetId="6" hidden="1">3</definedName>
    <definedName name="solver_rel1" localSheetId="7" hidden="1">3</definedName>
    <definedName name="solver_rel1" localSheetId="8" hidden="1">3</definedName>
    <definedName name="solver_rel1" localSheetId="9" hidden="1">3</definedName>
    <definedName name="solver_rel1" localSheetId="10" hidden="1">3</definedName>
    <definedName name="solver_rel1" localSheetId="11" hidden="1">3</definedName>
    <definedName name="solver_rel1" localSheetId="12" hidden="1">3</definedName>
    <definedName name="solver_rel1" localSheetId="13" hidden="1">3</definedName>
    <definedName name="solver_rel1" localSheetId="26" hidden="1">3</definedName>
    <definedName name="solver_rel1" localSheetId="14" hidden="1">3</definedName>
    <definedName name="solver_rel1" localSheetId="15" hidden="1">3</definedName>
    <definedName name="solver_rel1" localSheetId="16" hidden="1">3</definedName>
    <definedName name="solver_rel1" localSheetId="17" hidden="1">3</definedName>
    <definedName name="solver_rel1" localSheetId="18" hidden="1">3</definedName>
    <definedName name="solver_rel1" localSheetId="19" hidden="1">3</definedName>
    <definedName name="solver_rel1" localSheetId="20" hidden="1">3</definedName>
    <definedName name="solver_rel1" localSheetId="21" hidden="1">3</definedName>
    <definedName name="solver_rel1" localSheetId="22" hidden="1">3</definedName>
    <definedName name="solver_rel1" localSheetId="23" hidden="1">3</definedName>
    <definedName name="solver_rel1" localSheetId="24" hidden="1">3</definedName>
    <definedName name="solver_rel1" localSheetId="25" hidden="1">3</definedName>
    <definedName name="solver_rel2" localSheetId="2" hidden="1">3</definedName>
    <definedName name="solver_rel2" localSheetId="3" hidden="1">3</definedName>
    <definedName name="solver_rel2" localSheetId="1" hidden="1">3</definedName>
    <definedName name="solver_rel2" localSheetId="4" hidden="1">3</definedName>
    <definedName name="solver_rel2" localSheetId="5" hidden="1">3</definedName>
    <definedName name="solver_rel2" localSheetId="6" hidden="1">3</definedName>
    <definedName name="solver_rel2" localSheetId="7" hidden="1">3</definedName>
    <definedName name="solver_rel2" localSheetId="8" hidden="1">3</definedName>
    <definedName name="solver_rel2" localSheetId="9" hidden="1">3</definedName>
    <definedName name="solver_rel2" localSheetId="10" hidden="1">3</definedName>
    <definedName name="solver_rel2" localSheetId="11" hidden="1">3</definedName>
    <definedName name="solver_rel2" localSheetId="12" hidden="1">3</definedName>
    <definedName name="solver_rel2" localSheetId="13" hidden="1">3</definedName>
    <definedName name="solver_rel2" localSheetId="26" hidden="1">3</definedName>
    <definedName name="solver_rel2" localSheetId="14" hidden="1">3</definedName>
    <definedName name="solver_rel2" localSheetId="15" hidden="1">3</definedName>
    <definedName name="solver_rel2" localSheetId="16" hidden="1">3</definedName>
    <definedName name="solver_rel2" localSheetId="17" hidden="1">3</definedName>
    <definedName name="solver_rel2" localSheetId="18" hidden="1">3</definedName>
    <definedName name="solver_rel2" localSheetId="19" hidden="1">3</definedName>
    <definedName name="solver_rel2" localSheetId="20" hidden="1">3</definedName>
    <definedName name="solver_rel2" localSheetId="21" hidden="1">3</definedName>
    <definedName name="solver_rel2" localSheetId="22" hidden="1">3</definedName>
    <definedName name="solver_rel2" localSheetId="23" hidden="1">3</definedName>
    <definedName name="solver_rel2" localSheetId="24" hidden="1">3</definedName>
    <definedName name="solver_rel2" localSheetId="25" hidden="1">3</definedName>
    <definedName name="solver_rhs1" localSheetId="2" hidden="1">0</definedName>
    <definedName name="solver_rhs1" localSheetId="3" hidden="1">0</definedName>
    <definedName name="solver_rhs1" localSheetId="1" hidden="1">0</definedName>
    <definedName name="solver_rhs1" localSheetId="4" hidden="1">0</definedName>
    <definedName name="solver_rhs1" localSheetId="5" hidden="1">0</definedName>
    <definedName name="solver_rhs1" localSheetId="6" hidden="1">0</definedName>
    <definedName name="solver_rhs1" localSheetId="7" hidden="1">0</definedName>
    <definedName name="solver_rhs1" localSheetId="8" hidden="1">0</definedName>
    <definedName name="solver_rhs1" localSheetId="9" hidden="1">0</definedName>
    <definedName name="solver_rhs1" localSheetId="10" hidden="1">0</definedName>
    <definedName name="solver_rhs1" localSheetId="11" hidden="1">0</definedName>
    <definedName name="solver_rhs1" localSheetId="12" hidden="1">0</definedName>
    <definedName name="solver_rhs1" localSheetId="13" hidden="1">0</definedName>
    <definedName name="solver_rhs1" localSheetId="26" hidden="1">0</definedName>
    <definedName name="solver_rhs1" localSheetId="14" hidden="1">0</definedName>
    <definedName name="solver_rhs1" localSheetId="15" hidden="1">0</definedName>
    <definedName name="solver_rhs1" localSheetId="16" hidden="1">0</definedName>
    <definedName name="solver_rhs1" localSheetId="17" hidden="1">0</definedName>
    <definedName name="solver_rhs1" localSheetId="18" hidden="1">0</definedName>
    <definedName name="solver_rhs1" localSheetId="19" hidden="1">0</definedName>
    <definedName name="solver_rhs1" localSheetId="20" hidden="1">0</definedName>
    <definedName name="solver_rhs1" localSheetId="21" hidden="1">0</definedName>
    <definedName name="solver_rhs1" localSheetId="22" hidden="1">0</definedName>
    <definedName name="solver_rhs1" localSheetId="23" hidden="1">0</definedName>
    <definedName name="solver_rhs1" localSheetId="24" hidden="1">0</definedName>
    <definedName name="solver_rhs1" localSheetId="25" hidden="1">0</definedName>
    <definedName name="solver_rhs2" localSheetId="2" hidden="1">0</definedName>
    <definedName name="solver_rhs2" localSheetId="3" hidden="1">0</definedName>
    <definedName name="solver_rhs2" localSheetId="1" hidden="1">0</definedName>
    <definedName name="solver_rhs2" localSheetId="4" hidden="1">0</definedName>
    <definedName name="solver_rhs2" localSheetId="5" hidden="1">0</definedName>
    <definedName name="solver_rhs2" localSheetId="6" hidden="1">0</definedName>
    <definedName name="solver_rhs2" localSheetId="7" hidden="1">0</definedName>
    <definedName name="solver_rhs2" localSheetId="8" hidden="1">0</definedName>
    <definedName name="solver_rhs2" localSheetId="9" hidden="1">0</definedName>
    <definedName name="solver_rhs2" localSheetId="10" hidden="1">0</definedName>
    <definedName name="solver_rhs2" localSheetId="11" hidden="1">0</definedName>
    <definedName name="solver_rhs2" localSheetId="12" hidden="1">0</definedName>
    <definedName name="solver_rhs2" localSheetId="13" hidden="1">0</definedName>
    <definedName name="solver_rhs2" localSheetId="26" hidden="1">0</definedName>
    <definedName name="solver_rhs2" localSheetId="14" hidden="1">0</definedName>
    <definedName name="solver_rhs2" localSheetId="15" hidden="1">0</definedName>
    <definedName name="solver_rhs2" localSheetId="16" hidden="1">0</definedName>
    <definedName name="solver_rhs2" localSheetId="17" hidden="1">0</definedName>
    <definedName name="solver_rhs2" localSheetId="18" hidden="1">0</definedName>
    <definedName name="solver_rhs2" localSheetId="19" hidden="1">0</definedName>
    <definedName name="solver_rhs2" localSheetId="20" hidden="1">0</definedName>
    <definedName name="solver_rhs2" localSheetId="21" hidden="1">0</definedName>
    <definedName name="solver_rhs2" localSheetId="22" hidden="1">0</definedName>
    <definedName name="solver_rhs2" localSheetId="23" hidden="1">0</definedName>
    <definedName name="solver_rhs2" localSheetId="24" hidden="1">0</definedName>
    <definedName name="solver_rhs2" localSheetId="25" hidden="1">0</definedName>
    <definedName name="solver_rlx" localSheetId="2" hidden="1">2</definedName>
    <definedName name="solver_rlx" localSheetId="3" hidden="1">2</definedName>
    <definedName name="solver_rlx" localSheetId="1" hidden="1">2</definedName>
    <definedName name="solver_rlx" localSheetId="4" hidden="1">2</definedName>
    <definedName name="solver_rlx" localSheetId="5" hidden="1">2</definedName>
    <definedName name="solver_rlx" localSheetId="6" hidden="1">2</definedName>
    <definedName name="solver_rlx" localSheetId="7" hidden="1">2</definedName>
    <definedName name="solver_rlx" localSheetId="8" hidden="1">2</definedName>
    <definedName name="solver_rlx" localSheetId="9" hidden="1">2</definedName>
    <definedName name="solver_rlx" localSheetId="10" hidden="1">2</definedName>
    <definedName name="solver_rlx" localSheetId="11" hidden="1">2</definedName>
    <definedName name="solver_rlx" localSheetId="12" hidden="1">2</definedName>
    <definedName name="solver_rlx" localSheetId="13" hidden="1">2</definedName>
    <definedName name="solver_rlx" localSheetId="26" hidden="1">2</definedName>
    <definedName name="solver_rlx" localSheetId="14" hidden="1">2</definedName>
    <definedName name="solver_rlx" localSheetId="15" hidden="1">2</definedName>
    <definedName name="solver_rlx" localSheetId="16" hidden="1">2</definedName>
    <definedName name="solver_rlx" localSheetId="17" hidden="1">2</definedName>
    <definedName name="solver_rlx" localSheetId="18" hidden="1">2</definedName>
    <definedName name="solver_rlx" localSheetId="19" hidden="1">2</definedName>
    <definedName name="solver_rlx" localSheetId="20" hidden="1">2</definedName>
    <definedName name="solver_rlx" localSheetId="21" hidden="1">2</definedName>
    <definedName name="solver_rlx" localSheetId="22" hidden="1">2</definedName>
    <definedName name="solver_rlx" localSheetId="23" hidden="1">2</definedName>
    <definedName name="solver_rlx" localSheetId="24" hidden="1">2</definedName>
    <definedName name="solver_rlx" localSheetId="25" hidden="1">2</definedName>
    <definedName name="solver_rsd" localSheetId="2" hidden="1">0</definedName>
    <definedName name="solver_rsd" localSheetId="3" hidden="1">0</definedName>
    <definedName name="solver_rsd" localSheetId="1" hidden="1">0</definedName>
    <definedName name="solver_rsd" localSheetId="4" hidden="1">0</definedName>
    <definedName name="solver_rsd" localSheetId="5" hidden="1">0</definedName>
    <definedName name="solver_rsd" localSheetId="6" hidden="1">0</definedName>
    <definedName name="solver_rsd" localSheetId="7" hidden="1">0</definedName>
    <definedName name="solver_rsd" localSheetId="8" hidden="1">0</definedName>
    <definedName name="solver_rsd" localSheetId="9" hidden="1">0</definedName>
    <definedName name="solver_rsd" localSheetId="10" hidden="1">0</definedName>
    <definedName name="solver_rsd" localSheetId="11" hidden="1">0</definedName>
    <definedName name="solver_rsd" localSheetId="12" hidden="1">0</definedName>
    <definedName name="solver_rsd" localSheetId="13" hidden="1">0</definedName>
    <definedName name="solver_rsd" localSheetId="26" hidden="1">0</definedName>
    <definedName name="solver_rsd" localSheetId="14" hidden="1">0</definedName>
    <definedName name="solver_rsd" localSheetId="15" hidden="1">0</definedName>
    <definedName name="solver_rsd" localSheetId="16" hidden="1">0</definedName>
    <definedName name="solver_rsd" localSheetId="17" hidden="1">0</definedName>
    <definedName name="solver_rsd" localSheetId="18" hidden="1">0</definedName>
    <definedName name="solver_rsd" localSheetId="19" hidden="1">0</definedName>
    <definedName name="solver_rsd" localSheetId="20" hidden="1">0</definedName>
    <definedName name="solver_rsd" localSheetId="21" hidden="1">0</definedName>
    <definedName name="solver_rsd" localSheetId="22" hidden="1">0</definedName>
    <definedName name="solver_rsd" localSheetId="23" hidden="1">0</definedName>
    <definedName name="solver_rsd" localSheetId="24" hidden="1">0</definedName>
    <definedName name="solver_rsd" localSheetId="25" hidden="1">0</definedName>
    <definedName name="solver_scl" localSheetId="2" hidden="1">1</definedName>
    <definedName name="solver_scl" localSheetId="3" hidden="1">1</definedName>
    <definedName name="solver_scl" localSheetId="1" hidden="1">1</definedName>
    <definedName name="solver_scl" localSheetId="4" hidden="1">1</definedName>
    <definedName name="solver_scl" localSheetId="5" hidden="1">1</definedName>
    <definedName name="solver_scl" localSheetId="6" hidden="1">1</definedName>
    <definedName name="solver_scl" localSheetId="7" hidden="1">1</definedName>
    <definedName name="solver_scl" localSheetId="8" hidden="1">1</definedName>
    <definedName name="solver_scl" localSheetId="9" hidden="1">1</definedName>
    <definedName name="solver_scl" localSheetId="10" hidden="1">1</definedName>
    <definedName name="solver_scl" localSheetId="11" hidden="1">1</definedName>
    <definedName name="solver_scl" localSheetId="12" hidden="1">1</definedName>
    <definedName name="solver_scl" localSheetId="13" hidden="1">1</definedName>
    <definedName name="solver_scl" localSheetId="26" hidden="1">1</definedName>
    <definedName name="solver_scl" localSheetId="14" hidden="1">1</definedName>
    <definedName name="solver_scl" localSheetId="15" hidden="1">1</definedName>
    <definedName name="solver_scl" localSheetId="16" hidden="1">1</definedName>
    <definedName name="solver_scl" localSheetId="17" hidden="1">1</definedName>
    <definedName name="solver_scl" localSheetId="18" hidden="1">1</definedName>
    <definedName name="solver_scl" localSheetId="19" hidden="1">1</definedName>
    <definedName name="solver_scl" localSheetId="20" hidden="1">1</definedName>
    <definedName name="solver_scl" localSheetId="21" hidden="1">1</definedName>
    <definedName name="solver_scl" localSheetId="22" hidden="1">1</definedName>
    <definedName name="solver_scl" localSheetId="23" hidden="1">1</definedName>
    <definedName name="solver_scl" localSheetId="24" hidden="1">1</definedName>
    <definedName name="solver_scl" localSheetId="25" hidden="1">1</definedName>
    <definedName name="solver_sho" localSheetId="2" hidden="1">2</definedName>
    <definedName name="solver_sho" localSheetId="3" hidden="1">2</definedName>
    <definedName name="solver_sho" localSheetId="1" hidden="1">2</definedName>
    <definedName name="solver_sho" localSheetId="4" hidden="1">2</definedName>
    <definedName name="solver_sho" localSheetId="5" hidden="1">2</definedName>
    <definedName name="solver_sho" localSheetId="6" hidden="1">2</definedName>
    <definedName name="solver_sho" localSheetId="7" hidden="1">2</definedName>
    <definedName name="solver_sho" localSheetId="8" hidden="1">2</definedName>
    <definedName name="solver_sho" localSheetId="9" hidden="1">2</definedName>
    <definedName name="solver_sho" localSheetId="10" hidden="1">2</definedName>
    <definedName name="solver_sho" localSheetId="11" hidden="1">2</definedName>
    <definedName name="solver_sho" localSheetId="12" hidden="1">2</definedName>
    <definedName name="solver_sho" localSheetId="13" hidden="1">2</definedName>
    <definedName name="solver_sho" localSheetId="26" hidden="1">2</definedName>
    <definedName name="solver_sho" localSheetId="14" hidden="1">2</definedName>
    <definedName name="solver_sho" localSheetId="15" hidden="1">2</definedName>
    <definedName name="solver_sho" localSheetId="16" hidden="1">2</definedName>
    <definedName name="solver_sho" localSheetId="17" hidden="1">2</definedName>
    <definedName name="solver_sho" localSheetId="18" hidden="1">2</definedName>
    <definedName name="solver_sho" localSheetId="19" hidden="1">2</definedName>
    <definedName name="solver_sho" localSheetId="20" hidden="1">2</definedName>
    <definedName name="solver_sho" localSheetId="21" hidden="1">2</definedName>
    <definedName name="solver_sho" localSheetId="22" hidden="1">2</definedName>
    <definedName name="solver_sho" localSheetId="23" hidden="1">2</definedName>
    <definedName name="solver_sho" localSheetId="24" hidden="1">2</definedName>
    <definedName name="solver_sho" localSheetId="25" hidden="1">2</definedName>
    <definedName name="solver_ssz" localSheetId="2" hidden="1">100</definedName>
    <definedName name="solver_ssz" localSheetId="3" hidden="1">100</definedName>
    <definedName name="solver_ssz" localSheetId="1" hidden="1">100</definedName>
    <definedName name="solver_ssz" localSheetId="4" hidden="1">100</definedName>
    <definedName name="solver_ssz" localSheetId="5" hidden="1">100</definedName>
    <definedName name="solver_ssz" localSheetId="6" hidden="1">100</definedName>
    <definedName name="solver_ssz" localSheetId="7" hidden="1">100</definedName>
    <definedName name="solver_ssz" localSheetId="8" hidden="1">100</definedName>
    <definedName name="solver_ssz" localSheetId="9" hidden="1">100</definedName>
    <definedName name="solver_ssz" localSheetId="10" hidden="1">100</definedName>
    <definedName name="solver_ssz" localSheetId="11" hidden="1">100</definedName>
    <definedName name="solver_ssz" localSheetId="12" hidden="1">100</definedName>
    <definedName name="solver_ssz" localSheetId="13" hidden="1">100</definedName>
    <definedName name="solver_ssz" localSheetId="26" hidden="1">100</definedName>
    <definedName name="solver_ssz" localSheetId="14" hidden="1">100</definedName>
    <definedName name="solver_ssz" localSheetId="15" hidden="1">100</definedName>
    <definedName name="solver_ssz" localSheetId="16" hidden="1">100</definedName>
    <definedName name="solver_ssz" localSheetId="17" hidden="1">100</definedName>
    <definedName name="solver_ssz" localSheetId="18" hidden="1">100</definedName>
    <definedName name="solver_ssz" localSheetId="19" hidden="1">100</definedName>
    <definedName name="solver_ssz" localSheetId="20" hidden="1">100</definedName>
    <definedName name="solver_ssz" localSheetId="21" hidden="1">100</definedName>
    <definedName name="solver_ssz" localSheetId="22" hidden="1">100</definedName>
    <definedName name="solver_ssz" localSheetId="23" hidden="1">100</definedName>
    <definedName name="solver_ssz" localSheetId="24" hidden="1">100</definedName>
    <definedName name="solver_ssz" localSheetId="25" hidden="1">100</definedName>
    <definedName name="solver_tim" localSheetId="2" hidden="1">2147483647</definedName>
    <definedName name="solver_tim" localSheetId="3" hidden="1">2147483647</definedName>
    <definedName name="solver_tim" localSheetId="1" hidden="1">2147483647</definedName>
    <definedName name="solver_tim" localSheetId="4" hidden="1">2147483647</definedName>
    <definedName name="solver_tim" localSheetId="5" hidden="1">2147483647</definedName>
    <definedName name="solver_tim" localSheetId="6" hidden="1">2147483647</definedName>
    <definedName name="solver_tim" localSheetId="7" hidden="1">2147483647</definedName>
    <definedName name="solver_tim" localSheetId="8" hidden="1">2147483647</definedName>
    <definedName name="solver_tim" localSheetId="9" hidden="1">2147483647</definedName>
    <definedName name="solver_tim" localSheetId="10" hidden="1">2147483647</definedName>
    <definedName name="solver_tim" localSheetId="11" hidden="1">2147483647</definedName>
    <definedName name="solver_tim" localSheetId="12" hidden="1">2147483647</definedName>
    <definedName name="solver_tim" localSheetId="13" hidden="1">2147483647</definedName>
    <definedName name="solver_tim" localSheetId="26" hidden="1">2147483647</definedName>
    <definedName name="solver_tim" localSheetId="14" hidden="1">2147483647</definedName>
    <definedName name="solver_tim" localSheetId="15" hidden="1">2147483647</definedName>
    <definedName name="solver_tim" localSheetId="16" hidden="1">2147483647</definedName>
    <definedName name="solver_tim" localSheetId="17" hidden="1">2147483647</definedName>
    <definedName name="solver_tim" localSheetId="18" hidden="1">2147483647</definedName>
    <definedName name="solver_tim" localSheetId="19" hidden="1">2147483647</definedName>
    <definedName name="solver_tim" localSheetId="20" hidden="1">2147483647</definedName>
    <definedName name="solver_tim" localSheetId="21" hidden="1">2147483647</definedName>
    <definedName name="solver_tim" localSheetId="22" hidden="1">2147483647</definedName>
    <definedName name="solver_tim" localSheetId="23" hidden="1">2147483647</definedName>
    <definedName name="solver_tim" localSheetId="24" hidden="1">2147483647</definedName>
    <definedName name="solver_tim" localSheetId="25" hidden="1">2147483647</definedName>
    <definedName name="solver_tol" localSheetId="2" hidden="1">0.01</definedName>
    <definedName name="solver_tol" localSheetId="3" hidden="1">0.01</definedName>
    <definedName name="solver_tol" localSheetId="1" hidden="1">0.01</definedName>
    <definedName name="solver_tol" localSheetId="4" hidden="1">0.01</definedName>
    <definedName name="solver_tol" localSheetId="5" hidden="1">0.01</definedName>
    <definedName name="solver_tol" localSheetId="6" hidden="1">0.01</definedName>
    <definedName name="solver_tol" localSheetId="7" hidden="1">0.01</definedName>
    <definedName name="solver_tol" localSheetId="8" hidden="1">0.01</definedName>
    <definedName name="solver_tol" localSheetId="9" hidden="1">0.01</definedName>
    <definedName name="solver_tol" localSheetId="10" hidden="1">0.01</definedName>
    <definedName name="solver_tol" localSheetId="11" hidden="1">0.01</definedName>
    <definedName name="solver_tol" localSheetId="12" hidden="1">0.01</definedName>
    <definedName name="solver_tol" localSheetId="13" hidden="1">0.01</definedName>
    <definedName name="solver_tol" localSheetId="26" hidden="1">0.01</definedName>
    <definedName name="solver_tol" localSheetId="14" hidden="1">0.01</definedName>
    <definedName name="solver_tol" localSheetId="15" hidden="1">0.01</definedName>
    <definedName name="solver_tol" localSheetId="16" hidden="1">0.01</definedName>
    <definedName name="solver_tol" localSheetId="17" hidden="1">0.01</definedName>
    <definedName name="solver_tol" localSheetId="18" hidden="1">0.01</definedName>
    <definedName name="solver_tol" localSheetId="19" hidden="1">0.01</definedName>
    <definedName name="solver_tol" localSheetId="20" hidden="1">0.01</definedName>
    <definedName name="solver_tol" localSheetId="21" hidden="1">0.01</definedName>
    <definedName name="solver_tol" localSheetId="22" hidden="1">0.01</definedName>
    <definedName name="solver_tol" localSheetId="23" hidden="1">0.01</definedName>
    <definedName name="solver_tol" localSheetId="24" hidden="1">0.01</definedName>
    <definedName name="solver_tol" localSheetId="25" hidden="1">0.01</definedName>
    <definedName name="solver_typ" localSheetId="2" hidden="1">2</definedName>
    <definedName name="solver_typ" localSheetId="3" hidden="1">2</definedName>
    <definedName name="solver_typ" localSheetId="1" hidden="1">2</definedName>
    <definedName name="solver_typ" localSheetId="4" hidden="1">2</definedName>
    <definedName name="solver_typ" localSheetId="5" hidden="1">2</definedName>
    <definedName name="solver_typ" localSheetId="6" hidden="1">2</definedName>
    <definedName name="solver_typ" localSheetId="7" hidden="1">2</definedName>
    <definedName name="solver_typ" localSheetId="8" hidden="1">2</definedName>
    <definedName name="solver_typ" localSheetId="9" hidden="1">2</definedName>
    <definedName name="solver_typ" localSheetId="10" hidden="1">2</definedName>
    <definedName name="solver_typ" localSheetId="11" hidden="1">2</definedName>
    <definedName name="solver_typ" localSheetId="12" hidden="1">2</definedName>
    <definedName name="solver_typ" localSheetId="13" hidden="1">2</definedName>
    <definedName name="solver_typ" localSheetId="26" hidden="1">2</definedName>
    <definedName name="solver_typ" localSheetId="14" hidden="1">2</definedName>
    <definedName name="solver_typ" localSheetId="15" hidden="1">2</definedName>
    <definedName name="solver_typ" localSheetId="16" hidden="1">2</definedName>
    <definedName name="solver_typ" localSheetId="17" hidden="1">2</definedName>
    <definedName name="solver_typ" localSheetId="18" hidden="1">2</definedName>
    <definedName name="solver_typ" localSheetId="19" hidden="1">2</definedName>
    <definedName name="solver_typ" localSheetId="20" hidden="1">2</definedName>
    <definedName name="solver_typ" localSheetId="21" hidden="1">2</definedName>
    <definedName name="solver_typ" localSheetId="22" hidden="1">2</definedName>
    <definedName name="solver_typ" localSheetId="23" hidden="1">2</definedName>
    <definedName name="solver_typ" localSheetId="24" hidden="1">2</definedName>
    <definedName name="solver_typ" localSheetId="25" hidden="1">2</definedName>
    <definedName name="solver_val" localSheetId="2" hidden="1">0</definedName>
    <definedName name="solver_val" localSheetId="3" hidden="1">0</definedName>
    <definedName name="solver_val" localSheetId="1" hidden="1">0</definedName>
    <definedName name="solver_val" localSheetId="4" hidden="1">0</definedName>
    <definedName name="solver_val" localSheetId="5" hidden="1">0</definedName>
    <definedName name="solver_val" localSheetId="6" hidden="1">0</definedName>
    <definedName name="solver_val" localSheetId="7" hidden="1">0</definedName>
    <definedName name="solver_val" localSheetId="8" hidden="1">0</definedName>
    <definedName name="solver_val" localSheetId="9" hidden="1">0</definedName>
    <definedName name="solver_val" localSheetId="10" hidden="1">0</definedName>
    <definedName name="solver_val" localSheetId="11" hidden="1">0</definedName>
    <definedName name="solver_val" localSheetId="12" hidden="1">0</definedName>
    <definedName name="solver_val" localSheetId="13" hidden="1">0</definedName>
    <definedName name="solver_val" localSheetId="26" hidden="1">0</definedName>
    <definedName name="solver_val" localSheetId="14" hidden="1">0</definedName>
    <definedName name="solver_val" localSheetId="15" hidden="1">0</definedName>
    <definedName name="solver_val" localSheetId="16" hidden="1">0</definedName>
    <definedName name="solver_val" localSheetId="17" hidden="1">0</definedName>
    <definedName name="solver_val" localSheetId="18" hidden="1">0</definedName>
    <definedName name="solver_val" localSheetId="19" hidden="1">0</definedName>
    <definedName name="solver_val" localSheetId="20" hidden="1">0</definedName>
    <definedName name="solver_val" localSheetId="21" hidden="1">0</definedName>
    <definedName name="solver_val" localSheetId="22" hidden="1">0</definedName>
    <definedName name="solver_val" localSheetId="23" hidden="1">0</definedName>
    <definedName name="solver_val" localSheetId="24" hidden="1">0</definedName>
    <definedName name="solver_val" localSheetId="25" hidden="1">0</definedName>
    <definedName name="solver_ver" localSheetId="2" hidden="1">3</definedName>
    <definedName name="solver_ver" localSheetId="3" hidden="1">3</definedName>
    <definedName name="solver_ver" localSheetId="1" hidden="1">3</definedName>
    <definedName name="solver_ver" localSheetId="4" hidden="1">3</definedName>
    <definedName name="solver_ver" localSheetId="5" hidden="1">3</definedName>
    <definedName name="solver_ver" localSheetId="6" hidden="1">3</definedName>
    <definedName name="solver_ver" localSheetId="7" hidden="1">3</definedName>
    <definedName name="solver_ver" localSheetId="8" hidden="1">3</definedName>
    <definedName name="solver_ver" localSheetId="9" hidden="1">3</definedName>
    <definedName name="solver_ver" localSheetId="10" hidden="1">3</definedName>
    <definedName name="solver_ver" localSheetId="11" hidden="1">3</definedName>
    <definedName name="solver_ver" localSheetId="12" hidden="1">3</definedName>
    <definedName name="solver_ver" localSheetId="13" hidden="1">3</definedName>
    <definedName name="solver_ver" localSheetId="26" hidden="1">3</definedName>
    <definedName name="solver_ver" localSheetId="14" hidden="1">3</definedName>
    <definedName name="solver_ver" localSheetId="15" hidden="1">3</definedName>
    <definedName name="solver_ver" localSheetId="16" hidden="1">3</definedName>
    <definedName name="solver_ver" localSheetId="17" hidden="1">3</definedName>
    <definedName name="solver_ver" localSheetId="18" hidden="1">3</definedName>
    <definedName name="solver_ver" localSheetId="19" hidden="1">3</definedName>
    <definedName name="solver_ver" localSheetId="20" hidden="1">3</definedName>
    <definedName name="solver_ver" localSheetId="21" hidden="1">3</definedName>
    <definedName name="solver_ver" localSheetId="22" hidden="1">3</definedName>
    <definedName name="solver_ver" localSheetId="23" hidden="1">3</definedName>
    <definedName name="solver_ver" localSheetId="24" hidden="1">3</definedName>
    <definedName name="solver_ver" localSheetId="25" hidden="1">3</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5" i="35" l="1"/>
  <c r="E24" i="29"/>
  <c r="E25" i="29"/>
  <c r="E20" i="28"/>
  <c r="E21" i="28"/>
  <c r="E22" i="28"/>
  <c r="E23" i="28"/>
  <c r="E24" i="28"/>
  <c r="E25" i="28"/>
  <c r="E20" i="27"/>
  <c r="E21" i="27"/>
  <c r="E22" i="27"/>
  <c r="E23" i="27"/>
  <c r="E24" i="27"/>
  <c r="E25" i="27"/>
  <c r="E20" i="26"/>
  <c r="E21" i="26"/>
  <c r="E22" i="26"/>
  <c r="E23" i="26"/>
  <c r="E24" i="26"/>
  <c r="E25" i="26"/>
  <c r="E20" i="25"/>
  <c r="E21" i="25"/>
  <c r="E22" i="25"/>
  <c r="E23" i="25"/>
  <c r="E24" i="25"/>
  <c r="E25" i="25"/>
  <c r="E20" i="24"/>
  <c r="E21" i="24"/>
  <c r="E22" i="24"/>
  <c r="E23" i="24"/>
  <c r="E24" i="24"/>
  <c r="E25" i="24"/>
  <c r="E20" i="23"/>
  <c r="E21" i="23"/>
  <c r="E22" i="23"/>
  <c r="E23" i="23"/>
  <c r="E24" i="23"/>
  <c r="E25" i="23"/>
  <c r="E20" i="22"/>
  <c r="E21" i="22"/>
  <c r="E22" i="22"/>
  <c r="E23" i="22"/>
  <c r="E24" i="22"/>
  <c r="E25" i="22"/>
  <c r="E20" i="21"/>
  <c r="E21" i="21"/>
  <c r="E22" i="21"/>
  <c r="E23" i="21"/>
  <c r="E24" i="21"/>
  <c r="E25" i="21"/>
  <c r="E20" i="20"/>
  <c r="E21" i="20"/>
  <c r="E22" i="20"/>
  <c r="E23" i="20"/>
  <c r="E24" i="20"/>
  <c r="E25" i="20"/>
  <c r="E20" i="19"/>
  <c r="E21" i="19"/>
  <c r="E22" i="19"/>
  <c r="E23" i="19"/>
  <c r="E24" i="19"/>
  <c r="E25" i="19"/>
  <c r="E20" i="17" l="1"/>
  <c r="E21" i="17"/>
  <c r="E22" i="17"/>
  <c r="E23" i="17"/>
  <c r="E24" i="17"/>
  <c r="E25" i="17"/>
  <c r="E17" i="16"/>
  <c r="E18" i="16"/>
  <c r="E19" i="16"/>
  <c r="E20" i="16"/>
  <c r="E21" i="16"/>
  <c r="E22" i="16"/>
  <c r="E23" i="16"/>
  <c r="E24" i="16"/>
  <c r="E25" i="16"/>
  <c r="E20" i="15"/>
  <c r="E21" i="15"/>
  <c r="E22" i="15"/>
  <c r="E23" i="15"/>
  <c r="E24" i="15"/>
  <c r="E25" i="15"/>
  <c r="E20" i="14"/>
  <c r="E21" i="14"/>
  <c r="E22" i="14"/>
  <c r="E23" i="14"/>
  <c r="E24" i="14"/>
  <c r="E25" i="14"/>
  <c r="E20" i="13"/>
  <c r="E21" i="13"/>
  <c r="E22" i="13"/>
  <c r="E23" i="13"/>
  <c r="E24" i="13"/>
  <c r="E25" i="13"/>
  <c r="E20" i="11"/>
  <c r="E21" i="11"/>
  <c r="E22" i="11"/>
  <c r="E23" i="11"/>
  <c r="E24" i="11"/>
  <c r="E25" i="11"/>
  <c r="E25" i="10"/>
  <c r="E20" i="10"/>
  <c r="E21" i="10"/>
  <c r="E22" i="10"/>
  <c r="E23" i="10"/>
  <c r="E24" i="10"/>
  <c r="E25" i="1"/>
  <c r="E20" i="1"/>
  <c r="G3" i="24"/>
  <c r="I2" i="16"/>
  <c r="J2" i="16"/>
  <c r="K2" i="16"/>
  <c r="L2" i="16"/>
  <c r="G3" i="16"/>
  <c r="F25" i="35" l="1"/>
  <c r="C25" i="35"/>
  <c r="D25" i="35" s="1"/>
  <c r="F24" i="35"/>
  <c r="C24" i="35"/>
  <c r="F23" i="35"/>
  <c r="C23" i="35"/>
  <c r="F22" i="35"/>
  <c r="C22" i="35"/>
  <c r="F21" i="35"/>
  <c r="C21" i="35"/>
  <c r="F20" i="35"/>
  <c r="C20" i="35"/>
  <c r="F19" i="35"/>
  <c r="C19" i="35"/>
  <c r="F18" i="35"/>
  <c r="C18" i="35"/>
  <c r="F17" i="35"/>
  <c r="C17" i="35"/>
  <c r="F16" i="35"/>
  <c r="C16" i="35"/>
  <c r="D16" i="35" s="1"/>
  <c r="F15" i="35"/>
  <c r="C15" i="35"/>
  <c r="F14" i="35"/>
  <c r="C14" i="35"/>
  <c r="D14" i="35" s="1"/>
  <c r="E14" i="35" s="1"/>
  <c r="D13" i="35"/>
  <c r="C13" i="35"/>
  <c r="C12" i="35"/>
  <c r="C11" i="35"/>
  <c r="D11" i="35" s="1"/>
  <c r="C10" i="35"/>
  <c r="D10" i="35" s="1"/>
  <c r="C9" i="35"/>
  <c r="D9" i="35" s="1"/>
  <c r="C8" i="35"/>
  <c r="C7" i="35"/>
  <c r="D7" i="35" s="1"/>
  <c r="C6" i="35"/>
  <c r="D6" i="35" s="1"/>
  <c r="C5" i="35"/>
  <c r="D5" i="35" s="1"/>
  <c r="C4" i="35"/>
  <c r="G3" i="35"/>
  <c r="I3" i="35" s="1"/>
  <c r="D3" i="35"/>
  <c r="C3" i="35"/>
  <c r="K2" i="35"/>
  <c r="I2" i="35"/>
  <c r="C2" i="35"/>
  <c r="J2" i="35" s="1"/>
  <c r="F25" i="34"/>
  <c r="C25" i="34"/>
  <c r="D25" i="34" s="1"/>
  <c r="F24" i="34"/>
  <c r="C24" i="34"/>
  <c r="F23" i="34"/>
  <c r="C23" i="34"/>
  <c r="D23" i="34" s="1"/>
  <c r="F22" i="34"/>
  <c r="C22" i="34"/>
  <c r="F21" i="34"/>
  <c r="C21" i="34"/>
  <c r="D21" i="34" s="1"/>
  <c r="F20" i="34"/>
  <c r="C20" i="34"/>
  <c r="D20" i="34" s="1"/>
  <c r="F19" i="34"/>
  <c r="C19" i="34"/>
  <c r="D19" i="34" s="1"/>
  <c r="F18" i="34"/>
  <c r="C18" i="34"/>
  <c r="F17" i="34"/>
  <c r="C17" i="34"/>
  <c r="D17" i="34" s="1"/>
  <c r="F16" i="34"/>
  <c r="C16" i="34"/>
  <c r="D16" i="34" s="1"/>
  <c r="F15" i="34"/>
  <c r="C15" i="34"/>
  <c r="D15" i="34" s="1"/>
  <c r="F14" i="34"/>
  <c r="C14" i="34"/>
  <c r="C13" i="34"/>
  <c r="D13" i="34" s="1"/>
  <c r="D12" i="34"/>
  <c r="C12" i="34"/>
  <c r="C11" i="34"/>
  <c r="D11" i="34" s="1"/>
  <c r="C10" i="34"/>
  <c r="D10" i="34" s="1"/>
  <c r="C9" i="34"/>
  <c r="D9" i="34" s="1"/>
  <c r="C8" i="34"/>
  <c r="D8" i="34" s="1"/>
  <c r="C7" i="34"/>
  <c r="D7" i="34" s="1"/>
  <c r="C6" i="34"/>
  <c r="D6" i="34" s="1"/>
  <c r="C5" i="34"/>
  <c r="D5" i="34" s="1"/>
  <c r="C4" i="34"/>
  <c r="D4" i="34" s="1"/>
  <c r="G3" i="34"/>
  <c r="I3" i="34" s="1"/>
  <c r="C3" i="34"/>
  <c r="D3" i="34" s="1"/>
  <c r="K2" i="34"/>
  <c r="I2" i="34"/>
  <c r="C2" i="34"/>
  <c r="J2" i="34" s="1"/>
  <c r="F25" i="33"/>
  <c r="C25" i="33"/>
  <c r="D25" i="33" s="1"/>
  <c r="F24" i="33"/>
  <c r="C24" i="33"/>
  <c r="F23" i="33"/>
  <c r="C23" i="33"/>
  <c r="D23" i="33" s="1"/>
  <c r="F22" i="33"/>
  <c r="C22" i="33"/>
  <c r="F21" i="33"/>
  <c r="C21" i="33"/>
  <c r="D21" i="33" s="1"/>
  <c r="F20" i="33"/>
  <c r="C20" i="33"/>
  <c r="F19" i="33"/>
  <c r="D19" i="33"/>
  <c r="C19" i="33"/>
  <c r="F18" i="33"/>
  <c r="C18" i="33"/>
  <c r="D18" i="33" s="1"/>
  <c r="F17" i="33"/>
  <c r="C17" i="33"/>
  <c r="D17" i="33" s="1"/>
  <c r="F16" i="33"/>
  <c r="D16" i="33"/>
  <c r="C16" i="33"/>
  <c r="F15" i="33"/>
  <c r="C15" i="33"/>
  <c r="D15" i="33" s="1"/>
  <c r="F14" i="33"/>
  <c r="C14" i="33"/>
  <c r="C13" i="33"/>
  <c r="C12" i="33"/>
  <c r="D12" i="33" s="1"/>
  <c r="C11" i="33"/>
  <c r="D11" i="33" s="1"/>
  <c r="C10" i="33"/>
  <c r="C9" i="33"/>
  <c r="C8" i="33"/>
  <c r="D8" i="33" s="1"/>
  <c r="C7" i="33"/>
  <c r="D7" i="33" s="1"/>
  <c r="E7" i="33" s="1"/>
  <c r="C6" i="33"/>
  <c r="D6" i="33" s="1"/>
  <c r="C5" i="33"/>
  <c r="C4" i="33"/>
  <c r="G3" i="33"/>
  <c r="I3" i="33" s="1"/>
  <c r="C3" i="33"/>
  <c r="D3" i="33" s="1"/>
  <c r="K2" i="33"/>
  <c r="I2" i="33"/>
  <c r="C2" i="33"/>
  <c r="J2" i="33" s="1"/>
  <c r="F25" i="32"/>
  <c r="C25" i="32"/>
  <c r="D25" i="32" s="1"/>
  <c r="F24" i="32"/>
  <c r="C24" i="32"/>
  <c r="D24" i="32" s="1"/>
  <c r="F23" i="32"/>
  <c r="C23" i="32"/>
  <c r="D23" i="32" s="1"/>
  <c r="E23" i="32" s="1"/>
  <c r="F22" i="32"/>
  <c r="C22" i="32"/>
  <c r="D22" i="32" s="1"/>
  <c r="F21" i="32"/>
  <c r="C21" i="32"/>
  <c r="D21" i="32" s="1"/>
  <c r="F20" i="32"/>
  <c r="C20" i="32"/>
  <c r="F19" i="32"/>
  <c r="C19" i="32"/>
  <c r="F18" i="32"/>
  <c r="C18" i="32"/>
  <c r="F17" i="32"/>
  <c r="C17" i="32"/>
  <c r="F16" i="32"/>
  <c r="C16" i="32"/>
  <c r="F15" i="32"/>
  <c r="C15" i="32"/>
  <c r="F14" i="32"/>
  <c r="C14" i="32"/>
  <c r="D13" i="32"/>
  <c r="C13" i="32"/>
  <c r="C12" i="32"/>
  <c r="D12" i="32" s="1"/>
  <c r="C11" i="32"/>
  <c r="D11" i="32" s="1"/>
  <c r="C10" i="32"/>
  <c r="C9" i="32"/>
  <c r="D9" i="32" s="1"/>
  <c r="C8" i="32"/>
  <c r="D8" i="32" s="1"/>
  <c r="C7" i="32"/>
  <c r="D7" i="32" s="1"/>
  <c r="C6" i="32"/>
  <c r="C5" i="32"/>
  <c r="D5" i="32" s="1"/>
  <c r="C4" i="32"/>
  <c r="D4" i="32" s="1"/>
  <c r="I3" i="32"/>
  <c r="C3" i="32"/>
  <c r="D3" i="32" s="1"/>
  <c r="K2" i="32"/>
  <c r="I2" i="32"/>
  <c r="C2" i="32"/>
  <c r="J2" i="32" s="1"/>
  <c r="F25" i="31"/>
  <c r="C25" i="31"/>
  <c r="D25" i="31" s="1"/>
  <c r="F24" i="31"/>
  <c r="C24" i="31"/>
  <c r="D24" i="31" s="1"/>
  <c r="E24" i="31" s="1"/>
  <c r="F23" i="31"/>
  <c r="D23" i="31"/>
  <c r="C23" i="31"/>
  <c r="F22" i="31"/>
  <c r="C22" i="31"/>
  <c r="D22" i="31" s="1"/>
  <c r="E22" i="31" s="1"/>
  <c r="F21" i="31"/>
  <c r="C21" i="31"/>
  <c r="D21" i="31" s="1"/>
  <c r="F20" i="31"/>
  <c r="C20" i="31"/>
  <c r="D20" i="31" s="1"/>
  <c r="F19" i="31"/>
  <c r="C19" i="31"/>
  <c r="F18" i="31"/>
  <c r="C18" i="31"/>
  <c r="D18" i="31" s="1"/>
  <c r="F17" i="31"/>
  <c r="C17" i="31"/>
  <c r="F16" i="31"/>
  <c r="C16" i="31"/>
  <c r="D16" i="31" s="1"/>
  <c r="E16" i="31" s="1"/>
  <c r="F15" i="31"/>
  <c r="C15" i="31"/>
  <c r="F14" i="31"/>
  <c r="C14" i="31"/>
  <c r="J14" i="31" s="1"/>
  <c r="C13" i="31"/>
  <c r="D13" i="31" s="1"/>
  <c r="C12" i="31"/>
  <c r="C11" i="31"/>
  <c r="C10" i="31"/>
  <c r="D10" i="31" s="1"/>
  <c r="E10" i="31" s="1"/>
  <c r="C9" i="31"/>
  <c r="D9" i="31" s="1"/>
  <c r="C8" i="31"/>
  <c r="C7" i="31"/>
  <c r="D7" i="31" s="1"/>
  <c r="C6" i="31"/>
  <c r="D6" i="31" s="1"/>
  <c r="C5" i="31"/>
  <c r="D5" i="31" s="1"/>
  <c r="C4" i="31"/>
  <c r="G3" i="31"/>
  <c r="I3" i="31" s="1"/>
  <c r="C3" i="31"/>
  <c r="D3" i="31" s="1"/>
  <c r="K2" i="31"/>
  <c r="I2" i="31"/>
  <c r="C2" i="31"/>
  <c r="J2" i="31" s="1"/>
  <c r="F25" i="30"/>
  <c r="C25" i="30"/>
  <c r="D25" i="30" s="1"/>
  <c r="F24" i="30"/>
  <c r="C24" i="30"/>
  <c r="D24" i="30" s="1"/>
  <c r="E24" i="30" s="1"/>
  <c r="F23" i="30"/>
  <c r="D23" i="30"/>
  <c r="C23" i="30"/>
  <c r="F22" i="30"/>
  <c r="C22" i="30"/>
  <c r="D22" i="30" s="1"/>
  <c r="E22" i="30" s="1"/>
  <c r="F21" i="30"/>
  <c r="C21" i="30"/>
  <c r="D21" i="30" s="1"/>
  <c r="F20" i="30"/>
  <c r="C20" i="30"/>
  <c r="D20" i="30" s="1"/>
  <c r="F19" i="30"/>
  <c r="C19" i="30"/>
  <c r="F18" i="30"/>
  <c r="C18" i="30"/>
  <c r="D18" i="30" s="1"/>
  <c r="F17" i="30"/>
  <c r="C17" i="30"/>
  <c r="F16" i="30"/>
  <c r="C16" i="30"/>
  <c r="D16" i="30" s="1"/>
  <c r="F15" i="30"/>
  <c r="C15" i="30"/>
  <c r="F14" i="30"/>
  <c r="C14" i="30"/>
  <c r="J14" i="30" s="1"/>
  <c r="C13" i="30"/>
  <c r="D13" i="30" s="1"/>
  <c r="C12" i="30"/>
  <c r="C11" i="30"/>
  <c r="D11" i="30" s="1"/>
  <c r="C10" i="30"/>
  <c r="D10" i="30" s="1"/>
  <c r="C9" i="30"/>
  <c r="D9" i="30" s="1"/>
  <c r="E9" i="30" s="1"/>
  <c r="C8" i="30"/>
  <c r="C7" i="30"/>
  <c r="C6" i="30"/>
  <c r="D6" i="30" s="1"/>
  <c r="C5" i="30"/>
  <c r="D5" i="30" s="1"/>
  <c r="C4" i="30"/>
  <c r="G3" i="30"/>
  <c r="I3" i="30" s="1"/>
  <c r="C3" i="30"/>
  <c r="K2" i="30"/>
  <c r="I2" i="30"/>
  <c r="C2" i="30"/>
  <c r="D2" i="30" s="1"/>
  <c r="K2" i="29"/>
  <c r="F25" i="29"/>
  <c r="C25" i="29"/>
  <c r="D25" i="29" s="1"/>
  <c r="F24" i="29"/>
  <c r="C24" i="29"/>
  <c r="D24" i="29" s="1"/>
  <c r="F23" i="29"/>
  <c r="C23" i="29"/>
  <c r="F22" i="29"/>
  <c r="C22" i="29"/>
  <c r="F21" i="29"/>
  <c r="C21" i="29"/>
  <c r="F20" i="29"/>
  <c r="C20" i="29"/>
  <c r="F19" i="29"/>
  <c r="C19" i="29"/>
  <c r="D19" i="29" s="1"/>
  <c r="F18" i="29"/>
  <c r="C18" i="29"/>
  <c r="F17" i="29"/>
  <c r="C17" i="29"/>
  <c r="D17" i="29" s="1"/>
  <c r="F16" i="29"/>
  <c r="C16" i="29"/>
  <c r="F15" i="29"/>
  <c r="C15" i="29"/>
  <c r="D15" i="29" s="1"/>
  <c r="F14" i="29"/>
  <c r="C14" i="29"/>
  <c r="D13" i="29"/>
  <c r="C13" i="29"/>
  <c r="C12" i="29"/>
  <c r="D12" i="29" s="1"/>
  <c r="E12" i="29" s="1"/>
  <c r="C11" i="29"/>
  <c r="D11" i="29" s="1"/>
  <c r="C10" i="29"/>
  <c r="C9" i="29"/>
  <c r="D9" i="29" s="1"/>
  <c r="C8" i="29"/>
  <c r="D8" i="29" s="1"/>
  <c r="C7" i="29"/>
  <c r="D7" i="29" s="1"/>
  <c r="C6" i="29"/>
  <c r="C5" i="29"/>
  <c r="C4" i="29"/>
  <c r="D4" i="29" s="1"/>
  <c r="G3" i="29"/>
  <c r="I3" i="29" s="1"/>
  <c r="C3" i="29"/>
  <c r="D3" i="29" s="1"/>
  <c r="E2" i="29"/>
  <c r="D2" i="29"/>
  <c r="C2" i="29"/>
  <c r="J2" i="29" s="1"/>
  <c r="G3" i="28"/>
  <c r="I3" i="28" s="1"/>
  <c r="F25" i="28"/>
  <c r="C25" i="28"/>
  <c r="D25" i="28" s="1"/>
  <c r="F24" i="28"/>
  <c r="C24" i="28"/>
  <c r="F23" i="28"/>
  <c r="C23" i="28"/>
  <c r="D23" i="28" s="1"/>
  <c r="F22" i="28"/>
  <c r="C22" i="28"/>
  <c r="F21" i="28"/>
  <c r="C21" i="28"/>
  <c r="D21" i="28" s="1"/>
  <c r="F20" i="28"/>
  <c r="C20" i="28"/>
  <c r="D20" i="28" s="1"/>
  <c r="F19" i="28"/>
  <c r="C19" i="28"/>
  <c r="F18" i="28"/>
  <c r="D18" i="28"/>
  <c r="E18" i="28" s="1"/>
  <c r="C18" i="28"/>
  <c r="F17" i="28"/>
  <c r="C17" i="28"/>
  <c r="E16" i="28" s="1"/>
  <c r="F16" i="28"/>
  <c r="C16" i="28"/>
  <c r="D16" i="28" s="1"/>
  <c r="F15" i="28"/>
  <c r="C15" i="28"/>
  <c r="F14" i="28"/>
  <c r="C14" i="28"/>
  <c r="J14" i="28" s="1"/>
  <c r="C13" i="28"/>
  <c r="C12" i="28"/>
  <c r="D11" i="28"/>
  <c r="C11" i="28"/>
  <c r="D10" i="28"/>
  <c r="C10" i="28"/>
  <c r="C9" i="28"/>
  <c r="C8" i="28"/>
  <c r="C7" i="28"/>
  <c r="D7" i="28" s="1"/>
  <c r="C6" i="28"/>
  <c r="D6" i="28" s="1"/>
  <c r="C5" i="28"/>
  <c r="C4" i="28"/>
  <c r="D4" i="28" s="1"/>
  <c r="C3" i="28"/>
  <c r="D3" i="28" s="1"/>
  <c r="K2" i="28"/>
  <c r="I2" i="28"/>
  <c r="C2" i="28"/>
  <c r="J2" i="28" s="1"/>
  <c r="F25" i="27"/>
  <c r="C25" i="27"/>
  <c r="D25" i="27" s="1"/>
  <c r="F24" i="27"/>
  <c r="C24" i="27"/>
  <c r="D24" i="27" s="1"/>
  <c r="F23" i="27"/>
  <c r="C23" i="27"/>
  <c r="D23" i="27" s="1"/>
  <c r="F22" i="27"/>
  <c r="C22" i="27"/>
  <c r="D22" i="27" s="1"/>
  <c r="F21" i="27"/>
  <c r="C21" i="27"/>
  <c r="F20" i="27"/>
  <c r="C20" i="27"/>
  <c r="D20" i="27" s="1"/>
  <c r="F19" i="27"/>
  <c r="C19" i="27"/>
  <c r="D19" i="27" s="1"/>
  <c r="F18" i="27"/>
  <c r="C18" i="27"/>
  <c r="D18" i="27" s="1"/>
  <c r="F17" i="27"/>
  <c r="C17" i="27"/>
  <c r="D17" i="27" s="1"/>
  <c r="F16" i="27"/>
  <c r="C16" i="27"/>
  <c r="D16" i="27" s="1"/>
  <c r="F15" i="27"/>
  <c r="C15" i="27"/>
  <c r="D15" i="27" s="1"/>
  <c r="F14" i="27"/>
  <c r="D14" i="27"/>
  <c r="C14" i="27"/>
  <c r="J14" i="27" s="1"/>
  <c r="C13" i="27"/>
  <c r="D13" i="27" s="1"/>
  <c r="C12" i="27"/>
  <c r="D12" i="27" s="1"/>
  <c r="C11" i="27"/>
  <c r="D11" i="27" s="1"/>
  <c r="C10" i="27"/>
  <c r="D10" i="27" s="1"/>
  <c r="C9" i="27"/>
  <c r="D9" i="27" s="1"/>
  <c r="C8" i="27"/>
  <c r="D8" i="27" s="1"/>
  <c r="E8" i="27" s="1"/>
  <c r="C7" i="27"/>
  <c r="D7" i="27" s="1"/>
  <c r="C6" i="27"/>
  <c r="D6" i="27" s="1"/>
  <c r="C5" i="27"/>
  <c r="D5" i="27" s="1"/>
  <c r="E5" i="27" s="1"/>
  <c r="C4" i="27"/>
  <c r="D4" i="27" s="1"/>
  <c r="G3" i="27"/>
  <c r="K3" i="27" s="1"/>
  <c r="C3" i="27"/>
  <c r="D3" i="27" s="1"/>
  <c r="K2" i="27"/>
  <c r="I2" i="27"/>
  <c r="C2" i="27"/>
  <c r="D2" i="27" s="1"/>
  <c r="F25" i="26"/>
  <c r="D25" i="26"/>
  <c r="C25" i="26"/>
  <c r="F24" i="26"/>
  <c r="D24" i="26"/>
  <c r="C24" i="26"/>
  <c r="F23" i="26"/>
  <c r="C23" i="26"/>
  <c r="D23" i="26" s="1"/>
  <c r="F22" i="26"/>
  <c r="C22" i="26"/>
  <c r="D22" i="26" s="1"/>
  <c r="F21" i="26"/>
  <c r="C21" i="26"/>
  <c r="D21" i="26" s="1"/>
  <c r="F20" i="26"/>
  <c r="C20" i="26"/>
  <c r="D20" i="26" s="1"/>
  <c r="F19" i="26"/>
  <c r="C19" i="26"/>
  <c r="F18" i="26"/>
  <c r="C18" i="26"/>
  <c r="D18" i="26" s="1"/>
  <c r="F17" i="26"/>
  <c r="C17" i="26"/>
  <c r="F16" i="26"/>
  <c r="C16" i="26"/>
  <c r="D16" i="26" s="1"/>
  <c r="F15" i="26"/>
  <c r="C15" i="26"/>
  <c r="D15" i="26" s="1"/>
  <c r="F14" i="26"/>
  <c r="D14" i="26"/>
  <c r="C14" i="26"/>
  <c r="J14" i="26" s="1"/>
  <c r="C13" i="26"/>
  <c r="D13" i="26" s="1"/>
  <c r="C12" i="26"/>
  <c r="D12" i="26" s="1"/>
  <c r="C11" i="26"/>
  <c r="D11" i="26" s="1"/>
  <c r="C10" i="26"/>
  <c r="D10" i="26" s="1"/>
  <c r="C9" i="26"/>
  <c r="D9" i="26" s="1"/>
  <c r="C8" i="26"/>
  <c r="D8" i="26" s="1"/>
  <c r="E8" i="26" s="1"/>
  <c r="C7" i="26"/>
  <c r="D7" i="26" s="1"/>
  <c r="C6" i="26"/>
  <c r="D6" i="26" s="1"/>
  <c r="C5" i="26"/>
  <c r="D5" i="26" s="1"/>
  <c r="E5" i="26" s="1"/>
  <c r="C4" i="26"/>
  <c r="D4" i="26" s="1"/>
  <c r="E4" i="26" s="1"/>
  <c r="G3" i="26"/>
  <c r="C3" i="26"/>
  <c r="D3" i="26" s="1"/>
  <c r="K2" i="26"/>
  <c r="I2" i="26"/>
  <c r="C2" i="26"/>
  <c r="D2" i="26" s="1"/>
  <c r="F25" i="25"/>
  <c r="C25" i="25"/>
  <c r="D25" i="25" s="1"/>
  <c r="F24" i="25"/>
  <c r="C24" i="25"/>
  <c r="D24" i="25" s="1"/>
  <c r="F23" i="25"/>
  <c r="C23" i="25"/>
  <c r="F22" i="25"/>
  <c r="C22" i="25"/>
  <c r="D22" i="25" s="1"/>
  <c r="F21" i="25"/>
  <c r="C21" i="25"/>
  <c r="F20" i="25"/>
  <c r="C20" i="25"/>
  <c r="D20" i="25" s="1"/>
  <c r="F19" i="25"/>
  <c r="C19" i="25"/>
  <c r="D19" i="25" s="1"/>
  <c r="F18" i="25"/>
  <c r="C18" i="25"/>
  <c r="D18" i="25" s="1"/>
  <c r="F17" i="25"/>
  <c r="C17" i="25"/>
  <c r="D17" i="25" s="1"/>
  <c r="F16" i="25"/>
  <c r="C16" i="25"/>
  <c r="D16" i="25" s="1"/>
  <c r="F15" i="25"/>
  <c r="C15" i="25"/>
  <c r="D15" i="25" s="1"/>
  <c r="E15" i="25" s="1"/>
  <c r="F14" i="25"/>
  <c r="C14" i="25"/>
  <c r="J14" i="25" s="1"/>
  <c r="C13" i="25"/>
  <c r="D13" i="25" s="1"/>
  <c r="E13" i="25" s="1"/>
  <c r="C12" i="25"/>
  <c r="D12" i="25" s="1"/>
  <c r="C11" i="25"/>
  <c r="C10" i="25"/>
  <c r="D10" i="25" s="1"/>
  <c r="C9" i="25"/>
  <c r="D9" i="25" s="1"/>
  <c r="E9" i="25" s="1"/>
  <c r="C8" i="25"/>
  <c r="D8" i="25" s="1"/>
  <c r="E8" i="25" s="1"/>
  <c r="C7" i="25"/>
  <c r="D6" i="25"/>
  <c r="C6" i="25"/>
  <c r="C5" i="25"/>
  <c r="C4" i="25"/>
  <c r="D4" i="25" s="1"/>
  <c r="G3" i="25"/>
  <c r="C3" i="25"/>
  <c r="D3" i="25" s="1"/>
  <c r="K2" i="25"/>
  <c r="I2" i="25"/>
  <c r="C2" i="25"/>
  <c r="D2" i="25" s="1"/>
  <c r="F25" i="24"/>
  <c r="C25" i="24"/>
  <c r="D25" i="24" s="1"/>
  <c r="F24" i="24"/>
  <c r="C24" i="24"/>
  <c r="F23" i="24"/>
  <c r="C23" i="24"/>
  <c r="D23" i="24" s="1"/>
  <c r="F22" i="24"/>
  <c r="C22" i="24"/>
  <c r="F21" i="24"/>
  <c r="C21" i="24"/>
  <c r="D21" i="24" s="1"/>
  <c r="F20" i="24"/>
  <c r="C20" i="24"/>
  <c r="D20" i="24" s="1"/>
  <c r="F19" i="24"/>
  <c r="C19" i="24"/>
  <c r="D19" i="24" s="1"/>
  <c r="F18" i="24"/>
  <c r="C18" i="24"/>
  <c r="D18" i="24" s="1"/>
  <c r="E18" i="24" s="1"/>
  <c r="F17" i="24"/>
  <c r="D17" i="24"/>
  <c r="C17" i="24"/>
  <c r="F16" i="24"/>
  <c r="C16" i="24"/>
  <c r="D16" i="24" s="1"/>
  <c r="E16" i="24" s="1"/>
  <c r="F15" i="24"/>
  <c r="C15" i="24"/>
  <c r="F14" i="24"/>
  <c r="D14" i="24"/>
  <c r="C14" i="24"/>
  <c r="J14" i="24" s="1"/>
  <c r="C13" i="24"/>
  <c r="C12" i="24"/>
  <c r="C11" i="24"/>
  <c r="D11" i="24" s="1"/>
  <c r="C10" i="24"/>
  <c r="D10" i="24" s="1"/>
  <c r="E10" i="24" s="1"/>
  <c r="C9" i="24"/>
  <c r="C8" i="24"/>
  <c r="C7" i="24"/>
  <c r="D7" i="24" s="1"/>
  <c r="C6" i="24"/>
  <c r="D6" i="24" s="1"/>
  <c r="C5" i="24"/>
  <c r="C4" i="24"/>
  <c r="D4" i="24" s="1"/>
  <c r="I3" i="24"/>
  <c r="C3" i="24"/>
  <c r="D3" i="24" s="1"/>
  <c r="K2" i="24"/>
  <c r="I2" i="24"/>
  <c r="C2" i="24"/>
  <c r="J2" i="24" s="1"/>
  <c r="F25" i="23"/>
  <c r="C25" i="23"/>
  <c r="D25" i="23" s="1"/>
  <c r="F24" i="23"/>
  <c r="C24" i="23"/>
  <c r="F23" i="23"/>
  <c r="C23" i="23"/>
  <c r="D23" i="23" s="1"/>
  <c r="F22" i="23"/>
  <c r="C22" i="23"/>
  <c r="F21" i="23"/>
  <c r="D21" i="23"/>
  <c r="C21" i="23"/>
  <c r="F20" i="23"/>
  <c r="C20" i="23"/>
  <c r="D20" i="23" s="1"/>
  <c r="F19" i="23"/>
  <c r="C19" i="23"/>
  <c r="F18" i="23"/>
  <c r="C18" i="23"/>
  <c r="D18" i="23" s="1"/>
  <c r="E18" i="23" s="1"/>
  <c r="F17" i="23"/>
  <c r="C17" i="23"/>
  <c r="F16" i="23"/>
  <c r="C16" i="23"/>
  <c r="D16" i="23" s="1"/>
  <c r="F15" i="23"/>
  <c r="C15" i="23"/>
  <c r="F14" i="23"/>
  <c r="C14" i="23"/>
  <c r="D14" i="23" s="1"/>
  <c r="E14" i="23" s="1"/>
  <c r="C13" i="23"/>
  <c r="C12" i="23"/>
  <c r="C11" i="23"/>
  <c r="D11" i="23" s="1"/>
  <c r="C10" i="23"/>
  <c r="D10" i="23" s="1"/>
  <c r="C9" i="23"/>
  <c r="C8" i="23"/>
  <c r="D7" i="23"/>
  <c r="C7" i="23"/>
  <c r="C6" i="23"/>
  <c r="D6" i="23" s="1"/>
  <c r="C5" i="23"/>
  <c r="C4" i="23"/>
  <c r="G3" i="23"/>
  <c r="I3" i="23" s="1"/>
  <c r="C3" i="23"/>
  <c r="D3" i="23" s="1"/>
  <c r="K2" i="23"/>
  <c r="I2" i="23"/>
  <c r="C2" i="23"/>
  <c r="J2" i="23" s="1"/>
  <c r="L2" i="23" s="1"/>
  <c r="F25" i="22"/>
  <c r="C25" i="22"/>
  <c r="D25" i="22" s="1"/>
  <c r="F24" i="22"/>
  <c r="C24" i="22"/>
  <c r="F23" i="22"/>
  <c r="C23" i="22"/>
  <c r="D23" i="22" s="1"/>
  <c r="F22" i="22"/>
  <c r="C22" i="22"/>
  <c r="F21" i="22"/>
  <c r="C21" i="22"/>
  <c r="D21" i="22" s="1"/>
  <c r="F20" i="22"/>
  <c r="C20" i="22"/>
  <c r="D20" i="22" s="1"/>
  <c r="F19" i="22"/>
  <c r="C19" i="22"/>
  <c r="D19" i="22" s="1"/>
  <c r="F18" i="22"/>
  <c r="C18" i="22"/>
  <c r="F17" i="22"/>
  <c r="C17" i="22"/>
  <c r="F16" i="22"/>
  <c r="C16" i="22"/>
  <c r="F15" i="22"/>
  <c r="C15" i="22"/>
  <c r="J14" i="22"/>
  <c r="J15" i="22" s="1"/>
  <c r="F14" i="22"/>
  <c r="C14" i="22"/>
  <c r="D14" i="22" s="1"/>
  <c r="C13" i="22"/>
  <c r="D13" i="22" s="1"/>
  <c r="E13" i="22" s="1"/>
  <c r="C12" i="22"/>
  <c r="D12" i="22" s="1"/>
  <c r="C11" i="22"/>
  <c r="D11" i="22" s="1"/>
  <c r="C10" i="22"/>
  <c r="D10" i="22" s="1"/>
  <c r="C9" i="22"/>
  <c r="D9" i="22" s="1"/>
  <c r="C8" i="22"/>
  <c r="D8" i="22" s="1"/>
  <c r="C7" i="22"/>
  <c r="D7" i="22" s="1"/>
  <c r="C6" i="22"/>
  <c r="D6" i="22" s="1"/>
  <c r="C5" i="22"/>
  <c r="D5" i="22" s="1"/>
  <c r="E5" i="22" s="1"/>
  <c r="D4" i="22"/>
  <c r="C4" i="22"/>
  <c r="G3" i="22"/>
  <c r="I3" i="22" s="1"/>
  <c r="C3" i="22"/>
  <c r="D3" i="22" s="1"/>
  <c r="K2" i="22"/>
  <c r="I2" i="22"/>
  <c r="C2" i="22"/>
  <c r="J2" i="22" s="1"/>
  <c r="F25" i="21"/>
  <c r="C25" i="21"/>
  <c r="D25" i="21" s="1"/>
  <c r="F24" i="21"/>
  <c r="C24" i="21"/>
  <c r="D24" i="21" s="1"/>
  <c r="F23" i="21"/>
  <c r="C23" i="21"/>
  <c r="F22" i="21"/>
  <c r="C22" i="21"/>
  <c r="D22" i="21" s="1"/>
  <c r="F21" i="21"/>
  <c r="C21" i="21"/>
  <c r="F20" i="21"/>
  <c r="C20" i="21"/>
  <c r="D20" i="21" s="1"/>
  <c r="F19" i="21"/>
  <c r="C19" i="21"/>
  <c r="F18" i="21"/>
  <c r="C18" i="21"/>
  <c r="D18" i="21" s="1"/>
  <c r="E18" i="21" s="1"/>
  <c r="F17" i="21"/>
  <c r="C17" i="21"/>
  <c r="F16" i="21"/>
  <c r="D16" i="21"/>
  <c r="E16" i="21" s="1"/>
  <c r="C16" i="21"/>
  <c r="F15" i="21"/>
  <c r="C15" i="21"/>
  <c r="F14" i="21"/>
  <c r="D14" i="21"/>
  <c r="E14" i="21" s="1"/>
  <c r="C14" i="21"/>
  <c r="J14" i="21" s="1"/>
  <c r="C13" i="21"/>
  <c r="D13" i="21" s="1"/>
  <c r="C12" i="21"/>
  <c r="C11" i="21"/>
  <c r="D10" i="21"/>
  <c r="C10" i="21"/>
  <c r="C9" i="21"/>
  <c r="D9" i="21" s="1"/>
  <c r="E9" i="21" s="1"/>
  <c r="C8" i="21"/>
  <c r="C7" i="21"/>
  <c r="C6" i="21"/>
  <c r="D6" i="21" s="1"/>
  <c r="C5" i="21"/>
  <c r="D5" i="21" s="1"/>
  <c r="E5" i="21" s="1"/>
  <c r="C4" i="21"/>
  <c r="G3" i="21"/>
  <c r="I3" i="21" s="1"/>
  <c r="C3" i="21"/>
  <c r="K2" i="21"/>
  <c r="I2" i="21"/>
  <c r="C2" i="21"/>
  <c r="D2" i="21" s="1"/>
  <c r="C2" i="20"/>
  <c r="J2" i="20" s="1"/>
  <c r="D2" i="20"/>
  <c r="I2" i="20"/>
  <c r="K2" i="20"/>
  <c r="F25" i="20"/>
  <c r="C25" i="20"/>
  <c r="D25" i="20" s="1"/>
  <c r="F24" i="20"/>
  <c r="C24" i="20"/>
  <c r="F23" i="20"/>
  <c r="C23" i="20"/>
  <c r="D23" i="20" s="1"/>
  <c r="F22" i="20"/>
  <c r="C22" i="20"/>
  <c r="D22" i="20" s="1"/>
  <c r="F21" i="20"/>
  <c r="C21" i="20"/>
  <c r="D21" i="20" s="1"/>
  <c r="F20" i="20"/>
  <c r="C20" i="20"/>
  <c r="D20" i="20" s="1"/>
  <c r="F19" i="20"/>
  <c r="C19" i="20"/>
  <c r="F18" i="20"/>
  <c r="C18" i="20"/>
  <c r="D18" i="20" s="1"/>
  <c r="F17" i="20"/>
  <c r="C17" i="20"/>
  <c r="F16" i="20"/>
  <c r="C16" i="20"/>
  <c r="D16" i="20" s="1"/>
  <c r="F15" i="20"/>
  <c r="C15" i="20"/>
  <c r="F14" i="20"/>
  <c r="C14" i="20"/>
  <c r="D14" i="20" s="1"/>
  <c r="C13" i="20"/>
  <c r="D13" i="20" s="1"/>
  <c r="C12" i="20"/>
  <c r="C11" i="20"/>
  <c r="D11" i="20" s="1"/>
  <c r="C10" i="20"/>
  <c r="D10" i="20" s="1"/>
  <c r="E10" i="20" s="1"/>
  <c r="C9" i="20"/>
  <c r="D9" i="20" s="1"/>
  <c r="C8" i="20"/>
  <c r="C7" i="20"/>
  <c r="D7" i="20" s="1"/>
  <c r="C6" i="20"/>
  <c r="D6" i="20" s="1"/>
  <c r="E6" i="20" s="1"/>
  <c r="C5" i="20"/>
  <c r="D5" i="20" s="1"/>
  <c r="C4" i="20"/>
  <c r="G3" i="20"/>
  <c r="C3" i="20"/>
  <c r="F25" i="19"/>
  <c r="C25" i="19"/>
  <c r="F24" i="19"/>
  <c r="C24" i="19"/>
  <c r="D24" i="19" s="1"/>
  <c r="F23" i="19"/>
  <c r="C23" i="19"/>
  <c r="F22" i="19"/>
  <c r="C22" i="19"/>
  <c r="D22" i="19" s="1"/>
  <c r="F21" i="19"/>
  <c r="C21" i="19"/>
  <c r="F20" i="19"/>
  <c r="C20" i="19"/>
  <c r="D20" i="19" s="1"/>
  <c r="F19" i="19"/>
  <c r="C19" i="19"/>
  <c r="D19" i="19" s="1"/>
  <c r="F18" i="19"/>
  <c r="C18" i="19"/>
  <c r="D18" i="19" s="1"/>
  <c r="F17" i="19"/>
  <c r="C17" i="19"/>
  <c r="D17" i="19" s="1"/>
  <c r="F16" i="19"/>
  <c r="C16" i="19"/>
  <c r="D16" i="19" s="1"/>
  <c r="F15" i="19"/>
  <c r="C15" i="19"/>
  <c r="D15" i="19" s="1"/>
  <c r="F14" i="19"/>
  <c r="C14" i="19"/>
  <c r="D14" i="19" s="1"/>
  <c r="C13" i="19"/>
  <c r="C12" i="19"/>
  <c r="D12" i="19" s="1"/>
  <c r="C11" i="19"/>
  <c r="C10" i="19"/>
  <c r="D10" i="19" s="1"/>
  <c r="D9" i="19"/>
  <c r="C9" i="19"/>
  <c r="C8" i="19"/>
  <c r="D8" i="19" s="1"/>
  <c r="E8" i="19" s="1"/>
  <c r="C7" i="19"/>
  <c r="C6" i="19"/>
  <c r="C5" i="19"/>
  <c r="D5" i="19" s="1"/>
  <c r="E5" i="19" s="1"/>
  <c r="C4" i="19"/>
  <c r="G3" i="19"/>
  <c r="K3" i="19" s="1"/>
  <c r="C3" i="19"/>
  <c r="K2" i="19"/>
  <c r="I2" i="19"/>
  <c r="C2" i="19"/>
  <c r="D2" i="19" s="1"/>
  <c r="F25" i="18"/>
  <c r="C25" i="18"/>
  <c r="D25" i="18" s="1"/>
  <c r="F24" i="18"/>
  <c r="C24" i="18"/>
  <c r="F23" i="18"/>
  <c r="C23" i="18"/>
  <c r="D23" i="18" s="1"/>
  <c r="F22" i="18"/>
  <c r="C22" i="18"/>
  <c r="F21" i="18"/>
  <c r="D21" i="18"/>
  <c r="E21" i="18" s="1"/>
  <c r="C21" i="18"/>
  <c r="F20" i="18"/>
  <c r="C20" i="18"/>
  <c r="D20" i="18" s="1"/>
  <c r="F19" i="18"/>
  <c r="C19" i="18"/>
  <c r="F18" i="18"/>
  <c r="C18" i="18"/>
  <c r="D18" i="18" s="1"/>
  <c r="F17" i="18"/>
  <c r="C17" i="18"/>
  <c r="F16" i="18"/>
  <c r="C16" i="18"/>
  <c r="D16" i="18" s="1"/>
  <c r="E16" i="18" s="1"/>
  <c r="F15" i="18"/>
  <c r="C15" i="18"/>
  <c r="F14" i="18"/>
  <c r="C14" i="18"/>
  <c r="D14" i="18" s="1"/>
  <c r="D13" i="18"/>
  <c r="C13" i="18"/>
  <c r="C12" i="18"/>
  <c r="C11" i="18"/>
  <c r="D11" i="18" s="1"/>
  <c r="C10" i="18"/>
  <c r="D10" i="18" s="1"/>
  <c r="C9" i="18"/>
  <c r="D9" i="18" s="1"/>
  <c r="C8" i="18"/>
  <c r="C7" i="18"/>
  <c r="D7" i="18" s="1"/>
  <c r="C6" i="18"/>
  <c r="D6" i="18" s="1"/>
  <c r="C5" i="18"/>
  <c r="D5" i="18" s="1"/>
  <c r="C4" i="18"/>
  <c r="G3" i="18"/>
  <c r="I3" i="18" s="1"/>
  <c r="C3" i="18"/>
  <c r="D3" i="18" s="1"/>
  <c r="K2" i="18"/>
  <c r="I2" i="18"/>
  <c r="C2" i="18"/>
  <c r="F25" i="17"/>
  <c r="C25" i="17"/>
  <c r="D25" i="17" s="1"/>
  <c r="F24" i="17"/>
  <c r="C24" i="17"/>
  <c r="F23" i="17"/>
  <c r="C23" i="17"/>
  <c r="D23" i="17" s="1"/>
  <c r="F22" i="17"/>
  <c r="C22" i="17"/>
  <c r="F21" i="17"/>
  <c r="C21" i="17"/>
  <c r="D21" i="17" s="1"/>
  <c r="F20" i="17"/>
  <c r="C20" i="17"/>
  <c r="D20" i="17" s="1"/>
  <c r="F19" i="17"/>
  <c r="C19" i="17"/>
  <c r="F18" i="17"/>
  <c r="C18" i="17"/>
  <c r="D18" i="17" s="1"/>
  <c r="F17" i="17"/>
  <c r="C17" i="17"/>
  <c r="F16" i="17"/>
  <c r="C16" i="17"/>
  <c r="D16" i="17" s="1"/>
  <c r="F15" i="17"/>
  <c r="C15" i="17"/>
  <c r="F14" i="17"/>
  <c r="C14" i="17"/>
  <c r="D14" i="17" s="1"/>
  <c r="C13" i="17"/>
  <c r="C12" i="17"/>
  <c r="D12" i="17" s="1"/>
  <c r="C11" i="17"/>
  <c r="D11" i="17" s="1"/>
  <c r="C10" i="17"/>
  <c r="D10" i="17" s="1"/>
  <c r="C9" i="17"/>
  <c r="C8" i="17"/>
  <c r="D8" i="17" s="1"/>
  <c r="C7" i="17"/>
  <c r="D7" i="17" s="1"/>
  <c r="C6" i="17"/>
  <c r="D6" i="17" s="1"/>
  <c r="E6" i="17" s="1"/>
  <c r="C5" i="17"/>
  <c r="C4" i="17"/>
  <c r="G3" i="17"/>
  <c r="I3" i="17" s="1"/>
  <c r="C3" i="17"/>
  <c r="D3" i="17" s="1"/>
  <c r="K2" i="17"/>
  <c r="I2" i="17"/>
  <c r="C2" i="17"/>
  <c r="J2" i="17" s="1"/>
  <c r="C2" i="16"/>
  <c r="F25" i="16"/>
  <c r="C25" i="16"/>
  <c r="D25" i="16" s="1"/>
  <c r="F24" i="16"/>
  <c r="C24" i="16"/>
  <c r="D24" i="16" s="1"/>
  <c r="F23" i="16"/>
  <c r="C23" i="16"/>
  <c r="D23" i="16" s="1"/>
  <c r="F22" i="16"/>
  <c r="C22" i="16"/>
  <c r="D22" i="16" s="1"/>
  <c r="F21" i="16"/>
  <c r="C21" i="16"/>
  <c r="D21" i="16" s="1"/>
  <c r="F20" i="16"/>
  <c r="C20" i="16"/>
  <c r="D20" i="16" s="1"/>
  <c r="F19" i="16"/>
  <c r="C19" i="16"/>
  <c r="F18" i="16"/>
  <c r="C18" i="16"/>
  <c r="D18" i="16" s="1"/>
  <c r="F17" i="16"/>
  <c r="C17" i="16"/>
  <c r="F16" i="16"/>
  <c r="C16" i="16"/>
  <c r="D16" i="16" s="1"/>
  <c r="E16" i="16" s="1"/>
  <c r="F15" i="16"/>
  <c r="C15" i="16"/>
  <c r="F14" i="16"/>
  <c r="C14" i="16"/>
  <c r="J14" i="16" s="1"/>
  <c r="C13" i="16"/>
  <c r="D13" i="16" s="1"/>
  <c r="C12" i="16"/>
  <c r="C11" i="16"/>
  <c r="C10" i="16"/>
  <c r="D10" i="16" s="1"/>
  <c r="C9" i="16"/>
  <c r="D9" i="16" s="1"/>
  <c r="E9" i="16" s="1"/>
  <c r="C8" i="16"/>
  <c r="C7" i="16"/>
  <c r="C6" i="16"/>
  <c r="D6" i="16" s="1"/>
  <c r="C5" i="16"/>
  <c r="C4" i="16"/>
  <c r="D4" i="16" s="1"/>
  <c r="I3" i="16"/>
  <c r="C3" i="16"/>
  <c r="D3" i="16" s="1"/>
  <c r="E3" i="16" s="1"/>
  <c r="D2" i="16"/>
  <c r="E23" i="35" l="1"/>
  <c r="D20" i="35"/>
  <c r="E19" i="35"/>
  <c r="E20" i="35"/>
  <c r="D18" i="35"/>
  <c r="E18" i="35"/>
  <c r="D22" i="35"/>
  <c r="E22" i="35" s="1"/>
  <c r="D23" i="35"/>
  <c r="D21" i="35"/>
  <c r="E21" i="35" s="1"/>
  <c r="E16" i="35"/>
  <c r="E6" i="35"/>
  <c r="D22" i="29"/>
  <c r="D21" i="29"/>
  <c r="E21" i="29" s="1"/>
  <c r="D23" i="29"/>
  <c r="E22" i="29"/>
  <c r="E23" i="29"/>
  <c r="E23" i="18"/>
  <c r="E17" i="19"/>
  <c r="E12" i="25"/>
  <c r="E17" i="25"/>
  <c r="E19" i="27"/>
  <c r="D14" i="30"/>
  <c r="E14" i="30" s="1"/>
  <c r="E18" i="30"/>
  <c r="E5" i="31"/>
  <c r="E6" i="33"/>
  <c r="D14" i="28"/>
  <c r="E14" i="28" s="1"/>
  <c r="E4" i="27"/>
  <c r="E10" i="28"/>
  <c r="E21" i="33"/>
  <c r="E14" i="22"/>
  <c r="E12" i="32"/>
  <c r="E18" i="33"/>
  <c r="E6" i="18"/>
  <c r="E19" i="19"/>
  <c r="E2" i="20"/>
  <c r="E6" i="23"/>
  <c r="E5" i="30"/>
  <c r="L2" i="34"/>
  <c r="J16" i="22"/>
  <c r="E16" i="17"/>
  <c r="E18" i="18"/>
  <c r="E16" i="33"/>
  <c r="E23" i="33"/>
  <c r="L2" i="35"/>
  <c r="E10" i="35"/>
  <c r="D24" i="35"/>
  <c r="E24" i="35" s="1"/>
  <c r="J3" i="35"/>
  <c r="D2" i="35"/>
  <c r="E2" i="35" s="1"/>
  <c r="E3" i="35"/>
  <c r="D4" i="35"/>
  <c r="E4" i="35" s="1"/>
  <c r="E7" i="35"/>
  <c r="D8" i="35"/>
  <c r="E8" i="35" s="1"/>
  <c r="E11" i="35"/>
  <c r="D12" i="35"/>
  <c r="E12" i="35" s="1"/>
  <c r="J14" i="35"/>
  <c r="D15" i="35"/>
  <c r="E15" i="35" s="1"/>
  <c r="D17" i="35"/>
  <c r="E17" i="35" s="1"/>
  <c r="D19" i="35"/>
  <c r="K3" i="35"/>
  <c r="H3" i="35"/>
  <c r="G4" i="35" s="1"/>
  <c r="E5" i="35"/>
  <c r="E9" i="35"/>
  <c r="E13" i="35"/>
  <c r="H3" i="34"/>
  <c r="G4" i="34" s="1"/>
  <c r="I4" i="34" s="1"/>
  <c r="D2" i="34"/>
  <c r="E2" i="34" s="1"/>
  <c r="E5" i="34"/>
  <c r="E13" i="34"/>
  <c r="E15" i="34"/>
  <c r="E19" i="34"/>
  <c r="E9" i="34"/>
  <c r="D14" i="34"/>
  <c r="E14" i="34" s="1"/>
  <c r="E17" i="34"/>
  <c r="D18" i="34"/>
  <c r="E18" i="34" s="1"/>
  <c r="E16" i="34"/>
  <c r="E3" i="34"/>
  <c r="J3" i="34"/>
  <c r="E7" i="34"/>
  <c r="E11" i="34"/>
  <c r="J14" i="34"/>
  <c r="E21" i="34"/>
  <c r="E23" i="34"/>
  <c r="K3" i="34"/>
  <c r="E4" i="34"/>
  <c r="E8" i="34"/>
  <c r="E12" i="34"/>
  <c r="D22" i="34"/>
  <c r="E22" i="34" s="1"/>
  <c r="D24" i="34"/>
  <c r="E24" i="34" s="1"/>
  <c r="E6" i="34"/>
  <c r="E10" i="34"/>
  <c r="L2" i="33"/>
  <c r="E11" i="33"/>
  <c r="J3" i="33"/>
  <c r="D2" i="33"/>
  <c r="E2" i="33" s="1"/>
  <c r="E3" i="33"/>
  <c r="D4" i="33"/>
  <c r="J14" i="33"/>
  <c r="K3" i="33"/>
  <c r="E4" i="33"/>
  <c r="D5" i="33"/>
  <c r="E5" i="33" s="1"/>
  <c r="E8" i="33"/>
  <c r="D9" i="33"/>
  <c r="E12" i="33"/>
  <c r="D13" i="33"/>
  <c r="E13" i="33" s="1"/>
  <c r="E15" i="33"/>
  <c r="E17" i="33"/>
  <c r="E19" i="33"/>
  <c r="D22" i="33"/>
  <c r="D24" i="33"/>
  <c r="H3" i="33"/>
  <c r="G4" i="33" s="1"/>
  <c r="E9" i="33"/>
  <c r="D10" i="33"/>
  <c r="E10" i="33" s="1"/>
  <c r="D14" i="33"/>
  <c r="E14" i="33" s="1"/>
  <c r="D20" i="33"/>
  <c r="E22" i="33"/>
  <c r="E24" i="33"/>
  <c r="L2" i="32"/>
  <c r="E21" i="32"/>
  <c r="E4" i="32"/>
  <c r="E8" i="32"/>
  <c r="K3" i="32"/>
  <c r="D2" i="32"/>
  <c r="E2" i="32" s="1"/>
  <c r="E3" i="32"/>
  <c r="J3" i="32"/>
  <c r="E7" i="32"/>
  <c r="E11" i="32"/>
  <c r="J14" i="32"/>
  <c r="J15" i="32" s="1"/>
  <c r="D15" i="32"/>
  <c r="E15" i="32" s="1"/>
  <c r="D17" i="32"/>
  <c r="E17" i="32" s="1"/>
  <c r="D19" i="32"/>
  <c r="E19" i="32" s="1"/>
  <c r="H3" i="32"/>
  <c r="E5" i="32"/>
  <c r="D6" i="32"/>
  <c r="E6" i="32" s="1"/>
  <c r="E9" i="32"/>
  <c r="D10" i="32"/>
  <c r="E13" i="32"/>
  <c r="D14" i="32"/>
  <c r="E14" i="32" s="1"/>
  <c r="D16" i="32"/>
  <c r="E16" i="32" s="1"/>
  <c r="D18" i="32"/>
  <c r="E18" i="32" s="1"/>
  <c r="D20" i="32"/>
  <c r="E22" i="32"/>
  <c r="E24" i="32"/>
  <c r="E10" i="32"/>
  <c r="H3" i="31"/>
  <c r="G4" i="31" s="1"/>
  <c r="H4" i="31" s="1"/>
  <c r="G5" i="31" s="1"/>
  <c r="L2" i="31"/>
  <c r="K3" i="31"/>
  <c r="E18" i="31"/>
  <c r="E9" i="31"/>
  <c r="E13" i="31"/>
  <c r="D14" i="31"/>
  <c r="E14" i="31" s="1"/>
  <c r="J15" i="31"/>
  <c r="D11" i="31"/>
  <c r="E11" i="31" s="1"/>
  <c r="D2" i="31"/>
  <c r="E2" i="31" s="1"/>
  <c r="E3" i="31"/>
  <c r="J3" i="31"/>
  <c r="D4" i="31"/>
  <c r="E4" i="31" s="1"/>
  <c r="E7" i="31"/>
  <c r="D8" i="31"/>
  <c r="E8" i="31" s="1"/>
  <c r="D12" i="31"/>
  <c r="D15" i="31"/>
  <c r="E15" i="31" s="1"/>
  <c r="D17" i="31"/>
  <c r="E17" i="31" s="1"/>
  <c r="D19" i="31"/>
  <c r="E19" i="31" s="1"/>
  <c r="E21" i="31"/>
  <c r="E23" i="31"/>
  <c r="E6" i="31"/>
  <c r="E12" i="31"/>
  <c r="K3" i="30"/>
  <c r="H3" i="30"/>
  <c r="G4" i="30" s="1"/>
  <c r="H4" i="30" s="1"/>
  <c r="G5" i="30" s="1"/>
  <c r="E13" i="30"/>
  <c r="E6" i="30"/>
  <c r="E2" i="30"/>
  <c r="J15" i="30"/>
  <c r="J2" i="30"/>
  <c r="L2" i="30" s="1"/>
  <c r="D7" i="30"/>
  <c r="E16" i="30"/>
  <c r="D4" i="30"/>
  <c r="E4" i="30" s="1"/>
  <c r="E7" i="30"/>
  <c r="D8" i="30"/>
  <c r="E8" i="30" s="1"/>
  <c r="E11" i="30"/>
  <c r="D12" i="30"/>
  <c r="D15" i="30"/>
  <c r="E15" i="30" s="1"/>
  <c r="D17" i="30"/>
  <c r="E17" i="30" s="1"/>
  <c r="D19" i="30"/>
  <c r="E19" i="30" s="1"/>
  <c r="E21" i="30"/>
  <c r="E23" i="30"/>
  <c r="D3" i="30"/>
  <c r="E3" i="30" s="1"/>
  <c r="E10" i="30"/>
  <c r="E12" i="30"/>
  <c r="I2" i="29"/>
  <c r="L2" i="29"/>
  <c r="E4" i="29"/>
  <c r="D5" i="29"/>
  <c r="E15" i="29"/>
  <c r="E17" i="29"/>
  <c r="E19" i="29"/>
  <c r="E8" i="29"/>
  <c r="D6" i="29"/>
  <c r="E6" i="29" s="1"/>
  <c r="E9" i="29"/>
  <c r="E3" i="29"/>
  <c r="J3" i="29"/>
  <c r="E7" i="29"/>
  <c r="E11" i="29"/>
  <c r="J14" i="29"/>
  <c r="K3" i="29"/>
  <c r="H3" i="29"/>
  <c r="G4" i="29" s="1"/>
  <c r="E5" i="29"/>
  <c r="D10" i="29"/>
  <c r="E10" i="29" s="1"/>
  <c r="E13" i="29"/>
  <c r="D14" i="29"/>
  <c r="E14" i="29" s="1"/>
  <c r="D16" i="29"/>
  <c r="E16" i="29" s="1"/>
  <c r="D18" i="29"/>
  <c r="E18" i="29" s="1"/>
  <c r="D20" i="29"/>
  <c r="E20" i="29" s="1"/>
  <c r="E6" i="28"/>
  <c r="J15" i="28"/>
  <c r="L2" i="28"/>
  <c r="J3" i="28"/>
  <c r="J4" i="28" s="1"/>
  <c r="J16" i="28"/>
  <c r="J17" i="28" s="1"/>
  <c r="E7" i="28"/>
  <c r="D8" i="28"/>
  <c r="E8" i="28" s="1"/>
  <c r="E11" i="28"/>
  <c r="D12" i="28"/>
  <c r="E12" i="28" s="1"/>
  <c r="D17" i="28"/>
  <c r="E17" i="28" s="1"/>
  <c r="K3" i="28"/>
  <c r="E4" i="28"/>
  <c r="D5" i="28"/>
  <c r="E5" i="28" s="1"/>
  <c r="D9" i="28"/>
  <c r="E9" i="28" s="1"/>
  <c r="D13" i="28"/>
  <c r="E13" i="28" s="1"/>
  <c r="D22" i="28"/>
  <c r="D24" i="28"/>
  <c r="D2" i="28"/>
  <c r="E2" i="28" s="1"/>
  <c r="E3" i="28"/>
  <c r="D15" i="28"/>
  <c r="E15" i="28" s="1"/>
  <c r="D19" i="28"/>
  <c r="E19" i="28" s="1"/>
  <c r="H3" i="28"/>
  <c r="G4" i="28" s="1"/>
  <c r="H3" i="27"/>
  <c r="G4" i="27" s="1"/>
  <c r="H4" i="27" s="1"/>
  <c r="G5" i="27" s="1"/>
  <c r="E13" i="27"/>
  <c r="E15" i="27"/>
  <c r="E9" i="27"/>
  <c r="E12" i="27"/>
  <c r="E17" i="27"/>
  <c r="J15" i="27"/>
  <c r="J16" i="27"/>
  <c r="J2" i="27"/>
  <c r="L2" i="27" s="1"/>
  <c r="I3" i="27"/>
  <c r="E6" i="27"/>
  <c r="E14" i="27"/>
  <c r="E16" i="27"/>
  <c r="E18" i="27"/>
  <c r="D21" i="27"/>
  <c r="E3" i="27"/>
  <c r="J3" i="27"/>
  <c r="E7" i="27"/>
  <c r="E11" i="27"/>
  <c r="E2" i="27"/>
  <c r="E10" i="27"/>
  <c r="H3" i="26"/>
  <c r="G4" i="26" s="1"/>
  <c r="E13" i="26"/>
  <c r="E15" i="26"/>
  <c r="E9" i="26"/>
  <c r="E12" i="26"/>
  <c r="J15" i="26"/>
  <c r="J16" i="26" s="1"/>
  <c r="J2" i="26"/>
  <c r="L2" i="26" s="1"/>
  <c r="I3" i="26"/>
  <c r="E14" i="26"/>
  <c r="E16" i="26"/>
  <c r="E18" i="26"/>
  <c r="E3" i="26"/>
  <c r="E7" i="26"/>
  <c r="E11" i="26"/>
  <c r="D17" i="26"/>
  <c r="E17" i="26" s="1"/>
  <c r="D19" i="26"/>
  <c r="E19" i="26" s="1"/>
  <c r="E2" i="26"/>
  <c r="K3" i="26"/>
  <c r="E6" i="26"/>
  <c r="E10" i="26"/>
  <c r="H3" i="25"/>
  <c r="G4" i="25" s="1"/>
  <c r="H4" i="25" s="1"/>
  <c r="D5" i="25"/>
  <c r="E5" i="25" s="1"/>
  <c r="D14" i="25"/>
  <c r="E14" i="25" s="1"/>
  <c r="E19" i="25"/>
  <c r="E4" i="25"/>
  <c r="J15" i="25"/>
  <c r="J2" i="25"/>
  <c r="L2" i="25" s="1"/>
  <c r="I3" i="25"/>
  <c r="E6" i="25"/>
  <c r="D7" i="25"/>
  <c r="E7" i="25" s="1"/>
  <c r="E10" i="25"/>
  <c r="D11" i="25"/>
  <c r="E11" i="25" s="1"/>
  <c r="E16" i="25"/>
  <c r="E18" i="25"/>
  <c r="D21" i="25"/>
  <c r="D23" i="25"/>
  <c r="E3" i="25"/>
  <c r="E2" i="25"/>
  <c r="K3" i="25"/>
  <c r="E11" i="24"/>
  <c r="J15" i="24"/>
  <c r="J16" i="24" s="1"/>
  <c r="D12" i="24"/>
  <c r="E12" i="24" s="1"/>
  <c r="E14" i="24"/>
  <c r="D15" i="24"/>
  <c r="E15" i="24" s="1"/>
  <c r="E6" i="24"/>
  <c r="L2" i="24"/>
  <c r="J3" i="24"/>
  <c r="J4" i="24" s="1"/>
  <c r="E7" i="24"/>
  <c r="D8" i="24"/>
  <c r="E8" i="24" s="1"/>
  <c r="K3" i="24"/>
  <c r="E4" i="24"/>
  <c r="D5" i="24"/>
  <c r="E5" i="24" s="1"/>
  <c r="D9" i="24"/>
  <c r="D13" i="24"/>
  <c r="E17" i="24"/>
  <c r="E19" i="24"/>
  <c r="D22" i="24"/>
  <c r="D24" i="24"/>
  <c r="D2" i="24"/>
  <c r="E2" i="24" s="1"/>
  <c r="E3" i="24"/>
  <c r="H3" i="24"/>
  <c r="G4" i="24" s="1"/>
  <c r="E9" i="24"/>
  <c r="E13" i="24"/>
  <c r="E10" i="23"/>
  <c r="E16" i="23"/>
  <c r="D2" i="23"/>
  <c r="E2" i="23" s="1"/>
  <c r="E3" i="23"/>
  <c r="J3" i="23"/>
  <c r="D4" i="23"/>
  <c r="E4" i="23" s="1"/>
  <c r="E7" i="23"/>
  <c r="D8" i="23"/>
  <c r="E8" i="23" s="1"/>
  <c r="E11" i="23"/>
  <c r="D12" i="23"/>
  <c r="E12" i="23" s="1"/>
  <c r="J14" i="23"/>
  <c r="D15" i="23"/>
  <c r="D17" i="23"/>
  <c r="E17" i="23" s="1"/>
  <c r="D19" i="23"/>
  <c r="E19" i="23" s="1"/>
  <c r="K3" i="23"/>
  <c r="D5" i="23"/>
  <c r="E5" i="23" s="1"/>
  <c r="D9" i="23"/>
  <c r="D13" i="23"/>
  <c r="E13" i="23" s="1"/>
  <c r="E15" i="23"/>
  <c r="D22" i="23"/>
  <c r="D24" i="23"/>
  <c r="H3" i="23"/>
  <c r="G4" i="23" s="1"/>
  <c r="E9" i="23"/>
  <c r="L2" i="22"/>
  <c r="H3" i="22"/>
  <c r="G4" i="22" s="1"/>
  <c r="I4" i="22" s="1"/>
  <c r="D2" i="22"/>
  <c r="E2" i="22" s="1"/>
  <c r="D18" i="22"/>
  <c r="E18" i="22" s="1"/>
  <c r="D17" i="22"/>
  <c r="E17" i="22" s="1"/>
  <c r="E9" i="22"/>
  <c r="D15" i="22"/>
  <c r="E15" i="22" s="1"/>
  <c r="D16" i="22"/>
  <c r="E16" i="22" s="1"/>
  <c r="E19" i="22"/>
  <c r="J17" i="22"/>
  <c r="E3" i="22"/>
  <c r="J3" i="22"/>
  <c r="E7" i="22"/>
  <c r="E11" i="22"/>
  <c r="K3" i="22"/>
  <c r="E4" i="22"/>
  <c r="E8" i="22"/>
  <c r="E12" i="22"/>
  <c r="D22" i="22"/>
  <c r="D24" i="22"/>
  <c r="E6" i="22"/>
  <c r="E10" i="22"/>
  <c r="K3" i="21"/>
  <c r="H3" i="21"/>
  <c r="G4" i="21" s="1"/>
  <c r="I4" i="21" s="1"/>
  <c r="J15" i="21"/>
  <c r="J16" i="21" s="1"/>
  <c r="J17" i="21" s="1"/>
  <c r="E13" i="21"/>
  <c r="E15" i="21"/>
  <c r="E2" i="21"/>
  <c r="D3" i="21"/>
  <c r="E3" i="21" s="1"/>
  <c r="D7" i="21"/>
  <c r="E7" i="21" s="1"/>
  <c r="E6" i="21"/>
  <c r="D11" i="21"/>
  <c r="E11" i="21" s="1"/>
  <c r="E10" i="21"/>
  <c r="J2" i="21"/>
  <c r="L2" i="21" s="1"/>
  <c r="D4" i="21"/>
  <c r="E4" i="21" s="1"/>
  <c r="D8" i="21"/>
  <c r="D12" i="21"/>
  <c r="D15" i="21"/>
  <c r="D17" i="21"/>
  <c r="E17" i="21" s="1"/>
  <c r="D19" i="21"/>
  <c r="E19" i="21" s="1"/>
  <c r="D21" i="21"/>
  <c r="D23" i="21"/>
  <c r="E8" i="21"/>
  <c r="E12" i="21"/>
  <c r="L2" i="20"/>
  <c r="D3" i="20"/>
  <c r="E3" i="20" s="1"/>
  <c r="E14" i="20"/>
  <c r="E16" i="20"/>
  <c r="E18" i="20"/>
  <c r="D24" i="20"/>
  <c r="H3" i="20"/>
  <c r="G4" i="20" s="1"/>
  <c r="D8" i="20"/>
  <c r="E8" i="20" s="1"/>
  <c r="E7" i="20"/>
  <c r="I3" i="20"/>
  <c r="J3" i="20"/>
  <c r="K3" i="20"/>
  <c r="D4" i="20"/>
  <c r="E4" i="20" s="1"/>
  <c r="E11" i="20"/>
  <c r="D12" i="20"/>
  <c r="E12" i="20" s="1"/>
  <c r="J14" i="20"/>
  <c r="D15" i="20"/>
  <c r="E15" i="20" s="1"/>
  <c r="D17" i="20"/>
  <c r="E17" i="20" s="1"/>
  <c r="D19" i="20"/>
  <c r="E19" i="20" s="1"/>
  <c r="E5" i="20"/>
  <c r="E9" i="20"/>
  <c r="E13" i="20"/>
  <c r="H3" i="19"/>
  <c r="G4" i="19" s="1"/>
  <c r="K4" i="19" s="1"/>
  <c r="I3" i="19"/>
  <c r="J2" i="19"/>
  <c r="L2" i="19" s="1"/>
  <c r="E9" i="19"/>
  <c r="E12" i="19"/>
  <c r="E2" i="19"/>
  <c r="D13" i="19"/>
  <c r="E13" i="19" s="1"/>
  <c r="E15" i="19"/>
  <c r="D4" i="19"/>
  <c r="D7" i="19"/>
  <c r="E7" i="19" s="1"/>
  <c r="D11" i="19"/>
  <c r="E10" i="19"/>
  <c r="E4" i="19"/>
  <c r="D21" i="19"/>
  <c r="D23" i="19"/>
  <c r="D25" i="19"/>
  <c r="D3" i="19"/>
  <c r="E3" i="19" s="1"/>
  <c r="D6" i="19"/>
  <c r="E6" i="19" s="1"/>
  <c r="J14" i="19"/>
  <c r="E14" i="19"/>
  <c r="E16" i="19"/>
  <c r="E18" i="19"/>
  <c r="E11" i="19"/>
  <c r="D24" i="18"/>
  <c r="E24" i="18" s="1"/>
  <c r="E10" i="18"/>
  <c r="D22" i="18"/>
  <c r="E22" i="18" s="1"/>
  <c r="E14" i="18"/>
  <c r="D2" i="18"/>
  <c r="E2" i="18" s="1"/>
  <c r="E3" i="18"/>
  <c r="D4" i="18"/>
  <c r="E4" i="18" s="1"/>
  <c r="E7" i="18"/>
  <c r="D8" i="18"/>
  <c r="E8" i="18" s="1"/>
  <c r="E11" i="18"/>
  <c r="D12" i="18"/>
  <c r="E12" i="18" s="1"/>
  <c r="J14" i="18"/>
  <c r="D15" i="18"/>
  <c r="E15" i="18" s="1"/>
  <c r="D17" i="18"/>
  <c r="E17" i="18" s="1"/>
  <c r="D19" i="18"/>
  <c r="E19" i="18" s="1"/>
  <c r="J2" i="18"/>
  <c r="K3" i="18"/>
  <c r="H3" i="18"/>
  <c r="G4" i="18" s="1"/>
  <c r="E5" i="18"/>
  <c r="E9" i="18"/>
  <c r="E13" i="18"/>
  <c r="E3" i="17"/>
  <c r="J14" i="17"/>
  <c r="J15" i="17" s="1"/>
  <c r="J16" i="17" s="1"/>
  <c r="J17" i="17" s="1"/>
  <c r="E10" i="17"/>
  <c r="L2" i="17"/>
  <c r="J3" i="17"/>
  <c r="J4" i="17" s="1"/>
  <c r="E18" i="17"/>
  <c r="D2" i="17"/>
  <c r="E2" i="17" s="1"/>
  <c r="D4" i="17"/>
  <c r="E7" i="17"/>
  <c r="E11" i="17"/>
  <c r="D15" i="17"/>
  <c r="E15" i="17" s="1"/>
  <c r="D17" i="17"/>
  <c r="D19" i="17"/>
  <c r="E19" i="17" s="1"/>
  <c r="K3" i="17"/>
  <c r="E4" i="17"/>
  <c r="D5" i="17"/>
  <c r="E5" i="17" s="1"/>
  <c r="E8" i="17"/>
  <c r="D9" i="17"/>
  <c r="E9" i="17" s="1"/>
  <c r="E12" i="17"/>
  <c r="D13" i="17"/>
  <c r="E17" i="17"/>
  <c r="D22" i="17"/>
  <c r="D24" i="17"/>
  <c r="E14" i="17"/>
  <c r="H3" i="17"/>
  <c r="G4" i="17" s="1"/>
  <c r="E13" i="17"/>
  <c r="H3" i="16"/>
  <c r="G4" i="16" s="1"/>
  <c r="J15" i="16"/>
  <c r="J16" i="16" s="1"/>
  <c r="D14" i="16"/>
  <c r="E13" i="16"/>
  <c r="D15" i="16"/>
  <c r="E15" i="16" s="1"/>
  <c r="D17" i="16"/>
  <c r="D19" i="16"/>
  <c r="K3" i="16"/>
  <c r="D5" i="16"/>
  <c r="E5" i="16" s="1"/>
  <c r="E4" i="16"/>
  <c r="E2" i="16"/>
  <c r="E6" i="16"/>
  <c r="D7" i="16"/>
  <c r="E7" i="16" s="1"/>
  <c r="D8" i="16"/>
  <c r="E8" i="16" s="1"/>
  <c r="E10" i="16"/>
  <c r="D11" i="16"/>
  <c r="E11" i="16" s="1"/>
  <c r="D12" i="16"/>
  <c r="E12" i="16" s="1"/>
  <c r="E14" i="16"/>
  <c r="C2" i="15"/>
  <c r="D2" i="15" s="1"/>
  <c r="E2" i="15" s="1"/>
  <c r="I2" i="15"/>
  <c r="K2" i="15"/>
  <c r="F25" i="15"/>
  <c r="C25" i="15"/>
  <c r="D25" i="15" s="1"/>
  <c r="F24" i="15"/>
  <c r="C24" i="15"/>
  <c r="D24" i="15" s="1"/>
  <c r="F23" i="15"/>
  <c r="C23" i="15"/>
  <c r="F22" i="15"/>
  <c r="C22" i="15"/>
  <c r="F21" i="15"/>
  <c r="C21" i="15"/>
  <c r="D21" i="15" s="1"/>
  <c r="F20" i="15"/>
  <c r="C20" i="15"/>
  <c r="D20" i="15" s="1"/>
  <c r="F19" i="15"/>
  <c r="C19" i="15"/>
  <c r="D19" i="15" s="1"/>
  <c r="F18" i="15"/>
  <c r="C18" i="15"/>
  <c r="D18" i="15" s="1"/>
  <c r="E18" i="15" s="1"/>
  <c r="F17" i="15"/>
  <c r="D17" i="15"/>
  <c r="C17" i="15"/>
  <c r="F16" i="15"/>
  <c r="C16" i="15"/>
  <c r="F15" i="15"/>
  <c r="C15" i="15"/>
  <c r="D15" i="15" s="1"/>
  <c r="J14" i="15"/>
  <c r="J15" i="15" s="1"/>
  <c r="F14" i="15"/>
  <c r="D14" i="15"/>
  <c r="E14" i="15" s="1"/>
  <c r="C14" i="15"/>
  <c r="C13" i="15"/>
  <c r="C12" i="15"/>
  <c r="D12" i="15" s="1"/>
  <c r="C11" i="15"/>
  <c r="D11" i="15" s="1"/>
  <c r="C10" i="15"/>
  <c r="D10" i="15" s="1"/>
  <c r="C9" i="15"/>
  <c r="D9" i="15" s="1"/>
  <c r="C8" i="15"/>
  <c r="D8" i="15" s="1"/>
  <c r="E8" i="15" s="1"/>
  <c r="C7" i="15"/>
  <c r="D6" i="15"/>
  <c r="C6" i="15"/>
  <c r="C5" i="15"/>
  <c r="C4" i="15"/>
  <c r="D4" i="15" s="1"/>
  <c r="G3" i="15"/>
  <c r="I3" i="15" s="1"/>
  <c r="C3" i="15"/>
  <c r="D3" i="15" s="1"/>
  <c r="F25" i="14"/>
  <c r="C25" i="14"/>
  <c r="D25" i="14" s="1"/>
  <c r="F24" i="14"/>
  <c r="C24" i="14"/>
  <c r="D24" i="14" s="1"/>
  <c r="F23" i="14"/>
  <c r="C23" i="14"/>
  <c r="F22" i="14"/>
  <c r="C22" i="14"/>
  <c r="F21" i="14"/>
  <c r="C21" i="14"/>
  <c r="D21" i="14" s="1"/>
  <c r="F20" i="14"/>
  <c r="C20" i="14"/>
  <c r="D20" i="14" s="1"/>
  <c r="F19" i="14"/>
  <c r="C19" i="14"/>
  <c r="D19" i="14" s="1"/>
  <c r="E19" i="14" s="1"/>
  <c r="F18" i="14"/>
  <c r="D18" i="14"/>
  <c r="E18" i="14" s="1"/>
  <c r="C18" i="14"/>
  <c r="F17" i="14"/>
  <c r="C17" i="14"/>
  <c r="F16" i="14"/>
  <c r="C16" i="14"/>
  <c r="F15" i="14"/>
  <c r="C15" i="14"/>
  <c r="D15" i="14" s="1"/>
  <c r="E15" i="14" s="1"/>
  <c r="F14" i="14"/>
  <c r="C14" i="14"/>
  <c r="C13" i="14"/>
  <c r="C12" i="14"/>
  <c r="D12" i="14" s="1"/>
  <c r="C11" i="14"/>
  <c r="D11" i="14" s="1"/>
  <c r="C10" i="14"/>
  <c r="D10" i="14" s="1"/>
  <c r="C9" i="14"/>
  <c r="D9" i="14" s="1"/>
  <c r="C8" i="14"/>
  <c r="D8" i="14" s="1"/>
  <c r="C7" i="14"/>
  <c r="D6" i="14"/>
  <c r="C6" i="14"/>
  <c r="C5" i="14"/>
  <c r="C4" i="14"/>
  <c r="D4" i="14" s="1"/>
  <c r="G3" i="14"/>
  <c r="I3" i="14" s="1"/>
  <c r="C3" i="14"/>
  <c r="D3" i="14" s="1"/>
  <c r="K2" i="14"/>
  <c r="I2" i="14"/>
  <c r="D2" i="14"/>
  <c r="C2" i="14"/>
  <c r="J2" i="14" s="1"/>
  <c r="C14" i="13"/>
  <c r="D14" i="13" s="1"/>
  <c r="F14" i="13"/>
  <c r="J14" i="13"/>
  <c r="F25" i="13"/>
  <c r="C25" i="13"/>
  <c r="D25" i="13" s="1"/>
  <c r="F24" i="13"/>
  <c r="D24" i="13"/>
  <c r="C24" i="13"/>
  <c r="F23" i="13"/>
  <c r="C23" i="13"/>
  <c r="F22" i="13"/>
  <c r="C22" i="13"/>
  <c r="D22" i="13" s="1"/>
  <c r="F21" i="13"/>
  <c r="C21" i="13"/>
  <c r="D21" i="13" s="1"/>
  <c r="F20" i="13"/>
  <c r="C20" i="13"/>
  <c r="D20" i="13" s="1"/>
  <c r="F19" i="13"/>
  <c r="C19" i="13"/>
  <c r="F18" i="13"/>
  <c r="C18" i="13"/>
  <c r="D18" i="13" s="1"/>
  <c r="E18" i="13" s="1"/>
  <c r="F17" i="13"/>
  <c r="C17" i="13"/>
  <c r="F16" i="13"/>
  <c r="C16" i="13"/>
  <c r="D16" i="13" s="1"/>
  <c r="E16" i="13" s="1"/>
  <c r="F15" i="13"/>
  <c r="C15" i="13"/>
  <c r="C13" i="13"/>
  <c r="D13" i="13" s="1"/>
  <c r="E13" i="13" s="1"/>
  <c r="C12" i="13"/>
  <c r="C11" i="13"/>
  <c r="D11" i="13" s="1"/>
  <c r="C10" i="13"/>
  <c r="D10" i="13" s="1"/>
  <c r="C9" i="13"/>
  <c r="D9" i="13" s="1"/>
  <c r="C8" i="13"/>
  <c r="C7" i="13"/>
  <c r="D6" i="13"/>
  <c r="C6" i="13"/>
  <c r="C5" i="13"/>
  <c r="D5" i="13" s="1"/>
  <c r="E5" i="13" s="1"/>
  <c r="C4" i="13"/>
  <c r="G3" i="13"/>
  <c r="K3" i="13" s="1"/>
  <c r="C3" i="13"/>
  <c r="K2" i="13"/>
  <c r="I2" i="13"/>
  <c r="C2" i="13"/>
  <c r="J2" i="13" s="1"/>
  <c r="I2" i="10"/>
  <c r="F25" i="11"/>
  <c r="C25" i="11"/>
  <c r="F24" i="11"/>
  <c r="C24" i="11"/>
  <c r="D24" i="11" s="1"/>
  <c r="F23" i="11"/>
  <c r="C23" i="11"/>
  <c r="F22" i="11"/>
  <c r="C22" i="11"/>
  <c r="D22" i="11" s="1"/>
  <c r="F21" i="11"/>
  <c r="C21" i="11"/>
  <c r="F20" i="11"/>
  <c r="C20" i="11"/>
  <c r="F19" i="11"/>
  <c r="C19" i="11"/>
  <c r="D19" i="11" s="1"/>
  <c r="F18" i="11"/>
  <c r="C18" i="11"/>
  <c r="D18" i="11" s="1"/>
  <c r="F17" i="11"/>
  <c r="C17" i="11"/>
  <c r="F16" i="11"/>
  <c r="C16" i="11"/>
  <c r="F15" i="11"/>
  <c r="C15" i="11"/>
  <c r="D15" i="11" s="1"/>
  <c r="F14" i="11"/>
  <c r="C14" i="11"/>
  <c r="J14" i="11" s="1"/>
  <c r="C13" i="11"/>
  <c r="D13" i="11" s="1"/>
  <c r="E13" i="11" s="1"/>
  <c r="C12" i="11"/>
  <c r="D12" i="11" s="1"/>
  <c r="C11" i="11"/>
  <c r="C10" i="11"/>
  <c r="C9" i="11"/>
  <c r="D9" i="11" s="1"/>
  <c r="C8" i="11"/>
  <c r="D8" i="11" s="1"/>
  <c r="C7" i="11"/>
  <c r="C6" i="11"/>
  <c r="D6" i="11" s="1"/>
  <c r="C5" i="11"/>
  <c r="D5" i="11" s="1"/>
  <c r="E5" i="11" s="1"/>
  <c r="C4" i="11"/>
  <c r="D4" i="11" s="1"/>
  <c r="G3" i="11"/>
  <c r="K3" i="11" s="1"/>
  <c r="C3" i="11"/>
  <c r="K2" i="11"/>
  <c r="I2" i="11"/>
  <c r="C2" i="11"/>
  <c r="J2" i="11" s="1"/>
  <c r="F25" i="10"/>
  <c r="C25" i="10"/>
  <c r="F24" i="10"/>
  <c r="C24" i="10"/>
  <c r="D24" i="10" s="1"/>
  <c r="F23" i="10"/>
  <c r="C23" i="10"/>
  <c r="F22" i="10"/>
  <c r="C22" i="10"/>
  <c r="D22" i="10" s="1"/>
  <c r="F21" i="10"/>
  <c r="C21" i="10"/>
  <c r="F20" i="10"/>
  <c r="C20" i="10"/>
  <c r="F19" i="10"/>
  <c r="C19" i="10"/>
  <c r="D19" i="10" s="1"/>
  <c r="F18" i="10"/>
  <c r="D18" i="10"/>
  <c r="E18" i="10" s="1"/>
  <c r="C18" i="10"/>
  <c r="F17" i="10"/>
  <c r="C17" i="10"/>
  <c r="F16" i="10"/>
  <c r="C16" i="10"/>
  <c r="F15" i="10"/>
  <c r="C15" i="10"/>
  <c r="D15" i="10" s="1"/>
  <c r="E15" i="10" s="1"/>
  <c r="F14" i="10"/>
  <c r="C14" i="10"/>
  <c r="C13" i="10"/>
  <c r="D13" i="10" s="1"/>
  <c r="E13" i="10" s="1"/>
  <c r="C12" i="10"/>
  <c r="D12" i="10" s="1"/>
  <c r="C11" i="10"/>
  <c r="C10" i="10"/>
  <c r="C9" i="10"/>
  <c r="D9" i="10" s="1"/>
  <c r="C8" i="10"/>
  <c r="D8" i="10" s="1"/>
  <c r="C7" i="10"/>
  <c r="C6" i="10"/>
  <c r="D6" i="10" s="1"/>
  <c r="C5" i="10"/>
  <c r="D5" i="10" s="1"/>
  <c r="C4" i="10"/>
  <c r="D4" i="10" s="1"/>
  <c r="C3" i="10"/>
  <c r="C2" i="10"/>
  <c r="J2" i="10" s="1"/>
  <c r="C2" i="1"/>
  <c r="D2" i="1" s="1"/>
  <c r="I2" i="1"/>
  <c r="K2" i="1"/>
  <c r="K4" i="34" l="1"/>
  <c r="K4" i="31"/>
  <c r="K5" i="31" s="1"/>
  <c r="I4" i="31"/>
  <c r="K4" i="27"/>
  <c r="K5" i="27" s="1"/>
  <c r="I4" i="27"/>
  <c r="E5" i="10"/>
  <c r="E9" i="14"/>
  <c r="H4" i="34"/>
  <c r="G5" i="34" s="1"/>
  <c r="J3" i="16"/>
  <c r="J4" i="16" s="1"/>
  <c r="J5" i="16" s="1"/>
  <c r="K4" i="21"/>
  <c r="J2" i="15"/>
  <c r="J3" i="30"/>
  <c r="L3" i="30" s="1"/>
  <c r="I4" i="30"/>
  <c r="J3" i="10"/>
  <c r="J3" i="25"/>
  <c r="L3" i="25" s="1"/>
  <c r="K4" i="30"/>
  <c r="K5" i="30" s="1"/>
  <c r="L3" i="35"/>
  <c r="H4" i="35"/>
  <c r="G5" i="35" s="1"/>
  <c r="K4" i="35"/>
  <c r="I4" i="35"/>
  <c r="J15" i="35"/>
  <c r="J4" i="35"/>
  <c r="J15" i="34"/>
  <c r="L3" i="34"/>
  <c r="J4" i="34"/>
  <c r="H4" i="33"/>
  <c r="G5" i="33" s="1"/>
  <c r="K4" i="33"/>
  <c r="I4" i="33"/>
  <c r="L3" i="33"/>
  <c r="J15" i="33"/>
  <c r="J4" i="33"/>
  <c r="J16" i="32"/>
  <c r="H4" i="32"/>
  <c r="K4" i="32"/>
  <c r="I4" i="32"/>
  <c r="L3" i="32"/>
  <c r="J4" i="32"/>
  <c r="L3" i="31"/>
  <c r="I5" i="31"/>
  <c r="H5" i="31"/>
  <c r="G6" i="31" s="1"/>
  <c r="J16" i="31"/>
  <c r="J4" i="31"/>
  <c r="I5" i="30"/>
  <c r="H5" i="30"/>
  <c r="G6" i="30" s="1"/>
  <c r="J16" i="30"/>
  <c r="J15" i="29"/>
  <c r="H4" i="29"/>
  <c r="G5" i="29" s="1"/>
  <c r="I4" i="29"/>
  <c r="K4" i="29"/>
  <c r="J4" i="29"/>
  <c r="L3" i="29"/>
  <c r="K4" i="28"/>
  <c r="L4" i="28" s="1"/>
  <c r="I4" i="28"/>
  <c r="H4" i="28"/>
  <c r="G5" i="28" s="1"/>
  <c r="J18" i="28"/>
  <c r="L3" i="28"/>
  <c r="J5" i="28"/>
  <c r="I5" i="27"/>
  <c r="H5" i="27"/>
  <c r="G6" i="27" s="1"/>
  <c r="L3" i="27"/>
  <c r="J4" i="27"/>
  <c r="J17" i="27"/>
  <c r="I4" i="26"/>
  <c r="H4" i="26"/>
  <c r="G5" i="26" s="1"/>
  <c r="K4" i="26"/>
  <c r="J17" i="26"/>
  <c r="J3" i="26"/>
  <c r="K4" i="25"/>
  <c r="I4" i="25"/>
  <c r="G5" i="25"/>
  <c r="H5" i="25" s="1"/>
  <c r="G6" i="25" s="1"/>
  <c r="J16" i="25"/>
  <c r="L3" i="24"/>
  <c r="H4" i="24"/>
  <c r="G5" i="24" s="1"/>
  <c r="K4" i="24"/>
  <c r="L4" i="24" s="1"/>
  <c r="I4" i="24"/>
  <c r="J5" i="24"/>
  <c r="J17" i="24"/>
  <c r="K4" i="23"/>
  <c r="I4" i="23"/>
  <c r="H4" i="23"/>
  <c r="G5" i="23" s="1"/>
  <c r="L3" i="23"/>
  <c r="J4" i="23"/>
  <c r="J15" i="23"/>
  <c r="K4" i="22"/>
  <c r="H4" i="22"/>
  <c r="G5" i="22" s="1"/>
  <c r="J18" i="22"/>
  <c r="L3" i="22"/>
  <c r="J4" i="22"/>
  <c r="H4" i="21"/>
  <c r="G5" i="21" s="1"/>
  <c r="J3" i="21"/>
  <c r="L3" i="21" s="1"/>
  <c r="J18" i="21"/>
  <c r="L3" i="20"/>
  <c r="K4" i="20"/>
  <c r="I4" i="20"/>
  <c r="H4" i="20"/>
  <c r="G5" i="20" s="1"/>
  <c r="J15" i="20"/>
  <c r="J4" i="20"/>
  <c r="H4" i="19"/>
  <c r="G5" i="19" s="1"/>
  <c r="H5" i="19" s="1"/>
  <c r="G6" i="19" s="1"/>
  <c r="I4" i="19"/>
  <c r="J3" i="19"/>
  <c r="J15" i="19"/>
  <c r="K4" i="18"/>
  <c r="H4" i="18"/>
  <c r="G5" i="18" s="1"/>
  <c r="I4" i="18"/>
  <c r="L2" i="18"/>
  <c r="J3" i="18"/>
  <c r="J15" i="18"/>
  <c r="K4" i="17"/>
  <c r="L4" i="17" s="1"/>
  <c r="I4" i="17"/>
  <c r="H4" i="17"/>
  <c r="G5" i="17" s="1"/>
  <c r="J18" i="17"/>
  <c r="J5" i="17"/>
  <c r="L3" i="17"/>
  <c r="I4" i="16"/>
  <c r="H4" i="16"/>
  <c r="K4" i="16"/>
  <c r="L4" i="16" s="1"/>
  <c r="J6" i="16"/>
  <c r="J17" i="16"/>
  <c r="L3" i="16"/>
  <c r="H3" i="15"/>
  <c r="G4" i="15" s="1"/>
  <c r="I4" i="15" s="1"/>
  <c r="K3" i="15"/>
  <c r="E17" i="15"/>
  <c r="L2" i="15"/>
  <c r="E11" i="15"/>
  <c r="E4" i="15"/>
  <c r="D5" i="15"/>
  <c r="E5" i="15" s="1"/>
  <c r="E12" i="15"/>
  <c r="D13" i="15"/>
  <c r="E13" i="15" s="1"/>
  <c r="D22" i="15"/>
  <c r="E3" i="15"/>
  <c r="E6" i="15"/>
  <c r="D7" i="15"/>
  <c r="E7" i="15" s="1"/>
  <c r="D23" i="15"/>
  <c r="E15" i="15"/>
  <c r="J3" i="15"/>
  <c r="J16" i="15"/>
  <c r="E19" i="15"/>
  <c r="E9" i="15"/>
  <c r="D16" i="15"/>
  <c r="E16" i="15" s="1"/>
  <c r="E10" i="15"/>
  <c r="K3" i="14"/>
  <c r="L2" i="14"/>
  <c r="H3" i="14"/>
  <c r="G4" i="14" s="1"/>
  <c r="D16" i="14"/>
  <c r="E16" i="14" s="1"/>
  <c r="D14" i="14"/>
  <c r="E14" i="14" s="1"/>
  <c r="J14" i="14"/>
  <c r="J15" i="14" s="1"/>
  <c r="J16" i="14" s="1"/>
  <c r="D17" i="14"/>
  <c r="E17" i="14" s="1"/>
  <c r="E2" i="14"/>
  <c r="E4" i="14"/>
  <c r="D5" i="14"/>
  <c r="E5" i="14" s="1"/>
  <c r="E12" i="14"/>
  <c r="D13" i="14"/>
  <c r="E13" i="14" s="1"/>
  <c r="D22" i="14"/>
  <c r="E11" i="14"/>
  <c r="E6" i="14"/>
  <c r="D7" i="14"/>
  <c r="E7" i="14" s="1"/>
  <c r="D23" i="14"/>
  <c r="J3" i="14"/>
  <c r="E3" i="14"/>
  <c r="E8" i="14"/>
  <c r="E10" i="14"/>
  <c r="L2" i="13"/>
  <c r="H3" i="13"/>
  <c r="G4" i="13" s="1"/>
  <c r="I4" i="13" s="1"/>
  <c r="I3" i="13"/>
  <c r="E14" i="13"/>
  <c r="J15" i="13"/>
  <c r="J16" i="13"/>
  <c r="J17" i="13" s="1"/>
  <c r="E6" i="13"/>
  <c r="E9" i="13"/>
  <c r="J3" i="13"/>
  <c r="L3" i="13" s="1"/>
  <c r="E10" i="13"/>
  <c r="D2" i="13"/>
  <c r="E2" i="13" s="1"/>
  <c r="D4" i="13"/>
  <c r="E4" i="13" s="1"/>
  <c r="E11" i="13"/>
  <c r="D12" i="13"/>
  <c r="E12" i="13" s="1"/>
  <c r="D17" i="13"/>
  <c r="E17" i="13" s="1"/>
  <c r="D3" i="13"/>
  <c r="E3" i="13" s="1"/>
  <c r="D7" i="13"/>
  <c r="E7" i="13" s="1"/>
  <c r="D23" i="13"/>
  <c r="D8" i="13"/>
  <c r="E8" i="13" s="1"/>
  <c r="D15" i="13"/>
  <c r="E15" i="13" s="1"/>
  <c r="D19" i="13"/>
  <c r="E19" i="13" s="1"/>
  <c r="J15" i="11"/>
  <c r="J16" i="11" s="1"/>
  <c r="J17" i="11" s="1"/>
  <c r="K2" i="10"/>
  <c r="G3" i="10"/>
  <c r="I3" i="10" s="1"/>
  <c r="I3" i="11"/>
  <c r="E8" i="11"/>
  <c r="H3" i="11"/>
  <c r="G4" i="11" s="1"/>
  <c r="H4" i="11" s="1"/>
  <c r="G5" i="11" s="1"/>
  <c r="L2" i="11"/>
  <c r="D14" i="11"/>
  <c r="E14" i="11" s="1"/>
  <c r="E6" i="11"/>
  <c r="E18" i="11"/>
  <c r="J3" i="11"/>
  <c r="D16" i="11"/>
  <c r="E16" i="11" s="1"/>
  <c r="D20" i="11"/>
  <c r="D11" i="11"/>
  <c r="E11" i="11" s="1"/>
  <c r="D21" i="11"/>
  <c r="D25" i="11"/>
  <c r="D2" i="11"/>
  <c r="E2" i="11" s="1"/>
  <c r="D17" i="11"/>
  <c r="E17" i="11" s="1"/>
  <c r="E4" i="11"/>
  <c r="E12" i="11"/>
  <c r="D10" i="11"/>
  <c r="E10" i="11" s="1"/>
  <c r="D7" i="11"/>
  <c r="E7" i="11" s="1"/>
  <c r="E15" i="11"/>
  <c r="E19" i="11"/>
  <c r="E9" i="11"/>
  <c r="D3" i="11"/>
  <c r="E3" i="11" s="1"/>
  <c r="D23" i="11"/>
  <c r="E14" i="10"/>
  <c r="D14" i="10"/>
  <c r="J14" i="10"/>
  <c r="J15" i="10" s="1"/>
  <c r="J16" i="10" s="1"/>
  <c r="J17" i="10" s="1"/>
  <c r="E8" i="10"/>
  <c r="E9" i="10"/>
  <c r="J4" i="10"/>
  <c r="D10" i="10"/>
  <c r="E10" i="10" s="1"/>
  <c r="D16" i="10"/>
  <c r="E16" i="10" s="1"/>
  <c r="D3" i="10"/>
  <c r="D11" i="10"/>
  <c r="E11" i="10" s="1"/>
  <c r="D21" i="10"/>
  <c r="D2" i="10"/>
  <c r="E2" i="10" s="1"/>
  <c r="E3" i="10"/>
  <c r="D17" i="10"/>
  <c r="E17" i="10" s="1"/>
  <c r="E4" i="10"/>
  <c r="E12" i="10"/>
  <c r="E19" i="10"/>
  <c r="D20" i="10"/>
  <c r="D25" i="10"/>
  <c r="E6" i="10"/>
  <c r="D7" i="10"/>
  <c r="E7" i="10" s="1"/>
  <c r="D23" i="10"/>
  <c r="J2" i="1"/>
  <c r="L2" i="1" s="1"/>
  <c r="F17" i="1"/>
  <c r="F25" i="1"/>
  <c r="G3" i="1"/>
  <c r="I5" i="34" l="1"/>
  <c r="K5" i="34"/>
  <c r="I5" i="19"/>
  <c r="K5" i="19"/>
  <c r="K6" i="19" s="1"/>
  <c r="G5" i="16"/>
  <c r="J4" i="25"/>
  <c r="L4" i="25" s="1"/>
  <c r="J4" i="21"/>
  <c r="J4" i="30"/>
  <c r="K5" i="25"/>
  <c r="K6" i="25" s="1"/>
  <c r="K5" i="35"/>
  <c r="I5" i="35"/>
  <c r="H5" i="35"/>
  <c r="G6" i="35" s="1"/>
  <c r="L4" i="35"/>
  <c r="J5" i="35"/>
  <c r="J16" i="35"/>
  <c r="H5" i="34"/>
  <c r="G6" i="34" s="1"/>
  <c r="H6" i="34" s="1"/>
  <c r="G7" i="34" s="1"/>
  <c r="L4" i="34"/>
  <c r="J5" i="34"/>
  <c r="J16" i="34"/>
  <c r="K5" i="33"/>
  <c r="I5" i="33"/>
  <c r="H5" i="33"/>
  <c r="G6" i="33" s="1"/>
  <c r="L4" i="33"/>
  <c r="J5" i="33"/>
  <c r="J16" i="33"/>
  <c r="K5" i="32"/>
  <c r="I5" i="32"/>
  <c r="H5" i="32"/>
  <c r="L4" i="32"/>
  <c r="J5" i="32"/>
  <c r="J17" i="32"/>
  <c r="J5" i="31"/>
  <c r="L4" i="31"/>
  <c r="J17" i="31"/>
  <c r="I6" i="31"/>
  <c r="H6" i="31"/>
  <c r="G7" i="31" s="1"/>
  <c r="K6" i="31"/>
  <c r="J17" i="30"/>
  <c r="I6" i="30"/>
  <c r="H6" i="30"/>
  <c r="G7" i="30" s="1"/>
  <c r="K6" i="30"/>
  <c r="L4" i="29"/>
  <c r="J5" i="29"/>
  <c r="K5" i="29"/>
  <c r="I5" i="29"/>
  <c r="H5" i="29"/>
  <c r="G6" i="29" s="1"/>
  <c r="J16" i="29"/>
  <c r="J6" i="28"/>
  <c r="K5" i="28"/>
  <c r="L5" i="28" s="1"/>
  <c r="I5" i="28"/>
  <c r="H5" i="28"/>
  <c r="G6" i="28" s="1"/>
  <c r="J19" i="28"/>
  <c r="I6" i="27"/>
  <c r="H6" i="27"/>
  <c r="G7" i="27" s="1"/>
  <c r="K6" i="27"/>
  <c r="L4" i="27"/>
  <c r="J5" i="27"/>
  <c r="J18" i="27"/>
  <c r="K5" i="26"/>
  <c r="I5" i="26"/>
  <c r="H5" i="26"/>
  <c r="G6" i="26" s="1"/>
  <c r="I6" i="26" s="1"/>
  <c r="J18" i="26"/>
  <c r="L3" i="26"/>
  <c r="J4" i="26"/>
  <c r="I5" i="25"/>
  <c r="I6" i="25"/>
  <c r="H6" i="25"/>
  <c r="G7" i="25" s="1"/>
  <c r="J5" i="25"/>
  <c r="J17" i="25"/>
  <c r="J6" i="24"/>
  <c r="K5" i="24"/>
  <c r="L5" i="24" s="1"/>
  <c r="I5" i="24"/>
  <c r="H5" i="24"/>
  <c r="G6" i="24" s="1"/>
  <c r="J18" i="24"/>
  <c r="K5" i="23"/>
  <c r="I5" i="23"/>
  <c r="H5" i="23"/>
  <c r="G6" i="23" s="1"/>
  <c r="J16" i="23"/>
  <c r="L4" i="23"/>
  <c r="J5" i="23"/>
  <c r="K5" i="22"/>
  <c r="I5" i="22"/>
  <c r="H5" i="22"/>
  <c r="G6" i="22" s="1"/>
  <c r="L4" i="22"/>
  <c r="J5" i="22"/>
  <c r="J19" i="22"/>
  <c r="I5" i="21"/>
  <c r="K5" i="21"/>
  <c r="H5" i="21"/>
  <c r="G6" i="21" s="1"/>
  <c r="H6" i="21" s="1"/>
  <c r="G7" i="21" s="1"/>
  <c r="L4" i="21"/>
  <c r="J5" i="21"/>
  <c r="J19" i="21"/>
  <c r="I5" i="20"/>
  <c r="H5" i="20"/>
  <c r="G6" i="20" s="1"/>
  <c r="K5" i="20"/>
  <c r="L4" i="20"/>
  <c r="J5" i="20"/>
  <c r="J16" i="20"/>
  <c r="L3" i="19"/>
  <c r="J4" i="19"/>
  <c r="I6" i="19"/>
  <c r="H6" i="19"/>
  <c r="G7" i="19" s="1"/>
  <c r="J16" i="19"/>
  <c r="K5" i="18"/>
  <c r="I5" i="18"/>
  <c r="H5" i="18"/>
  <c r="G6" i="18" s="1"/>
  <c r="L3" i="18"/>
  <c r="J4" i="18"/>
  <c r="J16" i="18"/>
  <c r="J19" i="17"/>
  <c r="I5" i="17"/>
  <c r="K5" i="17"/>
  <c r="L5" i="17" s="1"/>
  <c r="H5" i="17"/>
  <c r="G6" i="17" s="1"/>
  <c r="J6" i="17"/>
  <c r="J7" i="16"/>
  <c r="J18" i="16"/>
  <c r="H4" i="15"/>
  <c r="G5" i="15" s="1"/>
  <c r="H5" i="15" s="1"/>
  <c r="G6" i="15" s="1"/>
  <c r="K4" i="15"/>
  <c r="L3" i="15"/>
  <c r="J4" i="15"/>
  <c r="J17" i="15"/>
  <c r="L3" i="14"/>
  <c r="I4" i="14"/>
  <c r="H4" i="14"/>
  <c r="G5" i="14" s="1"/>
  <c r="K4" i="14"/>
  <c r="J17" i="14"/>
  <c r="J4" i="14"/>
  <c r="H4" i="13"/>
  <c r="G5" i="13" s="1"/>
  <c r="H5" i="13" s="1"/>
  <c r="G6" i="13" s="1"/>
  <c r="K4" i="13"/>
  <c r="J18" i="13"/>
  <c r="J4" i="13"/>
  <c r="H3" i="10"/>
  <c r="G4" i="10" s="1"/>
  <c r="I4" i="10" s="1"/>
  <c r="K3" i="10"/>
  <c r="L3" i="10" s="1"/>
  <c r="L2" i="10"/>
  <c r="I4" i="11"/>
  <c r="K4" i="11"/>
  <c r="K5" i="11" s="1"/>
  <c r="H5" i="11"/>
  <c r="G6" i="11" s="1"/>
  <c r="I5" i="11"/>
  <c r="L3" i="11"/>
  <c r="J4" i="11"/>
  <c r="J18" i="11"/>
  <c r="J5" i="10"/>
  <c r="J18" i="10"/>
  <c r="K3" i="1"/>
  <c r="I3" i="1"/>
  <c r="F15" i="1"/>
  <c r="F14" i="1"/>
  <c r="F16" i="1"/>
  <c r="F18" i="1"/>
  <c r="F19" i="1"/>
  <c r="F20" i="1"/>
  <c r="F21" i="1"/>
  <c r="F22" i="1"/>
  <c r="F23" i="1"/>
  <c r="F24" i="1"/>
  <c r="K6" i="34" l="1"/>
  <c r="K7" i="34" s="1"/>
  <c r="I6" i="34"/>
  <c r="K6" i="26"/>
  <c r="K5" i="16"/>
  <c r="L5" i="16" s="1"/>
  <c r="I5" i="16"/>
  <c r="H5" i="16"/>
  <c r="G6" i="16" s="1"/>
  <c r="H6" i="26"/>
  <c r="G7" i="26" s="1"/>
  <c r="H7" i="26" s="1"/>
  <c r="G8" i="26" s="1"/>
  <c r="L4" i="30"/>
  <c r="J5" i="30"/>
  <c r="I6" i="35"/>
  <c r="H6" i="35"/>
  <c r="G7" i="35" s="1"/>
  <c r="K6" i="35"/>
  <c r="J17" i="35"/>
  <c r="J6" i="35"/>
  <c r="L5" i="35"/>
  <c r="L5" i="34"/>
  <c r="J6" i="34"/>
  <c r="I7" i="34"/>
  <c r="H7" i="34"/>
  <c r="G8" i="34" s="1"/>
  <c r="J17" i="34"/>
  <c r="I6" i="33"/>
  <c r="H6" i="33"/>
  <c r="G7" i="33" s="1"/>
  <c r="K6" i="33"/>
  <c r="J6" i="33"/>
  <c r="L5" i="33"/>
  <c r="J17" i="33"/>
  <c r="H6" i="32"/>
  <c r="I6" i="32"/>
  <c r="K6" i="32"/>
  <c r="J18" i="32"/>
  <c r="L5" i="32"/>
  <c r="J6" i="32"/>
  <c r="J18" i="31"/>
  <c r="I7" i="31"/>
  <c r="H7" i="31"/>
  <c r="G8" i="31" s="1"/>
  <c r="K7" i="31"/>
  <c r="L5" i="31"/>
  <c r="J6" i="31"/>
  <c r="I7" i="30"/>
  <c r="H7" i="30"/>
  <c r="G8" i="30" s="1"/>
  <c r="K7" i="30"/>
  <c r="J18" i="30"/>
  <c r="I6" i="29"/>
  <c r="H6" i="29"/>
  <c r="G7" i="29" s="1"/>
  <c r="K6" i="29"/>
  <c r="L5" i="29"/>
  <c r="J6" i="29"/>
  <c r="J17" i="29"/>
  <c r="I6" i="28"/>
  <c r="K6" i="28"/>
  <c r="L6" i="28" s="1"/>
  <c r="H6" i="28"/>
  <c r="G7" i="28" s="1"/>
  <c r="J7" i="28"/>
  <c r="J20" i="28"/>
  <c r="K7" i="27"/>
  <c r="I7" i="27"/>
  <c r="H7" i="27"/>
  <c r="G8" i="27" s="1"/>
  <c r="J19" i="27"/>
  <c r="L5" i="27"/>
  <c r="J6" i="27"/>
  <c r="J5" i="26"/>
  <c r="L4" i="26"/>
  <c r="J19" i="26"/>
  <c r="I7" i="25"/>
  <c r="H7" i="25"/>
  <c r="G8" i="25" s="1"/>
  <c r="K7" i="25"/>
  <c r="J18" i="25"/>
  <c r="L5" i="25"/>
  <c r="J6" i="25"/>
  <c r="I6" i="24"/>
  <c r="K6" i="24"/>
  <c r="L6" i="24" s="1"/>
  <c r="H6" i="24"/>
  <c r="G7" i="24" s="1"/>
  <c r="J7" i="24"/>
  <c r="J19" i="24"/>
  <c r="I6" i="23"/>
  <c r="H6" i="23"/>
  <c r="G7" i="23" s="1"/>
  <c r="K6" i="23"/>
  <c r="J6" i="23"/>
  <c r="L5" i="23"/>
  <c r="J17" i="23"/>
  <c r="I6" i="22"/>
  <c r="H6" i="22"/>
  <c r="G7" i="22" s="1"/>
  <c r="K6" i="22"/>
  <c r="J20" i="22"/>
  <c r="L5" i="22"/>
  <c r="J6" i="22"/>
  <c r="I6" i="21"/>
  <c r="K6" i="21"/>
  <c r="K7" i="21" s="1"/>
  <c r="I7" i="21"/>
  <c r="H7" i="21"/>
  <c r="G8" i="21" s="1"/>
  <c r="J6" i="21"/>
  <c r="L5" i="21"/>
  <c r="J20" i="21"/>
  <c r="I6" i="20"/>
  <c r="H6" i="20"/>
  <c r="G7" i="20" s="1"/>
  <c r="K6" i="20"/>
  <c r="J17" i="20"/>
  <c r="L5" i="20"/>
  <c r="J6" i="20"/>
  <c r="L4" i="19"/>
  <c r="J5" i="19"/>
  <c r="J17" i="19"/>
  <c r="I7" i="19"/>
  <c r="K7" i="19"/>
  <c r="H7" i="19"/>
  <c r="G8" i="19" s="1"/>
  <c r="J17" i="18"/>
  <c r="I6" i="18"/>
  <c r="H6" i="18"/>
  <c r="G7" i="18" s="1"/>
  <c r="K6" i="18"/>
  <c r="L4" i="18"/>
  <c r="J5" i="18"/>
  <c r="I6" i="17"/>
  <c r="K6" i="17"/>
  <c r="L6" i="17" s="1"/>
  <c r="H6" i="17"/>
  <c r="G7" i="17" s="1"/>
  <c r="J20" i="17"/>
  <c r="J7" i="17"/>
  <c r="J19" i="16"/>
  <c r="J8" i="16"/>
  <c r="I5" i="15"/>
  <c r="K5" i="15"/>
  <c r="K6" i="15" s="1"/>
  <c r="I6" i="15"/>
  <c r="H6" i="15"/>
  <c r="G7" i="15" s="1"/>
  <c r="L4" i="15"/>
  <c r="J5" i="15"/>
  <c r="J18" i="15"/>
  <c r="K5" i="14"/>
  <c r="I5" i="14"/>
  <c r="H5" i="14"/>
  <c r="G6" i="14" s="1"/>
  <c r="I6" i="14" s="1"/>
  <c r="J18" i="14"/>
  <c r="L4" i="14"/>
  <c r="J5" i="14"/>
  <c r="I5" i="13"/>
  <c r="K5" i="13"/>
  <c r="K6" i="13" s="1"/>
  <c r="H6" i="13"/>
  <c r="G7" i="13" s="1"/>
  <c r="I6" i="13"/>
  <c r="L4" i="13"/>
  <c r="J5" i="13"/>
  <c r="J19" i="13"/>
  <c r="H4" i="10"/>
  <c r="G5" i="10" s="1"/>
  <c r="H5" i="10" s="1"/>
  <c r="G6" i="10" s="1"/>
  <c r="H6" i="10" s="1"/>
  <c r="G7" i="10" s="1"/>
  <c r="K4" i="10"/>
  <c r="L4" i="10" s="1"/>
  <c r="K6" i="11"/>
  <c r="I6" i="11"/>
  <c r="H6" i="11"/>
  <c r="G7" i="11" s="1"/>
  <c r="J19" i="11"/>
  <c r="J5" i="11"/>
  <c r="L4" i="11"/>
  <c r="J6" i="10"/>
  <c r="J19" i="10"/>
  <c r="H3" i="1"/>
  <c r="G4" i="1" s="1"/>
  <c r="I4" i="1" s="1"/>
  <c r="C3" i="1"/>
  <c r="E2" i="1" s="1"/>
  <c r="C4" i="1"/>
  <c r="C5" i="1"/>
  <c r="C6" i="1"/>
  <c r="D6" i="1" s="1"/>
  <c r="C7" i="1"/>
  <c r="C8" i="1"/>
  <c r="C9" i="1"/>
  <c r="C10" i="1"/>
  <c r="C11" i="1"/>
  <c r="C12" i="1"/>
  <c r="C13" i="1"/>
  <c r="C14" i="1"/>
  <c r="J14" i="1" s="1"/>
  <c r="C15" i="1"/>
  <c r="C16" i="1"/>
  <c r="C17" i="1"/>
  <c r="C18" i="1"/>
  <c r="C19" i="1"/>
  <c r="C20" i="1"/>
  <c r="C21" i="1"/>
  <c r="C22" i="1"/>
  <c r="C23" i="1"/>
  <c r="C24" i="1"/>
  <c r="C25" i="1"/>
  <c r="I7" i="26" l="1"/>
  <c r="K7" i="26"/>
  <c r="K8" i="26" s="1"/>
  <c r="I6" i="16"/>
  <c r="H6" i="16"/>
  <c r="G7" i="16" s="1"/>
  <c r="K6" i="16"/>
  <c r="L6" i="16" s="1"/>
  <c r="L5" i="30"/>
  <c r="J6" i="30"/>
  <c r="I7" i="35"/>
  <c r="H7" i="35"/>
  <c r="G8" i="35" s="1"/>
  <c r="K7" i="35"/>
  <c r="L6" i="35"/>
  <c r="J7" i="35"/>
  <c r="J18" i="35"/>
  <c r="H8" i="34"/>
  <c r="G9" i="34" s="1"/>
  <c r="K8" i="34"/>
  <c r="I8" i="34"/>
  <c r="J18" i="34"/>
  <c r="L6" i="34"/>
  <c r="J7" i="34"/>
  <c r="J18" i="33"/>
  <c r="I7" i="33"/>
  <c r="H7" i="33"/>
  <c r="G8" i="33" s="1"/>
  <c r="K7" i="33"/>
  <c r="L6" i="33"/>
  <c r="J7" i="33"/>
  <c r="I7" i="32"/>
  <c r="H7" i="32"/>
  <c r="K7" i="32"/>
  <c r="L6" i="32"/>
  <c r="J7" i="32"/>
  <c r="J19" i="32"/>
  <c r="K8" i="31"/>
  <c r="H8" i="31"/>
  <c r="G9" i="31" s="1"/>
  <c r="I8" i="31"/>
  <c r="L6" i="31"/>
  <c r="J7" i="31"/>
  <c r="J19" i="31"/>
  <c r="K8" i="30"/>
  <c r="I8" i="30"/>
  <c r="H8" i="30"/>
  <c r="G9" i="30" s="1"/>
  <c r="J19" i="30"/>
  <c r="I7" i="29"/>
  <c r="K7" i="29"/>
  <c r="H7" i="29"/>
  <c r="G8" i="29" s="1"/>
  <c r="L6" i="29"/>
  <c r="J7" i="29"/>
  <c r="J18" i="29"/>
  <c r="J21" i="28"/>
  <c r="H7" i="28"/>
  <c r="G8" i="28" s="1"/>
  <c r="I7" i="28"/>
  <c r="K7" i="28"/>
  <c r="L7" i="28" s="1"/>
  <c r="J8" i="28"/>
  <c r="J20" i="27"/>
  <c r="K8" i="27"/>
  <c r="I8" i="27"/>
  <c r="H8" i="27"/>
  <c r="G9" i="27" s="1"/>
  <c r="L6" i="27"/>
  <c r="J7" i="27"/>
  <c r="I8" i="26"/>
  <c r="H8" i="26"/>
  <c r="G9" i="26" s="1"/>
  <c r="J20" i="26"/>
  <c r="L5" i="26"/>
  <c r="J6" i="26"/>
  <c r="H8" i="25"/>
  <c r="G9" i="25" s="1"/>
  <c r="K8" i="25"/>
  <c r="I8" i="25"/>
  <c r="J19" i="25"/>
  <c r="L6" i="25"/>
  <c r="J7" i="25"/>
  <c r="I7" i="24"/>
  <c r="H7" i="24"/>
  <c r="G8" i="24" s="1"/>
  <c r="K7" i="24"/>
  <c r="L7" i="24" s="1"/>
  <c r="J20" i="24"/>
  <c r="J8" i="24"/>
  <c r="H7" i="23"/>
  <c r="G8" i="23" s="1"/>
  <c r="I7" i="23"/>
  <c r="K7" i="23"/>
  <c r="J18" i="23"/>
  <c r="L6" i="23"/>
  <c r="J7" i="23"/>
  <c r="I7" i="22"/>
  <c r="H7" i="22"/>
  <c r="G8" i="22" s="1"/>
  <c r="H8" i="22" s="1"/>
  <c r="G9" i="22" s="1"/>
  <c r="K7" i="22"/>
  <c r="J21" i="22"/>
  <c r="L6" i="22"/>
  <c r="J7" i="22"/>
  <c r="H8" i="21"/>
  <c r="G9" i="21" s="1"/>
  <c r="I8" i="21"/>
  <c r="K8" i="21"/>
  <c r="J21" i="21"/>
  <c r="L6" i="21"/>
  <c r="J7" i="21"/>
  <c r="H7" i="20"/>
  <c r="G8" i="20" s="1"/>
  <c r="K7" i="20"/>
  <c r="I7" i="20"/>
  <c r="L6" i="20"/>
  <c r="J7" i="20"/>
  <c r="J18" i="20"/>
  <c r="J6" i="19"/>
  <c r="L5" i="19"/>
  <c r="I8" i="19"/>
  <c r="H8" i="19"/>
  <c r="G9" i="19" s="1"/>
  <c r="K8" i="19"/>
  <c r="J18" i="19"/>
  <c r="J6" i="18"/>
  <c r="L5" i="18"/>
  <c r="J18" i="18"/>
  <c r="H7" i="18"/>
  <c r="G8" i="18" s="1"/>
  <c r="I7" i="18"/>
  <c r="K7" i="18"/>
  <c r="H7" i="17"/>
  <c r="G8" i="17" s="1"/>
  <c r="K7" i="17"/>
  <c r="L7" i="17" s="1"/>
  <c r="I7" i="17"/>
  <c r="J21" i="17"/>
  <c r="J8" i="17"/>
  <c r="J20" i="16"/>
  <c r="J9" i="16"/>
  <c r="I7" i="15"/>
  <c r="H7" i="15"/>
  <c r="G8" i="15" s="1"/>
  <c r="K7" i="15"/>
  <c r="J19" i="15"/>
  <c r="L5" i="15"/>
  <c r="J6" i="15"/>
  <c r="K6" i="14"/>
  <c r="H6" i="14"/>
  <c r="G7" i="14" s="1"/>
  <c r="H7" i="14" s="1"/>
  <c r="G8" i="14" s="1"/>
  <c r="J19" i="14"/>
  <c r="J6" i="14"/>
  <c r="L5" i="14"/>
  <c r="H7" i="13"/>
  <c r="G8" i="13" s="1"/>
  <c r="K7" i="13"/>
  <c r="I7" i="13"/>
  <c r="J20" i="13"/>
  <c r="L5" i="13"/>
  <c r="J6" i="13"/>
  <c r="I5" i="10"/>
  <c r="I6" i="10"/>
  <c r="K5" i="10"/>
  <c r="L5" i="10" s="1"/>
  <c r="J20" i="11"/>
  <c r="L5" i="11"/>
  <c r="J6" i="11"/>
  <c r="I7" i="11"/>
  <c r="H7" i="11"/>
  <c r="G8" i="11" s="1"/>
  <c r="K7" i="11"/>
  <c r="I7" i="10"/>
  <c r="H7" i="10"/>
  <c r="G8" i="10" s="1"/>
  <c r="J7" i="10"/>
  <c r="J20" i="10"/>
  <c r="J15" i="1"/>
  <c r="E6" i="1"/>
  <c r="J3" i="1"/>
  <c r="L3" i="1" s="1"/>
  <c r="H4" i="1"/>
  <c r="G5" i="1" s="1"/>
  <c r="K4" i="1"/>
  <c r="B11" i="6"/>
  <c r="A11" i="6"/>
  <c r="P2" i="6"/>
  <c r="K7" i="16" l="1"/>
  <c r="L7" i="16" s="1"/>
  <c r="H7" i="16"/>
  <c r="G8" i="16" s="1"/>
  <c r="I7" i="16"/>
  <c r="L6" i="30"/>
  <c r="J7" i="30"/>
  <c r="H8" i="35"/>
  <c r="G9" i="35" s="1"/>
  <c r="K8" i="35"/>
  <c r="I8" i="35"/>
  <c r="J19" i="35"/>
  <c r="L7" i="35"/>
  <c r="J8" i="35"/>
  <c r="K9" i="34"/>
  <c r="I9" i="34"/>
  <c r="H9" i="34"/>
  <c r="G10" i="34" s="1"/>
  <c r="L7" i="34"/>
  <c r="J8" i="34"/>
  <c r="J19" i="34"/>
  <c r="H8" i="33"/>
  <c r="G9" i="33" s="1"/>
  <c r="K8" i="33"/>
  <c r="I8" i="33"/>
  <c r="L7" i="33"/>
  <c r="J8" i="33"/>
  <c r="J19" i="33"/>
  <c r="H8" i="32"/>
  <c r="K8" i="32"/>
  <c r="I8" i="32"/>
  <c r="J20" i="32"/>
  <c r="L7" i="32"/>
  <c r="J8" i="32"/>
  <c r="J20" i="31"/>
  <c r="I9" i="31"/>
  <c r="H9" i="31"/>
  <c r="G10" i="31" s="1"/>
  <c r="K9" i="31"/>
  <c r="L7" i="31"/>
  <c r="J8" i="31"/>
  <c r="K9" i="30"/>
  <c r="I9" i="30"/>
  <c r="H9" i="30"/>
  <c r="G10" i="30" s="1"/>
  <c r="J20" i="30"/>
  <c r="J19" i="29"/>
  <c r="L7" i="29"/>
  <c r="J8" i="29"/>
  <c r="H8" i="29"/>
  <c r="G9" i="29" s="1"/>
  <c r="K8" i="29"/>
  <c r="I8" i="29"/>
  <c r="K8" i="28"/>
  <c r="L8" i="28" s="1"/>
  <c r="I8" i="28"/>
  <c r="H8" i="28"/>
  <c r="G9" i="28" s="1"/>
  <c r="J22" i="28"/>
  <c r="J9" i="28"/>
  <c r="I9" i="27"/>
  <c r="H9" i="27"/>
  <c r="G10" i="27" s="1"/>
  <c r="K9" i="27"/>
  <c r="J21" i="27"/>
  <c r="L7" i="27"/>
  <c r="J8" i="27"/>
  <c r="J21" i="26"/>
  <c r="L6" i="26"/>
  <c r="J7" i="26"/>
  <c r="I9" i="26"/>
  <c r="H9" i="26"/>
  <c r="G10" i="26" s="1"/>
  <c r="K9" i="26"/>
  <c r="I9" i="25"/>
  <c r="H9" i="25"/>
  <c r="G10" i="25" s="1"/>
  <c r="K9" i="25"/>
  <c r="L7" i="25"/>
  <c r="J8" i="25"/>
  <c r="J20" i="25"/>
  <c r="J9" i="24"/>
  <c r="H8" i="24"/>
  <c r="G9" i="24" s="1"/>
  <c r="K8" i="24"/>
  <c r="L8" i="24" s="1"/>
  <c r="I8" i="24"/>
  <c r="J21" i="24"/>
  <c r="K8" i="23"/>
  <c r="I8" i="23"/>
  <c r="H8" i="23"/>
  <c r="G9" i="23" s="1"/>
  <c r="J19" i="23"/>
  <c r="L7" i="23"/>
  <c r="J8" i="23"/>
  <c r="K8" i="22"/>
  <c r="K9" i="22" s="1"/>
  <c r="I8" i="22"/>
  <c r="I9" i="22"/>
  <c r="H9" i="22"/>
  <c r="G10" i="22" s="1"/>
  <c r="L7" i="22"/>
  <c r="J8" i="22"/>
  <c r="J22" i="22"/>
  <c r="I9" i="21"/>
  <c r="H9" i="21"/>
  <c r="G10" i="21" s="1"/>
  <c r="K9" i="21"/>
  <c r="L7" i="21"/>
  <c r="J8" i="21"/>
  <c r="J22" i="21"/>
  <c r="K8" i="20"/>
  <c r="I8" i="20"/>
  <c r="H8" i="20"/>
  <c r="G9" i="20" s="1"/>
  <c r="L7" i="20"/>
  <c r="J8" i="20"/>
  <c r="J19" i="20"/>
  <c r="L6" i="19"/>
  <c r="J7" i="19"/>
  <c r="H9" i="19"/>
  <c r="G10" i="19" s="1"/>
  <c r="K9" i="19"/>
  <c r="I9" i="19"/>
  <c r="J19" i="19"/>
  <c r="L6" i="18"/>
  <c r="J7" i="18"/>
  <c r="J19" i="18"/>
  <c r="H8" i="18"/>
  <c r="G9" i="18" s="1"/>
  <c r="K8" i="18"/>
  <c r="I8" i="18"/>
  <c r="K8" i="17"/>
  <c r="L8" i="17" s="1"/>
  <c r="H8" i="17"/>
  <c r="G9" i="17" s="1"/>
  <c r="I8" i="17"/>
  <c r="J9" i="17"/>
  <c r="J22" i="17"/>
  <c r="J21" i="16"/>
  <c r="J10" i="16"/>
  <c r="H8" i="15"/>
  <c r="G9" i="15" s="1"/>
  <c r="K8" i="15"/>
  <c r="I8" i="15"/>
  <c r="L6" i="15"/>
  <c r="J7" i="15"/>
  <c r="J20" i="15"/>
  <c r="K7" i="14"/>
  <c r="K8" i="14" s="1"/>
  <c r="I7" i="14"/>
  <c r="J7" i="14"/>
  <c r="L6" i="14"/>
  <c r="J20" i="14"/>
  <c r="H8" i="14"/>
  <c r="G9" i="14" s="1"/>
  <c r="I8" i="14"/>
  <c r="K8" i="13"/>
  <c r="I8" i="13"/>
  <c r="H8" i="13"/>
  <c r="G9" i="13" s="1"/>
  <c r="J21" i="13"/>
  <c r="L6" i="13"/>
  <c r="J7" i="13"/>
  <c r="K6" i="10"/>
  <c r="K7" i="10" s="1"/>
  <c r="L7" i="10" s="1"/>
  <c r="L6" i="11"/>
  <c r="J7" i="11"/>
  <c r="J21" i="11"/>
  <c r="K8" i="11"/>
  <c r="I8" i="11"/>
  <c r="H8" i="11"/>
  <c r="G9" i="11" s="1"/>
  <c r="J21" i="10"/>
  <c r="J8" i="10"/>
  <c r="H8" i="10"/>
  <c r="G9" i="10" s="1"/>
  <c r="I8" i="10"/>
  <c r="J16" i="1"/>
  <c r="H5" i="1"/>
  <c r="G6" i="1" s="1"/>
  <c r="I6" i="1" s="1"/>
  <c r="I5" i="1"/>
  <c r="J4" i="1"/>
  <c r="J5" i="1" s="1"/>
  <c r="J6" i="1" s="1"/>
  <c r="J7" i="1" s="1"/>
  <c r="J8" i="1" s="1"/>
  <c r="J9" i="1" s="1"/>
  <c r="J10" i="1" s="1"/>
  <c r="J11" i="1" s="1"/>
  <c r="J12" i="1" s="1"/>
  <c r="J13" i="1" s="1"/>
  <c r="K5" i="1"/>
  <c r="D13" i="1"/>
  <c r="E13" i="1" s="1"/>
  <c r="H8" i="16" l="1"/>
  <c r="G9" i="16" s="1"/>
  <c r="K8" i="16"/>
  <c r="L8" i="16" s="1"/>
  <c r="I8" i="16"/>
  <c r="J8" i="30"/>
  <c r="L7" i="30"/>
  <c r="K9" i="35"/>
  <c r="I9" i="35"/>
  <c r="H9" i="35"/>
  <c r="G10" i="35" s="1"/>
  <c r="L8" i="35"/>
  <c r="J9" i="35"/>
  <c r="J20" i="35"/>
  <c r="H10" i="34"/>
  <c r="G11" i="34" s="1"/>
  <c r="K10" i="34"/>
  <c r="I10" i="34"/>
  <c r="J20" i="34"/>
  <c r="L8" i="34"/>
  <c r="J9" i="34"/>
  <c r="K9" i="33"/>
  <c r="I9" i="33"/>
  <c r="H9" i="33"/>
  <c r="G10" i="33" s="1"/>
  <c r="L8" i="33"/>
  <c r="J9" i="33"/>
  <c r="J20" i="33"/>
  <c r="K9" i="32"/>
  <c r="I9" i="32"/>
  <c r="H9" i="32"/>
  <c r="L8" i="32"/>
  <c r="J9" i="32"/>
  <c r="J21" i="32"/>
  <c r="L8" i="31"/>
  <c r="J9" i="31"/>
  <c r="I10" i="31"/>
  <c r="H10" i="31"/>
  <c r="G11" i="31" s="1"/>
  <c r="K10" i="31"/>
  <c r="J21" i="31"/>
  <c r="I10" i="30"/>
  <c r="H10" i="30"/>
  <c r="G11" i="30" s="1"/>
  <c r="K10" i="30"/>
  <c r="J21" i="30"/>
  <c r="K9" i="29"/>
  <c r="I9" i="29"/>
  <c r="H9" i="29"/>
  <c r="G10" i="29" s="1"/>
  <c r="L8" i="29"/>
  <c r="J9" i="29"/>
  <c r="J20" i="29"/>
  <c r="H9" i="28"/>
  <c r="G10" i="28" s="1"/>
  <c r="K9" i="28"/>
  <c r="L9" i="28" s="1"/>
  <c r="I9" i="28"/>
  <c r="J10" i="28"/>
  <c r="J23" i="28"/>
  <c r="I10" i="27"/>
  <c r="H10" i="27"/>
  <c r="G11" i="27" s="1"/>
  <c r="K10" i="27"/>
  <c r="L8" i="27"/>
  <c r="J9" i="27"/>
  <c r="J22" i="27"/>
  <c r="J22" i="26"/>
  <c r="L7" i="26"/>
  <c r="J8" i="26"/>
  <c r="I10" i="26"/>
  <c r="H10" i="26"/>
  <c r="G11" i="26" s="1"/>
  <c r="K10" i="26"/>
  <c r="I10" i="25"/>
  <c r="H10" i="25"/>
  <c r="G11" i="25" s="1"/>
  <c r="K10" i="25"/>
  <c r="J9" i="25"/>
  <c r="L8" i="25"/>
  <c r="J21" i="25"/>
  <c r="K9" i="24"/>
  <c r="L9" i="24" s="1"/>
  <c r="I9" i="24"/>
  <c r="H9" i="24"/>
  <c r="G10" i="24" s="1"/>
  <c r="J22" i="24"/>
  <c r="J10" i="24"/>
  <c r="K9" i="23"/>
  <c r="I9" i="23"/>
  <c r="H9" i="23"/>
  <c r="G10" i="23" s="1"/>
  <c r="J20" i="23"/>
  <c r="L8" i="23"/>
  <c r="J9" i="23"/>
  <c r="H10" i="22"/>
  <c r="G11" i="22" s="1"/>
  <c r="I10" i="22"/>
  <c r="K10" i="22"/>
  <c r="J23" i="22"/>
  <c r="L8" i="22"/>
  <c r="J9" i="22"/>
  <c r="H10" i="21"/>
  <c r="G11" i="21" s="1"/>
  <c r="K10" i="21"/>
  <c r="I10" i="21"/>
  <c r="J23" i="21"/>
  <c r="L8" i="21"/>
  <c r="J9" i="21"/>
  <c r="I9" i="20"/>
  <c r="H9" i="20"/>
  <c r="G10" i="20" s="1"/>
  <c r="K9" i="20"/>
  <c r="J20" i="20"/>
  <c r="L8" i="20"/>
  <c r="J9" i="20"/>
  <c r="J8" i="19"/>
  <c r="L7" i="19"/>
  <c r="K10" i="19"/>
  <c r="I10" i="19"/>
  <c r="H10" i="19"/>
  <c r="G11" i="19" s="1"/>
  <c r="J20" i="19"/>
  <c r="K9" i="18"/>
  <c r="I9" i="18"/>
  <c r="H9" i="18"/>
  <c r="G10" i="18" s="1"/>
  <c r="J20" i="18"/>
  <c r="L7" i="18"/>
  <c r="J8" i="18"/>
  <c r="J23" i="17"/>
  <c r="H9" i="17"/>
  <c r="G10" i="17" s="1"/>
  <c r="K9" i="17"/>
  <c r="L9" i="17" s="1"/>
  <c r="I9" i="17"/>
  <c r="J10" i="17"/>
  <c r="J11" i="16"/>
  <c r="J22" i="16"/>
  <c r="K9" i="15"/>
  <c r="I9" i="15"/>
  <c r="H9" i="15"/>
  <c r="G10" i="15" s="1"/>
  <c r="L7" i="15"/>
  <c r="J8" i="15"/>
  <c r="J21" i="15"/>
  <c r="H9" i="14"/>
  <c r="G10" i="14" s="1"/>
  <c r="K9" i="14"/>
  <c r="I9" i="14"/>
  <c r="J21" i="14"/>
  <c r="L7" i="14"/>
  <c r="J8" i="14"/>
  <c r="J22" i="13"/>
  <c r="K9" i="13"/>
  <c r="I9" i="13"/>
  <c r="H9" i="13"/>
  <c r="G10" i="13" s="1"/>
  <c r="L7" i="13"/>
  <c r="J8" i="13"/>
  <c r="L6" i="10"/>
  <c r="K8" i="10"/>
  <c r="L8" i="10" s="1"/>
  <c r="K9" i="11"/>
  <c r="I9" i="11"/>
  <c r="H9" i="11"/>
  <c r="G10" i="11" s="1"/>
  <c r="J22" i="11"/>
  <c r="L7" i="11"/>
  <c r="J8" i="11"/>
  <c r="I9" i="10"/>
  <c r="H9" i="10"/>
  <c r="G10" i="10" s="1"/>
  <c r="J9" i="10"/>
  <c r="J22" i="10"/>
  <c r="J17" i="1"/>
  <c r="L5" i="1"/>
  <c r="L4" i="1"/>
  <c r="K6" i="1"/>
  <c r="L6" i="1" s="1"/>
  <c r="H6" i="1"/>
  <c r="G7" i="1" s="1"/>
  <c r="I7" i="1" s="1"/>
  <c r="D18" i="1"/>
  <c r="E18" i="1" s="1"/>
  <c r="D17" i="1"/>
  <c r="E17" i="1" s="1"/>
  <c r="D16" i="1"/>
  <c r="E16" i="1" s="1"/>
  <c r="D15" i="1"/>
  <c r="E15" i="1" s="1"/>
  <c r="D14" i="1"/>
  <c r="E14" i="1" s="1"/>
  <c r="D12" i="1"/>
  <c r="E12" i="1" s="1"/>
  <c r="D11" i="1"/>
  <c r="E11" i="1" s="1"/>
  <c r="D10" i="1"/>
  <c r="E10" i="1" s="1"/>
  <c r="D9" i="1"/>
  <c r="E9" i="1" s="1"/>
  <c r="D8" i="1"/>
  <c r="E8" i="1" s="1"/>
  <c r="D7" i="1"/>
  <c r="E7" i="1" s="1"/>
  <c r="D5" i="1"/>
  <c r="E5" i="1" s="1"/>
  <c r="D4" i="1"/>
  <c r="E4" i="1" s="1"/>
  <c r="D3" i="1"/>
  <c r="E3" i="1" s="1"/>
  <c r="D25" i="1"/>
  <c r="D24" i="1"/>
  <c r="E24" i="1" s="1"/>
  <c r="D23" i="1"/>
  <c r="E23" i="1" s="1"/>
  <c r="D22" i="1"/>
  <c r="E22" i="1" s="1"/>
  <c r="D21" i="1"/>
  <c r="E21" i="1" s="1"/>
  <c r="D20" i="1"/>
  <c r="D19" i="1"/>
  <c r="E19" i="1" s="1"/>
  <c r="I9" i="16" l="1"/>
  <c r="H9" i="16"/>
  <c r="G10" i="16" s="1"/>
  <c r="K9" i="16"/>
  <c r="L9" i="16" s="1"/>
  <c r="J9" i="30"/>
  <c r="L8" i="30"/>
  <c r="I10" i="35"/>
  <c r="H10" i="35"/>
  <c r="G11" i="35" s="1"/>
  <c r="K10" i="35"/>
  <c r="J21" i="35"/>
  <c r="J10" i="35"/>
  <c r="L9" i="35"/>
  <c r="I11" i="34"/>
  <c r="H11" i="34"/>
  <c r="G12" i="34" s="1"/>
  <c r="K11" i="34"/>
  <c r="L9" i="34"/>
  <c r="J10" i="34"/>
  <c r="J21" i="34"/>
  <c r="I10" i="33"/>
  <c r="H10" i="33"/>
  <c r="G11" i="33" s="1"/>
  <c r="K10" i="33"/>
  <c r="J21" i="33"/>
  <c r="L9" i="33"/>
  <c r="J10" i="33"/>
  <c r="I10" i="32"/>
  <c r="H10" i="32"/>
  <c r="K10" i="32"/>
  <c r="J22" i="32"/>
  <c r="L9" i="32"/>
  <c r="J10" i="32"/>
  <c r="J22" i="31"/>
  <c r="I11" i="31"/>
  <c r="H11" i="31"/>
  <c r="G12" i="31" s="1"/>
  <c r="K11" i="31"/>
  <c r="J10" i="31"/>
  <c r="L9" i="31"/>
  <c r="H11" i="30"/>
  <c r="G12" i="30" s="1"/>
  <c r="K11" i="30"/>
  <c r="I11" i="30"/>
  <c r="J22" i="30"/>
  <c r="I10" i="29"/>
  <c r="H10" i="29"/>
  <c r="G11" i="29" s="1"/>
  <c r="K10" i="29"/>
  <c r="J21" i="29"/>
  <c r="L9" i="29"/>
  <c r="J10" i="29"/>
  <c r="J24" i="28"/>
  <c r="I10" i="28"/>
  <c r="K10" i="28"/>
  <c r="L10" i="28" s="1"/>
  <c r="H10" i="28"/>
  <c r="G11" i="28" s="1"/>
  <c r="J11" i="28"/>
  <c r="H11" i="27"/>
  <c r="G12" i="27" s="1"/>
  <c r="K11" i="27"/>
  <c r="I11" i="27"/>
  <c r="J23" i="27"/>
  <c r="L9" i="27"/>
  <c r="J10" i="27"/>
  <c r="J9" i="26"/>
  <c r="L8" i="26"/>
  <c r="H11" i="26"/>
  <c r="G12" i="26" s="1"/>
  <c r="K11" i="26"/>
  <c r="I11" i="26"/>
  <c r="J23" i="26"/>
  <c r="H11" i="25"/>
  <c r="G12" i="25" s="1"/>
  <c r="K11" i="25"/>
  <c r="I11" i="25"/>
  <c r="J22" i="25"/>
  <c r="L9" i="25"/>
  <c r="J10" i="25"/>
  <c r="I10" i="24"/>
  <c r="K10" i="24"/>
  <c r="L10" i="24" s="1"/>
  <c r="H10" i="24"/>
  <c r="G11" i="24" s="1"/>
  <c r="J23" i="24"/>
  <c r="J11" i="24"/>
  <c r="I10" i="23"/>
  <c r="H10" i="23"/>
  <c r="G11" i="23" s="1"/>
  <c r="K10" i="23"/>
  <c r="J10" i="23"/>
  <c r="L9" i="23"/>
  <c r="J21" i="23"/>
  <c r="I11" i="22"/>
  <c r="K11" i="22"/>
  <c r="H11" i="22"/>
  <c r="G12" i="22" s="1"/>
  <c r="L9" i="22"/>
  <c r="J10" i="22"/>
  <c r="J24" i="22"/>
  <c r="K11" i="21"/>
  <c r="I11" i="21"/>
  <c r="H11" i="21"/>
  <c r="G12" i="21" s="1"/>
  <c r="L9" i="21"/>
  <c r="J10" i="21"/>
  <c r="J24" i="21"/>
  <c r="I10" i="20"/>
  <c r="H10" i="20"/>
  <c r="G11" i="20" s="1"/>
  <c r="K10" i="20"/>
  <c r="L9" i="20"/>
  <c r="J10" i="20"/>
  <c r="J21" i="20"/>
  <c r="L8" i="19"/>
  <c r="J9" i="19"/>
  <c r="I11" i="19"/>
  <c r="K11" i="19"/>
  <c r="H11" i="19"/>
  <c r="G12" i="19" s="1"/>
  <c r="J21" i="19"/>
  <c r="I10" i="18"/>
  <c r="H10" i="18"/>
  <c r="G11" i="18" s="1"/>
  <c r="K10" i="18"/>
  <c r="L8" i="18"/>
  <c r="J9" i="18"/>
  <c r="J21" i="18"/>
  <c r="I10" i="17"/>
  <c r="H10" i="17"/>
  <c r="G11" i="17" s="1"/>
  <c r="K10" i="17"/>
  <c r="L10" i="17" s="1"/>
  <c r="J11" i="17"/>
  <c r="J24" i="17"/>
  <c r="J23" i="16"/>
  <c r="J12" i="16"/>
  <c r="K10" i="15"/>
  <c r="I10" i="15"/>
  <c r="H10" i="15"/>
  <c r="G11" i="15" s="1"/>
  <c r="J22" i="15"/>
  <c r="L8" i="15"/>
  <c r="J9" i="15"/>
  <c r="K10" i="14"/>
  <c r="I10" i="14"/>
  <c r="H10" i="14"/>
  <c r="G11" i="14" s="1"/>
  <c r="J22" i="14"/>
  <c r="L8" i="14"/>
  <c r="J9" i="14"/>
  <c r="K10" i="13"/>
  <c r="I10" i="13"/>
  <c r="H10" i="13"/>
  <c r="G11" i="13" s="1"/>
  <c r="J23" i="13"/>
  <c r="L8" i="13"/>
  <c r="J9" i="13"/>
  <c r="K9" i="10"/>
  <c r="K10" i="10" s="1"/>
  <c r="K10" i="11"/>
  <c r="I10" i="11"/>
  <c r="H10" i="11"/>
  <c r="G11" i="11" s="1"/>
  <c r="J23" i="11"/>
  <c r="L8" i="11"/>
  <c r="J9" i="11"/>
  <c r="I10" i="10"/>
  <c r="H10" i="10"/>
  <c r="G11" i="10" s="1"/>
  <c r="J10" i="10"/>
  <c r="J23" i="10"/>
  <c r="J18" i="1"/>
  <c r="K7" i="1"/>
  <c r="L7" i="1" s="1"/>
  <c r="H7" i="1"/>
  <c r="G8" i="1" s="1"/>
  <c r="I8" i="1" s="1"/>
  <c r="H10" i="16" l="1"/>
  <c r="G11" i="16" s="1"/>
  <c r="I10" i="16"/>
  <c r="K10" i="16"/>
  <c r="L10" i="16" s="1"/>
  <c r="L9" i="30"/>
  <c r="J10" i="30"/>
  <c r="I11" i="35"/>
  <c r="H11" i="35"/>
  <c r="G12" i="35" s="1"/>
  <c r="K11" i="35"/>
  <c r="L10" i="35"/>
  <c r="J11" i="35"/>
  <c r="J22" i="35"/>
  <c r="H12" i="34"/>
  <c r="G13" i="34" s="1"/>
  <c r="K12" i="34"/>
  <c r="I12" i="34"/>
  <c r="J22" i="34"/>
  <c r="L10" i="34"/>
  <c r="J11" i="34"/>
  <c r="I11" i="33"/>
  <c r="H11" i="33"/>
  <c r="G12" i="33" s="1"/>
  <c r="K11" i="33"/>
  <c r="L10" i="33"/>
  <c r="J11" i="33"/>
  <c r="J22" i="33"/>
  <c r="I11" i="32"/>
  <c r="H11" i="32"/>
  <c r="K11" i="32"/>
  <c r="L10" i="32"/>
  <c r="J11" i="32"/>
  <c r="J23" i="32"/>
  <c r="K12" i="31"/>
  <c r="I12" i="31"/>
  <c r="H12" i="31"/>
  <c r="G13" i="31" s="1"/>
  <c r="L10" i="31"/>
  <c r="J11" i="31"/>
  <c r="J23" i="31"/>
  <c r="K12" i="30"/>
  <c r="H12" i="30"/>
  <c r="G13" i="30" s="1"/>
  <c r="I12" i="30"/>
  <c r="J23" i="30"/>
  <c r="I11" i="29"/>
  <c r="H11" i="29"/>
  <c r="G12" i="29" s="1"/>
  <c r="K11" i="29"/>
  <c r="L10" i="29"/>
  <c r="J11" i="29"/>
  <c r="J22" i="29"/>
  <c r="I11" i="28"/>
  <c r="H11" i="28"/>
  <c r="G12" i="28" s="1"/>
  <c r="K11" i="28"/>
  <c r="L11" i="28" s="1"/>
  <c r="J12" i="28"/>
  <c r="J25" i="28"/>
  <c r="K12" i="27"/>
  <c r="I12" i="27"/>
  <c r="H12" i="27"/>
  <c r="G13" i="27" s="1"/>
  <c r="L10" i="27"/>
  <c r="J11" i="27"/>
  <c r="J24" i="27"/>
  <c r="K12" i="26"/>
  <c r="I12" i="26"/>
  <c r="H12" i="26"/>
  <c r="G13" i="26" s="1"/>
  <c r="J24" i="26"/>
  <c r="L9" i="26"/>
  <c r="J10" i="26"/>
  <c r="K12" i="25"/>
  <c r="I12" i="25"/>
  <c r="H12" i="25"/>
  <c r="G13" i="25" s="1"/>
  <c r="L10" i="25"/>
  <c r="J11" i="25"/>
  <c r="J23" i="25"/>
  <c r="I11" i="24"/>
  <c r="H11" i="24"/>
  <c r="G12" i="24" s="1"/>
  <c r="K11" i="24"/>
  <c r="L11" i="24" s="1"/>
  <c r="J12" i="24"/>
  <c r="J24" i="24"/>
  <c r="J22" i="23"/>
  <c r="H11" i="23"/>
  <c r="G12" i="23" s="1"/>
  <c r="K11" i="23"/>
  <c r="I11" i="23"/>
  <c r="L10" i="23"/>
  <c r="J11" i="23"/>
  <c r="H12" i="22"/>
  <c r="G13" i="22" s="1"/>
  <c r="K12" i="22"/>
  <c r="I12" i="22"/>
  <c r="J25" i="22"/>
  <c r="L10" i="22"/>
  <c r="J11" i="22"/>
  <c r="I12" i="21"/>
  <c r="H12" i="21"/>
  <c r="G13" i="21" s="1"/>
  <c r="K12" i="21"/>
  <c r="J25" i="21"/>
  <c r="L10" i="21"/>
  <c r="J11" i="21"/>
  <c r="H11" i="20"/>
  <c r="G12" i="20" s="1"/>
  <c r="K11" i="20"/>
  <c r="I11" i="20"/>
  <c r="J22" i="20"/>
  <c r="L10" i="20"/>
  <c r="J11" i="20"/>
  <c r="L9" i="19"/>
  <c r="J10" i="19"/>
  <c r="I12" i="19"/>
  <c r="H12" i="19"/>
  <c r="G13" i="19" s="1"/>
  <c r="K12" i="19"/>
  <c r="J22" i="19"/>
  <c r="H11" i="18"/>
  <c r="G12" i="18" s="1"/>
  <c r="I11" i="18"/>
  <c r="K11" i="18"/>
  <c r="J22" i="18"/>
  <c r="J10" i="18"/>
  <c r="L9" i="18"/>
  <c r="H11" i="17"/>
  <c r="G12" i="17" s="1"/>
  <c r="K11" i="17"/>
  <c r="L11" i="17" s="1"/>
  <c r="I11" i="17"/>
  <c r="J25" i="17"/>
  <c r="J12" i="17"/>
  <c r="J13" i="16"/>
  <c r="J24" i="16"/>
  <c r="K11" i="15"/>
  <c r="H11" i="15"/>
  <c r="G12" i="15" s="1"/>
  <c r="I11" i="15"/>
  <c r="L9" i="15"/>
  <c r="J10" i="15"/>
  <c r="J23" i="15"/>
  <c r="K11" i="14"/>
  <c r="I11" i="14"/>
  <c r="H11" i="14"/>
  <c r="G12" i="14" s="1"/>
  <c r="J23" i="14"/>
  <c r="L9" i="14"/>
  <c r="J10" i="14"/>
  <c r="K11" i="13"/>
  <c r="I11" i="13"/>
  <c r="H11" i="13"/>
  <c r="G12" i="13" s="1"/>
  <c r="L9" i="13"/>
  <c r="J10" i="13"/>
  <c r="J24" i="13"/>
  <c r="L9" i="10"/>
  <c r="I11" i="11"/>
  <c r="H11" i="11"/>
  <c r="G12" i="11" s="1"/>
  <c r="K11" i="11"/>
  <c r="J24" i="11"/>
  <c r="L9" i="11"/>
  <c r="J10" i="11"/>
  <c r="I11" i="10"/>
  <c r="H11" i="10"/>
  <c r="G12" i="10" s="1"/>
  <c r="K11" i="10"/>
  <c r="J24" i="10"/>
  <c r="L10" i="10"/>
  <c r="J11" i="10"/>
  <c r="J19" i="1"/>
  <c r="K8" i="1"/>
  <c r="L8" i="1" s="1"/>
  <c r="H8" i="1"/>
  <c r="G9" i="1" s="1"/>
  <c r="I9" i="1" s="1"/>
  <c r="K11" i="16" l="1"/>
  <c r="L11" i="16" s="1"/>
  <c r="H11" i="16"/>
  <c r="G12" i="16" s="1"/>
  <c r="I11" i="16"/>
  <c r="L10" i="30"/>
  <c r="J11" i="30"/>
  <c r="K12" i="35"/>
  <c r="I12" i="35"/>
  <c r="H12" i="35"/>
  <c r="G13" i="35" s="1"/>
  <c r="J23" i="35"/>
  <c r="L11" i="35"/>
  <c r="J12" i="35"/>
  <c r="K13" i="34"/>
  <c r="I13" i="34"/>
  <c r="H13" i="34"/>
  <c r="G14" i="34" s="1"/>
  <c r="L11" i="34"/>
  <c r="J12" i="34"/>
  <c r="J23" i="34"/>
  <c r="J23" i="33"/>
  <c r="L11" i="33"/>
  <c r="J12" i="33"/>
  <c r="H12" i="33"/>
  <c r="G13" i="33" s="1"/>
  <c r="K12" i="33"/>
  <c r="I12" i="33"/>
  <c r="H12" i="32"/>
  <c r="K12" i="32"/>
  <c r="I12" i="32"/>
  <c r="L11" i="32"/>
  <c r="J12" i="32"/>
  <c r="J24" i="32"/>
  <c r="I13" i="31"/>
  <c r="H13" i="31"/>
  <c r="G14" i="31" s="1"/>
  <c r="K13" i="31"/>
  <c r="J24" i="31"/>
  <c r="L11" i="31"/>
  <c r="J12" i="31"/>
  <c r="J24" i="30"/>
  <c r="I13" i="30"/>
  <c r="K13" i="30"/>
  <c r="H13" i="30"/>
  <c r="G14" i="30" s="1"/>
  <c r="H12" i="29"/>
  <c r="G13" i="29" s="1"/>
  <c r="I12" i="29"/>
  <c r="K12" i="29"/>
  <c r="J23" i="29"/>
  <c r="J12" i="29"/>
  <c r="L11" i="29"/>
  <c r="K12" i="28"/>
  <c r="L12" i="28" s="1"/>
  <c r="I12" i="28"/>
  <c r="H12" i="28"/>
  <c r="G13" i="28" s="1"/>
  <c r="J13" i="28"/>
  <c r="J25" i="27"/>
  <c r="L11" i="27"/>
  <c r="J12" i="27"/>
  <c r="K13" i="27"/>
  <c r="I13" i="27"/>
  <c r="H13" i="27"/>
  <c r="G14" i="27" s="1"/>
  <c r="K13" i="26"/>
  <c r="I13" i="26"/>
  <c r="H13" i="26"/>
  <c r="G14" i="26" s="1"/>
  <c r="L10" i="26"/>
  <c r="J11" i="26"/>
  <c r="J25" i="26"/>
  <c r="K13" i="25"/>
  <c r="I13" i="25"/>
  <c r="H13" i="25"/>
  <c r="G14" i="25" s="1"/>
  <c r="J24" i="25"/>
  <c r="L11" i="25"/>
  <c r="J12" i="25"/>
  <c r="H12" i="24"/>
  <c r="G13" i="24" s="1"/>
  <c r="K12" i="24"/>
  <c r="L12" i="24" s="1"/>
  <c r="I12" i="24"/>
  <c r="J25" i="24"/>
  <c r="J13" i="24"/>
  <c r="K12" i="23"/>
  <c r="H12" i="23"/>
  <c r="G13" i="23" s="1"/>
  <c r="I12" i="23"/>
  <c r="L11" i="23"/>
  <c r="J12" i="23"/>
  <c r="J23" i="23"/>
  <c r="K13" i="22"/>
  <c r="I13" i="22"/>
  <c r="H13" i="22"/>
  <c r="G14" i="22" s="1"/>
  <c r="L11" i="22"/>
  <c r="J12" i="22"/>
  <c r="I13" i="21"/>
  <c r="H13" i="21"/>
  <c r="G14" i="21" s="1"/>
  <c r="K13" i="21"/>
  <c r="L11" i="21"/>
  <c r="J12" i="21"/>
  <c r="K12" i="20"/>
  <c r="I12" i="20"/>
  <c r="H12" i="20"/>
  <c r="G13" i="20" s="1"/>
  <c r="L11" i="20"/>
  <c r="J12" i="20"/>
  <c r="J23" i="20"/>
  <c r="L10" i="19"/>
  <c r="J11" i="19"/>
  <c r="H13" i="19"/>
  <c r="G14" i="19" s="1"/>
  <c r="K13" i="19"/>
  <c r="I13" i="19"/>
  <c r="J23" i="19"/>
  <c r="K12" i="18"/>
  <c r="I12" i="18"/>
  <c r="H12" i="18"/>
  <c r="G13" i="18" s="1"/>
  <c r="L10" i="18"/>
  <c r="J11" i="18"/>
  <c r="J23" i="18"/>
  <c r="K12" i="17"/>
  <c r="L12" i="17" s="1"/>
  <c r="I12" i="17"/>
  <c r="H12" i="17"/>
  <c r="G13" i="17" s="1"/>
  <c r="J13" i="17"/>
  <c r="J25" i="16"/>
  <c r="J24" i="15"/>
  <c r="L10" i="15"/>
  <c r="J11" i="15"/>
  <c r="K12" i="15"/>
  <c r="I12" i="15"/>
  <c r="H12" i="15"/>
  <c r="G13" i="15" s="1"/>
  <c r="K12" i="14"/>
  <c r="I12" i="14"/>
  <c r="H12" i="14"/>
  <c r="G13" i="14" s="1"/>
  <c r="L10" i="14"/>
  <c r="J11" i="14"/>
  <c r="J24" i="14"/>
  <c r="I12" i="13"/>
  <c r="H12" i="13"/>
  <c r="G13" i="13" s="1"/>
  <c r="K12" i="13"/>
  <c r="J25" i="13"/>
  <c r="L10" i="13"/>
  <c r="J11" i="13"/>
  <c r="I12" i="11"/>
  <c r="H12" i="11"/>
  <c r="G13" i="11" s="1"/>
  <c r="K12" i="11"/>
  <c r="L10" i="11"/>
  <c r="J11" i="11"/>
  <c r="J25" i="11"/>
  <c r="J12" i="10"/>
  <c r="L11" i="10"/>
  <c r="J25" i="10"/>
  <c r="I12" i="10"/>
  <c r="H12" i="10"/>
  <c r="G13" i="10" s="1"/>
  <c r="K12" i="10"/>
  <c r="J20" i="1"/>
  <c r="K9" i="1"/>
  <c r="L9" i="1" s="1"/>
  <c r="H9" i="1"/>
  <c r="G10" i="1" s="1"/>
  <c r="I10" i="1" s="1"/>
  <c r="I12" i="16" l="1"/>
  <c r="K12" i="16"/>
  <c r="L12" i="16" s="1"/>
  <c r="H12" i="16"/>
  <c r="G13" i="16" s="1"/>
  <c r="L11" i="30"/>
  <c r="J12" i="30"/>
  <c r="K13" i="35"/>
  <c r="I13" i="35"/>
  <c r="H13" i="35"/>
  <c r="G14" i="35" s="1"/>
  <c r="L12" i="35"/>
  <c r="J13" i="35"/>
  <c r="J24" i="35"/>
  <c r="I14" i="34"/>
  <c r="H14" i="34"/>
  <c r="K14" i="34"/>
  <c r="G15" i="34"/>
  <c r="J24" i="34"/>
  <c r="L12" i="34"/>
  <c r="J13" i="34"/>
  <c r="L13" i="34" s="1"/>
  <c r="K13" i="33"/>
  <c r="I13" i="33"/>
  <c r="H13" i="33"/>
  <c r="G14" i="33" s="1"/>
  <c r="L12" i="33"/>
  <c r="J13" i="33"/>
  <c r="L13" i="33" s="1"/>
  <c r="J24" i="33"/>
  <c r="K13" i="32"/>
  <c r="I13" i="32"/>
  <c r="H13" i="32"/>
  <c r="G14" i="32" s="1"/>
  <c r="L12" i="32"/>
  <c r="J13" i="32"/>
  <c r="J25" i="32"/>
  <c r="H14" i="31"/>
  <c r="G15" i="31" s="1"/>
  <c r="K14" i="31"/>
  <c r="I14" i="31"/>
  <c r="J13" i="31"/>
  <c r="L13" i="31" s="1"/>
  <c r="L12" i="31"/>
  <c r="J25" i="31"/>
  <c r="H14" i="30"/>
  <c r="G15" i="30" s="1"/>
  <c r="K14" i="30"/>
  <c r="I14" i="30"/>
  <c r="J25" i="30"/>
  <c r="K13" i="29"/>
  <c r="I13" i="29"/>
  <c r="H13" i="29"/>
  <c r="G14" i="29" s="1"/>
  <c r="L12" i="29"/>
  <c r="J13" i="29"/>
  <c r="J24" i="29"/>
  <c r="H13" i="28"/>
  <c r="G14" i="28" s="1"/>
  <c r="K13" i="28"/>
  <c r="L13" i="28" s="1"/>
  <c r="I13" i="28"/>
  <c r="I14" i="27"/>
  <c r="H14" i="27"/>
  <c r="G15" i="27" s="1"/>
  <c r="K14" i="27"/>
  <c r="L12" i="27"/>
  <c r="J13" i="27"/>
  <c r="L13" i="27" s="1"/>
  <c r="I14" i="26"/>
  <c r="H14" i="26"/>
  <c r="G15" i="26" s="1"/>
  <c r="K14" i="26"/>
  <c r="L11" i="26"/>
  <c r="J12" i="26"/>
  <c r="H14" i="25"/>
  <c r="G15" i="25" s="1"/>
  <c r="K14" i="25"/>
  <c r="I14" i="25"/>
  <c r="L12" i="25"/>
  <c r="J13" i="25"/>
  <c r="L13" i="25" s="1"/>
  <c r="J25" i="25"/>
  <c r="K13" i="24"/>
  <c r="L13" i="24" s="1"/>
  <c r="I13" i="24"/>
  <c r="H13" i="24"/>
  <c r="G14" i="24" s="1"/>
  <c r="I13" i="23"/>
  <c r="K13" i="23"/>
  <c r="H13" i="23"/>
  <c r="G14" i="23" s="1"/>
  <c r="L12" i="23"/>
  <c r="J13" i="23"/>
  <c r="J24" i="23"/>
  <c r="I14" i="22"/>
  <c r="K14" i="22"/>
  <c r="H14" i="22"/>
  <c r="G15" i="22" s="1"/>
  <c r="L12" i="22"/>
  <c r="J13" i="22"/>
  <c r="L13" i="22" s="1"/>
  <c r="K14" i="21"/>
  <c r="I14" i="21"/>
  <c r="H14" i="21"/>
  <c r="G15" i="21" s="1"/>
  <c r="L12" i="21"/>
  <c r="J13" i="21"/>
  <c r="L13" i="21" s="1"/>
  <c r="I13" i="20"/>
  <c r="H13" i="20"/>
  <c r="G14" i="20" s="1"/>
  <c r="K13" i="20"/>
  <c r="J24" i="20"/>
  <c r="L12" i="20"/>
  <c r="J13" i="20"/>
  <c r="J12" i="19"/>
  <c r="L11" i="19"/>
  <c r="I14" i="19"/>
  <c r="H14" i="19"/>
  <c r="G15" i="19" s="1"/>
  <c r="K14" i="19"/>
  <c r="J24" i="19"/>
  <c r="K13" i="18"/>
  <c r="I13" i="18"/>
  <c r="H13" i="18"/>
  <c r="G14" i="18" s="1"/>
  <c r="J24" i="18"/>
  <c r="L11" i="18"/>
  <c r="J12" i="18"/>
  <c r="I13" i="17"/>
  <c r="K13" i="17"/>
  <c r="L13" i="17" s="1"/>
  <c r="H13" i="17"/>
  <c r="G14" i="17" s="1"/>
  <c r="K13" i="15"/>
  <c r="I13" i="15"/>
  <c r="H13" i="15"/>
  <c r="G14" i="15" s="1"/>
  <c r="L11" i="15"/>
  <c r="J12" i="15"/>
  <c r="J25" i="15"/>
  <c r="K13" i="14"/>
  <c r="I13" i="14"/>
  <c r="H13" i="14"/>
  <c r="G14" i="14" s="1"/>
  <c r="J25" i="14"/>
  <c r="L11" i="14"/>
  <c r="J12" i="14"/>
  <c r="L11" i="13"/>
  <c r="J12" i="13"/>
  <c r="K13" i="13"/>
  <c r="I13" i="13"/>
  <c r="H13" i="13"/>
  <c r="G14" i="13" s="1"/>
  <c r="H13" i="11"/>
  <c r="G14" i="11" s="1"/>
  <c r="K13" i="11"/>
  <c r="I13" i="11"/>
  <c r="L11" i="11"/>
  <c r="J12" i="11"/>
  <c r="H13" i="10"/>
  <c r="G14" i="10" s="1"/>
  <c r="K13" i="10"/>
  <c r="I13" i="10"/>
  <c r="L12" i="10"/>
  <c r="J13" i="10"/>
  <c r="J21" i="1"/>
  <c r="K10" i="1"/>
  <c r="L10" i="1" s="1"/>
  <c r="H10" i="1"/>
  <c r="G11" i="1" s="1"/>
  <c r="I11" i="1" s="1"/>
  <c r="L13" i="35" l="1"/>
  <c r="H13" i="16"/>
  <c r="G14" i="16" s="1"/>
  <c r="K13" i="16"/>
  <c r="L13" i="16" s="1"/>
  <c r="I13" i="16"/>
  <c r="L13" i="29"/>
  <c r="L13" i="32"/>
  <c r="J13" i="30"/>
  <c r="L13" i="30" s="1"/>
  <c r="L12" i="30"/>
  <c r="I14" i="35"/>
  <c r="H14" i="35"/>
  <c r="G15" i="35" s="1"/>
  <c r="K14" i="35"/>
  <c r="J25" i="35"/>
  <c r="I15" i="34"/>
  <c r="H15" i="34"/>
  <c r="G16" i="34" s="1"/>
  <c r="K15" i="34"/>
  <c r="L14" i="34"/>
  <c r="J25" i="34"/>
  <c r="I14" i="33"/>
  <c r="H14" i="33"/>
  <c r="G15" i="33" s="1"/>
  <c r="K14" i="33"/>
  <c r="J25" i="33"/>
  <c r="I14" i="32"/>
  <c r="H14" i="32"/>
  <c r="G15" i="32" s="1"/>
  <c r="K14" i="32"/>
  <c r="I15" i="31"/>
  <c r="H15" i="31"/>
  <c r="G16" i="31" s="1"/>
  <c r="K15" i="31"/>
  <c r="L14" i="31"/>
  <c r="I15" i="30"/>
  <c r="H15" i="30"/>
  <c r="G16" i="30" s="1"/>
  <c r="K15" i="30"/>
  <c r="L14" i="30"/>
  <c r="I14" i="29"/>
  <c r="K14" i="29"/>
  <c r="H14" i="29"/>
  <c r="G15" i="29" s="1"/>
  <c r="J25" i="29"/>
  <c r="H14" i="28"/>
  <c r="G15" i="28" s="1"/>
  <c r="I14" i="28"/>
  <c r="K14" i="28"/>
  <c r="I15" i="27"/>
  <c r="H15" i="27"/>
  <c r="G16" i="27" s="1"/>
  <c r="K15" i="27"/>
  <c r="L14" i="27"/>
  <c r="I15" i="26"/>
  <c r="H15" i="26"/>
  <c r="G16" i="26" s="1"/>
  <c r="L12" i="26"/>
  <c r="J13" i="26"/>
  <c r="L13" i="26" s="1"/>
  <c r="K15" i="26"/>
  <c r="L14" i="26"/>
  <c r="I15" i="25"/>
  <c r="H15" i="25"/>
  <c r="G16" i="25" s="1"/>
  <c r="K15" i="25"/>
  <c r="L14" i="25"/>
  <c r="I14" i="24"/>
  <c r="H14" i="24"/>
  <c r="G15" i="24" s="1"/>
  <c r="K14" i="24"/>
  <c r="L13" i="23"/>
  <c r="H14" i="23"/>
  <c r="G15" i="23" s="1"/>
  <c r="I14" i="23"/>
  <c r="K14" i="23"/>
  <c r="J25" i="23"/>
  <c r="I15" i="22"/>
  <c r="H15" i="22"/>
  <c r="G16" i="22" s="1"/>
  <c r="K15" i="22"/>
  <c r="L14" i="22"/>
  <c r="I15" i="21"/>
  <c r="H15" i="21"/>
  <c r="G16" i="21" s="1"/>
  <c r="K15" i="21"/>
  <c r="L14" i="21"/>
  <c r="L13" i="20"/>
  <c r="H14" i="20"/>
  <c r="G15" i="20" s="1"/>
  <c r="K14" i="20"/>
  <c r="I14" i="20"/>
  <c r="J25" i="20"/>
  <c r="J13" i="19"/>
  <c r="L13" i="19" s="1"/>
  <c r="L12" i="19"/>
  <c r="H15" i="19"/>
  <c r="G16" i="19" s="1"/>
  <c r="I15" i="19"/>
  <c r="K15" i="19"/>
  <c r="L14" i="19"/>
  <c r="J25" i="19"/>
  <c r="I14" i="18"/>
  <c r="H14" i="18"/>
  <c r="G15" i="18" s="1"/>
  <c r="K14" i="18"/>
  <c r="L12" i="18"/>
  <c r="J13" i="18"/>
  <c r="L13" i="18" s="1"/>
  <c r="J25" i="18"/>
  <c r="H14" i="17"/>
  <c r="G15" i="17" s="1"/>
  <c r="K14" i="17"/>
  <c r="I14" i="17"/>
  <c r="L12" i="15"/>
  <c r="J13" i="15"/>
  <c r="L13" i="15" s="1"/>
  <c r="I14" i="15"/>
  <c r="H14" i="15"/>
  <c r="G15" i="15" s="1"/>
  <c r="K14" i="15"/>
  <c r="I14" i="14"/>
  <c r="H14" i="14"/>
  <c r="G15" i="14" s="1"/>
  <c r="K14" i="14"/>
  <c r="L12" i="14"/>
  <c r="J13" i="14"/>
  <c r="L13" i="14" s="1"/>
  <c r="K14" i="13"/>
  <c r="L14" i="13" s="1"/>
  <c r="H14" i="13"/>
  <c r="G15" i="13" s="1"/>
  <c r="I14" i="13"/>
  <c r="L12" i="13"/>
  <c r="J13" i="13"/>
  <c r="L13" i="13" s="1"/>
  <c r="K14" i="11"/>
  <c r="I14" i="11"/>
  <c r="H14" i="11"/>
  <c r="G15" i="11" s="1"/>
  <c r="J13" i="11"/>
  <c r="L13" i="11" s="1"/>
  <c r="L12" i="11"/>
  <c r="L13" i="10"/>
  <c r="H14" i="10"/>
  <c r="G15" i="10" s="1"/>
  <c r="K14" i="10"/>
  <c r="I14" i="10"/>
  <c r="J22" i="1"/>
  <c r="K11" i="1"/>
  <c r="L11" i="1" s="1"/>
  <c r="H11" i="1"/>
  <c r="G12" i="1" s="1"/>
  <c r="I14" i="16" l="1"/>
  <c r="H14" i="16"/>
  <c r="G15" i="16" s="1"/>
  <c r="K14" i="16"/>
  <c r="I15" i="35"/>
  <c r="H15" i="35"/>
  <c r="G16" i="35" s="1"/>
  <c r="K15" i="35"/>
  <c r="L14" i="35"/>
  <c r="I16" i="34"/>
  <c r="H16" i="34"/>
  <c r="G17" i="34" s="1"/>
  <c r="K16" i="34"/>
  <c r="L15" i="34"/>
  <c r="I15" i="33"/>
  <c r="H15" i="33"/>
  <c r="G16" i="33" s="1"/>
  <c r="K15" i="33"/>
  <c r="L14" i="33"/>
  <c r="K15" i="32"/>
  <c r="L14" i="32"/>
  <c r="H15" i="32"/>
  <c r="G16" i="32" s="1"/>
  <c r="I15" i="32"/>
  <c r="I16" i="31"/>
  <c r="H16" i="31"/>
  <c r="G17" i="31" s="1"/>
  <c r="K16" i="31"/>
  <c r="L15" i="31"/>
  <c r="H16" i="30"/>
  <c r="G17" i="30" s="1"/>
  <c r="I16" i="30"/>
  <c r="K16" i="30"/>
  <c r="L15" i="30"/>
  <c r="I15" i="29"/>
  <c r="H15" i="29"/>
  <c r="G16" i="29" s="1"/>
  <c r="K15" i="29"/>
  <c r="L14" i="29"/>
  <c r="K15" i="28"/>
  <c r="L14" i="28"/>
  <c r="I15" i="28"/>
  <c r="H15" i="28"/>
  <c r="G16" i="28" s="1"/>
  <c r="K16" i="27"/>
  <c r="L15" i="27"/>
  <c r="H16" i="27"/>
  <c r="G17" i="27" s="1"/>
  <c r="I16" i="27"/>
  <c r="H16" i="26"/>
  <c r="G17" i="26" s="1"/>
  <c r="I16" i="26"/>
  <c r="K16" i="26"/>
  <c r="L15" i="26"/>
  <c r="H16" i="25"/>
  <c r="G17" i="25" s="1"/>
  <c r="I16" i="25"/>
  <c r="K16" i="25"/>
  <c r="L15" i="25"/>
  <c r="I15" i="24"/>
  <c r="H15" i="24"/>
  <c r="G16" i="24" s="1"/>
  <c r="K15" i="24"/>
  <c r="L14" i="24"/>
  <c r="K15" i="23"/>
  <c r="L14" i="23"/>
  <c r="I15" i="23"/>
  <c r="H15" i="23"/>
  <c r="G16" i="23" s="1"/>
  <c r="K16" i="22"/>
  <c r="L15" i="22"/>
  <c r="I16" i="22"/>
  <c r="H16" i="22"/>
  <c r="G17" i="22" s="1"/>
  <c r="K16" i="21"/>
  <c r="L15" i="21"/>
  <c r="I16" i="21"/>
  <c r="H16" i="21"/>
  <c r="G17" i="21" s="1"/>
  <c r="I15" i="20"/>
  <c r="H15" i="20"/>
  <c r="G16" i="20" s="1"/>
  <c r="K15" i="20"/>
  <c r="L14" i="20"/>
  <c r="K16" i="19"/>
  <c r="L15" i="19"/>
  <c r="I16" i="19"/>
  <c r="H16" i="19"/>
  <c r="G17" i="19" s="1"/>
  <c r="I15" i="18"/>
  <c r="H15" i="18"/>
  <c r="G16" i="18" s="1"/>
  <c r="K15" i="18"/>
  <c r="L14" i="18"/>
  <c r="I15" i="17"/>
  <c r="H15" i="17"/>
  <c r="G16" i="17" s="1"/>
  <c r="K15" i="17"/>
  <c r="L14" i="17"/>
  <c r="I15" i="15"/>
  <c r="H15" i="15"/>
  <c r="G16" i="15" s="1"/>
  <c r="K15" i="15"/>
  <c r="L14" i="15"/>
  <c r="K15" i="14"/>
  <c r="L14" i="14"/>
  <c r="H15" i="14"/>
  <c r="G16" i="14" s="1"/>
  <c r="I15" i="14"/>
  <c r="I15" i="13"/>
  <c r="H15" i="13"/>
  <c r="G16" i="13" s="1"/>
  <c r="K15" i="13"/>
  <c r="K15" i="11"/>
  <c r="L14" i="11"/>
  <c r="I15" i="11"/>
  <c r="H15" i="11"/>
  <c r="G16" i="11" s="1"/>
  <c r="I15" i="10"/>
  <c r="H15" i="10"/>
  <c r="G16" i="10" s="1"/>
  <c r="K15" i="10"/>
  <c r="L14" i="10"/>
  <c r="I12" i="1"/>
  <c r="J23" i="1"/>
  <c r="K12" i="1"/>
  <c r="H12" i="1"/>
  <c r="G13" i="1" s="1"/>
  <c r="I13" i="1" s="1"/>
  <c r="L12" i="1"/>
  <c r="L14" i="16" l="1"/>
  <c r="K15" i="16"/>
  <c r="I15" i="16"/>
  <c r="H15" i="16"/>
  <c r="G16" i="16" s="1"/>
  <c r="I16" i="35"/>
  <c r="H16" i="35"/>
  <c r="G17" i="35" s="1"/>
  <c r="K16" i="35"/>
  <c r="L15" i="35"/>
  <c r="K17" i="34"/>
  <c r="L16" i="34"/>
  <c r="I17" i="34"/>
  <c r="H17" i="34"/>
  <c r="G18" i="34" s="1"/>
  <c r="K16" i="33"/>
  <c r="L15" i="33"/>
  <c r="I16" i="33"/>
  <c r="H16" i="33"/>
  <c r="G17" i="33" s="1"/>
  <c r="I16" i="32"/>
  <c r="H16" i="32"/>
  <c r="G17" i="32" s="1"/>
  <c r="K16" i="32"/>
  <c r="L15" i="32"/>
  <c r="I17" i="31"/>
  <c r="H17" i="31"/>
  <c r="G18" i="31" s="1"/>
  <c r="K17" i="31"/>
  <c r="L16" i="31"/>
  <c r="K17" i="30"/>
  <c r="L16" i="30"/>
  <c r="I17" i="30"/>
  <c r="H17" i="30"/>
  <c r="G18" i="30" s="1"/>
  <c r="I16" i="29"/>
  <c r="H16" i="29"/>
  <c r="G17" i="29" s="1"/>
  <c r="K16" i="29"/>
  <c r="L15" i="29"/>
  <c r="I16" i="28"/>
  <c r="H16" i="28"/>
  <c r="G17" i="28" s="1"/>
  <c r="K16" i="28"/>
  <c r="L15" i="28"/>
  <c r="I17" i="27"/>
  <c r="H17" i="27"/>
  <c r="G18" i="27" s="1"/>
  <c r="K17" i="27"/>
  <c r="L16" i="27"/>
  <c r="K17" i="26"/>
  <c r="L16" i="26"/>
  <c r="I17" i="26"/>
  <c r="H17" i="26"/>
  <c r="G18" i="26" s="1"/>
  <c r="K17" i="25"/>
  <c r="L16" i="25"/>
  <c r="I17" i="25"/>
  <c r="H17" i="25"/>
  <c r="G18" i="25" s="1"/>
  <c r="K16" i="24"/>
  <c r="L15" i="24"/>
  <c r="I16" i="24"/>
  <c r="H16" i="24"/>
  <c r="G17" i="24" s="1"/>
  <c r="H16" i="23"/>
  <c r="G17" i="23" s="1"/>
  <c r="I16" i="23"/>
  <c r="K16" i="23"/>
  <c r="L15" i="23"/>
  <c r="I17" i="22"/>
  <c r="H17" i="22"/>
  <c r="G18" i="22" s="1"/>
  <c r="K17" i="22"/>
  <c r="L16" i="22"/>
  <c r="I17" i="21"/>
  <c r="H17" i="21"/>
  <c r="G18" i="21" s="1"/>
  <c r="K17" i="21"/>
  <c r="L16" i="21"/>
  <c r="H16" i="20"/>
  <c r="G17" i="20" s="1"/>
  <c r="I16" i="20"/>
  <c r="K16" i="20"/>
  <c r="L15" i="20"/>
  <c r="H17" i="19"/>
  <c r="G18" i="19" s="1"/>
  <c r="I17" i="19"/>
  <c r="K17" i="19"/>
  <c r="L16" i="19"/>
  <c r="I16" i="18"/>
  <c r="H16" i="18"/>
  <c r="G17" i="18" s="1"/>
  <c r="K16" i="18"/>
  <c r="L15" i="18"/>
  <c r="K16" i="17"/>
  <c r="L15" i="17"/>
  <c r="H16" i="17"/>
  <c r="G17" i="17" s="1"/>
  <c r="I16" i="17"/>
  <c r="I16" i="15"/>
  <c r="H16" i="15"/>
  <c r="G17" i="15" s="1"/>
  <c r="K16" i="15"/>
  <c r="L15" i="15"/>
  <c r="I16" i="14"/>
  <c r="H16" i="14"/>
  <c r="G17" i="14" s="1"/>
  <c r="K16" i="14"/>
  <c r="L15" i="14"/>
  <c r="K16" i="13"/>
  <c r="L15" i="13"/>
  <c r="I16" i="13"/>
  <c r="H16" i="13"/>
  <c r="G17" i="13" s="1"/>
  <c r="K16" i="11"/>
  <c r="L15" i="11"/>
  <c r="I16" i="11"/>
  <c r="H16" i="11"/>
  <c r="G17" i="11" s="1"/>
  <c r="I16" i="10"/>
  <c r="H16" i="10"/>
  <c r="G17" i="10" s="1"/>
  <c r="K16" i="10"/>
  <c r="L15" i="10"/>
  <c r="J24" i="1"/>
  <c r="K13" i="1"/>
  <c r="L13" i="1" s="1"/>
  <c r="H13" i="1"/>
  <c r="G14" i="1" s="1"/>
  <c r="K14" i="1" s="1"/>
  <c r="L15" i="16" l="1"/>
  <c r="K16" i="16"/>
  <c r="I16" i="16"/>
  <c r="H16" i="16"/>
  <c r="G17" i="16" s="1"/>
  <c r="I17" i="35"/>
  <c r="H17" i="35"/>
  <c r="G18" i="35" s="1"/>
  <c r="K17" i="35"/>
  <c r="L16" i="35"/>
  <c r="I18" i="34"/>
  <c r="H18" i="34"/>
  <c r="G19" i="34" s="1"/>
  <c r="K18" i="34"/>
  <c r="L17" i="34"/>
  <c r="I17" i="33"/>
  <c r="H17" i="33"/>
  <c r="G18" i="33" s="1"/>
  <c r="K17" i="33"/>
  <c r="L16" i="33"/>
  <c r="K17" i="32"/>
  <c r="L16" i="32"/>
  <c r="I17" i="32"/>
  <c r="H17" i="32"/>
  <c r="G18" i="32" s="1"/>
  <c r="K18" i="31"/>
  <c r="L17" i="31"/>
  <c r="H18" i="31"/>
  <c r="G19" i="31" s="1"/>
  <c r="I18" i="31"/>
  <c r="I18" i="30"/>
  <c r="H18" i="30"/>
  <c r="G19" i="30" s="1"/>
  <c r="K18" i="30"/>
  <c r="L17" i="30"/>
  <c r="K17" i="29"/>
  <c r="L16" i="29"/>
  <c r="I17" i="29"/>
  <c r="H17" i="29"/>
  <c r="G18" i="29" s="1"/>
  <c r="H17" i="28"/>
  <c r="G18" i="28" s="1"/>
  <c r="I17" i="28"/>
  <c r="K17" i="28"/>
  <c r="L16" i="28"/>
  <c r="I18" i="27"/>
  <c r="H18" i="27"/>
  <c r="G19" i="27" s="1"/>
  <c r="K18" i="27"/>
  <c r="L17" i="27"/>
  <c r="H18" i="26"/>
  <c r="G19" i="26" s="1"/>
  <c r="I18" i="26"/>
  <c r="K18" i="26"/>
  <c r="L17" i="26"/>
  <c r="I18" i="25"/>
  <c r="H18" i="25"/>
  <c r="G19" i="25" s="1"/>
  <c r="K18" i="25"/>
  <c r="L17" i="25"/>
  <c r="H17" i="24"/>
  <c r="G18" i="24" s="1"/>
  <c r="I17" i="24"/>
  <c r="K17" i="24"/>
  <c r="L16" i="24"/>
  <c r="I17" i="23"/>
  <c r="H17" i="23"/>
  <c r="G18" i="23" s="1"/>
  <c r="K17" i="23"/>
  <c r="L16" i="23"/>
  <c r="K18" i="22"/>
  <c r="L17" i="22"/>
  <c r="I18" i="22"/>
  <c r="H18" i="22"/>
  <c r="G19" i="22" s="1"/>
  <c r="K18" i="21"/>
  <c r="L17" i="21"/>
  <c r="I18" i="21"/>
  <c r="H18" i="21"/>
  <c r="G19" i="21" s="1"/>
  <c r="K17" i="20"/>
  <c r="L16" i="20"/>
  <c r="I17" i="20"/>
  <c r="H17" i="20"/>
  <c r="G18" i="20" s="1"/>
  <c r="K18" i="19"/>
  <c r="L17" i="19"/>
  <c r="I18" i="19"/>
  <c r="H18" i="19"/>
  <c r="G19" i="19" s="1"/>
  <c r="I17" i="18"/>
  <c r="H17" i="18"/>
  <c r="G18" i="18" s="1"/>
  <c r="K17" i="18"/>
  <c r="L16" i="18"/>
  <c r="I17" i="17"/>
  <c r="H17" i="17"/>
  <c r="G18" i="17" s="1"/>
  <c r="K17" i="17"/>
  <c r="L16" i="17"/>
  <c r="K17" i="15"/>
  <c r="L16" i="15"/>
  <c r="H17" i="15"/>
  <c r="G18" i="15" s="1"/>
  <c r="I17" i="15"/>
  <c r="I17" i="14"/>
  <c r="H17" i="14"/>
  <c r="G18" i="14" s="1"/>
  <c r="K17" i="14"/>
  <c r="L16" i="14"/>
  <c r="I17" i="13"/>
  <c r="H17" i="13"/>
  <c r="G18" i="13" s="1"/>
  <c r="K17" i="13"/>
  <c r="L16" i="13"/>
  <c r="H17" i="11"/>
  <c r="G18" i="11" s="1"/>
  <c r="I17" i="11"/>
  <c r="K17" i="11"/>
  <c r="L16" i="11"/>
  <c r="K17" i="10"/>
  <c r="L16" i="10"/>
  <c r="H17" i="10"/>
  <c r="G18" i="10" s="1"/>
  <c r="I17" i="10"/>
  <c r="L14" i="1"/>
  <c r="J25" i="1"/>
  <c r="H14" i="1"/>
  <c r="G15" i="1" s="1"/>
  <c r="K15" i="1" s="1"/>
  <c r="I14" i="1"/>
  <c r="L16" i="16" l="1"/>
  <c r="K17" i="16"/>
  <c r="H17" i="16"/>
  <c r="G18" i="16" s="1"/>
  <c r="I17" i="16"/>
  <c r="I18" i="35"/>
  <c r="H18" i="35"/>
  <c r="G19" i="35" s="1"/>
  <c r="K18" i="35"/>
  <c r="L17" i="35"/>
  <c r="K19" i="34"/>
  <c r="L18" i="34"/>
  <c r="I19" i="34"/>
  <c r="H19" i="34"/>
  <c r="G20" i="34" s="1"/>
  <c r="K18" i="33"/>
  <c r="L17" i="33"/>
  <c r="I18" i="33"/>
  <c r="H18" i="33"/>
  <c r="G19" i="33" s="1"/>
  <c r="I18" i="32"/>
  <c r="H18" i="32"/>
  <c r="G19" i="32" s="1"/>
  <c r="K18" i="32"/>
  <c r="L17" i="32"/>
  <c r="I19" i="31"/>
  <c r="H19" i="31"/>
  <c r="G20" i="31" s="1"/>
  <c r="K19" i="31"/>
  <c r="L18" i="31"/>
  <c r="I19" i="30"/>
  <c r="H19" i="30"/>
  <c r="G20" i="30" s="1"/>
  <c r="K19" i="30"/>
  <c r="L18" i="30"/>
  <c r="I18" i="29"/>
  <c r="H18" i="29"/>
  <c r="G19" i="29" s="1"/>
  <c r="K18" i="29"/>
  <c r="L17" i="29"/>
  <c r="K18" i="28"/>
  <c r="L17" i="28"/>
  <c r="I18" i="28"/>
  <c r="H18" i="28"/>
  <c r="G19" i="28" s="1"/>
  <c r="I19" i="27"/>
  <c r="H19" i="27"/>
  <c r="G20" i="27" s="1"/>
  <c r="K19" i="27"/>
  <c r="L18" i="27"/>
  <c r="K19" i="26"/>
  <c r="L18" i="26"/>
  <c r="I19" i="26"/>
  <c r="H19" i="26"/>
  <c r="G20" i="26" s="1"/>
  <c r="I19" i="25"/>
  <c r="H19" i="25"/>
  <c r="G20" i="25" s="1"/>
  <c r="K19" i="25"/>
  <c r="L18" i="25"/>
  <c r="K18" i="24"/>
  <c r="L17" i="24"/>
  <c r="I18" i="24"/>
  <c r="H18" i="24"/>
  <c r="G19" i="24" s="1"/>
  <c r="H18" i="23"/>
  <c r="G19" i="23" s="1"/>
  <c r="I18" i="23"/>
  <c r="K18" i="23"/>
  <c r="L17" i="23"/>
  <c r="I19" i="22"/>
  <c r="H19" i="22"/>
  <c r="G20" i="22" s="1"/>
  <c r="K19" i="22"/>
  <c r="L18" i="22"/>
  <c r="I19" i="21"/>
  <c r="H19" i="21"/>
  <c r="G20" i="21" s="1"/>
  <c r="K19" i="21"/>
  <c r="L18" i="21"/>
  <c r="H18" i="20"/>
  <c r="G19" i="20" s="1"/>
  <c r="I18" i="20"/>
  <c r="K18" i="20"/>
  <c r="L17" i="20"/>
  <c r="H19" i="19"/>
  <c r="G20" i="19" s="1"/>
  <c r="I19" i="19"/>
  <c r="K19" i="19"/>
  <c r="L18" i="19"/>
  <c r="I18" i="18"/>
  <c r="H18" i="18"/>
  <c r="G19" i="18" s="1"/>
  <c r="K18" i="18"/>
  <c r="L17" i="18"/>
  <c r="H18" i="17"/>
  <c r="G19" i="17" s="1"/>
  <c r="I18" i="17"/>
  <c r="K18" i="17"/>
  <c r="L17" i="17"/>
  <c r="I18" i="15"/>
  <c r="H18" i="15"/>
  <c r="G19" i="15" s="1"/>
  <c r="K18" i="15"/>
  <c r="L17" i="15"/>
  <c r="K18" i="14"/>
  <c r="L17" i="14"/>
  <c r="I18" i="14"/>
  <c r="H18" i="14"/>
  <c r="G19" i="14" s="1"/>
  <c r="K18" i="13"/>
  <c r="L17" i="13"/>
  <c r="I18" i="13"/>
  <c r="H18" i="13"/>
  <c r="G19" i="13" s="1"/>
  <c r="I18" i="11"/>
  <c r="H18" i="11"/>
  <c r="G19" i="11" s="1"/>
  <c r="K18" i="11"/>
  <c r="L17" i="11"/>
  <c r="I18" i="10"/>
  <c r="H18" i="10"/>
  <c r="G19" i="10" s="1"/>
  <c r="K18" i="10"/>
  <c r="L17" i="10"/>
  <c r="L15" i="1"/>
  <c r="I15" i="1"/>
  <c r="H15" i="1"/>
  <c r="G16" i="1" s="1"/>
  <c r="H16" i="1" s="1"/>
  <c r="G17" i="1" s="1"/>
  <c r="I17" i="1" s="1"/>
  <c r="I18" i="16" l="1"/>
  <c r="H18" i="16"/>
  <c r="G19" i="16" s="1"/>
  <c r="K18" i="16"/>
  <c r="L17" i="16"/>
  <c r="I19" i="35"/>
  <c r="H19" i="35"/>
  <c r="G20" i="35" s="1"/>
  <c r="K19" i="35"/>
  <c r="L18" i="35"/>
  <c r="I20" i="34"/>
  <c r="H20" i="34"/>
  <c r="G21" i="34" s="1"/>
  <c r="K20" i="34"/>
  <c r="L19" i="34"/>
  <c r="I19" i="33"/>
  <c r="H19" i="33"/>
  <c r="G20" i="33" s="1"/>
  <c r="K19" i="33"/>
  <c r="L18" i="33"/>
  <c r="I19" i="32"/>
  <c r="H19" i="32"/>
  <c r="G20" i="32" s="1"/>
  <c r="K19" i="32"/>
  <c r="L18" i="32"/>
  <c r="K20" i="31"/>
  <c r="L19" i="31"/>
  <c r="I20" i="31"/>
  <c r="H20" i="31"/>
  <c r="G21" i="31" s="1"/>
  <c r="K20" i="30"/>
  <c r="L19" i="30"/>
  <c r="I20" i="30"/>
  <c r="H20" i="30"/>
  <c r="G21" i="30" s="1"/>
  <c r="K19" i="29"/>
  <c r="L18" i="29"/>
  <c r="I19" i="29"/>
  <c r="H19" i="29"/>
  <c r="G20" i="29" s="1"/>
  <c r="I19" i="28"/>
  <c r="H19" i="28"/>
  <c r="G20" i="28" s="1"/>
  <c r="K19" i="28"/>
  <c r="L18" i="28"/>
  <c r="K20" i="27"/>
  <c r="L19" i="27"/>
  <c r="I20" i="27"/>
  <c r="H20" i="27"/>
  <c r="G21" i="27" s="1"/>
  <c r="I20" i="26"/>
  <c r="H20" i="26"/>
  <c r="G21" i="26" s="1"/>
  <c r="K20" i="26"/>
  <c r="L19" i="26"/>
  <c r="K20" i="25"/>
  <c r="L19" i="25"/>
  <c r="I20" i="25"/>
  <c r="H20" i="25"/>
  <c r="G21" i="25" s="1"/>
  <c r="H19" i="24"/>
  <c r="G20" i="24" s="1"/>
  <c r="I19" i="24"/>
  <c r="K19" i="24"/>
  <c r="L18" i="24"/>
  <c r="K19" i="23"/>
  <c r="L18" i="23"/>
  <c r="I19" i="23"/>
  <c r="H19" i="23"/>
  <c r="G20" i="23" s="1"/>
  <c r="K20" i="22"/>
  <c r="L19" i="22"/>
  <c r="I20" i="22"/>
  <c r="H20" i="22"/>
  <c r="G21" i="22" s="1"/>
  <c r="K20" i="21"/>
  <c r="L19" i="21"/>
  <c r="H20" i="21"/>
  <c r="G21" i="21" s="1"/>
  <c r="I20" i="21"/>
  <c r="K19" i="20"/>
  <c r="L18" i="20"/>
  <c r="I19" i="20"/>
  <c r="H19" i="20"/>
  <c r="G20" i="20" s="1"/>
  <c r="K20" i="19"/>
  <c r="L19" i="19"/>
  <c r="I20" i="19"/>
  <c r="H20" i="19"/>
  <c r="G21" i="19" s="1"/>
  <c r="I19" i="18"/>
  <c r="H19" i="18"/>
  <c r="G20" i="18" s="1"/>
  <c r="K19" i="18"/>
  <c r="L18" i="18"/>
  <c r="K19" i="17"/>
  <c r="L18" i="17"/>
  <c r="I19" i="17"/>
  <c r="H19" i="17"/>
  <c r="G20" i="17" s="1"/>
  <c r="I19" i="15"/>
  <c r="H19" i="15"/>
  <c r="G20" i="15" s="1"/>
  <c r="K19" i="15"/>
  <c r="L18" i="15"/>
  <c r="I19" i="14"/>
  <c r="H19" i="14"/>
  <c r="G20" i="14" s="1"/>
  <c r="K19" i="14"/>
  <c r="L18" i="14"/>
  <c r="I19" i="13"/>
  <c r="H19" i="13"/>
  <c r="G20" i="13" s="1"/>
  <c r="K19" i="13"/>
  <c r="L18" i="13"/>
  <c r="I19" i="11"/>
  <c r="H19" i="11"/>
  <c r="G20" i="11" s="1"/>
  <c r="K19" i="11"/>
  <c r="L18" i="11"/>
  <c r="I19" i="10"/>
  <c r="H19" i="10"/>
  <c r="G20" i="10" s="1"/>
  <c r="K19" i="10"/>
  <c r="L18" i="10"/>
  <c r="K16" i="1"/>
  <c r="I16" i="1"/>
  <c r="H17" i="1"/>
  <c r="G18" i="1" s="1"/>
  <c r="I18" i="1" s="1"/>
  <c r="K19" i="16" l="1"/>
  <c r="L18" i="16"/>
  <c r="H19" i="16"/>
  <c r="G20" i="16" s="1"/>
  <c r="I19" i="16"/>
  <c r="K20" i="35"/>
  <c r="L19" i="35"/>
  <c r="I20" i="35"/>
  <c r="H20" i="35"/>
  <c r="G21" i="35" s="1"/>
  <c r="H21" i="34"/>
  <c r="G22" i="34" s="1"/>
  <c r="I21" i="34"/>
  <c r="K21" i="34"/>
  <c r="L20" i="34"/>
  <c r="K20" i="33"/>
  <c r="L19" i="33"/>
  <c r="I20" i="33"/>
  <c r="H20" i="33"/>
  <c r="G21" i="33" s="1"/>
  <c r="I20" i="32"/>
  <c r="H20" i="32"/>
  <c r="G21" i="32" s="1"/>
  <c r="K20" i="32"/>
  <c r="L19" i="32"/>
  <c r="H21" i="31"/>
  <c r="G22" i="31" s="1"/>
  <c r="I21" i="31"/>
  <c r="K21" i="31"/>
  <c r="L20" i="31"/>
  <c r="I21" i="30"/>
  <c r="H21" i="30"/>
  <c r="G22" i="30" s="1"/>
  <c r="K21" i="30"/>
  <c r="L20" i="30"/>
  <c r="H20" i="29"/>
  <c r="G21" i="29" s="1"/>
  <c r="I20" i="29"/>
  <c r="K20" i="29"/>
  <c r="L19" i="29"/>
  <c r="I20" i="28"/>
  <c r="H20" i="28"/>
  <c r="G21" i="28" s="1"/>
  <c r="K20" i="28"/>
  <c r="L19" i="28"/>
  <c r="H21" i="27"/>
  <c r="G22" i="27" s="1"/>
  <c r="I21" i="27"/>
  <c r="K21" i="27"/>
  <c r="L20" i="27"/>
  <c r="K21" i="26"/>
  <c r="L20" i="26"/>
  <c r="H21" i="26"/>
  <c r="G22" i="26" s="1"/>
  <c r="I21" i="26"/>
  <c r="I21" i="25"/>
  <c r="H21" i="25"/>
  <c r="G22" i="25" s="1"/>
  <c r="K21" i="25"/>
  <c r="L20" i="25"/>
  <c r="I20" i="24"/>
  <c r="H20" i="24"/>
  <c r="G21" i="24" s="1"/>
  <c r="K20" i="24"/>
  <c r="L19" i="24"/>
  <c r="I20" i="23"/>
  <c r="H20" i="23"/>
  <c r="G21" i="23" s="1"/>
  <c r="K20" i="23"/>
  <c r="L19" i="23"/>
  <c r="H21" i="22"/>
  <c r="G22" i="22" s="1"/>
  <c r="I21" i="22"/>
  <c r="K21" i="22"/>
  <c r="L20" i="22"/>
  <c r="H21" i="21"/>
  <c r="G22" i="21" s="1"/>
  <c r="I21" i="21"/>
  <c r="K21" i="21"/>
  <c r="L20" i="21"/>
  <c r="I20" i="20"/>
  <c r="H20" i="20"/>
  <c r="G21" i="20" s="1"/>
  <c r="K20" i="20"/>
  <c r="L19" i="20"/>
  <c r="I21" i="19"/>
  <c r="H21" i="19"/>
  <c r="G22" i="19" s="1"/>
  <c r="K21" i="19"/>
  <c r="L20" i="19"/>
  <c r="K20" i="18"/>
  <c r="L19" i="18"/>
  <c r="I20" i="18"/>
  <c r="H20" i="18"/>
  <c r="G21" i="18" s="1"/>
  <c r="I20" i="17"/>
  <c r="H20" i="17"/>
  <c r="G21" i="17" s="1"/>
  <c r="K20" i="17"/>
  <c r="L19" i="17"/>
  <c r="K20" i="15"/>
  <c r="L19" i="15"/>
  <c r="I20" i="15"/>
  <c r="H20" i="15"/>
  <c r="G21" i="15" s="1"/>
  <c r="I20" i="14"/>
  <c r="H20" i="14"/>
  <c r="G21" i="14" s="1"/>
  <c r="K20" i="14"/>
  <c r="L19" i="14"/>
  <c r="I20" i="13"/>
  <c r="H20" i="13"/>
  <c r="G21" i="13" s="1"/>
  <c r="K20" i="13"/>
  <c r="L19" i="13"/>
  <c r="I20" i="11"/>
  <c r="H20" i="11"/>
  <c r="G21" i="11" s="1"/>
  <c r="K20" i="11"/>
  <c r="L19" i="11"/>
  <c r="I20" i="10"/>
  <c r="H20" i="10"/>
  <c r="G21" i="10" s="1"/>
  <c r="K20" i="10"/>
  <c r="L19" i="10"/>
  <c r="K17" i="1"/>
  <c r="L16" i="1"/>
  <c r="H18" i="1"/>
  <c r="G19" i="1" s="1"/>
  <c r="I19" i="1" s="1"/>
  <c r="H20" i="16" l="1"/>
  <c r="G21" i="16" s="1"/>
  <c r="I20" i="16"/>
  <c r="L19" i="16"/>
  <c r="K20" i="16"/>
  <c r="H21" i="35"/>
  <c r="G22" i="35" s="1"/>
  <c r="I21" i="35"/>
  <c r="K21" i="35"/>
  <c r="L20" i="35"/>
  <c r="K22" i="34"/>
  <c r="L21" i="34"/>
  <c r="I22" i="34"/>
  <c r="H22" i="34"/>
  <c r="G23" i="34" s="1"/>
  <c r="H21" i="33"/>
  <c r="G22" i="33" s="1"/>
  <c r="I21" i="33"/>
  <c r="K21" i="33"/>
  <c r="L20" i="33"/>
  <c r="H21" i="32"/>
  <c r="G22" i="32" s="1"/>
  <c r="I21" i="32"/>
  <c r="K21" i="32"/>
  <c r="L20" i="32"/>
  <c r="K22" i="31"/>
  <c r="L21" i="31"/>
  <c r="I22" i="31"/>
  <c r="H22" i="31"/>
  <c r="G23" i="31" s="1"/>
  <c r="I22" i="30"/>
  <c r="H22" i="30"/>
  <c r="G23" i="30" s="1"/>
  <c r="K22" i="30"/>
  <c r="L21" i="30"/>
  <c r="H21" i="29"/>
  <c r="G22" i="29" s="1"/>
  <c r="I21" i="29"/>
  <c r="K21" i="29"/>
  <c r="L20" i="29"/>
  <c r="K21" i="28"/>
  <c r="L20" i="28"/>
  <c r="H21" i="28"/>
  <c r="G22" i="28" s="1"/>
  <c r="I21" i="28"/>
  <c r="I22" i="27"/>
  <c r="H22" i="27"/>
  <c r="G23" i="27" s="1"/>
  <c r="K22" i="27"/>
  <c r="L21" i="27"/>
  <c r="I22" i="26"/>
  <c r="H22" i="26"/>
  <c r="G23" i="26" s="1"/>
  <c r="K22" i="26"/>
  <c r="L21" i="26"/>
  <c r="K22" i="25"/>
  <c r="L21" i="25"/>
  <c r="I22" i="25"/>
  <c r="H22" i="25"/>
  <c r="G23" i="25" s="1"/>
  <c r="K21" i="24"/>
  <c r="L20" i="24"/>
  <c r="H21" i="24"/>
  <c r="G22" i="24" s="1"/>
  <c r="I21" i="24"/>
  <c r="H21" i="23"/>
  <c r="G22" i="23" s="1"/>
  <c r="I21" i="23"/>
  <c r="K21" i="23"/>
  <c r="L20" i="23"/>
  <c r="K22" i="22"/>
  <c r="L21" i="22"/>
  <c r="I22" i="22"/>
  <c r="H22" i="22"/>
  <c r="G23" i="22" s="1"/>
  <c r="K22" i="21"/>
  <c r="L21" i="21"/>
  <c r="H22" i="21"/>
  <c r="G23" i="21" s="1"/>
  <c r="I22" i="21"/>
  <c r="K21" i="20"/>
  <c r="L20" i="20"/>
  <c r="I21" i="20"/>
  <c r="H21" i="20"/>
  <c r="G22" i="20" s="1"/>
  <c r="K22" i="19"/>
  <c r="L21" i="19"/>
  <c r="I22" i="19"/>
  <c r="H22" i="19"/>
  <c r="G23" i="19" s="1"/>
  <c r="H21" i="18"/>
  <c r="G22" i="18" s="1"/>
  <c r="I21" i="18"/>
  <c r="K21" i="18"/>
  <c r="L20" i="18"/>
  <c r="K21" i="17"/>
  <c r="L20" i="17"/>
  <c r="I21" i="17"/>
  <c r="H21" i="17"/>
  <c r="G22" i="17" s="1"/>
  <c r="I21" i="15"/>
  <c r="H21" i="15"/>
  <c r="G22" i="15" s="1"/>
  <c r="K21" i="15"/>
  <c r="L20" i="15"/>
  <c r="K21" i="14"/>
  <c r="L20" i="14"/>
  <c r="I21" i="14"/>
  <c r="H21" i="14"/>
  <c r="G22" i="14" s="1"/>
  <c r="I21" i="13"/>
  <c r="H21" i="13"/>
  <c r="G22" i="13" s="1"/>
  <c r="K21" i="13"/>
  <c r="L20" i="13"/>
  <c r="I21" i="11"/>
  <c r="H21" i="11"/>
  <c r="G22" i="11" s="1"/>
  <c r="K21" i="11"/>
  <c r="L20" i="11"/>
  <c r="K21" i="10"/>
  <c r="L20" i="10"/>
  <c r="I21" i="10"/>
  <c r="H21" i="10"/>
  <c r="G22" i="10" s="1"/>
  <c r="K18" i="1"/>
  <c r="L17" i="1"/>
  <c r="H19" i="1"/>
  <c r="G20" i="1" s="1"/>
  <c r="I20" i="1" s="1"/>
  <c r="L20" i="16" l="1"/>
  <c r="K21" i="16"/>
  <c r="I21" i="16"/>
  <c r="H21" i="16"/>
  <c r="G22" i="16" s="1"/>
  <c r="K22" i="35"/>
  <c r="L21" i="35"/>
  <c r="I22" i="35"/>
  <c r="H22" i="35"/>
  <c r="G23" i="35" s="1"/>
  <c r="H23" i="34"/>
  <c r="G24" i="34" s="1"/>
  <c r="I23" i="34"/>
  <c r="K23" i="34"/>
  <c r="L22" i="34"/>
  <c r="K22" i="33"/>
  <c r="L21" i="33"/>
  <c r="I22" i="33"/>
  <c r="H22" i="33"/>
  <c r="G23" i="33" s="1"/>
  <c r="H22" i="32"/>
  <c r="G23" i="32" s="1"/>
  <c r="I22" i="32"/>
  <c r="K22" i="32"/>
  <c r="L21" i="32"/>
  <c r="H23" i="31"/>
  <c r="G24" i="31" s="1"/>
  <c r="I23" i="31"/>
  <c r="K23" i="31"/>
  <c r="L22" i="31"/>
  <c r="K23" i="30"/>
  <c r="L22" i="30"/>
  <c r="H23" i="30"/>
  <c r="G24" i="30" s="1"/>
  <c r="I23" i="30"/>
  <c r="K22" i="29"/>
  <c r="L21" i="29"/>
  <c r="H22" i="29"/>
  <c r="G23" i="29" s="1"/>
  <c r="I22" i="29"/>
  <c r="I22" i="28"/>
  <c r="H22" i="28"/>
  <c r="G23" i="28" s="1"/>
  <c r="K22" i="28"/>
  <c r="L21" i="28"/>
  <c r="K23" i="27"/>
  <c r="L22" i="27"/>
  <c r="I23" i="27"/>
  <c r="H23" i="27"/>
  <c r="G24" i="27" s="1"/>
  <c r="I23" i="26"/>
  <c r="H23" i="26"/>
  <c r="G24" i="26" s="1"/>
  <c r="K23" i="26"/>
  <c r="L22" i="26"/>
  <c r="I23" i="25"/>
  <c r="H23" i="25"/>
  <c r="G24" i="25" s="1"/>
  <c r="K23" i="25"/>
  <c r="L22" i="25"/>
  <c r="I22" i="24"/>
  <c r="H22" i="24"/>
  <c r="G23" i="24" s="1"/>
  <c r="K22" i="24"/>
  <c r="L21" i="24"/>
  <c r="K22" i="23"/>
  <c r="L21" i="23"/>
  <c r="I22" i="23"/>
  <c r="H22" i="23"/>
  <c r="G23" i="23" s="1"/>
  <c r="H23" i="22"/>
  <c r="G24" i="22" s="1"/>
  <c r="I23" i="22"/>
  <c r="K23" i="22"/>
  <c r="L22" i="22"/>
  <c r="H23" i="21"/>
  <c r="G24" i="21" s="1"/>
  <c r="I23" i="21"/>
  <c r="K23" i="21"/>
  <c r="L22" i="21"/>
  <c r="I22" i="20"/>
  <c r="H22" i="20"/>
  <c r="G23" i="20" s="1"/>
  <c r="K22" i="20"/>
  <c r="L21" i="20"/>
  <c r="I23" i="19"/>
  <c r="H23" i="19"/>
  <c r="G24" i="19" s="1"/>
  <c r="K23" i="19"/>
  <c r="L22" i="19"/>
  <c r="K22" i="18"/>
  <c r="L21" i="18"/>
  <c r="I22" i="18"/>
  <c r="H22" i="18"/>
  <c r="G23" i="18" s="1"/>
  <c r="I22" i="17"/>
  <c r="H22" i="17"/>
  <c r="G23" i="17" s="1"/>
  <c r="K22" i="17"/>
  <c r="L21" i="17"/>
  <c r="I22" i="15"/>
  <c r="H22" i="15"/>
  <c r="G23" i="15" s="1"/>
  <c r="K22" i="15"/>
  <c r="L21" i="15"/>
  <c r="I22" i="14"/>
  <c r="H22" i="14"/>
  <c r="G23" i="14" s="1"/>
  <c r="K22" i="14"/>
  <c r="L21" i="14"/>
  <c r="H22" i="13"/>
  <c r="G23" i="13" s="1"/>
  <c r="I22" i="13"/>
  <c r="K22" i="13"/>
  <c r="L21" i="13"/>
  <c r="K22" i="11"/>
  <c r="L21" i="11"/>
  <c r="H22" i="11"/>
  <c r="G23" i="11" s="1"/>
  <c r="I22" i="11"/>
  <c r="I22" i="10"/>
  <c r="H22" i="10"/>
  <c r="G23" i="10" s="1"/>
  <c r="K22" i="10"/>
  <c r="L21" i="10"/>
  <c r="K19" i="1"/>
  <c r="L18" i="1"/>
  <c r="H20" i="1"/>
  <c r="G21" i="1" s="1"/>
  <c r="I21" i="1" s="1"/>
  <c r="L21" i="16" l="1"/>
  <c r="K22" i="16"/>
  <c r="H22" i="16"/>
  <c r="G23" i="16" s="1"/>
  <c r="I22" i="16"/>
  <c r="H23" i="35"/>
  <c r="G24" i="35" s="1"/>
  <c r="I23" i="35"/>
  <c r="K23" i="35"/>
  <c r="L22" i="35"/>
  <c r="K24" i="34"/>
  <c r="L23" i="34"/>
  <c r="I24" i="34"/>
  <c r="H24" i="34"/>
  <c r="G25" i="34" s="1"/>
  <c r="H23" i="33"/>
  <c r="G24" i="33" s="1"/>
  <c r="I23" i="33"/>
  <c r="K23" i="33"/>
  <c r="L22" i="33"/>
  <c r="H23" i="32"/>
  <c r="G24" i="32" s="1"/>
  <c r="I23" i="32"/>
  <c r="K23" i="32"/>
  <c r="L22" i="32"/>
  <c r="K24" i="31"/>
  <c r="L23" i="31"/>
  <c r="I24" i="31"/>
  <c r="H24" i="31"/>
  <c r="G25" i="31" s="1"/>
  <c r="I24" i="30"/>
  <c r="H24" i="30"/>
  <c r="G25" i="30" s="1"/>
  <c r="K24" i="30"/>
  <c r="L23" i="30"/>
  <c r="H23" i="29"/>
  <c r="G24" i="29" s="1"/>
  <c r="I23" i="29"/>
  <c r="K23" i="29"/>
  <c r="L22" i="29"/>
  <c r="K23" i="28"/>
  <c r="L22" i="28"/>
  <c r="H23" i="28"/>
  <c r="G24" i="28" s="1"/>
  <c r="I23" i="28"/>
  <c r="I24" i="27"/>
  <c r="H24" i="27"/>
  <c r="G25" i="27" s="1"/>
  <c r="K24" i="27"/>
  <c r="L23" i="27"/>
  <c r="K24" i="26"/>
  <c r="L23" i="26"/>
  <c r="I24" i="26"/>
  <c r="H24" i="26"/>
  <c r="G25" i="26" s="1"/>
  <c r="K24" i="25"/>
  <c r="L23" i="25"/>
  <c r="I24" i="25"/>
  <c r="H24" i="25"/>
  <c r="G25" i="25" s="1"/>
  <c r="K23" i="24"/>
  <c r="L22" i="24"/>
  <c r="H23" i="24"/>
  <c r="G24" i="24" s="1"/>
  <c r="I23" i="24"/>
  <c r="H23" i="23"/>
  <c r="G24" i="23" s="1"/>
  <c r="I23" i="23"/>
  <c r="K23" i="23"/>
  <c r="L22" i="23"/>
  <c r="K24" i="22"/>
  <c r="L23" i="22"/>
  <c r="H24" i="22"/>
  <c r="G25" i="22" s="1"/>
  <c r="I24" i="22"/>
  <c r="K24" i="21"/>
  <c r="L23" i="21"/>
  <c r="H24" i="21"/>
  <c r="G25" i="21" s="1"/>
  <c r="I24" i="21"/>
  <c r="K23" i="20"/>
  <c r="L22" i="20"/>
  <c r="I23" i="20"/>
  <c r="H23" i="20"/>
  <c r="G24" i="20" s="1"/>
  <c r="K24" i="19"/>
  <c r="L23" i="19"/>
  <c r="I24" i="19"/>
  <c r="H24" i="19"/>
  <c r="G25" i="19" s="1"/>
  <c r="H23" i="18"/>
  <c r="G24" i="18" s="1"/>
  <c r="I23" i="18"/>
  <c r="K23" i="18"/>
  <c r="L22" i="18"/>
  <c r="H23" i="17"/>
  <c r="G24" i="17" s="1"/>
  <c r="I23" i="17"/>
  <c r="K23" i="17"/>
  <c r="L22" i="17"/>
  <c r="H23" i="15"/>
  <c r="G24" i="15" s="1"/>
  <c r="I23" i="15"/>
  <c r="K23" i="15"/>
  <c r="L22" i="15"/>
  <c r="H23" i="14"/>
  <c r="G24" i="14" s="1"/>
  <c r="I23" i="14"/>
  <c r="K23" i="14"/>
  <c r="L22" i="14"/>
  <c r="H23" i="13"/>
  <c r="G24" i="13" s="1"/>
  <c r="I23" i="13"/>
  <c r="K23" i="13"/>
  <c r="L22" i="13"/>
  <c r="I23" i="11"/>
  <c r="H23" i="11"/>
  <c r="G24" i="11" s="1"/>
  <c r="K23" i="11"/>
  <c r="L22" i="11"/>
  <c r="I23" i="10"/>
  <c r="H23" i="10"/>
  <c r="G24" i="10" s="1"/>
  <c r="K23" i="10"/>
  <c r="L22" i="10"/>
  <c r="K20" i="1"/>
  <c r="L19" i="1"/>
  <c r="H21" i="1"/>
  <c r="G22" i="1" s="1"/>
  <c r="I22" i="1" s="1"/>
  <c r="K23" i="16" l="1"/>
  <c r="L22" i="16"/>
  <c r="I23" i="16"/>
  <c r="H23" i="16"/>
  <c r="G24" i="16" s="1"/>
  <c r="K24" i="35"/>
  <c r="L23" i="35"/>
  <c r="I24" i="35"/>
  <c r="H24" i="35"/>
  <c r="G25" i="35" s="1"/>
  <c r="I25" i="34"/>
  <c r="H25" i="34"/>
  <c r="K25" i="34"/>
  <c r="L25" i="34" s="1"/>
  <c r="L24" i="34"/>
  <c r="K24" i="33"/>
  <c r="L23" i="33"/>
  <c r="I24" i="33"/>
  <c r="H24" i="33"/>
  <c r="G25" i="33" s="1"/>
  <c r="K24" i="32"/>
  <c r="L23" i="32"/>
  <c r="H24" i="32"/>
  <c r="G25" i="32" s="1"/>
  <c r="I24" i="32"/>
  <c r="I25" i="31"/>
  <c r="H25" i="31"/>
  <c r="K25" i="31"/>
  <c r="L25" i="31" s="1"/>
  <c r="L24" i="31"/>
  <c r="K25" i="30"/>
  <c r="L25" i="30" s="1"/>
  <c r="L24" i="30"/>
  <c r="H25" i="30"/>
  <c r="I25" i="30"/>
  <c r="K24" i="29"/>
  <c r="L23" i="29"/>
  <c r="I24" i="29"/>
  <c r="H24" i="29"/>
  <c r="G25" i="29" s="1"/>
  <c r="I24" i="28"/>
  <c r="H24" i="28"/>
  <c r="G25" i="28" s="1"/>
  <c r="K24" i="28"/>
  <c r="L23" i="28"/>
  <c r="H25" i="27"/>
  <c r="I25" i="27"/>
  <c r="K25" i="27"/>
  <c r="L25" i="27" s="1"/>
  <c r="L24" i="27"/>
  <c r="H25" i="26"/>
  <c r="I25" i="26"/>
  <c r="K25" i="26"/>
  <c r="L25" i="26" s="1"/>
  <c r="L24" i="26"/>
  <c r="I25" i="25"/>
  <c r="H25" i="25"/>
  <c r="K25" i="25"/>
  <c r="L25" i="25" s="1"/>
  <c r="L24" i="25"/>
  <c r="I24" i="24"/>
  <c r="H24" i="24"/>
  <c r="G25" i="24" s="1"/>
  <c r="K24" i="24"/>
  <c r="L23" i="24"/>
  <c r="I24" i="23"/>
  <c r="H24" i="23"/>
  <c r="G25" i="23" s="1"/>
  <c r="K24" i="23"/>
  <c r="L23" i="23"/>
  <c r="I25" i="22"/>
  <c r="H25" i="22"/>
  <c r="K25" i="22"/>
  <c r="L25" i="22" s="1"/>
  <c r="L24" i="22"/>
  <c r="I25" i="21"/>
  <c r="H25" i="21"/>
  <c r="K25" i="21"/>
  <c r="L25" i="21" s="1"/>
  <c r="L24" i="21"/>
  <c r="I24" i="20"/>
  <c r="H24" i="20"/>
  <c r="G25" i="20" s="1"/>
  <c r="K24" i="20"/>
  <c r="L23" i="20"/>
  <c r="I25" i="19"/>
  <c r="H25" i="19"/>
  <c r="K25" i="19"/>
  <c r="L25" i="19" s="1"/>
  <c r="L24" i="19"/>
  <c r="K24" i="18"/>
  <c r="L23" i="18"/>
  <c r="I24" i="18"/>
  <c r="H24" i="18"/>
  <c r="G25" i="18" s="1"/>
  <c r="K24" i="17"/>
  <c r="L23" i="17"/>
  <c r="I24" i="17"/>
  <c r="H24" i="17"/>
  <c r="G25" i="17" s="1"/>
  <c r="I24" i="15"/>
  <c r="H24" i="15"/>
  <c r="G25" i="15" s="1"/>
  <c r="K24" i="15"/>
  <c r="L23" i="15"/>
  <c r="K24" i="14"/>
  <c r="L23" i="14"/>
  <c r="I24" i="14"/>
  <c r="H24" i="14"/>
  <c r="G25" i="14" s="1"/>
  <c r="K24" i="13"/>
  <c r="L23" i="13"/>
  <c r="I24" i="13"/>
  <c r="H24" i="13"/>
  <c r="G25" i="13" s="1"/>
  <c r="I24" i="11"/>
  <c r="H24" i="11"/>
  <c r="G25" i="11" s="1"/>
  <c r="K24" i="11"/>
  <c r="L23" i="11"/>
  <c r="K24" i="10"/>
  <c r="L23" i="10"/>
  <c r="I24" i="10"/>
  <c r="H24" i="10"/>
  <c r="G25" i="10" s="1"/>
  <c r="K21" i="1"/>
  <c r="L20" i="1"/>
  <c r="H22" i="1"/>
  <c r="G23" i="1" s="1"/>
  <c r="I23" i="1" s="1"/>
  <c r="L26" i="34" l="1"/>
  <c r="L26" i="31"/>
  <c r="L26" i="27"/>
  <c r="L26" i="26"/>
  <c r="L26" i="25"/>
  <c r="L26" i="21"/>
  <c r="I24" i="16"/>
  <c r="H24" i="16"/>
  <c r="G25" i="16" s="1"/>
  <c r="L23" i="16"/>
  <c r="K24" i="16"/>
  <c r="L26" i="19"/>
  <c r="L26" i="30"/>
  <c r="L26" i="22"/>
  <c r="I25" i="35"/>
  <c r="H25" i="35"/>
  <c r="K25" i="35"/>
  <c r="L25" i="35" s="1"/>
  <c r="L24" i="35"/>
  <c r="I25" i="33"/>
  <c r="H25" i="33"/>
  <c r="K25" i="33"/>
  <c r="L25" i="33" s="1"/>
  <c r="L24" i="33"/>
  <c r="I25" i="32"/>
  <c r="H25" i="32"/>
  <c r="K25" i="32"/>
  <c r="L25" i="32" s="1"/>
  <c r="L24" i="32"/>
  <c r="I25" i="29"/>
  <c r="H25" i="29"/>
  <c r="K25" i="29"/>
  <c r="L25" i="29" s="1"/>
  <c r="L24" i="29"/>
  <c r="K25" i="28"/>
  <c r="L25" i="28" s="1"/>
  <c r="L24" i="28"/>
  <c r="I25" i="28"/>
  <c r="H25" i="28"/>
  <c r="K25" i="24"/>
  <c r="L25" i="24" s="1"/>
  <c r="L24" i="24"/>
  <c r="I25" i="24"/>
  <c r="H25" i="24"/>
  <c r="H25" i="23"/>
  <c r="I25" i="23"/>
  <c r="K25" i="23"/>
  <c r="L25" i="23" s="1"/>
  <c r="L24" i="23"/>
  <c r="K25" i="20"/>
  <c r="L25" i="20" s="1"/>
  <c r="L24" i="20"/>
  <c r="H25" i="20"/>
  <c r="I25" i="20"/>
  <c r="I25" i="18"/>
  <c r="H25" i="18"/>
  <c r="K25" i="18"/>
  <c r="L25" i="18" s="1"/>
  <c r="L24" i="18"/>
  <c r="I25" i="17"/>
  <c r="H25" i="17"/>
  <c r="K25" i="17"/>
  <c r="L25" i="17" s="1"/>
  <c r="L24" i="17"/>
  <c r="I25" i="15"/>
  <c r="H25" i="15"/>
  <c r="K25" i="15"/>
  <c r="L25" i="15" s="1"/>
  <c r="L24" i="15"/>
  <c r="I25" i="14"/>
  <c r="H25" i="14"/>
  <c r="K25" i="14"/>
  <c r="L25" i="14" s="1"/>
  <c r="L24" i="14"/>
  <c r="I25" i="13"/>
  <c r="H25" i="13"/>
  <c r="K25" i="13"/>
  <c r="L25" i="13" s="1"/>
  <c r="L24" i="13"/>
  <c r="I25" i="11"/>
  <c r="H25" i="11"/>
  <c r="K25" i="11"/>
  <c r="L25" i="11" s="1"/>
  <c r="L24" i="11"/>
  <c r="I25" i="10"/>
  <c r="H25" i="10"/>
  <c r="K25" i="10"/>
  <c r="L25" i="10" s="1"/>
  <c r="L24" i="10"/>
  <c r="K22" i="1"/>
  <c r="L21" i="1"/>
  <c r="H23" i="1"/>
  <c r="G24" i="1" s="1"/>
  <c r="I24" i="1" s="1"/>
  <c r="L26" i="33" l="1"/>
  <c r="L26" i="17"/>
  <c r="I25" i="16"/>
  <c r="H25" i="16"/>
  <c r="K25" i="16"/>
  <c r="L25" i="16" s="1"/>
  <c r="L24" i="16"/>
  <c r="L26" i="23"/>
  <c r="L26" i="32"/>
  <c r="L26" i="35"/>
  <c r="L26" i="18"/>
  <c r="L26" i="29"/>
  <c r="L26" i="28"/>
  <c r="L26" i="24"/>
  <c r="L26" i="20"/>
  <c r="L26" i="15"/>
  <c r="L26" i="14"/>
  <c r="L26" i="13"/>
  <c r="L26" i="11"/>
  <c r="L26" i="10"/>
  <c r="K23" i="1"/>
  <c r="L22" i="1"/>
  <c r="H24" i="1"/>
  <c r="G25" i="1" s="1"/>
  <c r="L26" i="16" l="1"/>
  <c r="K24" i="1"/>
  <c r="L23" i="1"/>
  <c r="H25" i="1"/>
  <c r="I25" i="1"/>
  <c r="K25" i="1" l="1"/>
  <c r="L25" i="1" s="1"/>
  <c r="L24" i="1"/>
  <c r="L26" i="1" l="1"/>
</calcChain>
</file>

<file path=xl/sharedStrings.xml><?xml version="1.0" encoding="utf-8"?>
<sst xmlns="http://schemas.openxmlformats.org/spreadsheetml/2006/main" count="934" uniqueCount="56">
  <si>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</si>
  <si>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</si>
  <si>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</si>
  <si>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</si>
  <si>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</si>
  <si>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</si>
  <si>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</si>
  <si>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</si>
  <si>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</si>
  <si>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</si>
  <si>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</si>
  <si>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</si>
  <si>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525660f1-d1ce-4aef-9716-dcf390cad1f7</t>
  </si>
  <si>
    <t>CB_Block_0</t>
  </si>
  <si>
    <t>㜸〱敤㕣㕢㙣ㅣ㔷ㄹ摥ㄹ敦慣㜷搶㜶散挶戹㌴㘹㈹㉥㙤愱攰㘸㠹搳㠴戶㤴㤰晡㤲㡢愹搳㌸㔹㈷〵㜱搹㡥㜷捦搸㤳散捣㍡㌳戳㑥っ〱㔲㉥攵㉥㘸㜹㠰㜲㡤㄰攲昲㠲〴て㠸敢〳ㄲㄲ〸ㄵ挴〳㐲攲〱㈹㈰〴て㈰ㄴ挴㑢愵㔶㉡摦㜷㘶㘶㜷㜶搷㍢㜶㌶㉤㌸挸㤳散㥦㌳攷㝥捥㝦㍤晦㝦㈶㈹㈵㤵㑡扤㠸㠷晦昲㐹㌳㜱㝢㘱挵昳㠵㥤㥦慣㔶㉡愲攴㕢㔵挷换㡦扢慥戱㌲㘳㜹㝥て㉡㘴㡡ㄶ捡㍤慤攸㔹敦ㄶ搹攲戲㜰㍤㔴搲㔲愹㙣㔶㔷㔱捥㑥昸ㅢ㡡㕥㜴戶敡㑦〳ㄴ㈶㈷㑥捣㥦㐵慦〵扦敡㡡㍤㈳㘷㠲戶〷挷挶昲㘳昹㝤昷ㅦ挸敦摤㌳㌲㔹慢昸㌵㔷ㅣ㜴㐴捤㜷㡤捡㥥㤱搹摡㝣挵㉡㍤㈲㔶收慡攷㠴㜳㔰捣敦扤㙦摥搸晦挰搸晥〳〷捣〷ㅦ㝣愰ㅦ㈳愷㡥㑦㑥捣扡挲昴㕥㥡㉥㌵㑥㜸晦㤴㈸㔹㕣㤹㄰慥攵㉣攴㈷㈷昰㌷㌶㝢扣摤㥦㉦㉣ち攱㜳㘴攱ち愷㈴㍣ㅤつ晢散㜱捦慢搹㑢摣㍡摤㍥㠲㠵㤶っ捦搷散㐹㔱愹攸㜶搴㙢搶㍥㠱㥤慢ㄸ㉢晤㜶㐱㌸㥥攵㕢换㤶扦㤲戱攷搰㔱㜹挰㍥敤㠹㔳㠶戳㈰ㅥ㌵㙣愱搹㐷㙢㔶㌹ㅤ㍣愹㥥搷㐴㕤挴㈷㈶㔷㥦ㅦ昷散挹㐵挳㤵㌳昲戸㉦〹㜵㡦戸愵收扡㜷㜵敥㤷㔳㤷㈳戰捦㝢㍡搷㐳挹ㄹ挳慤搷ㅣ敤㕣㌳㕣㝣昳っ㕥摦戹㝥㙣㡦㥡摢扣戶㜳ㅢ戹㤵捤戵㤵扥㤰扡攵㡥㘲㌱㝡㠶愰㤷㈰㑢㐰〴敡㌹㠲㍥㠲㝥〰㈵晤㙦昰㐸扣㈱㡢搴愲愱ㄶ攷搵㘲㐹㉤㤶搵愲㔰㡢愶㕡㕣㔰㡢㡢㙡搱㔲㡢㘷搵攲㌹搴㠹㥥㙣㙦慦ㅡ㍥扦㝣晥捡慦晥昵㠶㙦捥㍣昹晣㙤换搹捦搴慥昶㙦㐱愵㤳攱愴愶㕣攳〲㐸慤㐱挴晢昲㝢昹㘷㙤愶〰㑦㤸〷捣晢捤戱戱昲㠱扤挶㝤㠶挶㘵㈵㈰扦㠹㔰㠶㔰户摦㝣捣㜲捡搵ぢㄲ㜷户㑦ㄸ㥥㘸㙣摣㘸㔸㌶㔱慤㌹㘵敦戶搵ぢぢ扥攱㡢摤慤㘵㡤㑥摡㥡ㄵ挰㔶挲㤳攳摤搱摡散㡣㔱愹㠹昱㡢㔶㔰晣㡡㤶㘲㝢搶慤捥㜷㉥㍤攲㡡昳昵搲戶ㄹ㡤㐳愴㉤换扥摢㔶ㄹㄴ〵昳ㅡ㤹㕣慣㝡挲㤱搳ㅢ戵㘷慤搲㌹攱ㄶ〴〵愲㈸换愵㙥㘷㔱挸昵愳㈷ㅣ㉣ㄴ摣㕡㝥㔵㍣搷㍣㝣搱〷㌳㡢㌲收扢㈴㕣㝦㘵捥㤸慦㠸ㅤ㑤㔵㠲㌱㔱戰慢㈹晢㐸戵㔴昳㈶慢㡥敦㔶㉢捤㈵攳攵㘵〳㤲愶㝣扣㕡ㄶ改㜴㑡ち〵㠸摢㥥ㅥ㐵㐹扤慥㌳㉦㐸㐴挴㔰㑣㐶扥戵㤹散昲愷戰㍡慣愲㈲㐸㤳敡摤㙢㜴挶昹㑡ㄹ㤳挰㠱戱㌵㔱㝢㜰搰㝢搷攸戶㡥戹㤷户戲慡づ㠷慢㍦扣㉣ㅣ晦㤸攱㤴㉢挲㑤搴㝤ち㘷愴て〲㘸搷㈰㄰㍡敥ㅥㄵ㥤㜲㔱㔹搱㉥㔸㘵㝦㌱戳㈸慣㠵㐵ㅦ㜹搰㡦搹㉣户戶敤搱㙦㐱㤶扥㤵㘰ㄸ㈰㤷㑢㘵戶戱㔲㈶㠷㈷愵㔱㍡㈵昰㜲㤳㈰㘷扢㈶㕥敥㌷㡦㔸ㄵ㕦〴㐲㜹搰〴㐶〲慤㈶搱㌷㐰ㄲ㜵㡤㔲愰㌰戶㤹㤳愰㔲挳㜲晣㤵〶摦戶㜱㐹㐰㐴㥢戲㘰挳挹〲㡡㠲㘶㜹㤰挰㙢㈰㥡ㄶ㘹㤰㕣㌹㐶㐴㘴㠳〴捤㡥㥥㥢㠹㡣昵ㄳ㘴〴敡挷㠹㤰戵昷㜶㤶ㄱ㈴昶㜶㈲㘵愳㡥晣戸㈹捤㔶戳攴〳㘹戶ㅤㅢ愷敦㈰搸㐹㜰㉢挱㉥〰攵慦㤰㜰㤴㜲㐸㌷㍦晡㙤㜸搷㙦㈷㜸〵〰攴㤳㑥㤹ㄳ㡡㉡摡㔰敢戱㈳㔹㙦〰㜶戲㌴㡡〳㔱㐴换戸㙥㘷づ搸ㄲ搱愱搵戹㌱㜴㙤㕡敡搸㔷㜷愶捤昸㜲㐸㤱〹㔵攳㙢㕤愳㙡㝣㈳㔸戵㑢扤昵㑡㌴搵㐷〸敥〴〸ㄴぢ㡤摤昵㔹昳㌴㈷㙦ち㤳㈸㌰㠴扡㔴敥㈱ㄱ搳晣㑦㄰㜰㙤㐷㤷㑤晢㤹愶攰愸㜹搳摢捦㝢㍡昳㜶㠸昴ㄶ㥤戹愹㜳攸㈹扡㑥ぢ晡㔵㘰㉦攵㡦ㅤ昵换摤㈸搶敦㈱㜸㌵㐰㡢㝥攱挹晢㝡扤〴搲㈴戶㘳㤸摢㑡㡦㡢戴㜰攷㔶㤶㠴搴㍥晤收㥣攱㉥〸ㅦ摥㡢改㈹搸挱㔵搷ㄵㄵㅣ㘸换㌲㠳㘷㤷㥤捤㤹摥ㄱ户㙡㌳㝦搳㍥昶㙥ち挵㤰㑥慢㍤愹ㄶ晢㌸挱捥㡣昹㥢㘲㤴㐳晤㝢㕦㘷㈱ㄱ㙢搴㑣㕥㙣㤷㝣戶摣㤴㈴㕤㐸㤲㝢戱慤晡㙢〱㈰㈵㤴摦㜷㤴㈸愳慣戶㐷㔶㙢戶㔶改摤㑢㌸㤹戴昸て摢攴㐸㕦攰慣㥤㠰敦挰ㅢ戰ぢ㤶㕤ㄷㄶ㝤昶慣㜰㑢昰㉢㔸ㄵ㤱ぢ㕣戲ㄴ㌵㥢戲攲㈶㤱ㄵ㍤㍤㙤㘷改〴摦㥡愴㤳ㄶ㈹㤱挸敤㠹㠵〹攷昰〶㔱搱〵㐹愱㤲攰ㄶ慡㑢㈰㔲ㅥ敢㙥㡡㤸㉥㐴㑣ㅥㅢ愷扦㥥㘰㉦挱ㄸ㠰昶ㅢ㐸㥡昵㙥㍣〳㘱扤换㜴㘷ㄷ㡢愹㉣搱㈰摤㠳扦敥㈸慣昶㜳㤸〳〴㙦〰㘸㌱㝦攸㝣㑣㈰㐴㠹昲ㄸ㈱搲㕡搲捤㌳㤶戸㐰ㅡ搸㘲㈲愸㌴㔹昳晣慡捤愸搲㠰㌹㔵㝤戴敡㑦㔹摥ㄲ愲㔰挳㘶㤸㜸㙣㔱㌸愰㉥ㄷ戶㑦㑢㕥㜵㘹㐹㤴㜵戳㔰慤㐱戴㑤㑦㙤㠴㐳㌹搶〷㕢㔲㥥换㔵〵㑦㜷㘷㘳㜴愱挸ㄳ㌱㝣慤昴挴慥换昳捤㐳摦㘰㘳㐷攷㉣扦㈲晡捣㠰改㤸捥㥡搸㐵㐴つ捡扤收摣愲㉢挴搴㠰㜹搴戵捡ㄵ换ㄱ㐴〶㙣㑣〶敡㘶挴〲㈲〴戳㔵挶晦慡捥㠰㌹攷ㅡ㡥户㘴㌰㤸戸戲戵改㑤㠶㐴㌴㜳挲㜲㍣っ㈳戱挸昴愰㔹㔸慣㕥㐰慣戶㘶㍢㐷㡤㈵㙦㐳㘰㠵㐴ㅦ㍣ㄲ㌵㡡慡愸慡㤲㔵戳摤攲㠷〷昲㔴㙡ㅦ㝥㘹〲㠹慢㤴㐶㝦㜹㠲昶愶㕤ㅦ挶㘷㘸愷㜳㑥晤㠸ㅣ搵㌳㝢ㄲ愵㌰㌹㔵㝦㠰㙤ㅥ〴㤸㍥㝡㝡扡ㄱ㤵扢㤱㘸戵㐶〷㝦㠲㠸㤷㔴㔱㡦㠱搰㍤户㈵愰ㄴ收㤱㜰挰㠰㐰㌸摦㕡愹㉦㘷捡㍡㈴扥㉤㡤攴ㄱ〴㤱晡捤ㄹ㘳㕥㔴㄰㡡戶つ㝦㑢昰㐲㉢搶㌶㉡㕥㔸㌶㔹戵㙤㠳㤴㐵慡㉣㤴っㄲ昰㜸捤慦ㅥ户ㅣ摤〴㤰攴ㄷ㘶ㄹㄷ㤱㘵㕣㤴㔹晤收㈹㐶〵㘵㥡㝤㔵ㄷっ搷昲ㄷ㙤慢㤴攵ぢ㈳㜷ㅢ㠲㈴挱攳ㄴ扣搱ㄳ㠹㡣㤱ㄶ㘳晥㌴㉣㌶㉦て㙣攷㈱㐶戹㜵挴㍥〸㔷㔵㌲昸愳㜴改㔷㠲㝣㤱㑥㔲晤㈱昴愶挹㙢ㄱ㤰㌸昲戹ㄶ㕤扥戸昶㝥攴〴㙥㌹㘲㍤㠱㐴攰㄰㡣挹㜸㝡户㌳收㘹挷昲㠱㍤㘲散㠸攵㑦㜹㐰㌹〰㤲昲㜴扢㕢㘲㌵搶㘸戴慥ㄴ㕥搹㕥搴愴㈵敥㘸㉦㡦慢㡤扢㔷㈹づㄴ㑡㑣㡦慣㔵㐹㉡㤶㔵收戸㤱㌴㡤㈲昵㜶愴㙣㤴㈴慦㘹㘳摦㈹㐴㙥㐰㉦㐹㥡㐹改〷㈵愱㈰挶㑢敡㠰㡡愲扢㍥㤹㍣㘲挱ㅡ㥡〰㌹慡愹㈰㙦㈰㡣〶㑥攳挶㐹㔹攴挲㌷昰昷㤶㌰㜹愲收㌷㤵ㄸㄷ㠷挳㤲昱㑡攵㠴〳㈳愱㘴戸攵つ挲搲㔸㕢愰㘰㈴㜷㜶慢晣㠳敤㡤㌱㘲挸㠶㡣㠸㈴戸㠱挱㠶㘰慥㔸㌰㤵挶搹〰户扡㥥㥤攵摢㜱㘱㌸ㄲ〳〵扦㍣㈵㤶愵ㄵ搶㌰攴㠷㘵㠳晡㘱㔱捡㔱摤ㅣ㥦昷愰搱㝤捡昱㌰㈵ㄹ㕣㌷㑦搱㉢㠵晢ぢ㄰扢㘱㙡戶攴㈳慡㕢敦㠰〷㠳㡤㠳ㅤ散㐸㄰㌵愱㜱㐶〹㥡㐹㈰摣收㐵㤰㜷扡挴㈸〴愹㈹㥦㝦ㅥ㔲扥昰っ㥦㙦ㅦ㑡㐵㠹㤰㠹ㄸ改㑡㌰ㅥ㠰摣㜸㔰㤲㕣㌴ㅣ挵捡〳挹㈶㠵㔶㝦㤴㐷ぢ㘳㠰ㄶ㥦敢攳〲て挳㔸㠳㘴㥢ち㉥戸昹ㄶ戴㘹㘵㘵㡢㌹敤㤴㉡戵戲㤰慡㌸㤲搵㔲㈳㙦〸㝣挹扢㝦〱㌷㈵散㑢戸㈹搳㌸㐹㜱挹㐴㔲昷㘶户晥㘶㌴㤷㐲づ㝤〴戲㡤戱挷〴慦㥣㡣㠵戵㕤㔱愰㜹戸戵㜱㜷㐱摥㥢㠳㐸㙢换愲㉣㥢挱㔵扣㝡〰㔹㜲㕢慣摡㑣㜵愶㑡㤳㍤㤶㜵捣ち戲㌶〴㡥戰捥㐰攰㘵㌲㌰㐶扡攴づ㜶㤲扡ㄶ〶㜶慦扤㕦扥愶慥ㅤち㡤て㠵攱㕤ㅥ㠲㔲搸㔵㌰ㄲ敤㙤戵㘱㜴㉢っ晣搲昰搶ㅦ〶㔰ㄸ〱愶㐱㡢㥡㠱㠱㌳㠱昴摡〶づ㘳㤱〹挱搱㜸ㅣ㤵㈱捡㘱昸敢㠱㌴㜰ㄳ捦搱㜳㔵㈸㈱㝦㥢扣ㄳㄶ㕤㑢ㅣ戵㜱〲慡扡㍢㕡㌲㘷つㅦ㌷㕦㥣㕤㉤搹攳攵㌲捤㕤戸攷㌶〴㔶㜱㙢㈳㌰㐷户戵摣挷㤲㙢愲㝤㜷㔷㑢㐱㜸㑦㜰摦㔴晥㤸攱㤷ㄶぢ晥㑡㜰㘷慢㕢㤲搰㝥ち㜷挴慡愳搳㘶㑥㍢扣㠳扡捣扤捦㥤㜳慡ㄷㅣ㌹㉦捤攳㠵㍦㕡戱㝡㙦㉦㈷㤹㑢扤㠸㍦昲㔱㔳摡㑦搰攳㝡愶捤づㅡ晥ㄱ昶㈳㥦㐰ㅡ㡣㈰㥤㐰㈷戰摤敢ㄷ〶㐸㈷摢㕡攸㐴ち㠲㑤㐲㜱ㄶ㕥㌲㐲㔱㝥っ戴㤲㔸㠲ㄳ㌹昶晣ㅢ㘰㝤攵㐷挸㈱挲昱ㅥ㡡ㄱ敤㑥愴ㄲ㔰㈷〵㜹㜸扢㠳㜷㐱晥㝦戰ㄴ㜱昳慡散昴㕦㘰㘶攵㠷慤㈸扡㠳㈸晡㐱㍢㡡ㄸ㠷扤慥㠸㌷㘷扦㜹搴㝣搹㙦昵晥て㡦㥡㙦〱㠶昹㐸㙢っ㌱㌵挶攲敢挶㠰摡㘶っ摣㠳㘲㘹っ㍣挲㌶っ搷〷挶㐰攸敤㌸㡥㡣戵㡤〱〶昱ㄲ㑣扥㔸㑣㌵收挰攰㔹㙢㠷㑤㑦搸㌱摣慥ㄵㅥ〲昷㔰㑦摥㈴㝣㑦㍢摢戳㘷つ搷戰㜷挹晣愳慥㠰摡㜲攷㜰㕤㕢㌶㘱㡢摤慢㤶挸㐶慢㜸㈵㈲㜷晡愶攷㘴㝤㤷搴㠱愹攰〹晣昴㑡㔶挹摣㠰㑦㐴攱〹㈱昵㥥㙤摦㌹晡愷㜷㝦攸㄰慦愵㠵戴慡㌱づ摣㑤㙣㥥㤶〳愲户戱ㅢ㈱摢昹昵捤㜱㝣㠶㘴㉤㔵挴㠴攱㑡㝢挷搳敤㈸ㄹ㄰㕥㡣㌰〳攲摢〸挶㈴㉥㌸〴挶㘴扥挵戱㈹扦㕥㤲捥挰㝣㙣攲搲㝢ㄷ挵〷㤵㡥㉡慢㑢扢㔲晢ㅥ㤴捥㜵㑥愴搹ㅥ攴昹㤲㡦愲㝣户㔵慢ㅤ愰㔶㤳㘶愲㌲㡡ㅡ㤱㤴㐲愰㠱ㄴㄲ㍦戲㌰昲㉦愵搴㉣ㄲ㕡ㅥ㈰㈱㠴搶ㅡ换攵挹㝦㔳〸㠸晡敤扥㉥扦㔴挱㉥〲㡢㤱搷扤摢戳㉢慤捥㐸㌵㌱㈶㉢㑦ㅦ㈷㤱㤰挷ㄴ㘶㌰㐸㉢㜳㑦㈱ㄱ㍤摡ㄸ㔲敢㜶㍣㜱㤰〱㍢㠸戰〵㡣慤搹昴慡攵散挳㑥つ㔷㍣愰㘷㌲㔲㘱㌸㕢㤹㡤愳愷っ挶〵㔵㜳㐱ㄶ攱㘰㤰慣㌷敡ぢ㡢愰戳㥣㕤㌸㝦㈲捡挷捦㠱㔸㍥摡攸㝡㝢㙢〹㜵㥣搳㡢〵昲〷晢敢㡥〴挶挶愸攴ㄸ㐸搸㜵搵捡〶㜷挰ぢ㘸㈲敤㜹㐵㙦㈴㌹㤶愲㌰ㄸㅤ㜱㔶㑦扢晥㘷㤸㕡㜲搶ㅣ㙢㌳㕥摤愴晦捦㈰㘳㑤晤慦㌰挸㈶㔱昶㔸㤸攰㡢挶㐸挹㥡挱ㄹ敥〸㝣搸〸搳挸㈳戰㉥㤳㡣㙤〷愹〲扥㑦つ㡡愵〴㠷㠷㉢摤㝡〷愲摥㤶戶㙤㕦㐷〱挸㈸㤰昶㉤㠸愰㡥敤㌹改昶㜳㙣收㙤挸摥㜶摣㉡戹㔵慦㙡晡㈳〵㐴㜷㐷昸㠱㤹〹㥢㘷㕣昹㐶慢㔰扢ぢ㍢搱晦㜶戴㌹㝥〲〲晢㔱攱扦㐴㐱㐷㠶㄰搶ㄷ戲攰户㐶㐳戱㌸ㄲ㤵㠳㜷㡢㜹戲㘶㔴昰㜹敡〹㌸㌵㝤㘶㙤〸㕤ㄷ戸㤶㕢㙦㘲㜰攷㜰ㄷ敢ㄱ㌸㝥㐴㈵㡦㈸㤸㕣挲摢摦挹㙤㙤摤㠳收扡攱摡㍣搶散捥戹㤶搳扥づ㤴慥㙦㤴㘶㡡攱㤸晣敡㌸愷扦㤳㄰㘱ㅥ㍡㐷搷敦㠹㘵㙦挳㈰昳昰㤳㙤㝡扣㐶㉢昰㤳慤㈳捡晤㉥㌴㔵ㅥ㈶挰㑦㉦㠶〹扥㈸㜴攷㍤挴挴ㄵ㉣㡢昴㡦㜴㉡㘳〰㜴㈶敡慦慣㐶搴ち㑦ㄶ愴挲㥣昲㘵㤴㜳㤷㠲搵㤶㤹㠷㤳㠶㍣㐱㈰慤ぢ㠰攸㔱㜸㠲㤰攳㝦〱つ敡攳㉦㈰户昳昸㥦㕦㜵㝣敡㝥戹扥㜸晦㐳㤱敥搰捦愲㔸㍦㐷㔰㈱戰〱㠶㈲ㄵ㌲㐸愹㐸㔱㤳〹㘲〸㍦㍣㠴㌴㥥摦㠶晦㕥㍤昴敢㘷昹晣攳㤰㈲攵㈰㡡㥡㔷㐱㌹㈸㔷昱㔴㝣ㄵ㑢挸敤扣㡡㑦慦戶㡡㈱㡡㐸捥㐴㜷〱〶㝡ㄴ搲㡡㕣㤵㠷〴㌷㤴㍦㐵㈲ㄴ㠹愶㔹っㄱ戱戲㙤つ〹戴攵捥换戶换㐸㐴㙤㠷愲敤搱戸㈳〹㕦昲㐸㍢㠹㌷ㅦ改扤挹〴敥搷㑣愰ㅤ戳㜶攸㜷摤㄰㐲〲㙢攳愷戱ㅤ㐵㝢愶换㤸扥昲戱〸㐳挷㡥㐵㥦㐹愹㘱㤴〹ㄴㄲ㔸愶愴㈸㙥愴昲搱愸昲㜷扦摦㜰㤲愲〰て挸㈸愸㑣捡㤳㤵㍦ㄲ㔵摥㠷㑦戰㘴㥤ㄴ敦っ昰戹ㅡ㔵㈶㠵捡捡㑦㐶㤵晦扥㙦㔷扤㜲㐴㤰㐱捦ㅡ愹㈵挱收㤵愷㠰搸攷搸㍣㕣㙢㈶昵㘸㥦ㄹ㘴㔳㠴捡㘰㜱㐵㙡搲㝥㕣晦㜰昱㐱昴っ㉥㌳攱搲〷愴㙤昰晦㈲㑣攳㤲搳㤴攱ㅢ昸摥㜹ㄹ攱㘵㔷㤷㙦㙣㥣㌱㑦戸挸攸㌵愷㍤㥣慤捡ㅢ㡡㐴㘰ㄶ愴㠳晤㕤挳つ㥦㘰㐲㌶昶㈳ち㡢愹扣㌵搲㥤ㄶ㤱愱㤴戴昲愱〸戳愹换つ㥡搱摦ぢ攴㐰㕥〲㌲愱扦て㌰〸扤㙣㘳挶㄰〵㠱攴昲换㐸攸㑦㄰㝣〰㈰愷㤰敢㐹〷㤹て〲っ㐶晦㉢挵挸戲昴㥢愸捡愵㘸戰㌸ㄹ改ㅦ㘶㠳㈷〱㝡攰戰㔵㐲㈲捣改ㅦ㐱㑥㝣㔰㑡㄰㌹攸挷㔸昰㜱㠲㑦〰攴㌴㑥㜶摤扢挶㌵㜵愹挲㍥㠹愶ち户㐲ち戴㑦㠵〹扥㘸㤷〱ㅥ敡㙣㌳昳㐸ㅣ㝤挵㡦攰㘶搳攷晡㠷昱昹晤ちㄷ摤㠳晦㝣㐴㤳〶㝥㕡㝤㘳㜷㝤㤱〹㌴捥㠷㍦ㄷ㥢㝤〳晤㜰㕤つ㕢㤳㍤扥〹扦慣㥡㔱㥥挰扦㤷昱㔳捥㘳〴㡥㐲㤵㥢㠵扢㠵㌴㈰ぢ㤶挲〲敡㉥晤㈹〰㠵㌸㈶㥥昴愷昹㐶搴戲㝦晤戳㘱㠲㉦ち昱㝡㤹㠹㑡搸㍣ㅡ㤰戸㤶〵攷㕡〶㈴晥㘵挱搹昸㠰㥦㐳慥㈲㤱㠵㐴戳㝡㈲搲搲捣㝤〶㘰愰㘷㤰㜳愳扡㔳㉦㉡愵挷换㡦㍦晥摣㘰㝡㘴㜷晡慤て昷㍦㜳昵㔷㝦㝥晡㜷敦㌸昸户ㄷ扥昴愵摦晤攵改㘷㕦昸挹晣挱㕦㝣敤㙢㍦㝦换㔷㥦晤昳㔶昳㡡晡晤攷㘶慥㕣ㅡ㍢㜷改扣㜹晡㜵㐷㉦扤敤散挹戱搹㕢㐶㝢㝡㝡㝢㕦㌳晣换㕢敦ㅤ扡㝣晥〷捡捦晥戰搳㔱攴㜲㌹愰〰㠸㥥㈱㉥㕢㑥攳㡢㐸㘰ㅡ㥣昱换㍡つ㉥昷㌲㝥㑡㌹摣愸〹扣㘴攱摢攰〴㘴㐱愹戹愰敦㍦攱摦戳戳</t>
  </si>
  <si>
    <t>Decisioneering:7.0.0.0</t>
  </si>
  <si>
    <t>5fc0691d-9c70-4e41-90fe-d223af98fd48</t>
  </si>
  <si>
    <t>CB_Block_7.0.0.0:1</t>
  </si>
  <si>
    <t>㜸〱敤㕣㕢㙣ㅣ㔷ㄹ摥ㄹ敦慣㜷搶㜶散挶捥慤㤴搶搰ㄶ摡㍡㕡攲㌴愱つ㈵愴扥㌴㠹㘹搲戸㔹㈷愵攲戲ㅤ敦㥥戱㈷搹㤹㜵㘶㘶㥤ㄸ〲愴㔰㈸攵㈲搴昲〰㉤〵慡ち㈱㄰ㄲㄲ㍣㈰ち攵〱〹〹㠴㕡挴㐳㠵挴〳㔲愹㉡㐰〲愱㐸㐸㠸〷㈴昸扥㌳㌳扢戳扢摥戱戳㙤挱㐱㥥㘴晦㥣㌹昷㜳晥敢昹晦㌳㐹㈹愹㔴敡摦㜸昸㉦㥦㌴ㄳ搷ㄵ㔶㍣㕦搸昹愹㙡愵㈲㑡扥㔵㜵扣晣㠴敢ㅡ㉢挷㉣捦敦㐱㠵㑣搱㐲戹愷ㄵ㍤敢挳㈲㕢㕣ㄶ慥㠷㑡㕡㉡㤵捤敡㉡捡搹〹㝦㐳搱㡢捥㔶晤㘹㠰挲搴攴㠹昹㌳攸戵攰㔷㕤戱㝢昴㜴搰昶攰昸㜸㝥㍣扦昷㡥晤昹㍤扢㐷愷㙡ㄵ扦收㡡㠳㡥愸昹慥㔱搹㍤㍡㕢㥢慦㔸愵㝢挵捡㕣昵慣㜰づ㡡昹㍤户捦ㅢ晢敥ㅣ摦户㝦扦㜹攰挰㥤晤ㄸ㌹㜵㝣㙡㜲搶ㄵ愶昷晡㜴愹㜱挲晢愶㐵挹攲捡㠴㜰㉤㘷㈱㍦㌵㠹扦戱搹攳敤㡥㝣㘱㔱〸㥦㈳ぢ㔷㌸㈵攱改㘸搸㘷㑦㜸㕥捤㕥攲搶改昶㘱㉣戴㘴㜸扥㘶㑦㠹㑡㐵户愳㕥戳昶〹散㕣挵㔸改户ぢ挲昱㉣摦㕡戶晣㤵㡣㍤㠷㡥捡〳昶㈹㑦㥣㌴㥣〵㜱㥦㘱ぢ捤㍥㔲戳捡改攰㐹昵扣㍤敡㈲㍥㌱戹晡晣㠴㘷㑦㉤ㅡ慥㥣㤱挷㝤㐹愸㝢搸㉤㌵搷扤戱㜳扦㥣扡ㅣ㠱㝤摥摣戹ㅥ㑡㑥ㅢ㙥扤收㔸攷㥡攱攲㥢㘷昰㡥捥昵㘳㝢搴摣收搶捥㙤攴㔶㌶搷㔶晡㐲敡㤶㍢㡡挵攸ㄹ㠲㕥㠲㉣〱ㄱ愸攷〸晡〸晡〱㤴昴摦挱㈳昱㠶㉣㔲㡢㠶㕡㥣㔷㡢㈵戵㔸㔶㡢㐲㉤㥡㙡㜱㐱㉤㉥慡㐵㑢㉤㥥㔱㡢㘷㔱㈷㝡戲扤扤㙡昸ㅣ昸敡㥦㡦扣㌸晡攷晢扥㝢敥搵㝦㝣敡攲捥㤱晥㉤愸㜴㝦㌸愹㘹搷㌸て㔲㙢㄰昱摥晣ㅥ晥㔹㥢㈹挰ㄳ收㝥昳づ㜳㝣扣扣㝦㡦㜱扢愱㜱㔹〹挸㙦㈲㤴㈱搴敤㌷ㅦ戰㥣㜲昵扣挴摤㜵㤳㠶㈷ㅡㅢ㌷ㄶ㤶㑤㔶㙢㑥搹㝢搳敡㠵〵摦昰挵戵慤㘵㡤㑥摡㥡ㄵ挰㔶挲㤳攳㕤摦摡散戴㔱愹㠹㠹ぢ㔶㔰晣收㤶㘲㝢搶慤捥㜷㉥㍤散㡡㜳昵搲戶ㄹ㑤㐰愴㉤换扥摢㔶ㄹㄴ〵昳ㅡ㥤㕡慣㝡挲㤱搳ㅢ戳㘷慤搲㔹攱ㄶ〴〵愲㈸换愵㙥㘳㔱挸昵㘳㈷ㅣ㉣ㄴ摣㕡㝥㙢㍣搷扣攷㠲て㘶ㄶ㘵捣㜷㐹戸晥捡㥣㌱㕦ㄱ摢㥢慡〴㘳愲㘰㔷㔳昶攱㙡愹收㑤㔵ㅤ摦慤㔶㥡㑢㈶捡换〶㈴㑤昹㜸戵㉣搲改㤴ㄴち㄰户㍤㍤㡡㤲扡慤㌳㉦㐸㐴挴㔰㑣㐶摥搹㑣㜶昹㤳㔸ㅤ㔶㔱ㄱ愴㐹昵愶㌵㍡攳㝣愵㡣㐹攰挰搸㥡愸㍤㌸攸㉤㙢㜴㕢挷摣ㅢ㕢㔹㔵㠷挳搵摦戳㉣ㅣ晦愸攱㤴㉢挲㑤搴㝤ち㘷愴て〲㘸㤷㈱㄰㍡敥ㅥㄵ㥤㜲㐱㔹搱捥㕢㘵㝦㌱戳㈸慣㠵㐵ㅦ㜹搰㡦搹㉣户戶敤搱慦㐱㤶扥㤵㘰ㄸ㈰㤷㑢㘵㐶㔸㈹㤳挳㤳搲㈸㥤ㄲ㜸戹㐹㤰戳㕤ㄳ㉦昷㥢㠷慤㡡㉦〲愱㍣㘸〲㈳㠱㔶㤳攸ㅢ㈰㠹扡㐶㈹㔰ㄸ㈳收ㄴ愸搴戰ㅣ㝦愵挱户㙤㕣ㄲ㄰搱愶㉣搸㜰戲㠰愲愰㔹ㅥ㈴昰ㅡ㠸愶㐵ㅡ㈴㔷㡥ㄱㄱ搹㈰㐱戳愳攷㘶㈲㘳晤〴ㄹ㠱晡㜱㈲㘴敤㍤㥤㘵〴㠹扤㥤㐸搹愸㈳㍦㙥㑡戳搵㉣昹㐰㥡㙤挳挶改摢〹㜶㄰散㈴搸〵愰晣ㄱㄲ㡥㔲づ改收㐷㝦ㄳ摥昵敢〸摥っ〰昹愴㔳收㠴愲㡡㌶搴㝡散㐸搶ㅢ㠰㥤㉣㡤攲㐰ㄴ搱㌲慥摢㤹〳戶㐴㜴㘸㜵㙥っ㕤㥢㤶㍡昶㙤㥤㘹㌳扥ㅣ㔲㘴㐲搵昸㕡搷愸ㅡ摦〸㔶敤㔲㙦摤㠰愶晡㈸挱㕢〰〲挵㐲㘳㜷㝤搶㍣捤挹慢挲㈴ちっ愱㉥㤵㝢㐸挴㌴晦ㄳ〴㕣摢搱㘵搳㝥愶㈹㌸㘶㕥昵昶昳敥捥扣ㅤ㈲扤㐵㘷㙥敡ㅣ㝡㡡慥搰㠲㝥㉢搸㑢昹㝤㐷晤㜲ㄳ㡡昵㥢〹摥〶搰愲㕦㜸昲扥㔲㉦㠱㌴㠹敤ㄸ收戶搲攳㈲㉤摣戹㤵㈵㈱戵㑦扦㌹㘷戸ぢ挲㠷昷㘲㘶ㅡ㜶㜰搵㜵㐵〵〷摡戲捣攰搹㘵㐷㜳愶㜷搸慤摡捣摦戴㡦扤慢㐲㌱愴搳㙡㑦慡挵㍥㑥戰㌳㘳晥愶ㄸ攵㔰晦摥摥㔹㐸挴ㅡ㌵㤳ㄷ摢㈵㥦㉤㌷㈵㐹ㄷ㤲攴ㄶ㙣慢㝥㉢〰愴㠴昲摢㡥ㄲ㘵㡣搵㜶换㙡捤搶㉡扤㝢〹㈷㤳ㄶ晦㘱㥢ㅣ改ぢ㥣戵㤳昰ㅤ㜸〳㜶挱戲敢挲愲捦㥥ㄵ㙥〹㝥〵慢㈲㜲㠱㑢㤶愲㘶㔳㔶㕣㈵戲愲愷愷敤㉣㥤攰㕢㤳㜴搲㈲㈵ㄲ戹㍤戱㌰攱ㅣ摥㈰㉡扡㈰㈹㔴ㄲ摣㐲㜵〹㐴捡㘳摤㑤ㄱ搳㠵㠸挹㘳攳昴㜷㄰散㈱ㄸ〷搰㝥つ㐹戳摥㡤㘷㈰慣㜷㤹敥散㘲㌱㤵㈵ㅡ愴㝢昰挵㡥挲㙡ㅦ㠷搹㑦昰㑥㠰ㄶ昳㠷捥挷〴㐲㤴㈸㡦ㄱ㈲慤㈵摤㍣㙤㠹昳愴㠱㉤㈶㠲㑡㔳㌵捦慦摡㡣㉡つ㤸搳搵晢慡晥戴攵㉤㈱ち㌵㙣㠶㠹〷ㄶ㠵〳敡㜲㘱晢戴攴㔵㤷㤶㐴㔹㌷ぢ搵ㅡ㐴摢捣昴㐶㌸㤴㘳㝤戰㈵攵戹㕣㔵昰㜴㜷㌶㐶ㄷ㡡㍣ㄱ挳搷㑡㑦散扡㍣摦㍣昴つ㌶㜶㜴捥昲㉢愲捦っ㤸㡥改慣㠹㕤㐴搴愰摣㙢捥㉤扡㐲㑣て㤸㐷㕣慢㕣戱ㅣ㐱㘴挰挶㘴愰敥㤸㔸㐰㠴㘰戶捡昸㕦搵ㄹ㌰攷㕣挳昱㤶っ〶ㄳ㔷戶㌶扤挹㤰㠸㘶㑥㕡㡥㠷㘱㈴ㄶ㤹ㅥ㌴ぢ㡢搵昳㠸搵搶㙣攷㠸戱攴㙤〸慣㤰攸㠳㐷愲㐶㔱ㄵ㔵㔵戲㙡戶㕢晣昰㐰㥥㑡敤挵㉦㑤㈰㜱㤵搲攸㉦㑦搰摥戴敢挳昸っ敤㜴捥愹ㅦ㤱愳㝡㘶㑦愲ㄴ㈶愷敡㜷戲捤〱㠰㤹㈳愷㘶ㅡ㔱戹搷ㄲ慤搶攸攰㑦㄰昱㤲㉡敡㌱㄰扡攷戶〴㤴挲㍣ㄲづㄸ㄰〸攷㕢㉢昵攵㑣㔹㠷挴户愵㤱㍣㡣㈰㔲扦㜹捣㤸ㄷㄵ㠴愲㙤挳摦ㄲ扣搰㡡戵㡤㡡ㄷ㤶㑤㔵㙤摢㈰㘵㤱㉡ぢ㈵㠳〴㍣㔱昳慢挷㉤㐷㌷〱㈴昹㠵㔹挶〵㘴ㄹㄷ㘴㔶扦㜹㤲㔱㐱㤹㘶㕦搵〵挳戵晣㐵摢㉡㘵昹挲挸摤㠶㈰㐹昰㌸〵㙦昴㐴㈲㘳戴挵㤸㍦〵㡢捤换〳摢㜹㠸㔱㙥ㅤ戱て挲㔵㤵っ晥㈸㕤晡㤵㈰㕦愴㤳㔴扦ぢ扤㘹昲㕡〴㈴㡥㝣㉥㐷㤷㉦㉥㝦ㅣ㌹㠱㕢㡥㔸㑦㈰ㄱ㌸〴㘳㌲㥥摥敤㡣㜹捡戱㝣㘰㡦ㄸ㍢㙣昹搳ㅥ㔰づ㠰愴㍣摤㕥㉢戱ㅡ㙢㌴㔶㔷ち㌷戴ㄷ㌵㘹㠹敢摢换攳㙡攳愶㔵㡡〳㠵ㄲ搳㈳㙢㔵㤲㡡㘵㤵㌹㙥㈴㑤愳㐸扤ㅤ㈹ㅢ㈵挹㙢摡搸㜷ち㤱搷愰㤷㈴捤愴昴㠳㤲㔰㄰攳㈵㜵㐰㐵搱㕤㥦㑣ㅥ戱㘰つ㑤㠰ㅣ搵㔴㤰㌷㄰㐶〳㘷㜰攳愴㉣㜲攱ㅢ昸㝢㑢㤸㍣㔱昳㥢㑡㡣ぢ挳㘱挹㐴愵㜲挲㠱㤱㔰㌲摣昲〶㘱㘹慣㉤㔰㌰㤲㍢扢㔵晥挱昶挶ㄸ㌱㘴㐳㐶㐴ㄲ摣挰㘰㐳㌰㔷㉣㤸㑡攳㙣㠰㕢㕤捦捥昲敤戸㌰ㅣ㠹㠱㠲㕦㥥ㄶ换搲ち㙢ㄸ昲挳戲㐱晤戰㈸攵愸㙥㑥捣㝢搰攸㍥攵㜸㤸㤲っ慥㥢㈷改㤵挲晤〵㠸摤㌰㌵㕢昲ㄱ搵慤㜷挰㠳挱挶挱づ㜶㈴㠸㥡搰㌸愳〴捤㈴㄰㙥昳㈲挸㍢㕤㘲ㄴ㠲搴㤴捦摦づ㈹㑦㍤挹攷㍢㠷㔲㔱㈲㘴㈲㐶扡ㄲ㡣〷㈰㌷ㅥ㤴㈴ㄷつ㐷戱昲㐰戲㐹愱搵ㅦ攵搱挲ㄸ愰挵攷晡戸挰挳㌰搶㈰搹愶㠲ぢ㙥扥〵㙤㕡㔹搹㘲捥㌸愵㑡慤㉣愴㉡㡥㘴戵搴挸ㅢ〲㕦昲敥㕦挰㑤〹晢ㄲ㙥捡っ㑥㔲㕣㌲㤱搴扤搹慤扦〷捤愵㤰㐳ㅦ㠱㙣㘳散㌱挱㉢㈷㘳㘱㙤㔷ㄴ㘸ㅥ㙥㙤摣㕤㤰昷收㈰搲摡戲㈸换㡥攱㉡㕥㍤㠰㉣戹㉤㔶敤㔸昵㔸㤵㈶㝢㉣敢愸ㄵ㘴㙤〸ㅣ㘱㥤㠱挰换㘴㘰㡣㜴挹ㅤ散㈴㜵㌹っ散㕥晥戸㝣㑤㕤㍥ㄴㅡㅦち挳扢㍣〴愵戰慢㘰㈴摡摢㙡挳攸㔶ㄸ昸愵攱慤摦つ愰㌰〲㑣㠳ㄶ㌵〳〳㘷ㄲ改戵つㅣ挶㈲ㄳ㠲愳昱㌸㉡㐳㤴挳昰搷〳㘹攰㈶㥥愳攷慡㔰㐲晥㠸扣ㄳㄶ㕤㑢ㅣ戳㜱〲慡扡摢㕢㌲㘷つㅦ㌷㕦㥣㕤㉤搹ㄳ攵㌲捤㕤戸攷㌶〴㔶㜱㙢㈳㌰㐷㐷㕡敥㘳挹㌵搱扥扢戱愵㈰扣㈷戸㜷㍡㝦搴昰㑢㡢〵㝦㈵戸戳搵㉤㐹㘸㍦㠵㍢㘲搵搱㘹㌳愷ㅤ摥㐱㕤收摥攷捥㍡搵昳㡥㥣㤷收昱挲ㅦ慤㔸扤户㤷㤳捣愵晥㡤㍦昲㔱㔳摡昳攸㜱㍤搳㘶〷つ晦〸晢㤱㑦㈰つ㐶㤱㑥愰ㄳ搸敥昵ぢ〳愴㤳㤱ㄶ㍡㤱㠲㘰㤳㔰㥣㠵搷㡤㔰㤴㥦〰慤㈴㤶攰㐴㡥㍤晦ㄶ㔸㕦昹㌱㜲㠸㜰扣㠷㘲㐴㝢ぢ㔲〹愸㤳㠲㍣扣摤挱扢㈰晦㍦㔸㡡戸㜹㔵㜶晡㉦㌰戳昲㕣㉢㡡慥㈷㡡㝥搴㡥㈲挶㘱慦㈸攲捤搹㙦ㅥ㌵摦昰㕢扤晦挳愳收㝢㠱㘱㍥搲ㅡ㐳㑣㡤戱昸扡㌱愰戶ㄹ〳㌷愳㔸ㅡ〳昷戲つ挳昵㠱㌱㄰㝡㍢㡥㈳㘳㙤㘳㠰㐱扣〴㤳㉦ㄶ㔳㡤㌹㌰㜸搶摡㙥搳ㄳ㜶ㄴ户㙢㠵㠷挰㍤搴㤳㌷〵摦搳㡥昶散㔹挳㌵散㕤㌲晦㠸㉢愰戶摣㌹㕣搷㤶㑤搸攲摡㔵㑢㘴愳㔵扣ㄲ㤱㍢㝤搳㜳戲扥㑢敡挰㔴昰〴㝥㝡㈵慢㘴㕥㠳㑦㐴攱〹㈱昵㤱㤱敦ㅤ昹挳㠷ㅦ㌹挴㙢㘹㈱慤㙡㡣〳㜷ㄳ㥢愷攵㠰攸㙤散㐶挸㌶㝥㝤㜳ㅣ㥦㈱㔹㑢ㄵ㌱㘹戸搲摥昱㜴㍢㑡〶㠴ㄷ㈳捣㠰昸㌶㠲㌱㠹ぢづ㠱㌱㤹㙦㜱㙣捡慦㤷愴㌳㌰ㅦ㥢戸昴摥㐵昱㐱愵愳捡敡搲慥搴㝥〰愵㜳㠵ㄳ㘹戶〷㜹扥攴愳㈸摦㙦搵㙡晢愹搵愴㤹愸㡣愱㐶㈴愵㄰㘸㈰㠵挴㡦㉣㡣晣㑢㈹㌵㡢㠴㤶〷㐸〸愱戵挶㜲㜹昲摦ㄴ〲愲㝥扢慦换㉦㔵戰㡢挰㘲攴㜵敦昶散㑡慢㌳㔲㑤㡣挹捡搳挷晤㐸挸㘳ち㌳ㄸ愴㤵戹㈷㤱㠸ㅥ㙤ㅣ愹㜵㍢㥥㌸挸㠰ㅤ㐴搸〲挶搶㙣㝡搵㜲昶㍤㑥つ㔷㍣愰㘷㌲㔲㘱㌸㕢㤹㡤愳愷っ挶〵㔵㜳㐱ㄶ攱㘰㤰慣㌷敡ぢ㡢愰戳㥣㕤㌸㝦㈲捡挷捦㠱㔸㍥搶攸㝡㕢㙢〹㜵㥣搳㡢〵昲〷晢敢晡〴挶挶愸攴ㄸ㐸搸㜵搵捡〶㜷挰ぢ㘸㈲敤㜹㐵㙦㈴㌹㤶愲㌰ㄸㅤ㜱㔶㑦扢晥㘷㤸㕡㜲搶ㅣ㙢㌳㕥摤愴晦㑦㈳㘳㑤晤慦㌰挸㈶㔱昶㐰㤸攰㡢挶㐸挹㥡挱ㄹ敥〸㝣搸〸搳挸㈳戰㉥㤳㡣㙤〷愹〲扥㑦つ㡡愵〴㠷㠷㉢摤㝡〷愲摥㤶戶㙤㕦㐷〱挸㈸㤰昶㙤㠸愰㡥敤㌹改昶㜳㙣收㐱㘴㡦ㅣ户㑡㙥搵慢㥡晥㘸〱搱摤㔱㝥㘰㘶挲收㤹㔰扥搵㉡搴㙥挴㑥昴扦ㅦ㙤㡥㥦㠰挰扥㑦昸慦㔳搰㤱㈱㠴昵㠵㉣昸慤搱㔰㉣㡥㐴攵攰㕤㘳摥㕦㌳㉡昸㍣昵〴㥣㥡㍥戳㌶㠴慥ぢ㕣换慤㌷㌱戸㜳戸㡢㜵㉦ㅣ㍦愲㤲㐷ㄴ㑣㉥攱晤ㅦ攴戶戶敥㐱㜳摤㜰㙤ㅥ㙢㜶攷㕣换㘹摦〴㑡搷㌷㑡㌳挵㜰㑣㝥㜵㥣搳㍦㐸㠸㌰て㥤愳敢昷挴戲户㘱㤰㜹昸挹㌶㍤㕥㘳ㄵ昸挹搶ㄱ攵晥㄰㥡㉡㜷ㄳ攰愷ㄷ挳〴㕦ㄴ扡昳敥㘲攲ㄹ㉣㡢昴㡦㜴㉡㘳〰㜴㈶敡慦慦㐶搴ち㑦ㄶ愴挲㥣昲㌵㤴㜳㤷㠲搵㤶㤹㠷㤳㠶㍣㐱㈰慤ぢ㠰攸㔱㜸㠲㤰攳㍦㠵〶昵昱ㄷ㤰摢㜹晣慦慣㍡㍥㜵扦㕣㕦扣晦愱㐸㜷攸㘷㔰慣㥦㈵愸㄰搸〰㐳㤱ちㄹ愴㔴愴愸挹〴㌱㠴攷づ㈱㡤攷㌷攱扦㉦ㅦ㝡昱〵㍥㝦㍤愴㐸㌹㠸愲收㔵㔰づ捡㔵㍣ㅥ㕦挵ㄲ㜲㍢慦攲㡢慢慤㘲㠸㈲㤲㌳搱㕤㠰㠱ㅥ㠵戴㈲㔷攵㈱挱つ攵㑦㤱〸㐵愲㘹ㄶ㐳㐴慣㙣㕢㐳〲㙤戹昳戲敤㌲ㄲ㔱摢愱㘸㝢㌴敥㐸挲㤷㍣搲㑥攲捤㐷㝡㙦㌲㠱晢㌵ㄳ㘸挷慣ㅤ晡㕤㌷㠴㤰挰摡昸㘹㙣㐷搱㥥改㌲愶慦㍣ㄶ㘱攸攸搱攸㌳㈹㌵㡣㌲㠱㐲〲换㤴ㄴ挵㡤㔴㍥ㄳ㔵晥晥てㅢ㑥㔲ㄴ攰〱ㄹ〵㤵㐹㜹戲昲愳㔱攵扤昸〴㑢搶㐹昱捥〰㥦㤷愳捡愴㔰㔹昹搳㔱攵扦散摤㔵慦ㅣㄱ㘴搰戳㐶㙡㐹戰㜹攵㈹㈰昶㌹㌶て搷㥡㐹㍤摡㘷〶搹ㄴ愱㌲㔸㕣㤱㥡戴ㅦ搷㍦㕣㝣㄰㝤っ㤷㤹㜰改〳搲㌶昸㝦ㄱ㘶㜰挹㘹摡昰つ㝣敦扣㡣昰戲慢换㌷㌶捥㤸㈷㕣㘴昴㥡㌳ㅥ捥㔶攵つ㐵㈲㌰ぢ搲挱晥慥攱㠶㑦㌰㈱ㅢ晢ㄱ㠵挵㔴摥ㅡ改㑥㡢挸㔰㑡㕡㜹㈴挲㙣敡㔲㠳㘶昴㡦〲㌹㤰㤷㠰㑣攸ㅦ〳っ㐲㉦㈳捣ㄸ愲㈰㤰㕣㝥〹〹晤㘱㠲㑦〰攴ㄴ㜲㍤改㈰昳㐹㠰挱攸㝦愵ㄸ㕤㤶㝥ㄳ㔵戹ㄸつㄶ㈷㈳晤㔳㙣昰㘹㠰ㅥ㌸㙣㤵㤰〸㜳晡愳挸㠹て㑡〹㈲〷㝤㡣〵㥦㈵昸ㅣ㐰㑥攳㘴搷扤㙢㕣㔳㤷㉡散昳㘸慡㜰㉢愴㐰晢㐲㤸攰㡢㜶〹攰慥捥㌶㌳㡦挴搱㔷晣〸㙥㌶㝤慥㝦て㍥扦㕦攱愲㝢昰㥦㡦㘸搲挰㑦慢敦敡慥㉦㌲㠱挶昹昰攷㘲戳㕦㐳㍦㕣㔷挳搶㘴㡦敦挶㉦慢㘶㤴㠷昱敦㈵晣㤴㜳ㄸ㠱愳㔰攵㘶攱㙥㈱つ挸㠲愵戰㠰扡㑢㝦ㅣ㐰㈱㡥㠹㈷晤〹扥ㄱ戵散㕦晦㔲㤸攰㡢㐲扣㕥㘲愲ㄲ㌶㡦〶㈴慥㘵挱搹㤶〱㠹㝦㔹㜰㈶㍥攰㤷㤱慢㐸㘴㈱搱慣㥥㠸戴㌴㜳㥦〴ㄸ攸ㄹ攴摣愸敥搴ぢ㑡改愱昲㐳て晤㜳㌰㍤㝡㙤晡㝤㜷昷㍦昹昲慦㕥㜹攲愵てㅣ晣搳扦㥥㝥晡愵㔷㥦㜸攱㕦捦捦ㅦ晣挵戳捦晥晣扤摦㜸攱㤵慤收㌳敡て晦㜹散㤹㡢攳㘷㉦㥥㌳㑦摤㜶攴攲㠳㘷敥ㅦ㥦扤㘶慣愷愷户昷敤挳扦摣㜹换搰愵㜳㍦㔲㝥昶扢ㅤ㡥㈲㤷换〱〵㐰昴っ㜱搹㜲ㅡ㕦㐵〲搳攰㡣摦搰㘹㜰戹㤷昰㔳捡攱㐶㑤攲㈵ぢ摦〶㈷㈰ぢ㑡捤〵㝤晦〱㙢〸戲戶</t>
  </si>
  <si>
    <t>㜸〱敤㕤㜹㝣㔴搵搹㥥㌳挹㑣㜲㈶〹ㄹ〱昷㠵㈸愸㈸ㄸ㠹㠰攰ち㔹㈰愰㈰㐸挰㕤挳㈴戹〳㔳㘶㌲㌸㌳〱㘲戵攰扥搵愵㙡㔵挴ち㉥㙤愵㕡㐱戴㙥㔵㜱㉤㕡㌷摣慡㔶慤㡡㙢㙢敢㡡㉤慥㝣捦㜳敥扤㌳攷捥摣㐹㉥搴敦昷昱挷㜷㈵捦㥣攵㝤摥㜳捥㝢捥㝤攷㉣昷㡥㍥攱昳昹㌶攲攲㈷慦㔲〶㜶㙡改㑥㘷㡣㐴㙤㘳㌲ㅥ㌷摡㌳戱㘴㘷扡戶㍥㤵㡡㜴㑦㡡愵㌳㈵㄰〸戶挶㤰㥦づ戴愶㘳愷ㄸ攵慤昳㡣㔴ㅡ㐲〱㥦慦扣㕣晡㤱㕦㘹晤㠵敤㠸㈴㑢㤶ㄲ㈰攵㤳㐱㐲ㄹ愱㥣㈰〹㈱㐲〵㠱㜴㔹㐵攸〳愸慣〶戴㌴㌶㑣㘹晢〹㉡搳㤲㐹愶㡣愱㌵㐷㤹㐵ㅥ㔲㔷㔷㕢㔷扢摦愸㤱戵挳㠶搶㌴㜶挵㌳㕤㈹攳㤰㑥愳㉢㤳㡡挴㠷搶㑣敤㙡㡢挷摡て㌷扡愷㈷攷ㄸ㥤㠷ㄸ㙤挳㠶户㐵㐶㡣慥ㅢ㌱㜲㘴昴㠰〳㐶㔷㠶愱㜸㜲㘳挳搴㤴ㄱ㑤晦㐸㉡户愲捡㈹㡤つ戵㐷ㄸ㤹ㅦ㐹㘵㕦愸㍣愲戱愱㈹㤹㠸挴㍡㝦ㅣ㥤〱㜶挷挸㈶愳㍤挶㝥㌳㡣㔴慣㜳㔶㉤㉡敤㌰㌲㘲愳㙡敢搳改慥挴㕣づ㠱㐶㈳ㅥ㥦㘶㐴㔵㝦㈵㥡搲㤹愹㤱㔴㈲㕤㤹愰昱㡣㤴搱搹㙥愴晢㈴挶㉤㘸㌷攲㤶㘰扡㍣㜱㔴㈴㜵㐴㈴㘱㤴㌲㔰㥤㌰晢㙦㘲㠷搱㤹㠹㘵扡慢ㄲ㌳搲挶戴㐸攷㉣㠳㈲㠱㐴㜳㔷慣㐳㤴㤶攲㥦慦㘴㑦户㥡愹㕥㐲㝤ㄲ㡤戳㈳愹㡣㡡戱晦敡摣㘴戵愱愲㕡攱愸ㄷ㠷㔳㑤ㅥ㡢㍤搶ㄲ㑢ㅣ㙥愴㍡㡤㌸ぢ㘱㍦づ挹ㄳ㔲〶㌲扢㈱㙢㈹扢㌹散㈴㔱㘱摤㌷㙣ぢ㑢〹昶㈳㌴㜶愵㌳挹㠴散㡦戰摣㥡〹摢〰㑡㥡敢㠶挹㙤㤹戴ㅤ㐰㤴㝥㠸㝢㔰愷昳㍥昰户㐶晣慤㙤晥搶㜶㝦㙢㠷扦搵昰户㐶晤慤戳晣慤戳晤慤㌱㝦敢㑦晣慤㜳㈰㘳㕦攵㘵㘵㝥敢㝡改㤰て㘷搴搵捥㙦晥攵敡㌷敦㍥敥慡愵てぢ摥㜶敡晥㘳㜵攴㡥㠴㥤〰挱㥤㤹摥㕣㔷㈷㜷㘱搲〰㠰㄰㙦愳ㅥ慣换捡㜱て㝤扤晢摡挹攳㔶㕤搰昶㔶晢昹㌷㙥ㄴ扣㙤㜳㑡㜶㈳㘳㈰㈰㌸〸攰㙦ㅥ㈱㜷㘷捡ㅥ〰㈱㕥戳㜴㝣ㅣ㕣昲㘹戲晥㡡㠶敢㑥㥣㜷散ㅦ㘷ㅥ㜷㥤攰㕤㥦搳戱ㄷㄹ㝢〳㠲㐳〰晥收㤱㜲㈸㔳昶〱〸昱㠲愵攳㡤㌳扥摥晤愲敢㡦㥤戲㌸晡搴晡昲摢㡦捣〸㍡㡤㥣㡥㘱㘴搴〱㠲晢〱晣捤晢换攱㑣ㄹ〱㄰攲㈹㑢㐷昷昲㠷慡㕢搷㕣㌱㘱昵扡ㄳ㥥扢昳敢㈷㑦ㄵㅣ挳㌹ㅤ愳挸ㄸつ〸ㅥ〰昰㌷㡦㤶〷㌲攵㈰㠰㄰㡦㔹㍡敡摦晥昰愴㡢ㄶ敦摡㜰搱㉥㌳㡦摥㘱搹ㅦ㥥ㄷ㜴㔹㌹ㅤ㠷㤲㌱〶㄰ㅣぢ昰㌷て㤷昵㑣㘹〰〸昱㠰愵攳㡢㡤㠳㕦摣㝡昰捡戱㝦扣愷慢昳㠲㡦㡥敦ㄲ昴㜸㌹ㅤ攳挸ㄸて〸㌶〳晣捤愳攴〴愶㑣〴〸㜱㤷愵攳㕦昳慢〶摥㌳㝤敥㠴昳捥ㅥ昰摥㐹㔳ㄶ摤㉤㌸㔰㜲㍡㈶㤱㌱ㄹ㄰㍣㠲改捤㜵晢挹㈹㑣㥡ち㄰㘲㠵愵攴㉡摦挴㔴晤摢ㄷ㌵摣㌷慦昴搰㘱愷扦㝦㝢㠰づ㜷戸摢㘸捦扦㤱挶挳昹戶㐷搲ㄹ敢ㅥ㘷㘷晣戸㉥愰㜷て㌰㍥搵晥扦敦〱㔰挸㡦攲〱攴㌴㕡扦〵㄰㥣づ㈸㤹㔰㌷㐲捥㘰搲㔱〰㈱㤶㕢ㅤ㌲散攲摢捥戹慦昵摡挶摢摦晥㘴㜹晡昶㜹㠶攰㤷㕦慥㔷㡦㈵攳㌸㐰昰㜸㠰扦昹〰㜹〲㔳㑥〴〸㜱㠳愵攳㤵㐵摢㕤㌴愵晦晥つ㔷っㅢ昶㔲换愲㈷户ㄲ晣敥捣改㤸㐹㐶〴㄰㙣〳㠸㌶搹捥㠴づ㠶挵ㄲ㑢挵戶㐷㕦㜲搷㘱㘲愷愶㕢搷㍣戹戲㘲攵㥥敤㤵㔱㘴ㅦ㘹㌹戵愶㔴㘴㍥扥㈶㜲㕦㐰晢搵づ攳㝦扤㝦敦攲㙢㌷㍡㌲㍡㉡㕡㔷搷㌱㜲㔸㘴㜸㈴㐰㔷戸㈹㍥扥㌲㝡㜴慣戳㈳㌹㕦㌹晤㥤ㅡ㈲㘹㈳㌷〲㠶㔸㜹つ挹慥捥㡥昴㡥敥㤹㉤㤹㐸挶搸㈱㍦㉦愷愴㠰搶㠲慦㐴㈳慤捡摢㈵㥦㜶㔴㈴摥㘵搴㉦㠸㤹搹㍢攷㘵攳ぢ㌱搹㔶㍣㜷㝣捡㌸㌹㥢㕢㔰愳㝡㑣戶收㈹摤〵慤㌴戳捣㝡搵㌴捥㑥愶㡤㑥㔵扤㈱㠹愹戱昶㌹㐶慡挵攰㔴捤攸㔰㑤摤㥡㔹搶户昲㤰㈹㥤㘸㈸扥㘷㍢㜶搳㔳愳攳ㄶ㘴㡣捥づ愳〳昵㥤㙢愴㌲摤搳㈳㙤㜱㘳ㅢ㠷㠸㔹㈶㌲戶㜷㈴㡦㑦戶㜷愵ㅢ㤳㥤㤹㔴㌲敥捣愹敦㤸ㄷ挱㑣愰㘳㜲戲挳挰ㄷ㜹㈹㉦㥦昰㤵㤴〸攱摢摢捤扦㔰㙦扡㔶㜵㠴搶挵晣㕥摦捥㌹散㙡愷愱㜵㘸㐵摣攰㤸昴て敡㐵㤹搲㑢㌵㝢ㄵㄷ搴摡挴㜹㉤愵〷ㄷ㤷㔶㜵捣昶摣晦慥戰摦摦捦㙡晤戸㜹㤸㉤㑤㠸㜴㜶挴㡤㔴㡦戳㜲挱ㅡ挹㔹㠰挰搵戸㥢㡢㕡㡦㜳〱戱㐰㜴〷收挷㍡㌲戳㠳戳㡤搸慣搹ㄹ愴㘱收㕥㕥㑥搳ㄶ㕣㌲㠶㈴昹ㄳ〲㈷ㅣ愱㤰㉦ㄸ愷㔰㌰㈴ㄳ㘶㍣挰㔹捤愶捦挳戸㌶㤰㙡摥㠷ㄹ㝡㍡㤰挰㜷㑢扡愴挴慤㤵ㄳ㈲改搹ㄹづ捦ㅥ㌳㌹攳㤲㥤㠴㈴㈰挰挹㔵慦搳㍣㜲㑡㌹㥢慤㑡㌴ㄹ搱〸ㄶ㄰敡敥ㄶ㤱㐰挲㥣㤶㌶ㄹ改㜶挹昹敢㐴摣㉢ぢ㠲〸攱收慦㑣㜰昴ㅢぢ㌲㑤㤱㑣愴㉣㠱㤹㌰㝡㐹㐲㘸㠸㘲㤹㈱㌲慢㔴㥡捤づ㔹㌱㘸〸慢愰愶愵㐲㈵㤸㥡㜰攳攰㝥昱㤵㔸搸㜳㈳㔰㜷㝥㔳〵昳〷扡㜳㐶㡢㠹㜶㐷戳搱㌹扤㝢慥㤱愶㜸㜹戰㐷㔳收摦㕥㔴㌶愵扤㙤㐶㈶ㄶ㑦搷愲愶捤愹㘴搷摣ㅦ㔳て㜵挹戹〰晢ち㕣㠲㔱散扤㑤㕣戵㤶捤㘳摦戴戶晡捡愹㡤㈹㤲㌳㙤挹搱ち㘵ㅢ昱愱㉥挹昱ㅥ敡㈹㉦挰㌹昹愶捣晥㌹㌹慥㑣挰㐲搳㔳㠶㕡捦㤴慢〸慣㕤㤵㌸㍡㤹㥡搳㤶㑣捥攱㜸敡愳㘲改搹㠶㤱攱ㅡ愱挲㕡ㄳ愹戵㡦㄰㈵㈵㡥ㄵ㠰戶㤸攰敡㈲戸〰㔰㔵ㅦ㡦搷搸ㅡ搳挱㙥㈴㤵㘰戵ㄲ㍣〵㠱〱㙢㤷㍥扦㘸敤㠳㙢敦㔸晢〰昰敥㥡挱搶戲扣愶㙥慦摡〵昱㜴㥢㌸ㅢ㐶攰摣㝥攷搸㐳慤㜳慦慤㍦攲搲ㅦ㕥ㄸ戸攲敡敦㈷㠸戳慣㡣㠲㤵〳搷ち晣戲㤶愷〱挴ㄹ㄰愳㜳㐱搸㜹挹㠵㠸换㐵㠴搳〱㜰ㄱ捡攸昰㄰㘷㥡㔱挱昵〶扤㠴㍣㡢㜰㌶㐰㜰搱愱ㄶ㐰攷㈰㘰㕦愲ㅢ晡搹昵慡晢戸㐰㈹散扥ぢ㤰ㅡ㤲㍤攴㠹〱㤰㘰ㄷ㑡㥡㑣搲㐸㤲〶ㄲ㐹㈸㜶㌵㐰愷㤵㔱戰敡攱㍡㐷ㄹ攰㜲昲攳㄰㜳㌷挰㉦㔹挶㤵㠴慢〰㥡〱ㄶ㥢㔱㌱㄰㥦捡〰搷㔰㘸〹㐰㜰挵愴っ㜰㉤〲昶㈵摡㔱㐶搶〰㠳㤰㕣㘸㠰㘵㐸つ挹ㅥ昲挴ㅥ㤰㜰㌳挰戱挵っ㜰㡣㤵㔱戰㘴攳㈲㑤ㄹ㘰㌹〲攲愸愲〶戸〵搹昲㔶挲敦〱㥡〱㔶㤸㔱挱㠵㥥㌲挰㑡ち摤づ㄰㐳〱捡〰慢㄰戰㉦㌱㔹㌷〰㔷㠶㠵〶戸ぢ愹㈱搹㐳㥥搸〷ㄲ㙥〶㘸㉣㘶㠰〶㉢愳㘰扤㌹っ㥡㤴〱㔶㈳㈰挶ㄶ㌵挰挳挸㤶㡦㄰ㅥ〵㘸〶㜸摣㡣㡡㍡㝣㉡〳晣㠹㐲㙢〰㠲㙢㔵㘵㠰㈷㄰戰㉦㌱㑡㌷〰㤷戵㠵〶㜸ㅡ愹㈱搹㐳㥥ㄸ〱〹㌷〳散㔳捣〰㐳慤㡣㠲挵昲㈸㘸㔲〶㜸ㄹ〱戱㜷㔱〳扣㠲㙣昹㉡攱㌵㠰㘶㠰搷捤愸ㄸ㡤㑦㘵㠰㌷㈸昴㈶㐰ㅣ〸㔰〶昸ㅢ〲昶㈵㜶搵つ㜰〰㤲ぢつ戰づ愹㈱搹㐳㥥㌸〸ㄲ㙥〶搸戶㤸〱戶戱㌲ち㔶晡㕣摢㉢〳㝣㡣㠰攸㕦搴〰晦㐲戶晣㠴昰㈹㐰㌳挰攷㘶㔴㡣挱愷㌲挰ㄷㄴ晡ㄲ㈰敡〱捡〰敢ㄱ戰㉦㔱愱ㅢ㘰㉣㤲ぢつ戰〱愹㈱搹㐳㥥㘸㠰㠴㥢〱㐴㌱〳昰㑢㤲摥戱㘰㥢㘲ㅣ㌴㈹〳㜰㔶㈲㝥昸愱㤸ㄳ㉣㐱戶攴〶戲っ〰㌴〳㤴㤹㔱㌱ㅥ㡡㤴〱捡㈹㈴〱㠲㕢ㅣ捡〰㈱挴散㑢㝣㠵㌲戲㑥㤰扢㈱㠵〶攸㐳㥤戲㠷㍣挱㡤ㄳ㌷〳㝣っ攵慥摦〲晦戰㌲ち昶㔸㈶㐱㤳㌲挰戶慣昲㐷㐵つ戰㍤戲攵づ㠴ㅤ㔹扢摣搷攰捥㘶㔴㑣㠶㈲㘵㠰㕤㈸㌴〰㈰愶㈰㐹ㄹ愰〶㌱晢ㄲ㙦改〶攰㔶㑥愱〱〶㔱愷散㈱㑦㑣〵捦捤〰㉦ㄷ㌳挰㑢㔶㐶挱晥搰㌴㘸敡㘱挱敥搸㤲愱愱ㅣぢ昶捡攸昸㔸㍣㘳愴搴㥡慣㍡㡡て㜳摢㔹挵慢戸づ㑤㐵摡捤つ摤晥搱㐶㉣㐵戱捤㥤改捥㉤捥ぢ㤶挲收㑡昱晦ㄷ晣㕢摣㠲㕦㉤昷ㅤ㡢晥ㅥㄶ搴ㄸ㌴㜹㑢晥㥥㠵戵㐱ㄴ挶㄰㜳㥤㥥慢㈱㔵ぢ捤捥㐱㐶昹晣戵㠴摡捣捦捡敢㠳㤰搲挳㡡㙦〴㜰戰ㄷづ㔲㤲㡡㉥扡愳挸晣晦㉤㡢晣㠳㐴㜳换㘲ㅦ㝡挲㕡挲扥㠴㘱㠴㍡㠰㜸搶㜲戳晣㥡愸昱晢㝣戵昸㍢〹㘱㥦ㅣ㑥㤹ㄱ㠴㤱〰捤捤㡥㐲㌴㌸ㅡ㔰㙤敦㔳搷㤸㐳㉣攴ㄳ摣㠳㔵慥昷〰ㄲて〴㔴ㅥ〴㤸㍣挱㠸㘳晢敢㐷㍡晥ぢ捣㐰㈹㍤慦搷㌱㝣晡㐲㘸㥢㐴㑢㜷㘷晢散㔴戲ㄳ㈷愸摣㐶愸㙦挷〹㕡㕡㐴㠲㠹㐹挹挶慥㑣㌰㌱㈱㠶㡦捡挴㌴㘳慥ㄱ挹㌴㘲㜷ㄳ㝢ㄴ㤳戰昵慥㜶㈰㈶㜶㉣昸扦摣愱昰㜱ㅢ〹ㅢ挷戹㑤ち㤱㝦昳㥡㝢〵㤶㜵㙢㥢㤲㌸㡡㌵搴ㄹ㌲慤ㅥっ㘲户㘹ぢ摣㠲昰挹㠳㔱扢愵㥦晦敥愰摤㝦戵㘲愳昵戹㄰㜳㈲㜵挹改㘸㜴攱ㄷ昱ㄸ㔰㐲㍤攵〹㙥昶㘷扦㠸㠳㑤㌴ㅢ㠶㠱戹㈶扤慦搸㤷昱扤㔶㐶挱搹挰戱搰愶㘶㈳ㄳ愰㐸摣㙤摤㈶㐸㜴㕥昲㌰㘴换挳〹㤳〰摡㙤㜲㠴ㄹㄵ挷㠱愰㙥㠹㈹ㄴ㥡ち㄰㍣㔷㔰戳㤱㈳ㄱ戳㉦㜱ㅢ捡挸㑥挷㡥㐷㜲愱ㄱ㘶㔰愷散㈱㑦㥣〸㕥搶〸摡愲晣愶㘲〶戸搱捡㈸㌸搸㤸〹㑤捡〰㜴〷攲晡愲〶㤸㠹㙣ㄹ㈱戴戱㜶戹改㔸㠷ㄹㄵㄱ㈸㔲〶㌰㈸ㄴ〵〸㥥㡡㈸〳捣㐲捣扥挴搵扡〱摡㤰㕣㘸㠰㌹㤰て挹ㅥ昲㐴〷㜸㙥〶戸戸㤸〱㉥戲㌲昲㡦㘵〲摣收摤㠴敤昴ち㔶㌸㝡㔴捣㤸捦晤扦㍥㔱ㅣ扣㥢㘷搲摣㤲慡㡡㌶㈵㡦㐸㘶㥡㘲改戹昱㐸㜷扦愸ㄵ㌸㝡戶搱㠹愳㠴ㄴ㑥ㄴ昲搲㤲㜳攷ㅡㅤ㌲摡㤲散㑡戵ㅢㄳ㥢戶㠴愳〶戴て㕤愷㑥ㄹ晣〲搷收敤㥥㐳㠵挰㈸挱攵ぢ㜰捦㍢㝦ㄳ㔴㥢㌱攴㈶愷晣摥慦捥㔹㜴㝡㉣ㄳ㌷㉡愲㉡㕦㠵换愳戰㈲捥㘷㍡捡愲搳㘷㘳㜳戰愹㉡摡㥣㡡㜵挴㘳㥤〶㍢〳ㄳ㕥㍥捤㌰挹㤸㠵戳㤸愹挹㜴㡣㑦㕡㔴㐵愷愷㈲㥤改戹摣㔶㙥敦敥敢㠸㈹敦ㅦ㠸㌶挴㍡搳㈸㐶㍤㔹挰㜰㜵戴㘵㜶㜲㍥㥥搷改㑡㜴㌶㐷收愶户㠸㕥挹摤㐱慡㙢㠴㕦昸晤愲摣㕦扥戹晤ㄳ捣㐰㘳㍦戳搱㌵ㄸ愷㤹㔴慣慤㡢〶㘳昷晢戸ㅢ㔲㑡㔰㝤攸ぢ昰挴愲㠷㐹ㅦ愷㝥搶〹ㄹ㑦㝦㔸㔷挷㐹戶敢㐱㐴昶㈱㈸㜶扢散〲愹㜲ㅥ㘰㘲昳㡣㠹戹㜳搱晦收㤱愴挰ㅣ㈸捥晦㉡捤ㅦ㜸搹㔳㈸晡慥㍥收〸㘲ㅡ〷ㄴ㙥㑣っ〴挶昲㐷㘵㈸慡㘴㌸㐰晢攴㠲攳㜱㤰㔱ㄹ㥤ㄴ㘹㌳攲㤸㌳㈵㈲㤹㍥㘶㠴昳摦㐴㈴㥥戶昲ㅡ㤳㠹㐴㠴㈳㡥愳戵愵㍤ㄲ㌷捡愳昵㕤㤹攴攴㔸愷㡣〲搴戰戴㤲㈲ぢ㤰ㄴ㔹愰㤲㉡愳搳㜸㉥慢挲搴㤵㥣ㄵ㐹挵㌲戳ㄳ戱昶㜲㐶㜸㜶扡㐵っ㔵摣晢㙡㑡〳㠳昲戲㕤㐹晥㔴捥㥣搴愰户㙢㌱慦愴改搸晢ㄸ搰㝥ㄱ挴㝦㘲㌳㡦敤攰㜷搴昷㠹㕣〰㙤〱㑣㜳㤱㠰㄰慦捦散〷昳㍥㕢㠸ㄴ攵㥢㐴〲改捣㤶摤㐰㑡昳慦㤴㌷㐱㡦㘷㍡㘵㄰〸㑤㑡㐶㍡挶㘳戵㥤㑣㤵㔹㑦搰㤵愳㙢改㘹㔲㘱㥥戲㌵攲攰ㄶ〷挲昳㘲ㅤ㐶慡㥣〹㉤㤸㥥㤶昲㝣㉥㘸昶㈱㙤攳ぢ〴㉡捡摤捡㥡㘸敢ㅡ㘴㥤㕤攸て㄰㑥㉣搰晦捦㈳㐷㡦㘱摤㐳㈱昵つ㜵ち㥡㈳㝦ち㄰㐹㈴戲㍤㜹〲愷㔲攰㌴㐰㘰㉥㌲昳晢挶㜹攰㠵㘳戱㄰㠴㑡昹ㄵ㔷捡愳戸㜲ㅣ㕢愹㌳扣㠰㙡㐸㠵㜶昶ㄶ㌴㡦摤捡敤㠷摡㠲㉤ㄸ攵㐶㐷挸昴㌴㥣㥣㔷㑥㑣户ㄸ㈷㜷昱挹戵㐸㥣㝤攳昷攳㌱㌵㥣愲攵㙦㡡ㄴ㔴〲慡ㄳ㉤㠶㍡愲ㄳ㙥㈶换㝡ㄴ挱㐳慢攰捦愰扢㠲㌷ㄶ敡搲捡㐷挴攲㐸攵攴ㄳㅦ敡ち㠵攴㈲挸攰愰㠵㈸㌲〰摢㔲摢㈳㙣㤹昲っ㘴捡㌳〱攲㌴㈴㜲扡㠰愰晤攵㈶ㄶ㈲挶㉦㌸㕦昰㉣㠸㜸㜵愸㘲ㄱㄸ㜴慡昲㙣㉡㍥ㅤ㈱㍡慢散攰㍤ㄷ愹扤て㕥ㅥ〸㐱搰㈷捦〳摡㠳㔷㥣㠵ㄴ扢ㄹ摡㠸㌸ㅦ㌲昲〲㠰㌸摢㕤攰㐲ち晣㥣〲攷㐰㠰愳㈲㜸ㄱ㘲㥡〵敢摣㉣㜸〹㘴㝣昲㔲愲戸〰㘰ㄷ慤㔹昰ㄷ挸㤴㤷〱〴㑦㝥昲㉤昸㑢愴㤹ㄶ扣ㅣ㈲㥥㉤挸〳㈲㘵挱㉢愸昸㉡挴ㅣㄶ扣ㄲ愹扤㕢㜰㌱㘸㄰挴㐹ㄳ㌰㙢㐱ㅥ㉢搹捤搰㉣㜸㌵㘴攴㘲㠰㔸攲㉥㜰つ〵㤶㔰㠰愷㔰捡㠲搷㈲ㄶ捡㡥挱ㄱ㙥〶扣づ㈲㍥戹㤴㈸㤶〱散㤲㌵〳㉥㐳愶扣ㅥ㈰㤶㐳㈰摦㠰户㈰捤㌴攰つ㄰昱㙣挰㕢㐱㔳〶扣㤱㡡㝦㡦㤸挳㠰扦㐶㙡敦〶攴㠹ㄴ〴㝤昲㌷挰慣〱㔷㈲挵㙥㠶㘶挰摦㐲㐶摥っ㄰㍣戲㜲ㄱ㔸㑥㠱摦㔱㘰ㄵ〴㤴〱㙦㐱㉣㘷挰㤱㙥〶晣㍤㐴㝣昲㌶愲攰㘹㤶慤㔸㌳攰ち㘴捡㤵〰挱㤳愷㝣〳㍥㡣㌴搳㠰户㐳挴戳〱ㅦ〱㑤ㄹ㜰ㄵㄵ昳愴捡㘱挰㍢㤱摡扢〱㜹愲〵㐱㥦晣〳㌰㙢㐰ㅥ㙢搹捤搰っ㜸ㄷ㘴攴摤〰戱挶㕤攰ㅥち摣㑢〱㥥㠲㈹〳摥㠷㔸捥㠰晢扢ㄹ昰㝥㠸昸攴〳㐴挱搳㌰扢㘴捤㠰て㈲㔳慥〶㠸㤷㈱㤰㙦挰㔷㤰㘶ㅡ昰㈱㠸㜸㌶攰慢愰㈹〳㍥㑣挵慦㈱收㌰攰愳㐸敤摤㠰慦㠳〶㐱㥦㝣っ㤸㌵㈰㡦挵散㘶㘸〶㝣ㅣ㌲昲㑦〰挱㈳㌳ㄷ㠱㌵ㄴ㜸㠲〲㍣㐵㔳〶㝣ㄲ戱㥣〱㐷扢ㄹ昰㈹㠸昸攴搳㐴戱㑥㔳慣ㄹ昰ㄹ㘴捡㘷〱攲㘳〸攴ㅢ㤰挷㕤愶〱㥦㠳㠸㘷〳㝥〲㥡㌲攰㕡㉡收㐹㤹挳㠰㉦㈰戵㜷〳昲㐴つ㠲㍥昹㈲㌰㙢挰㉦㤰攲㘲㥦㤷㈰㈳㕦〶〸ㅥ戹戹〸晣㠵〲慦㔰㘰㍤〴㤴〱㕦㐵㉣㘷挰攱㙥〶晣㉢㐴㝣昲㜵愲搸愰㈹搶っ昸〶㌲攵㥢〰㌵㥦换㌷㈰㡦换㑣〳晥つ㈱捦〶㉣㠵戰㌲攰㕢㔴ㅣ〰㌸っ昸づㄲ㝡㌷㘰ㄹ戹慣晦㍡㘰搶㠰攵㠸戸搸攷㕤㈴换昷〰㠲㝢戱㉥〲敦㔳攰〳ち昰ㄴ㑦ㄹ昰㐳〴㜲〶ㅣ攵㘶挰扦㐳挴㈷晦㐱ㄴ㝤㠰戶㘲捤㠰ㅦ㈳㔹晥ㄳ㈰戶〵攴ㅢ㜰㝢愴㤹〶晣ㄷ㐲㥥つ戸〳㠴㤵〱㍦㐱㐰散〸㜰ㄸ昰㌳㈴昴㙥㐰㥥攸攱㥦㑦㝥づ捣ㅡ㜰ㄷ㐴散㘶㌰搱㥡㡥㝤㠱㘴昹㈵㐰っ㜰ㄷ㔸㑦㠱慦㈸㔰〳㔰〶晣㌷〲摡㍣㘶㍦㌷ぢ㙥㠰㡣㑦㝥㑤ㄴ㠳㠰㜶搱㥡〵扦㐱戲晣ㄶ㄰搸〷搰挳捡ㄲㅢ㤲摡㜱㑣ㅦ愸っ㐶㘷㜴挶㌲㔸昴㜱㉥㌰㍥㤶挱㤴戴㌲ち㐰㔰㥤㥢散愰ㄶ㠳ㅡ㘹㐸㜶㡦㘹㐰㘱㤶㘳搳㘹㤷挲㝣㝤ㄷ㙡㤰㑢戶戹㍦愵㙤㑢昵㈶愴昶愹㕣敡戸㈵㙤㕣〹㜳㈳摤摡扢ㄲ扢ㄷ㍦㜵搲散ㅥ㐶摦晣ㄷ摢㕣挱敦㌰㄰㌰㈸扥挷㐷〹〶づ〶愹晣〱㘱㙥㝢搵昶㍡㐶戴㔳戸ち㘸〹㜱敢换㑣慢戲㡥㜹㈷㜶愶戱㝡っ㔹㌱散つ昴戱㠲㔳扡㌲㡥㥣挸㠲㝥㔶づㅥ㙡㥢搲㠹つ㥤昶㐸慡㘳ぢ搹づ㐰摢捣㑤㉢戵戲摦摣つ㐵ㅡ摡戱㠸㠷㤵㘹攷㝤㘱攷㑤㌹挰慣㠶㤶㉡㥡㍡㝢慥㔹捥搸㘴㈳搲愹㝡愰㈵搳搱㘴捣㔳㍢扢㔳つ㙣换㘲㥤ㅡ㌷晡㈹㐲㌶慡㤶扤㌲㕡摦㤶挶㉥㘱㠶㝢㐰㔶㐸摤攵㌲㍡捤㠸㐷昸昴㌹戶㙣慣搰搴昶っ㡥敢戳ち昸㘴昹㤶搳㍢戰㐸愹搵㐳㐲昵㔱戰〷攷收㙣〴㙦愰捤散㔱昴㕢㔴㕤㥦㡣ㄱ搷㉣收戵㝣㡣捦づ戰㙦搱戹挳㈰搴挳挶㈳ㅣ慤㝥摡捣扢愸㥦晤㄰㠴改摥㤴攷慡戴搳戸㍢㔹挵㕤攴㔴〶慦㕦昰挵㥢㙡摥㌶㜱散摦㘴㘲搸㠹㡢㜷昷㠹㑥散㙣㡦㜷㜵ㄸ㙡ㅢ捦㜶搸㙡㌷㙦㡢攸㉦捥㔸慣扢愹〷扢㔸㐶㤹㠸ㄷ㑢敤挷昱㌷㝦㉢㕦㙥㐴㤹敡㉢ㄳ㍡捣㙥愹㐳捡㈶ㅦ敢㠷㔰昳扥戹㠷㔲搴晢㡡㜰㘹〵㐹昴㘵㍣㥣捤㍥ㄹ愰敥㌶㑤㙣㔲㜲㔲㤲挷〰㕡搲㠴㤸㤹戴㐵昴ㄱ摡㘹㜶㔱㌰㠸㡤捣捤扢㍢捥㍣敦㥤㐹戳て㝢㘴㉣㜵挱敢㉤㕣昴戳晤〷㡡搰晣㌱收挶㤳㑦昰摣摥㥣慦〹㑣㡥㠲㜸㡢〵㘳㥡摦㐰㙡敦摥㥦摢扢ㄷ㈳㤰愶愶㘸㝥〸㡡㤱㠸㤹㔳㌴戳㑢㘵㈹㔲㝢㥦愲㡤〲つ晦昰㌴ㅡ㤵㈰愰晥づ〰摡昳㈴㔶搳㥡愲〵㈱㈳换㈸㜸愰扢㐰㌹〵昸㜲㜳攰㘰〸攴晢㥡愲愷摤昸㠶昵〵ㄲ摣㐳㉣㑦㜰㉦ㄵ㜷㙡㄰㙦て攰㌴扦っ㈶愸㈸㍦〸捡㘴〸㙡㥦㜹晡改㐳㔸ㅦ〱㜳㘵㉢挸つ㝥慢㠲ㄵ㉣扦ㄲ㈰㈶㐰㈰㝦㉡㝣ㄸ搲㑣搳㔶㐱挴昳㔴昸㜰搰㤴㥤晢㔰㌱㡦㠹ㅤ㔳㘱扥扥摤扢㥤㡦〰つ晦㝣㜲㉢㠸攳㥦晡ㄳ㔳㤰㘴摢㤹㠹㔶㌳晡㈲㉣晢〱挴㔴㜷㠱晥ㄴ搸㥡〲㐷㐲㐰㑤㠵户㐱㉣户㤶㌸挰㙤㈶扣ㅤ㐴㝣㜲㝢愲㤸愱㈹摥㈱㔷昲づ挸㤴㍢〲挴㐹㄰㔰〶攴戲捣㜴摡㘲㈶搲㑣〳敥〴ㄱ捦〶㡣㠰愶っ戸㌳ㄵ户㈱收㌰攰〰愴昶㙥挰づ搰昰捦㈷㙢㈰㡥㝦愶〱つ㈴搹〶っ收㥡戱㉢〴攴㙥〰挱昳㙡ㄷ㠱㠱ㄴㄸ㐴㠱㔹㄰㔰〶摣㥤㐹昶㡥㕥㥢㥢晤昶㠴㠴㑦づ㈶㡡㌹㥡㕥㙤㈵戱ㄷ㤵散つ㄰㕤㄰挰㍦㥦ㅣ挲ㄸ〲㙡㤰㉦㐰㈸㝦㑦扥攰扣㠴㠷㉣㤸ㅡ攲攴愴㈵搳ㅤ挷㘹ㄵ㠳摣愳㌷㐳扣㐳捣㙣㥣ㅣ㈴㔳昸攲㈸捤㝦愸㉡换攵㐳㔵ㄵ晤昳摥ㄲ㔳㌴收捣㐳㙤〲㉦㝤㕦昸㈶㔴㤶捦㡡攷㕥ㄹ㈱㠷㔷㜰ㅦ戴愹晦攴㔸㝢㉡㤹㑥㐶㌳㌵㉤㌸㠸慤攱㕢㜷㄰ㄸ㔶ㅦ㜸〱ㅡ㕤换㘴挳㑡㍢搱㤰挰㍣扥㠵ㄲ㥡搳㤹㥣摦愹㙡ㄳ㐸昳攵㐳㤶㈶换捡㔸っ扦㔳搴㌵㄰挶ぢ㜷㈳㠷㘴戹㉦敤㍢っ㔰攵て㥦㐲㜱㕣攱㥦摡㠱㔳敤挰㘹㔶㈰戰〸〱慦挷て㉣〰愳戳㕤㜴〸愳戴慣慣㘰愱㔱㜰㙣㤱㝤㔱㈸ㄸ攴戹㐴攰㌹戴㍢㝦㜵攲㑥㘲昵㜲㘶㈵㤹搳㉤戹ㅦ㕢㌷ㅣ㄰ㄲ愷㐳㠴㔲㜲〴愲㥣搹昲㉦捣㈳ぢ㡥愳攰㐸愴㙥搵搸搰敡晣戹㠰攰晥㐸慥㐴戲晡㘲㥤㠶户〶㠳愳㤰搲〷㈹摡㐹㙥昸㑣㑢㡢ㅣ㡤㑣昵戶扤㝡敦㕥㥣㙤㤷㜹㄰搲㔹㌸㡢ㄲ攷㈲挴㘱㉢ㅥ㐳昳㌸㔸㤰㠸ㄷ搰㈱挲捥ㄶ㡦㈰㠵ㅤ敥散戰昳㐰㔰ㅤ挶戳㉢㌹ㄶ㠰づ㍢㥦㍡㜱㠵㉦戰〳ㄷ摡〱ㅥ㑦昰ㄲ㤷㈰挰㑥ㄳ慢愱㤳〶㔵㠶㘹愰㤶㐶㐰㐸㕣捡㑣㐸捡㈶㐴戳㠶昹〵㤲㔸㕢㐹挳㐸㥡㐱戲攵㘱ㅥ㑥愸昴〹㑣摡㠹ㄲ㍢戲㤸㉢㙣㉤㠷㈳㥤敡㔴㔳慦㐴㐸㌵昵㑥ㄴ㕣搸搴㔵㐸㉤㙣敡㔵㈰愹愶㑥㘱ㄱ㔳〱㘸敡搵搴㠹㉢扣搸づ㕣㘳〷㤶㔸〱㜱ㅤ〲慡愹㉢昴愶㑥愳㤶ㄶ㐰㐸㉣㠵〰㠵攵㜴㐴戳㑤㕤㠶㈴户愶㕥㙦愷ㅦ㐳つ〳挹摢つ㈰㙥戴戵ㅣ㡦㜴慡㔳㑤晤㌵㐲慡愹㌷戹㌶昵〶搷愶昲㉣㐰㌵戵㤵㐵捣〴愰愹扦愵㑥㕣攱㥢敤挰㜲㍢昰㍢㉢㈰戸㤳慦㥡扡㔴㙦㙡ㅢ戵戴〳㐲攲㌶〸㔰㔸㜶㈰㥡㙤敡ち㈴戹㌵㜵愵㥤㍥㥢ㅡ昶㈶㙦㉦㠰㔰晢昵㡣捤㐱㍡搵愹愶摥㠹㤰㙡敡ㄵ慥㑤扤捣戵愹㝦〰㐹㌵㌵挹㈲收〲搰搴扢愸ㄳ㔷昸㙥㍢㜰㡦ㅤ戸搷ち㠸晢ㄱ㔰㑤扤㐴㙦㙡㡡㕡搲㠰㤰㜸〰〲ㄴ㤶ㄹ㐴戳㑤㝤㄰㐹㙥㑤㕤㙤愷㉦愰㠶㍡昲㠶〱挴挳戶㤶㥦㈲㥤敡㔴㔳ㅦ㐵㐸㌵昵㉣搷愶㥥攱摡搴挷㐰㔲㑤㕤挸㈲ㄶ〱搰搴挷愹ㄳ㔷㤸㥢敡㉡戰挶づ㍣㘱〵挴㔳〸愸愶㉥搴㥢㝡〶戵㥣〹〸〹㙥㥣㔳㔸㥥㠵㘸戶愹摣㌱㜷㙢敡戳㜶晡㜹搴㌰㥡扣㔱〰戱搶搶㜲㈱搲愹㑥晤㜱て㕣㌵㌵攳摡搴㤴㙢㔳戹ㄳ慥㥡㝡〹㡢戸ㄴ㠰愶扥㐴㝤戸挲㉦摢㠱扦搸㠱㔷慣㠰昸㉢〲慡愹㐹扤愹㤷㔱换攵㠰㤰㜸ㅤ〲ㄴ㤶㔷㈰㥡㙤敡ㅢ㐸㜲㙢敡㥢㜶晡搵搴㌰㠶㍣扥㐰㈳摥戲戵㉣㐱㍡搵愹㕥㝤〷㈱搵搴づ搷愶戶戹㌶㤵㝢搶慡愹㑢㔹挴㌲〰㥡捡㑤㙡㕥攱昷散挰晢㜶㠰㍢搳扣〴㜷㥣㔵㔳㕢昵愶摥㐰㉤㌷〲㐲㠲㥢搱ㄴ㤶㌷㈱㥡㙤敡挷㐸㜲㙢㉡㌷愶㔵晡捤搴㌰㥥㍣扥㉡㈳㍥戱戵摣㠲㜴慡㔳㑤晤っ㈱搵搴改慥㑤㥤收摡㔴敥㉥慢愶慥㘰ㄱ㉢〱㘸㉡户㤳㜹㠵戹愵慣〲敢敤挰㔷㔶㐰㙣㐰㐰㌵㜵㡡摥搴㔵搴㜲〷㈰㈴扥㠶〰㠵攵㥤㠸㘶㥢晡つ㤲摣㥡晡慤㥤㝥て㌵昰㌵ㄶ㌹〹㄰攰㈶㘲晥扣㐰㝢㕣㐹摢戵挴㜲挷ㄷ搶戶㤲捤ㄹ㐶昴挸慥㐸ㅣ扦〶㌴〵㕢ㅡㄹ㈶㙤〹㡢攱㔲㜳㘳愹搷挹㤵㙡挲昱㈷㜲㡥㤳㙦〳攷摣挸㙡㥢㝡昳㝡昳㤶搶愱挰㌸昴愳户㔲搸慢捥ㄹㄸ㝢㌴㈴敦㘷扦攳㐹㜸㙥昶㔲㐶㍥㠰〴〶昸ㄷ搸〸昴扥㍢㐳㑡扦摣搳㍤㝣㡥㙢㐸ㅣㅢ㔵ㅥ㥥㥡㝢㤰愵晡慤愲攵㙡㉢愰㙥㤱㔲㐴搴㉤㌲㔶扢㐵㠲て㈳戵攸㡣㕣ㅣ敡㝡摦㜰搱愵敥㥢㐷ㄱ愸㉡〹㜳㜹捦㉢捣㈵扥ち㤴摢〱昵㠳㘵㐸慡收㉡㥣㔳扤愰ㄲ昸ㄱ㈱㕣〱捤㙣㘰昰㌱〴㕣收戶㡦㈳搹㌹户晤ㄳ㔲昲攷戶㕣晣慢㝢㜳つ〲敡㌷㘵搴慦换〸戵㜶㠷㜶昹㘷愴戳㘳㤴㉤挳㠸㈸㕢㡥搴㙣㤹㥢摢づ㜷㌵ㅢ㔷昰捡㙣捦戲㠸攷〰㜰㌷㝤昱挱㉢摣捦づ昴户〳㕣愷昳ㄲ摢㈱戰〸㘵㡢㘱搰晢ㅣ晥搴摣昶㜹愴捡ㄷ〰㈱挱愵㌹敢㈶㕦㐴㈰敢㙥戸㈶㔷㑤捡㥢摢敥㘸愷扦㠲㠰晡攵ㅢ㜹㉣㡢㔱慢㙣㙡昹㉢搲愹㑥晤つ㐰㐴㌵㜵㜷搷愶づ㜴㙤㙡つ㐸慡愹㝦㘳ㄱ㙦〱搰㔴㉥慥㜹㠵㜷戳〳〳敤挰㈰㉢㈰戸㔴㔶㑤慤搱㥢晡づ㔲攵㍡㐰㐸っ〶慡愶扥㡢㐰戶愹㕣㍥扢㌵㤵㉢㙡㤵晥㈱〲㌲㠲挲攵㑣搶㘰〸愲慡㝥晦㐰愰慡㈴戰㉦㍥づ㉡㝥㍥愴㉤㠲㠶㘰㈷搵昱换㉥攳昰㑢㉤摤愰晢㑡昰㈰㥦昹昸㕢愹晦挰捤搳㐵㥦挷扥攵㕦㘰㙢㔸攰扦搰㐳㈳攵ㅣㄵ㌵づ挰㥦晣㈷慡㉡㠶〱搸㘴搱て㘵戰ㅣ㘵愳㑦㤰㔲扤ㅦ㠰戱扣晢昴㌳捥㌵㜸㡤慤ㅥ㙥㑢㥣㈸㜶扤慣㍥昰昶挲晣㌷㍡挲㈳愸〸戲昲㔳〴攴㘷㠴捦〹㕦㄰扥㈴慣㈷㝣㐵昸㌷攱㍦㠴つ㠴慦〹摦㄰扥㈵㝣㐷昸ㅥ㈰㐶〳摣㥥敦摦昸㕤㤱昷㑤㝦戰㌲昲㝦㜶㈱㝣㄰㌴愹扥挷戳㤶攸㝢㌱〶㜱㘵㡣敦挰愰㌱㤴㥤昸㈳㝥㘲慣㥤昵㡤㤵愵散㔴〶慣㙥㐰ㄶ㘳挵敤搴㘸㑢ㄴ戵㔳ㄳ㈴㤴㥤捡愱㐹昲㔷ㅣ㘵㠸㔰㐱愸㈴㔴ㄱ晡㄰慡〹㘱挲㔶㠴扥㠴㝥㠴晥㠴慤〹摢〰挴〴攸㜴戳搳〷挵散昴扥㤵㤱晦敢っ攱挳愱㐹搹㘹㈷攸㠵㥤愶㈰慥散昴慥㙥愷㕤㔸攸㔴㍢敢ㅤ摤㑥㌵挸慡㥥㠶㉣㝣昶㘰愷ㄶ㕢愲愸㥤愶㐳㐲搹㘹㔷㘸㤲扢ㄱ〶ㄲ〶ㄱ㜶㈷散㐱搸㤳㌰㤸戰ㄷ㘱㙦挲㄰挲㔰挲㍥㠴㕡挲扥〰㜱っ㜴扡搹改㤹㘲㜶㝡摡捡挸晦ㄱ㠷昰昱搰愴散㌴ㄲ㝡㘱愷㔶挴㤵㥤晥慣摢㘹ㄴぢ㥤㘹㘷㍤愱摢改〰㘴㔵户㈱ぢ㥦㍤搸愹摤㤶㈸㙡愷づ㐸㈸㍢ㅤ〸㑤昲㈰挲挱㠴㐳〸㠷ㄲ挶㄰挶ㄲ敡〹つ㠴㐶㐲ㄳ㘱ㅣ㘱㍣愱㤹㌰〱㈰㘶㐳愷㥢㥤敥㉣㘶愷㍢慣㡣晣摦㝡〸捦㠱㈶㘵愷㈳愰ㄷ㜶㑡㈲慥散㜴扢㙥愷愹㉣㜴慥㥤戵㐲户搳㌴㘴㔵愷㤰㠵捦ㅥ散㤴戶㈵㡡摡㈹〳〹㘵愷ㄶ㘸㤲搳〹㌳〸㐷ㄱ㡥㈶ㅣ㐳㌸㤶㜰ㅣ攱㜸挲〹㠴ㄳ〹㈷ㄱ㕡〹㌳〹ㄱ㠰㔸〰㥤㙥㜶㕡㔲捣㑥搷㔸ㄹ昹㍦〹ㄱ晥㈹㌴㈹㍢捤㠲㕥搸㘹㈱攲捡㑥㔷敢㜶㡡戱搰㐵㜶搶㤵扡㥤收㈰慢晡っ㘴攱戳〷㍢㥤㘹㑢ㄴ戵搳㔹㤰㔰㜶㡡㐳㤳㑣㄰㍡〹㐹挲㕣挲挹㠴ㄴ㈱㑤攰捦搷捡㉥挲㍣挲㝣挲〲㐲㌷攱ㄴ㠰㌸て㍡摤散㜴㐶㌱㍢㥤㙥㘵攴晦㜲㐴昸㐲㘸㔲㜶㕡〴扤戰搳㈵㠸㉢㍢㉤搴敤㜴〶ぢ扤搴捥㍡㑤户搳㔹挸慡扥っ㔹昸散挱㑥㤷摢ㄲ㐵敤㜴〵㈴㤴㥤捥㠶㈶㜹づ攱㕣挲㜹㠴昳〹ㄷ㄰㉥㈴晣㥣㜰ㄱ攱㘲挲㈵㠴㑢〹扦㈰㕣㐶戸ㅣ㈰慥㠶㑥㌷㍢挵㡡搹㘹戶㤵㤱晦〳ㄳ攱㈵搰愴散戴ㄸ㝡㘱愷愵㠸㉢㍢㐵㜵㍢㉤㘱愱换散慣づ摤㑥扦㐲㔶昵つ挸挲㘷て㜶扡搱㤶㈸㙡愷㥢㈰愱散㜴ㅤ㌴挹愵㠴㘵㠴敢〹㌷㄰㙥㈴摣㐴昸㌵攱㌷㠴摦ㄲ㙥㈶㉣㈷晣㡥㜰ぢ攱㔶㠰戸ㄹ㍡摤散㌴戵㤸㥤愶㔸ㄹ昹扦㐳ㄱ扥〵㥡㤴㥤㔶㐱㉦散戴〲㜱㘵愷挹扡㥤敥㘴愱㉢敤慣挳㜵㍢摤㠵慣敡㔵挸挲㘷て㜶扡挳㤶㈸㙡愷㍢㈱愱散㜴㌷㌴挹㝢〸昷ㄲ敥㈳晣㤱㜰㍦攱〱挲㠳㠴搵㠴㠷〸てㄳㅥ㈱㍣㑡㜸㡣昰㌸㐰摣〳㥤㙥㜶ㅡ㔵捣㑥晢㕢ㄹ昹㍦㔷㈱戸搲㔵㌳昰愷愰ㄷ晦搴㕦㤸换㕤㘵扤愷㤱〴敢愹㠵㈸㌲攵㌳ㄴ挱㐵㑡㜸戵㉤昵慣㈹昵㈸攲捡挶㜵扡㡤搷㈲㔳㜰ㅤ㤶慢㜰ㄳ攸收㉢扤㐳㡢㔵㜸㠸㤵㤱晦㑡㙦㤸㉢㌷㔵戵扦㤸㠵㜲昹愵ち摤㑢㉦昴㔵ㄶ晡㥣㥤戵愷㤵㠵㐴慣㠷㠰搵㕣㙥㌱㔶㝣挲昷㠲㉤㔱戴㘳㕦㠴㠴敡搸搷愱㐹扥㐱㜸㤳昰㌷挲㕢㠴户〹敦㄰搶ㄱ摥㈵扣㐷㜸㥦昰〱攱㐳挲㐷㠴扦〳〴ㄷ㜱㌹㍢㜵戳扥愷〰㐴扦㘲㜶敡㙢㘵攴扦昹ㅢ收戲㑦搹改㔳攸㐵ㄷ㜲敤愶散ㄴ搶敤昴㌹ぢ㝤换捥敡愳摢改㑢㘴㔵㜳慤㠶捦ㅥ散戴捥㤶㈸㙡愷㜷㈱愱散戴ㅥ㥡攴㔷㠴㝦ㄳ晥㐳搸㐰昸㥡昰つ攱㕢挲㜷㠴敦〹㍦㄰㌶ㄲ搸ㄶ挹ㄷ捦㈴㕥㈷昲〹慥〰摤散昴捤户㐵ㄶ㄰㕦㕢ㄹ〵㉦〸㜳捤搸摢ぢ挲摡㑦㥣戲㈱㠱㈸㡦㘱㉢愲㘶㌲㤷㜹敡ㄱ扥戸㍡挳慣挴ぢ㝤㈹晣挸攸㈴扣戶㡡搷昸昰㑢搹搶改ㅣ㕥㘷攵戳つ昶㉢㘳㔲挵㐸づ㐶愷愴昰づ㔹㔹㜴㘲ㅡて慡㜵㤴攳㐷ㄲ㌳昸つ㤸捥㉤㘱㝦て愷捡愵㌰㄰㉥昳㍤㍦搷〳摤㈸戲昳㥦昲搰㜶㌶㜳昶戰ㅦ㔶昲昳㍤挰捤摢摤ぢ㤶愳晢敤㘷づ㍡戴ㄷ㕢㑢挵㝦搰挵收挱摣㈲摦㐶㔵㘷㥦ㅦ㙢㌰㡥ㄹ摥㐸捡㘷〱㐲戲㤲㐹㜱愴㈸昰〵戸㡡捥㙦ㄸ㡦搷挷戳攵㜹扦晥㔹㔱挱搶摡㔷㠰慢散㔱㜹摢〳捥つ㑤昳捤㌸㜵ㄴ㍢挴っ㕢敦戹愵㥤㙢㝡㙥㡤㌲㈵昰㈹㔴收㕢戳愸㑡晡㉦敢㤷㌶㘵㘲㥣昵昶㘸㐰晤戰㙥㌹攳晣㠵摤㐰愲㈵㘳捣慤㐸㤸愵㜳挴愹敡㤷攲昱愵㘰㜰挴㈶㔶㥥㜴戵㌹换晡㍡慦つㅢ户改㔷ㅢ㔸㤳㡡㔸扢ぢㅢ慣㑥搸戰㌱昰〵扡㘶戳㑡㜲户㤱昸っ㌶愲㥤捣挷〹敦捤ㄶ㘸㔶攰昴㙣摣慣攰㠶㡤攲㜳㔴㠰㤵愰㍥挱敤㡢ㅣ晢挹慣昴戲㥤ㅥ㍦㜷敦愱愷㘴攳㔹昶㘷㍡晢ぢ〷晢戵慣戴㔹昶挹搹㜸㤶晤愹捥晥搲㘲㥢戹㙦㘷愵㡢㤹㑥㝣愲戳搷㍢搸昶㌶㡥㙤㜸㤷戲晦愵戳戹㐵㤳㙢昷攷扤㤷晤㑦㥤捤扤ㅤ戲昱昴ㄵ慥昵扤戳㍦搶搹摣ㄴ捡戱挳㘳㙤敢ㄴ㙤昷㍦㜴昶〶㡢㍤㕣㕤㕢昵捥晥扢捥收㌶ㄴ换㌶搹摢昶捥晥㐸㘷㜳晦㡡㙣昳㘱搶摤㝡㘷㝦愸戳扦㜵㤴扤㐷敦散て㜴㌶㜷捣㔸戶㌹捥敢㝡㘷扦慦戳戹搵㤶㙤㜷晡攸摥搹敦改散ㄲ㝣敤昲换㌱戸㜳㔱㡦扢づ昲㠵ㅥ㜷㐰愱挷摤搵改㜱㐵〰扡改㜵敤㑢㤴㈱㠱扥㔴摤㥦攵㠸戰摥捥换ㅥ攵㠵敥㐵扣愹搷㕢㕡㙣捦扥攱つ㥤捤㉤扢㥣挵㍤昸㠶搷㜵㜶㠵㠳敤挱㌷晣㔵㘷㔷㍡摡敤挱㌷扣愶戳慢ㅣ㙣て扥攱㔵㥤摤挷㔱㜳て扥攱ㄵ㥤㕤㙤戱㍤晢㠶扦攸散戰㠳敤挱㌷扣慣戳戹㠳㥡ㅤ攵挳㍤昸㠶㤷㜴㜶㕦〷摢㠳㙦㜸㔱㘷昷戳搸㥥㝤挳ぢ㍡扢扦愳㙣て扥攱㜹㥤扤戵挵昶散ㅢ搶敡散㙤昴戲扤昸㠶攷㜴昶㑥㘰㉢摦戰㕦㔱摦昰っ攴ぢ㝤挳㠸㐲摦戰㝦㥥㙦搸〵扡ㅤ扥愱〶〹㔹摦戰慢㔵㙦捦扥攱〹扤摥扢㔹㙣捦扥㘱㡤捥ㅥ攸㘰㝢昰つ㝦搲搹㠳ㅣ㙣て扥攱㜱㥤扤扢愳摤ㅥ㝣挳㘳㍡㝢て〷摢㠳㙦㜸㔴㘷敦改愸戹〷摦昰㠸捥ㅥ㙣戱㍤晢㠶㠷㜵昶㕥づ戶〷摦昰㤰捥收愹挱㈶昹㠶搵㍡㝢㠸㠳敤挱㌷㍣愸戳㠷㕡㙣捦扥攱〱㥤扤㡦愳㙣て扥攱㝥㥤㕤㙢戱㍤晢㠶㍦敡散㝤昵戲扤昸㠶晢㜴昶㐸戰㤵㙦㘸㉥敡ㅢ敥㠱㝣愱㙦㤸㔸攸ㅢづ捦昳つ愳愰摢攱ㅢづ㐰㐲搶㌷ㅣ㘸搵摢戳㙦戸㐳慦昷㐱ㄶ摢戳㙦㔸愵戳て㜶戰㍤昸㠶摢㜵昶㈱づ戶〷摦戰㔲㘷ㅦ敡㘸户〷摦戰㐲㘷㡦㜱戰㍤昸㠶摢㜴昶㔸㐷捤㍤昸㠶摦敢散㝡㡢敤搹㌷摣慡戳ㅢㅣ㙣て扥攱ㄶ㥤摤㘸戱㍤慦㈹㝥愷戳㥢ㅣ㙣て扥㘱戹捥ㅥ㘷戱㍤晢㠶㥢㜵昶㜸㐷搹ㅥ㝣挳㙦㜵㜶戳挵昶散ㅢ㝥愳戳㈷攸㘵㝢昱つ扦搶搹㐷㠰慤㝣挳〹㐵㝤挳㡤㤰㉦昴つ㈷ㄵ晡㠶㤹㜹扥㘱㉡㜴㍢㝣挳㌴㈴㘴㝤㐳㡢㔵㙦捦扥攱㍡扤摥搳㉤戶㘷摦昰㉢㥤㍤挳挱昶攰ㅢ慥搵搹㐷㌹搸ㅥ㝣挳ㄲ㥤㝤戴愳摤ㅥ㝣挳㌵㍡晢ㄸ〷摢㠳㙦㔸慣戳㡦㜵搴摣㠳㙦戸㕡㘷ㅦ㘷戱㍤晢㠶慢㜴昶昱づ戶〷摦㜰愵捥㍥挱㘲㝢昶つ扦搴搹㈷㍡搸ㅥ㝣挳ㄵ㍡晢㈴㡢敤搹㌷㕣慥戳㕢ㅤ㘵㝢昰つ㤷改散㤹ㄶ摢戳㙦昸㠵捥㡥攸㘵㝢昱つ㤷敡散㔹㘰㉢摦㜰㜲㔱摦㜰㌱攴ぢ㝤㐳扡搰㌷㜴攵昹㠶ㄸ㜴㍢㝣挳ㅣ㈴㘴㝤㐳摣慡户㘷摦㜰扥㕥敦㠴挵昶散ㅢ捥搳搹㥤づ戶〷摦㜰慥捥㑥㍡搸ㅥ㝣挳㌹㍡㝢慥愳摤ㅥ㝣挳搹㍡㥢㑦ぢ攴㜶㘹㍣昸㠶戳㜴㜶捡㔱㜳て扥攱㑣㥤㥤戶搸㥥㝤挳ㄹ㍡㍢攳㘰㝢昰つ愷敢散㉥㡢敤搹㌷㉣搲搹昳ㅣ㙣て扥㘱愱捥㥥㙦戱㍤晢㠶㥦改散〵㡥戲㍤昸㠶搳㜴㜶户挵昶散ㅢ㑥搵搹愷攸㘵㝢昱つ㍦搵搹㡢挰㔶扥攱㥣愲扥愱ㅢ昲㠵扥攱扣㐲摦㜰㐱㥥㙦㌸〳扡ㅤ扥攱㉣㈴㘴㝤挳搹㔶扤㍤晢㠶㡣㕥敦㜳㉣戶㘷摦㤰搶搹攷㍡搸ㅥ㝣㐳㑡㘷㥦攷㘰㝢昰つ㈷敢散昳ㅤ敤昶攰ㅢ收敡㙣㍥㈱戳㐹扥㈱愹戳㉦㜴搴摣㠳㙦攸搴搹㍦户搸㥥㝤㐳㐲㘷㕦攴㘰㝢昰つ㜱㥤㝤戱挵昶散ㅢ收攸散㑢ㅣ㙣て扥攱㈷㍡晢㔲㡢敤搹㌷挴㜴㌶ㅦ㔸捡敤㤴㜸昰つ戳㜵昶㘵ㄶ摢戳㙦㤸愵戳㉦搷换昶攲ㅢ愲㍡㝢㌱搸捡㌷㉣㈹敡ㅢ㍡㈰㕦攸ㅢ㝥㔵攸ㅢ㤶收昹㠶㈵搰敤昰つ扦㐲㐲搶㌷㕣㘷搵摢戳㙦㘸搵敢扤搴㘲㝢昶つ㈷改散㘵づ戶〷摦㜰愲捥扥摥挱昶攰ㅢ㑥搰搹㌷㌸摡敤挱㌷ㅣ慦戳㙦㜴戰㍤捣ㅢ㡥搳搹㌷㌹㙡敥挱㌷ㅣ慢戳㝦㙤戱㍤晢㠶㘳㜴昶㙦ㅣ㙣て扥攱㘸㥤晤㕢㡢敤搹㌷ㅣ愵戳㙦㜶戰㍤昸㠶ㄹ㍡㝢戹挵昶散ㅢ愶敢㙣㍥愴户㐹扥愱㐵㘷摦㘲戱㍤晢㠶㘹㍡晢㔶扤㙣㉦扥攱㐸㥤扤ち㙣攵ㅢ㔶ㄶ昵つ㔳㈰㕦攸ㅢ㔶ㄵ晡㠶㍢昳㝣挳㥤搰敤昰つ㜷㈱㈱敢ㅢ敥戶敡敤搹㌷ㅣ愶搷晢ㅥ㡢敤搹㌷㑣搴搹昷㍡搸ㅥ㝣挳〴㥤㝤㥦㠳敤挱㌷㌴敢散㍦㍡摡敤挱㌷㡣搷搹昷㍢搸ㅥ㝣挳㌸㥤晤㠰愳收ㅥ㝣㐳㤳捥㝥搰㘲㝢昶つ㡤㍡㝢戵㠳敤挱㌷㌴攸散㠷㉣戶㘷摦㔰慦戳ㅦ㜶戰㍤昸㠶戱㍡晢ㄱ㡢敤搹㌷㡣搱搹㡦㍡捡摥㘳慣㌹摥㝢㌸慢㍦㔴㘷㍦㘶戱㍤晢㠶㐳㜴昶攳㝡搹㕥㝣挳挱ㅡ㍢晣ㄴ搸戸愵昱㐴㉤㙦散㍦ㄱ搶〰昰扥㍡㌲昶攵戳〸愳㈱捥㔷㠸昸愸㔳戹扦㈴晣っ㌲㜸㠹㘷ㄱ㔰㙥攵㐹㄰㜲晦〳㈵昵㜳㈶㘹扦搸ㅦ㍣攵㔲㍥摥㙦晢㡤㈶〵て愲㍤挵ㄲ昸攴慢㔰㡦㌶昰㐱戴㘷㤸㤴㝢㄰㑤慣㠵㕥扡㤴改㡢敦ㅢ晢晤昰ㄳ敢挵㕦散㠲㥥㠳愴晢㔳㙦挳散挲㝣晡㔳㙦捦㔳戳昳愹户ㄷ昳ち㝢搵㉡捣慣㈰慡昵㔷㈴㘴晤搷敢㠸攴㘶昰戶㑣て晤㍡㐴戳慤㜸挳㘲㝢昶㕦㝢敢散㌷ㅤ㙣て晥㙢㉦㥤晤㌷〷摢㠳晦ㅡ慣戳摦㜲戴摢㠳晦摡㔳㘷扦敤㘰㝢昰㕦㝢攸散㜷ㅣ㌵昷攰扦㜶搷搹敢㉣戶㘷晦㌵㐸㘷扦敢㘰㝢昰㕦〳㜵昶㝢ㄶ摢戳晦摡㑤㘷扦敦㘰㝢昰㕦扢敡散て㉣戶㘷晦㔵愳戳㍦㜴㤴扤挷㔸㜳愴昷㌰捥〷攸散㡦㉣戶㘷晦戵㡢捥晥扢㕥戶ㄷ晦戵戳捥晥ㄴ㙣攵㠴摥挳㡤敤敥ㅢ㜶㠴㝣攱摣收㠳㐲摦昰㔱㥥㙦攰㘳攱㡥戹捤㤷㐸挸晡㠶昵㔶扤㙤慦搰慢捤戶搱敢晤㤵挵昶散ㅢ戶搶搹晦㜶戰㍤昸㠶晥㍡晢㍦づ戶〷摦搰㑦㘷㙦㜰戴摢㠳㙦攸慢戳扦㜶戰㍤昸㠶慤㜴昶㌷㡥㥡㝢昰つ㘱㥤晤慤挵昶散ㅢ慡㜵昶㜷づ戶〷摦搰㐷㘷㝦㙦戱㍤晢㠶㉡㥤晤㠳㠳敤挱㌷㔴敡散㡤ㄶ摢戳㙦愸搰搹㥣ㅥ㙣搲扡㈷愴戳昹戲〲搹㥥㝤㠳搴搹㝣换㈱㕢戶ㄷ摦㔰慥戱〳㝣攸㍤晦ㄹ昲愲㑦攴昳㤹换捤晣㠱㡡慦㔱㡥攰攳昴搴㈱扦戱〲敡㈱㑥㍥〵慡㥥扤晦㤶愹㝣〰㔴挹㝣愷换昰㘹㌰㈵昳㍤㔳昹㈰㤸㤲昹㐱㤷攱㔳㈱㑡㘶㈳㔳昹㐰㠸㤲昱〵捣㠰㉡㡢愷挳㑡㐶㌰㤵〷挳㑡挶慦换昰㤴㐸挹㤴㌰㤵〷㐴㑡愶㔴㤷攱㙥戱㤲〹㌰昵〲㕢㈶愸换㜰搷㐸挹㤴㌱㤵ㅢ㐶㑡㑦戹㉥挳搵愳㤲㤱㑣攵挲㔱挹㠴㜴ㄹ捥㍡昷攵㉣昳慢㙦捣㔹收挱㌰㘱戹㍦㈸㌸ㄳ㔵ㄹ敢慤っ晥搶㘵㌹㝥挵㥡戳㔳㤵昱愵㤵挱㐷戰㘵ㅦ㉡攵摣㔲ㄵ㔸捤ㄸ愷㤵慡挰戰㕥㈰愷㠴㑡㘶㉢愶㜲㌶愸㘴晡敡㌲晣㙡㔰㌲晤㤸捡㙦〵㈵搳㕦㤷㔱㝤捥㤲户㐶慡㝤㠵搹昷昸㠷昷搶㤱㡡搷㡤㔴慦㌳敥㤰㘲敦㉢愹敤㑣㈹搵敦〵㔲散㝦㈵戵㠳㈹愵㝡扥㐰㡡㈳㐰㐹敤㘴㑡愹扥㉦㤰攲ㄸ㔰㔲扢㤸㔲慡昷ぢ愴㌸ち㤴㔴㡤㈹愵晡㥦㔲昶㤴ㅦ㘱㕦㤸攳㐰㐹敤㘶㑡愹ㄱ㔰愰㡢㈳㐱㐹つ㌲愵搴ㄸ㈸㤰攲㔸㔰㔲㝢㈸愹㙡㜶攳搱㤰昲㉦㄰敤㌳㍢㘶捥摣㔰㕤㕡戳㐳改㌱㘳㉢ㄷ扦晤攷㜵㤷扤㜴挲㈱ㅦ㝥㜷敤戵㉦扤㜷搹搳摦摤摦㜶挸㥡ㅢ㙥㜸散戰愵㑦慦敢ㅢ㕤收扦㙢挳愴㘵愷搶捤㌹昵攴攸㡣扤㥢㑦㍤昶㈷㐷搶㑤摤㙡㐸㐹㐹㔹搹㥥晤㥥搸㙥㜰㜸搱挹昷㠸㠷㕦摢戶㔳愸㤱挱㙡散㠹㤲㜸㘱散昹挲ㅣ㈱慡ㅡ㠳㔵㌵㠴ㅡㅢ挸㜰㜶ㅢ挷㠸㤲摡摢㤴㔲愳㠳㔲づ昳㜰㤴㈸愹愱㑡㉡㙣昷扣攰㤰㔰〳昷㐵㙢攰㌶㠰㕢㉥昰㔳㈸㜶挶ぢ㜹ㄹ散㜸挵㜸㍥㉦㠳㝤慤㌲搶收㘵戰㝢㔵挶㜳㜹ㄹ散㔱㤵昱㙣㕥〶㍢㔱㘵㍣㤳㤷挱㝥㔳ㄹ㑦攷㘵戰慢㔴挶㔳捥㡣㌰㑤捡㤶㔷㤵ち摡㔱挹晣搹㈹㈳㘸㍡㤵昱㘴㕥〶慤愵㌲㥥㜰㘶㔴晣て扥㜰户㡤</t>
  </si>
  <si>
    <t>Частка здорових (сприйнятливих) осіб (прогноз)</t>
  </si>
  <si>
    <t>Кількість хворих на грип осіб / на 100 тис. населення (спостережна)</t>
  </si>
  <si>
    <t>Частка хворих на грип осіб (спостережна)</t>
  </si>
  <si>
    <t>Частка здорових (сприйнятливих) осіб (спостережна)</t>
  </si>
  <si>
    <t>Інтенсивність передачи збудника грипу (розрахована)</t>
  </si>
  <si>
    <t>Інтенсивність передачи збудника грипу (усереднена)</t>
  </si>
  <si>
    <t>Частка хворих на грип осіб (прогноз)</t>
  </si>
  <si>
    <t>Кумулятивна річна частка хворих на грип осіб (спостережна)</t>
  </si>
  <si>
    <t>Кумулятивна річна частка хворих на грип осіб (прогноз)</t>
  </si>
  <si>
    <t>Різниця</t>
  </si>
  <si>
    <t>Кількість хворих на грип осіб / на 100 тис. населення (прогноз)</t>
  </si>
  <si>
    <t>січень 2016 р.</t>
  </si>
  <si>
    <t>лютий 2016 р.</t>
  </si>
  <si>
    <t>березень 2016 р.</t>
  </si>
  <si>
    <t>квітень 2016 р.</t>
  </si>
  <si>
    <t>травень 2016 р.</t>
  </si>
  <si>
    <t>червень 2016 р.</t>
  </si>
  <si>
    <t>липень 2016 р.</t>
  </si>
  <si>
    <t>серпень 2016 р.</t>
  </si>
  <si>
    <t>вересень 2016 р.</t>
  </si>
  <si>
    <t>жовтень 2016 р.</t>
  </si>
  <si>
    <t>листопад 2016 р.</t>
  </si>
  <si>
    <t>грудень 2016 р.</t>
  </si>
  <si>
    <t>січень 2017 р.</t>
  </si>
  <si>
    <t>лютий 2017 р.</t>
  </si>
  <si>
    <t>березень 2017 р.</t>
  </si>
  <si>
    <t>квітень 2017 р.</t>
  </si>
  <si>
    <t>травень 2017 р.</t>
  </si>
  <si>
    <t>червень 2017 р.</t>
  </si>
  <si>
    <t>липень 2017 р.</t>
  </si>
  <si>
    <t>серпень 2017 р.</t>
  </si>
  <si>
    <t>вересень 2017 р.</t>
  </si>
  <si>
    <t>жовтень 2017 р.</t>
  </si>
  <si>
    <t>листопад 2017 р.</t>
  </si>
  <si>
    <t>грудень 2017 р.</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</si>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</sst>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
  </numFmts>
  <fonts count="4" x14ac:knownFonts="1">
    <font>
      <sz val="11"/>
      <color theme="1"/>
      <name val="Calibri"/>
      <family val="2"/>
      <charset val="204"/>
      <scheme val="minor"/>
    </font>
    <font>
      <b/>
      <sz val="11"/>
      <color theme="1"/>
      <name val="Calibri"/>
      <family val="2"/>
      <charset val="204"/>
      <scheme val="minor"/>
    </font>
    <font>
      <sz val="10"/>
      <name val="Times New Roman"/>
      <family val="1"/>
      <charset val="204"/>
    </font>
    <font>
      <sz val="12"/>
      <name val="Times New Roman"/>
      <family val="1"/>
      <charset val="204"/>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164" fontId="3" fillId="0" borderId="1" xfId="0" applyNumberFormat="1" applyFont="1" applyFill="1" applyBorder="1" applyAlignment="1">
      <alignment horizontal="center" vertical="center" wrapText="1"/>
    </xf>
    <xf numFmtId="0" fontId="0" fillId="2" borderId="0" xfId="0" applyFill="1"/>
    <xf numFmtId="165" fontId="3" fillId="0" borderId="1" xfId="0" applyNumberFormat="1" applyFont="1" applyFill="1" applyBorder="1" applyAlignment="1">
      <alignment horizontal="center" vertical="center" wrapText="1"/>
    </xf>
    <xf numFmtId="0" fontId="1" fillId="0" borderId="0" xfId="0" applyFont="1"/>
    <xf numFmtId="0" fontId="0" fillId="0" borderId="0" xfId="0" quotePrefix="1"/>
    <xf numFmtId="0" fontId="0" fillId="0" borderId="0" xfId="0" applyAlignment="1">
      <alignment wrapText="1"/>
    </xf>
    <xf numFmtId="0" fontId="0" fillId="3" borderId="0" xfId="0" applyFill="1" applyAlignment="1">
      <alignment wrapText="1"/>
    </xf>
    <xf numFmtId="0" fontId="0" fillId="3" borderId="0" xfId="0" applyFill="1"/>
    <xf numFmtId="0" fontId="2"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Грип!$C$1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Грип!$C$2:$C$25</c:f>
              <c:numCache>
                <c:formatCode>General</c:formatCode>
                <c:ptCount val="24"/>
                <c:pt idx="0">
                  <c:v>6.2608073529862645E-4</c:v>
                </c:pt>
                <c:pt idx="1">
                  <c:v>5.6915792667299207E-4</c:v>
                </c:pt>
                <c:pt idx="2">
                  <c:v>6.2371869599246821E-5</c:v>
                </c:pt>
                <c:pt idx="3">
                  <c:v>4.9813304179375975E-6</c:v>
                </c:pt>
                <c:pt idx="4">
                  <c:v>1.6838300004296105E-6</c:v>
                </c:pt>
                <c:pt idx="5">
                  <c:v>9.3546111134978368E-8</c:v>
                </c:pt>
                <c:pt idx="6">
                  <c:v>1.16932638918723E-7</c:v>
                </c:pt>
                <c:pt idx="7">
                  <c:v>4.6773055567489184E-8</c:v>
                </c:pt>
                <c:pt idx="8">
                  <c:v>4.6773055567489184E-8</c:v>
                </c:pt>
                <c:pt idx="9">
                  <c:v>8.1852847243106071E-7</c:v>
                </c:pt>
                <c:pt idx="10">
                  <c:v>4.7240786123164076E-6</c:v>
                </c:pt>
                <c:pt idx="11">
                  <c:v>4.4277713052963635E-4</c:v>
                </c:pt>
                <c:pt idx="12">
                  <c:v>4.1129409579014734E-4</c:v>
                </c:pt>
                <c:pt idx="13">
                  <c:v>5.2127901736429684E-5</c:v>
                </c:pt>
                <c:pt idx="14">
                  <c:v>4.7728504873463708E-4</c:v>
                </c:pt>
                <c:pt idx="15">
                  <c:v>4.2673678038415977E-6</c:v>
                </c:pt>
                <c:pt idx="16">
                  <c:v>5.6583882481877493E-7</c:v>
                </c:pt>
                <c:pt idx="17">
                  <c:v>1.8861294160625848E-7</c:v>
                </c:pt>
                <c:pt idx="18">
                  <c:v>0</c:v>
                </c:pt>
                <c:pt idx="19">
                  <c:v>2.9423618890576319E-5</c:v>
                </c:pt>
                <c:pt idx="20">
                  <c:v>2.35766177007823E-8</c:v>
                </c:pt>
                <c:pt idx="21">
                  <c:v>2.5934279470860539E-7</c:v>
                </c:pt>
                <c:pt idx="22">
                  <c:v>1.0845244142359861E-6</c:v>
                </c:pt>
                <c:pt idx="23">
                  <c:v>4.5738638339517677E-6</c:v>
                </c:pt>
              </c:numCache>
            </c:numRef>
          </c:val>
          <c:smooth val="0"/>
          <c:extLst>
            <c:ext xmlns:c16="http://schemas.microsoft.com/office/drawing/2014/chart" uri="{C3380CC4-5D6E-409C-BE32-E72D297353CC}">
              <c16:uniqueId val="{00000000-158A-4C30-A915-1FB9A3186CCA}"/>
            </c:ext>
          </c:extLst>
        </c:ser>
        <c:ser>
          <c:idx val="1"/>
          <c:order val="1"/>
          <c:tx>
            <c:strRef>
              <c:f>Грип!$G$1</c:f>
              <c:strCache>
                <c:ptCount val="1"/>
                <c:pt idx="0">
                  <c:v>Частка хворих на грип осіб (прогноз)</c:v>
                </c:pt>
              </c:strCache>
            </c:strRef>
          </c:tx>
          <c:spPr>
            <a:ln w="28575" cap="rnd">
              <a:solidFill>
                <a:schemeClr val="accent2"/>
              </a:solidFill>
              <a:round/>
            </a:ln>
            <a:effectLst/>
          </c:spPr>
          <c:marker>
            <c:symbol val="none"/>
          </c:marker>
          <c:val>
            <c:numRef>
              <c:f>Грип!$G$2:$G$25</c:f>
              <c:numCache>
                <c:formatCode>General</c:formatCode>
                <c:ptCount val="24"/>
                <c:pt idx="0">
                  <c:v>6.2608073529862602E-4</c:v>
                </c:pt>
                <c:pt idx="1">
                  <c:v>5.5222240997736759E-4</c:v>
                </c:pt>
                <c:pt idx="2">
                  <c:v>8.2242284456298309E-5</c:v>
                </c:pt>
                <c:pt idx="3">
                  <c:v>2.9227802628894074E-6</c:v>
                </c:pt>
                <c:pt idx="4">
                  <c:v>7.1691256840326776E-7</c:v>
                </c:pt>
                <c:pt idx="5">
                  <c:v>1.5971087167896997E-7</c:v>
                </c:pt>
                <c:pt idx="6">
                  <c:v>1.2587395888286073E-7</c:v>
                </c:pt>
                <c:pt idx="7">
                  <c:v>6.5050006361442973E-8</c:v>
                </c:pt>
                <c:pt idx="8">
                  <c:v>4.3957831253720459E-8</c:v>
                </c:pt>
                <c:pt idx="9">
                  <c:v>8.4838927789098756E-7</c:v>
                </c:pt>
                <c:pt idx="10">
                  <c:v>4.7005777447184204E-6</c:v>
                </c:pt>
                <c:pt idx="11">
                  <c:v>4.4271088167996035E-4</c:v>
                </c:pt>
                <c:pt idx="12">
                  <c:v>4.6823138490112952E-4</c:v>
                </c:pt>
                <c:pt idx="13">
                  <c:v>4.130596735458967E-4</c:v>
                </c:pt>
                <c:pt idx="14">
                  <c:v>6.1525393864325707E-5</c:v>
                </c:pt>
                <c:pt idx="15">
                  <c:v>2.1865751148273793E-6</c:v>
                </c:pt>
                <c:pt idx="16">
                  <c:v>5.363332836023952E-7</c:v>
                </c:pt>
                <c:pt idx="17">
                  <c:v>1.1948217324949613E-7</c:v>
                </c:pt>
                <c:pt idx="18">
                  <c:v>9.416825924098753E-8</c:v>
                </c:pt>
                <c:pt idx="19">
                  <c:v>4.8664919346746969E-8</c:v>
                </c:pt>
                <c:pt idx="20">
                  <c:v>3.2885536333156135E-8</c:v>
                </c:pt>
                <c:pt idx="21">
                  <c:v>6.346932033708315E-7</c:v>
                </c:pt>
                <c:pt idx="22">
                  <c:v>3.5165760126674088E-6</c:v>
                </c:pt>
                <c:pt idx="23">
                  <c:v>3.3119935354877208E-4</c:v>
                </c:pt>
              </c:numCache>
            </c:numRef>
          </c:val>
          <c:smooth val="0"/>
          <c:extLs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smooth val="0"/>
        <c:axId val="70727936"/>
        <c:axId val="70762496"/>
      </c:lineChart>
      <c:catAx>
        <c:axId val="707279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62496"/>
        <c:crosses val="autoZero"/>
        <c:auto val="1"/>
        <c:lblAlgn val="ctr"/>
        <c:lblOffset val="100"/>
        <c:noMultiLvlLbl val="0"/>
      </c:catAx>
      <c:valAx>
        <c:axId val="7076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7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Вінницька!$B$1</c:f>
              <c:strCache>
                <c:ptCount val="1"/>
                <c:pt idx="0">
                  <c:v>Кількість хворих на грип осіб / на 100 тис. населення (спостережна)</c:v>
                </c:pt>
              </c:strCache>
            </c:strRef>
          </c:tx>
          <c:marker>
            <c:symbol val="none"/>
          </c:marker>
          <c:cat>
            <c:strRef>
              <c:f>Вінницька!$A$2:$A$25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Вінницька!$B$2:$B$25</c:f>
              <c:numCache>
                <c:formatCode>0.0</c:formatCode>
                <c:ptCount val="24"/>
                <c:pt idx="0">
                  <c:v>64.172603723881934</c:v>
                </c:pt>
                <c:pt idx="1">
                  <c:v>15.528647548344608</c:v>
                </c:pt>
                <c:pt idx="2">
                  <c:v>1.2472809275778802</c:v>
                </c:pt>
                <c:pt idx="3">
                  <c:v>1E-3</c:v>
                </c:pt>
                <c:pt idx="4">
                  <c:v>1E-3</c:v>
                </c:pt>
                <c:pt idx="5">
                  <c:v>1E-3</c:v>
                </c:pt>
                <c:pt idx="6">
                  <c:v>1E-3</c:v>
                </c:pt>
                <c:pt idx="7">
                  <c:v>1E-3</c:v>
                </c:pt>
                <c:pt idx="8">
                  <c:v>1E-3</c:v>
                </c:pt>
                <c:pt idx="9">
                  <c:v>0.12472809275778803</c:v>
                </c:pt>
                <c:pt idx="10">
                  <c:v>0.31182023189447006</c:v>
                </c:pt>
                <c:pt idx="11">
                  <c:v>25.756351154483227</c:v>
                </c:pt>
                <c:pt idx="12">
                  <c:v>38.275166869621899</c:v>
                </c:pt>
                <c:pt idx="13">
                  <c:v>6.7581565264843944</c:v>
                </c:pt>
                <c:pt idx="14">
                  <c:v>46.10704919937951</c:v>
                </c:pt>
                <c:pt idx="15">
                  <c:v>1E-3</c:v>
                </c:pt>
                <c:pt idx="16">
                  <c:v>1E-3</c:v>
                </c:pt>
                <c:pt idx="17">
                  <c:v>1E-3</c:v>
                </c:pt>
                <c:pt idx="18">
                  <c:v>1E-3</c:v>
                </c:pt>
                <c:pt idx="19">
                  <c:v>1E-3</c:v>
                </c:pt>
                <c:pt idx="20">
                  <c:v>1E-3</c:v>
                </c:pt>
                <c:pt idx="21">
                  <c:v>6.3160341369013037E-2</c:v>
                </c:pt>
                <c:pt idx="22">
                  <c:v>1E-3</c:v>
                </c:pt>
                <c:pt idx="23">
                  <c:v>1E-3</c:v>
                </c:pt>
              </c:numCache>
            </c:numRef>
          </c:val>
          <c:smooth val="0"/>
          <c:extLst>
            <c:ext xmlns:c16="http://schemas.microsoft.com/office/drawing/2014/chart" uri="{C3380CC4-5D6E-409C-BE32-E72D297353CC}">
              <c16:uniqueId val="{00000000-930A-4298-8AE7-86E9240E9D65}"/>
            </c:ext>
          </c:extLst>
        </c:ser>
        <c:dLbls>
          <c:showLegendKey val="0"/>
          <c:showVal val="0"/>
          <c:showCatName val="0"/>
          <c:showSerName val="0"/>
          <c:showPercent val="0"/>
          <c:showBubbleSize val="0"/>
        </c:dLbls>
        <c:smooth val="0"/>
        <c:axId val="90109056"/>
        <c:axId val="90110592"/>
      </c:lineChart>
      <c:catAx>
        <c:axId val="90109056"/>
        <c:scaling>
          <c:orientation val="minMax"/>
        </c:scaling>
        <c:delete val="0"/>
        <c:axPos val="b"/>
        <c:numFmt formatCode="General" sourceLinked="0"/>
        <c:majorTickMark val="out"/>
        <c:minorTickMark val="none"/>
        <c:tickLblPos val="nextTo"/>
        <c:crossAx val="90110592"/>
        <c:crosses val="autoZero"/>
        <c:auto val="1"/>
        <c:lblAlgn val="ctr"/>
        <c:lblOffset val="100"/>
        <c:noMultiLvlLbl val="0"/>
      </c:catAx>
      <c:valAx>
        <c:axId val="90110592"/>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9010905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Рівненська!$B$1</c:f>
              <c:strCache>
                <c:ptCount val="1"/>
                <c:pt idx="0">
                  <c:v>Кількість хворих на грип осіб / на 100 тис. населення (спостережна)</c:v>
                </c:pt>
              </c:strCache>
            </c:strRef>
          </c:tx>
          <c:marker>
            <c:symbol val="none"/>
          </c:marker>
          <c:cat>
            <c:strRef>
              <c:f>Рівненська!$A$2:$A$25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Рівненська!$B$2:$B$25</c:f>
              <c:numCache>
                <c:formatCode>0.0</c:formatCode>
                <c:ptCount val="24"/>
                <c:pt idx="0">
                  <c:v>280.58143714587908</c:v>
                </c:pt>
                <c:pt idx="1">
                  <c:v>107.49156747186213</c:v>
                </c:pt>
                <c:pt idx="2">
                  <c:v>2.8446044318937047</c:v>
                </c:pt>
                <c:pt idx="3">
                  <c:v>0.51720080579885541</c:v>
                </c:pt>
                <c:pt idx="4">
                  <c:v>1E-3</c:v>
                </c:pt>
                <c:pt idx="5">
                  <c:v>1E-3</c:v>
                </c:pt>
                <c:pt idx="6">
                  <c:v>1E-3</c:v>
                </c:pt>
                <c:pt idx="7">
                  <c:v>1E-3</c:v>
                </c:pt>
                <c:pt idx="8">
                  <c:v>8.6200134299809245E-2</c:v>
                </c:pt>
                <c:pt idx="9">
                  <c:v>0.77580120869828317</c:v>
                </c:pt>
                <c:pt idx="10">
                  <c:v>1.1206017458975202</c:v>
                </c:pt>
                <c:pt idx="11">
                  <c:v>162.83205369233966</c:v>
                </c:pt>
                <c:pt idx="12">
                  <c:v>94.430332021179254</c:v>
                </c:pt>
                <c:pt idx="13">
                  <c:v>12.653836651880903</c:v>
                </c:pt>
                <c:pt idx="14">
                  <c:v>107.68673232314973</c:v>
                </c:pt>
                <c:pt idx="15">
                  <c:v>0.25824156432410006</c:v>
                </c:pt>
                <c:pt idx="16">
                  <c:v>1E-3</c:v>
                </c:pt>
                <c:pt idx="17">
                  <c:v>1E-3</c:v>
                </c:pt>
                <c:pt idx="18">
                  <c:v>1E-3</c:v>
                </c:pt>
                <c:pt idx="19">
                  <c:v>1E-3</c:v>
                </c:pt>
                <c:pt idx="20">
                  <c:v>1E-3</c:v>
                </c:pt>
                <c:pt idx="21">
                  <c:v>1E-3</c:v>
                </c:pt>
                <c:pt idx="22">
                  <c:v>1E-3</c:v>
                </c:pt>
                <c:pt idx="23">
                  <c:v>0.6025636500895668</c:v>
                </c:pt>
              </c:numCache>
            </c:numRef>
          </c:val>
          <c:smooth val="0"/>
          <c:extLs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smooth val="0"/>
        <c:axId val="235332352"/>
        <c:axId val="235333888"/>
      </c:lineChart>
      <c:catAx>
        <c:axId val="235332352"/>
        <c:scaling>
          <c:orientation val="minMax"/>
        </c:scaling>
        <c:delete val="0"/>
        <c:axPos val="b"/>
        <c:numFmt formatCode="General" sourceLinked="0"/>
        <c:majorTickMark val="out"/>
        <c:minorTickMark val="none"/>
        <c:tickLblPos val="nextTo"/>
        <c:crossAx val="235333888"/>
        <c:crosses val="autoZero"/>
        <c:auto val="1"/>
        <c:lblAlgn val="ctr"/>
        <c:lblOffset val="100"/>
        <c:noMultiLvlLbl val="0"/>
      </c:catAx>
      <c:valAx>
        <c:axId val="235333888"/>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3533235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Рівненська!$F$1</c:f>
              <c:strCache>
                <c:ptCount val="1"/>
                <c:pt idx="0">
                  <c:v>Інтенсивність передачи збудника грипу (усереднена)</c:v>
                </c:pt>
              </c:strCache>
            </c:strRef>
          </c:tx>
          <c:spPr>
            <a:ln w="15875"/>
          </c:spPr>
          <c:marker>
            <c:symbol val="square"/>
            <c:size val="5"/>
          </c:marker>
          <c:cat>
            <c:strRef>
              <c:f>Рівненська!$A$2:$A$25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Рівненська!$F$2:$F$25</c:f>
              <c:numCache>
                <c:formatCode>General</c:formatCode>
                <c:ptCount val="24"/>
                <c:pt idx="0">
                  <c:v>0.38394334166694472</c:v>
                </c:pt>
                <c:pt idx="1">
                  <c:v>2.7025110422214099E-2</c:v>
                </c:pt>
                <c:pt idx="2">
                  <c:v>0.18213623831694312</c:v>
                </c:pt>
                <c:pt idx="3">
                  <c:v>1.9263117569842262E-3</c:v>
                </c:pt>
                <c:pt idx="4">
                  <c:v>0.99627773383664731</c:v>
                </c:pt>
                <c:pt idx="5">
                  <c:v>0.99627276806004572</c:v>
                </c:pt>
                <c:pt idx="6">
                  <c:v>0.99627006628658321</c:v>
                </c:pt>
                <c:pt idx="7">
                  <c:v>85.878576021988209</c:v>
                </c:pt>
                <c:pt idx="8">
                  <c:v>8.9681718830704327</c:v>
                </c:pt>
                <c:pt idx="9">
                  <c:v>1.4425987071451578</c:v>
                </c:pt>
                <c:pt idx="10">
                  <c:v>145.66852913609989</c:v>
                </c:pt>
                <c:pt idx="11">
                  <c:v>0.94769961930168567</c:v>
                </c:pt>
                <c:pt idx="12">
                  <c:v>0.38394334166694472</c:v>
                </c:pt>
                <c:pt idx="13">
                  <c:v>2.7025110422214099E-2</c:v>
                </c:pt>
                <c:pt idx="14">
                  <c:v>0.18213623831694312</c:v>
                </c:pt>
                <c:pt idx="15">
                  <c:v>1.9263117569842262E-3</c:v>
                </c:pt>
                <c:pt idx="16">
                  <c:v>0.99627773383664731</c:v>
                </c:pt>
                <c:pt idx="17">
                  <c:v>0.99627276806004572</c:v>
                </c:pt>
                <c:pt idx="18">
                  <c:v>0.99627006628658321</c:v>
                </c:pt>
                <c:pt idx="19">
                  <c:v>85.878576021988209</c:v>
                </c:pt>
                <c:pt idx="20">
                  <c:v>8.9681718830704327</c:v>
                </c:pt>
                <c:pt idx="21">
                  <c:v>1.4425987071451578</c:v>
                </c:pt>
                <c:pt idx="22">
                  <c:v>145.66852913609989</c:v>
                </c:pt>
                <c:pt idx="23">
                  <c:v>0.94769961930168567</c:v>
                </c:pt>
              </c:numCache>
            </c:numRef>
          </c:val>
          <c:smooth val="0"/>
          <c:extLst>
            <c:ext xmlns:c16="http://schemas.microsoft.com/office/drawing/2014/chart" uri="{C3380CC4-5D6E-409C-BE32-E72D297353CC}">
              <c16:uniqueId val="{00000000-B25D-4B1A-AC3C-64912DAD8089}"/>
            </c:ext>
          </c:extLst>
        </c:ser>
        <c:ser>
          <c:idx val="1"/>
          <c:order val="1"/>
          <c:tx>
            <c:strRef>
              <c:f>Рівненська!$E$1</c:f>
              <c:strCache>
                <c:ptCount val="1"/>
                <c:pt idx="0">
                  <c:v>Інтенсивність передачи збудника грипу (розрахована)</c:v>
                </c:pt>
              </c:strCache>
            </c:strRef>
          </c:tx>
          <c:spPr>
            <a:ln w="15875"/>
          </c:spPr>
          <c:marker>
            <c:symbol val="triangle"/>
            <c:size val="5"/>
          </c:marker>
          <c:cat>
            <c:strRef>
              <c:f>Рівненська!$A$2:$A$25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Рівненська!$E$2:$E$25</c:f>
              <c:numCache>
                <c:formatCode>General</c:formatCode>
                <c:ptCount val="24"/>
                <c:pt idx="0">
                  <c:v>0.38418085876154212</c:v>
                </c:pt>
                <c:pt idx="1">
                  <c:v>2.6491989084152619E-2</c:v>
                </c:pt>
                <c:pt idx="2">
                  <c:v>0.18182335397336716</c:v>
                </c:pt>
                <c:pt idx="3">
                  <c:v>1.9334950000517203E-3</c:v>
                </c:pt>
                <c:pt idx="4">
                  <c:v>1.0000000100000002</c:v>
                </c:pt>
                <c:pt idx="5">
                  <c:v>1.0000000100000002</c:v>
                </c:pt>
                <c:pt idx="6">
                  <c:v>1.0000000100000002</c:v>
                </c:pt>
                <c:pt idx="7">
                  <c:v>86.200135161810593</c:v>
                </c:pt>
                <c:pt idx="8">
                  <c:v>9.0000077580187732</c:v>
                </c:pt>
                <c:pt idx="9">
                  <c:v>1.4444556505488404</c:v>
                </c:pt>
                <c:pt idx="10">
                  <c:v>145.30932064647641</c:v>
                </c:pt>
                <c:pt idx="11">
                  <c:v>0.58087055655755249</c:v>
                </c:pt>
                <c:pt idx="12">
                  <c:v>0.13412848112411696</c:v>
                </c:pt>
                <c:pt idx="13">
                  <c:v>8.5112810852381635</c:v>
                </c:pt>
                <c:pt idx="14">
                  <c:v>2.4006667343323533E-3</c:v>
                </c:pt>
                <c:pt idx="15">
                  <c:v>3.8723533333591574E-3</c:v>
                </c:pt>
                <c:pt idx="16">
                  <c:v>1.0000000100000002</c:v>
                </c:pt>
                <c:pt idx="17">
                  <c:v>1.0000000100000002</c:v>
                </c:pt>
                <c:pt idx="18">
                  <c:v>1.0000000100000002</c:v>
                </c:pt>
                <c:pt idx="19">
                  <c:v>1.0000000100000002</c:v>
                </c:pt>
                <c:pt idx="20">
                  <c:v>1.0000000100000002</c:v>
                </c:pt>
                <c:pt idx="21">
                  <c:v>1.0000000100000002</c:v>
                </c:pt>
                <c:pt idx="22">
                  <c:v>602.56365611520334</c:v>
                </c:pt>
                <c:pt idx="23">
                  <c:v>0</c:v>
                </c:pt>
              </c:numCache>
            </c:numRef>
          </c:val>
          <c:smooth val="0"/>
          <c:extLs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239308800"/>
        <c:axId val="239310336"/>
      </c:lineChart>
      <c:catAx>
        <c:axId val="239308800"/>
        <c:scaling>
          <c:orientation val="minMax"/>
        </c:scaling>
        <c:delete val="0"/>
        <c:axPos val="b"/>
        <c:numFmt formatCode="General" sourceLinked="1"/>
        <c:majorTickMark val="out"/>
        <c:minorTickMark val="none"/>
        <c:tickLblPos val="nextTo"/>
        <c:crossAx val="239310336"/>
        <c:crosses val="autoZero"/>
        <c:auto val="1"/>
        <c:lblAlgn val="ctr"/>
        <c:lblOffset val="100"/>
        <c:noMultiLvlLbl val="0"/>
      </c:catAx>
      <c:valAx>
        <c:axId val="239310336"/>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239308800"/>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Рівненська!$F$1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Рівненська!$E$2:$E$25</c:f>
              <c:numCache>
                <c:formatCode>General</c:formatCode>
                <c:ptCount val="24"/>
                <c:pt idx="0">
                  <c:v>0.38418085876154212</c:v>
                </c:pt>
                <c:pt idx="1">
                  <c:v>2.6491989084152619E-2</c:v>
                </c:pt>
                <c:pt idx="2">
                  <c:v>0.18182335397336716</c:v>
                </c:pt>
                <c:pt idx="3">
                  <c:v>1.9334950000517203E-3</c:v>
                </c:pt>
                <c:pt idx="4">
                  <c:v>1.0000000100000002</c:v>
                </c:pt>
                <c:pt idx="5">
                  <c:v>1.0000000100000002</c:v>
                </c:pt>
                <c:pt idx="6">
                  <c:v>1.0000000100000002</c:v>
                </c:pt>
                <c:pt idx="7">
                  <c:v>86.200135161810593</c:v>
                </c:pt>
                <c:pt idx="8">
                  <c:v>9.0000077580187732</c:v>
                </c:pt>
                <c:pt idx="9">
                  <c:v>1.4444556505488404</c:v>
                </c:pt>
                <c:pt idx="10">
                  <c:v>145.30932064647641</c:v>
                </c:pt>
                <c:pt idx="11">
                  <c:v>0.58087055655755249</c:v>
                </c:pt>
                <c:pt idx="12">
                  <c:v>0.13412848112411696</c:v>
                </c:pt>
                <c:pt idx="13">
                  <c:v>8.5112810852381635</c:v>
                </c:pt>
                <c:pt idx="14">
                  <c:v>2.4006667343323533E-3</c:v>
                </c:pt>
                <c:pt idx="15">
                  <c:v>3.8723533333591574E-3</c:v>
                </c:pt>
                <c:pt idx="16">
                  <c:v>1.0000000100000002</c:v>
                </c:pt>
                <c:pt idx="17">
                  <c:v>1.0000000100000002</c:v>
                </c:pt>
                <c:pt idx="18">
                  <c:v>1.0000000100000002</c:v>
                </c:pt>
                <c:pt idx="19">
                  <c:v>1.0000000100000002</c:v>
                </c:pt>
                <c:pt idx="20">
                  <c:v>1.0000000100000002</c:v>
                </c:pt>
                <c:pt idx="21">
                  <c:v>1.0000000100000002</c:v>
                </c:pt>
                <c:pt idx="22">
                  <c:v>602.56365611520334</c:v>
                </c:pt>
                <c:pt idx="23">
                  <c:v>0</c:v>
                </c:pt>
              </c:numCache>
            </c:numRef>
          </c:xVal>
          <c:yVal>
            <c:numRef>
              <c:f>Рівненська!$F$2:$F$25</c:f>
              <c:numCache>
                <c:formatCode>General</c:formatCode>
                <c:ptCount val="24"/>
                <c:pt idx="0">
                  <c:v>0.38394334166694472</c:v>
                </c:pt>
                <c:pt idx="1">
                  <c:v>2.7025110422214099E-2</c:v>
                </c:pt>
                <c:pt idx="2">
                  <c:v>0.18213623831694312</c:v>
                </c:pt>
                <c:pt idx="3">
                  <c:v>1.9263117569842262E-3</c:v>
                </c:pt>
                <c:pt idx="4">
                  <c:v>0.99627773383664731</c:v>
                </c:pt>
                <c:pt idx="5">
                  <c:v>0.99627276806004572</c:v>
                </c:pt>
                <c:pt idx="6">
                  <c:v>0.99627006628658321</c:v>
                </c:pt>
                <c:pt idx="7">
                  <c:v>85.878576021988209</c:v>
                </c:pt>
                <c:pt idx="8">
                  <c:v>8.9681718830704327</c:v>
                </c:pt>
                <c:pt idx="9">
                  <c:v>1.4425987071451578</c:v>
                </c:pt>
                <c:pt idx="10">
                  <c:v>145.66852913609989</c:v>
                </c:pt>
                <c:pt idx="11">
                  <c:v>0.94769961930168567</c:v>
                </c:pt>
                <c:pt idx="12">
                  <c:v>0.38394334166694472</c:v>
                </c:pt>
                <c:pt idx="13">
                  <c:v>2.7025110422214099E-2</c:v>
                </c:pt>
                <c:pt idx="14">
                  <c:v>0.18213623831694312</c:v>
                </c:pt>
                <c:pt idx="15">
                  <c:v>1.9263117569842262E-3</c:v>
                </c:pt>
                <c:pt idx="16">
                  <c:v>0.99627773383664731</c:v>
                </c:pt>
                <c:pt idx="17">
                  <c:v>0.99627276806004572</c:v>
                </c:pt>
                <c:pt idx="18">
                  <c:v>0.99627006628658321</c:v>
                </c:pt>
                <c:pt idx="19">
                  <c:v>85.878576021988209</c:v>
                </c:pt>
                <c:pt idx="20">
                  <c:v>8.9681718830704327</c:v>
                </c:pt>
                <c:pt idx="21">
                  <c:v>1.4425987071451578</c:v>
                </c:pt>
                <c:pt idx="22">
                  <c:v>145.66852913609989</c:v>
                </c:pt>
                <c:pt idx="23">
                  <c:v>0.94769961930168567</c:v>
                </c:pt>
              </c:numCache>
            </c:numRef>
          </c:yVal>
          <c:smooth val="0"/>
          <c:extLs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239319680"/>
        <c:axId val="239866624"/>
      </c:scatterChart>
      <c:valAx>
        <c:axId val="23931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39866624"/>
        <c:crosses val="autoZero"/>
        <c:crossBetween val="midCat"/>
      </c:valAx>
      <c:valAx>
        <c:axId val="239866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39319680"/>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Сумська!$C$1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Сумська!$C$2:$C$25</c:f>
              <c:numCache>
                <c:formatCode>General</c:formatCode>
                <c:ptCount val="24"/>
                <c:pt idx="0">
                  <c:v>1.5402370199133826E-3</c:v>
                </c:pt>
                <c:pt idx="1">
                  <c:v>9.4180098032920227E-4</c:v>
                </c:pt>
                <c:pt idx="2">
                  <c:v>5.1727705358990273E-5</c:v>
                </c:pt>
                <c:pt idx="3">
                  <c:v>8.9185698894810814E-7</c:v>
                </c:pt>
                <c:pt idx="4">
                  <c:v>9.9999999999999995E-8</c:v>
                </c:pt>
                <c:pt idx="5">
                  <c:v>1.7837139778962163E-6</c:v>
                </c:pt>
                <c:pt idx="6">
                  <c:v>3.5674279557924326E-6</c:v>
                </c:pt>
                <c:pt idx="7">
                  <c:v>1.7837139778962163E-6</c:v>
                </c:pt>
                <c:pt idx="8">
                  <c:v>9.9999999999999995E-8</c:v>
                </c:pt>
                <c:pt idx="9">
                  <c:v>4.4592849447405408E-6</c:v>
                </c:pt>
                <c:pt idx="10">
                  <c:v>5.0835848370042162E-5</c:v>
                </c:pt>
                <c:pt idx="11">
                  <c:v>8.9007327497021198E-4</c:v>
                </c:pt>
                <c:pt idx="12">
                  <c:v>1.8869002854843845E-4</c:v>
                </c:pt>
                <c:pt idx="13">
                  <c:v>3.4472216754041641E-5</c:v>
                </c:pt>
                <c:pt idx="14">
                  <c:v>2.3858402648191976E-4</c:v>
                </c:pt>
                <c:pt idx="15">
                  <c:v>9.9787995866962637E-6</c:v>
                </c:pt>
                <c:pt idx="16">
                  <c:v>3.6286543951622779E-6</c:v>
                </c:pt>
                <c:pt idx="17">
                  <c:v>1E-8</c:v>
                </c:pt>
                <c:pt idx="18">
                  <c:v>1E-8</c:v>
                </c:pt>
                <c:pt idx="19">
                  <c:v>1E-8</c:v>
                </c:pt>
                <c:pt idx="20">
                  <c:v>9.0716359879056947E-7</c:v>
                </c:pt>
                <c:pt idx="21">
                  <c:v>1E-8</c:v>
                </c:pt>
                <c:pt idx="22">
                  <c:v>3.6286543951622779E-6</c:v>
                </c:pt>
                <c:pt idx="23">
                  <c:v>2.7214907963717083E-6</c:v>
                </c:pt>
              </c:numCache>
            </c:numRef>
          </c:val>
          <c:smooth val="0"/>
          <c:extLst>
            <c:ext xmlns:c16="http://schemas.microsoft.com/office/drawing/2014/chart" uri="{C3380CC4-5D6E-409C-BE32-E72D297353CC}">
              <c16:uniqueId val="{00000000-158A-4C30-A915-1FB9A3186CCA}"/>
            </c:ext>
          </c:extLst>
        </c:ser>
        <c:ser>
          <c:idx val="1"/>
          <c:order val="1"/>
          <c:tx>
            <c:strRef>
              <c:f>Сумська!$G$1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Сумська!$G$2:$G$25</c:f>
              <c:numCache>
                <c:formatCode>General</c:formatCode>
                <c:ptCount val="24"/>
                <c:pt idx="0">
                  <c:v>1.5402370199133826E-3</c:v>
                </c:pt>
                <c:pt idx="1">
                  <c:v>9.4179068147583536E-4</c:v>
                </c:pt>
                <c:pt idx="2">
                  <c:v>5.1749448772433882E-5</c:v>
                </c:pt>
                <c:pt idx="3">
                  <c:v>9.0505893529589596E-7</c:v>
                </c:pt>
                <c:pt idx="4">
                  <c:v>1.0242966291166487E-8</c:v>
                </c:pt>
                <c:pt idx="5">
                  <c:v>1.8438484473688493E-6</c:v>
                </c:pt>
                <c:pt idx="6">
                  <c:v>3.6385848162083707E-6</c:v>
                </c:pt>
                <c:pt idx="7">
                  <c:v>1.8069634641278794E-6</c:v>
                </c:pt>
                <c:pt idx="8">
                  <c:v>1.0063349046577464E-8</c:v>
                </c:pt>
                <c:pt idx="9">
                  <c:v>4.4577782682700445E-6</c:v>
                </c:pt>
                <c:pt idx="10">
                  <c:v>5.0836722359185162E-5</c:v>
                </c:pt>
                <c:pt idx="11">
                  <c:v>8.9006344185863439E-4</c:v>
                </c:pt>
                <c:pt idx="12">
                  <c:v>2.8658042820756466E-4</c:v>
                </c:pt>
                <c:pt idx="13">
                  <c:v>1.7545199578059996E-4</c:v>
                </c:pt>
                <c:pt idx="14">
                  <c:v>9.6481190687302001E-6</c:v>
                </c:pt>
                <c:pt idx="15">
                  <c:v>1.6874545008372834E-7</c:v>
                </c:pt>
                <c:pt idx="16">
                  <c:v>1.9097709135542229E-9</c:v>
                </c:pt>
                <c:pt idx="17">
                  <c:v>3.4378011828154161E-7</c:v>
                </c:pt>
                <c:pt idx="18">
                  <c:v>6.7840445166582305E-7</c:v>
                </c:pt>
                <c:pt idx="19">
                  <c:v>3.3690452435176786E-7</c:v>
                </c:pt>
                <c:pt idx="20">
                  <c:v>1.8762929496409528E-9</c:v>
                </c:pt>
                <c:pt idx="21">
                  <c:v>8.3114457876622135E-7</c:v>
                </c:pt>
                <c:pt idx="22">
                  <c:v>9.4784479810170923E-6</c:v>
                </c:pt>
                <c:pt idx="23">
                  <c:v>1.6595816125527404E-4</c:v>
                </c:pt>
              </c:numCache>
            </c:numRef>
          </c:val>
          <c:smooth val="0"/>
          <c:extLs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smooth val="0"/>
        <c:axId val="242637440"/>
        <c:axId val="242647424"/>
      </c:lineChart>
      <c:catAx>
        <c:axId val="2426374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647424"/>
        <c:crosses val="autoZero"/>
        <c:auto val="1"/>
        <c:lblAlgn val="ctr"/>
        <c:lblOffset val="100"/>
        <c:noMultiLvlLbl val="0"/>
      </c:catAx>
      <c:valAx>
        <c:axId val="24264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637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Сумська!$E$1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Сумська!$E$2:$E$25</c:f>
              <c:numCache>
                <c:formatCode>General</c:formatCode>
                <c:ptCount val="24"/>
                <c:pt idx="0">
                  <c:v>0.61240822196764022</c:v>
                </c:pt>
                <c:pt idx="1">
                  <c:v>5.497601889273019E-2</c:v>
                </c:pt>
                <c:pt idx="2">
                  <c:v>1.7242271213469877E-2</c:v>
                </c:pt>
                <c:pt idx="3">
                  <c:v>0.11212570000008919</c:v>
                </c:pt>
                <c:pt idx="4">
                  <c:v>17.837141562676319</c:v>
                </c:pt>
                <c:pt idx="5">
                  <c:v>2.0000035674343191</c:v>
                </c:pt>
                <c:pt idx="6">
                  <c:v>0.50000178372034121</c:v>
                </c:pt>
                <c:pt idx="7">
                  <c:v>5.606290000017837E-2</c:v>
                </c:pt>
                <c:pt idx="8">
                  <c:v>44.592853906690799</c:v>
                </c:pt>
                <c:pt idx="9">
                  <c:v>11.400050836075062</c:v>
                </c:pt>
                <c:pt idx="10">
                  <c:v>17.509662048349462</c:v>
                </c:pt>
                <c:pt idx="11">
                  <c:v>0.21218267240478447</c:v>
                </c:pt>
                <c:pt idx="12">
                  <c:v>0.18272678641485288</c:v>
                </c:pt>
                <c:pt idx="13">
                  <c:v>6.9212912238302318</c:v>
                </c:pt>
                <c:pt idx="14">
                  <c:v>4.1835076237971253E-2</c:v>
                </c:pt>
                <c:pt idx="15">
                  <c:v>0.36363999232696881</c:v>
                </c:pt>
                <c:pt idx="16">
                  <c:v>2.7558525000362867E-3</c:v>
                </c:pt>
                <c:pt idx="17">
                  <c:v>1.0000000100000002</c:v>
                </c:pt>
                <c:pt idx="18">
                  <c:v>1.0000000100000002</c:v>
                </c:pt>
                <c:pt idx="19">
                  <c:v>90.716360786220548</c:v>
                </c:pt>
                <c:pt idx="20">
                  <c:v>1.1023380000009072E-2</c:v>
                </c:pt>
                <c:pt idx="21">
                  <c:v>362.86544314488219</c:v>
                </c:pt>
                <c:pt idx="22">
                  <c:v>0.75000272150067171</c:v>
                </c:pt>
                <c:pt idx="23">
                  <c:v>0</c:v>
                </c:pt>
              </c:numCache>
            </c:numRef>
          </c:val>
          <c:smooth val="0"/>
          <c:extLst>
            <c:ext xmlns:c16="http://schemas.microsoft.com/office/drawing/2014/chart" uri="{C3380CC4-5D6E-409C-BE32-E72D297353CC}">
              <c16:uniqueId val="{00000000-C6DE-44B1-AFDC-327F4E5FCF43}"/>
            </c:ext>
          </c:extLst>
        </c:ser>
        <c:ser>
          <c:idx val="1"/>
          <c:order val="1"/>
          <c:tx>
            <c:strRef>
              <c:f>Сумська!$F$1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Сумська!$F$2:$F$25</c:f>
              <c:numCache>
                <c:formatCode>General</c:formatCode>
                <c:ptCount val="24"/>
                <c:pt idx="0">
                  <c:v>0.61240152511489687</c:v>
                </c:pt>
                <c:pt idx="1">
                  <c:v>5.4999728584434776E-2</c:v>
                </c:pt>
                <c:pt idx="2">
                  <c:v>1.7490152948313489E-2</c:v>
                </c:pt>
                <c:pt idx="3">
                  <c:v>1.1317468025785801E-2</c:v>
                </c:pt>
                <c:pt idx="4">
                  <c:v>180.01118170675403</c:v>
                </c:pt>
                <c:pt idx="5">
                  <c:v>1.9733680012649268</c:v>
                </c:pt>
                <c:pt idx="6">
                  <c:v>0.49661341708796564</c:v>
                </c:pt>
                <c:pt idx="7">
                  <c:v>5.5692145582873767E-3</c:v>
                </c:pt>
                <c:pt idx="8">
                  <c:v>442.97164815587018</c:v>
                </c:pt>
                <c:pt idx="9">
                  <c:v>11.404099961831465</c:v>
                </c:pt>
                <c:pt idx="10">
                  <c:v>17.509167600893882</c:v>
                </c:pt>
                <c:pt idx="11">
                  <c:v>0.3222643653421684</c:v>
                </c:pt>
                <c:pt idx="12">
                  <c:v>0.61240152511489687</c:v>
                </c:pt>
                <c:pt idx="13">
                  <c:v>5.4999728584434776E-2</c:v>
                </c:pt>
                <c:pt idx="14">
                  <c:v>1.7490152948313489E-2</c:v>
                </c:pt>
                <c:pt idx="15">
                  <c:v>1.1317468025785801E-2</c:v>
                </c:pt>
                <c:pt idx="16">
                  <c:v>180.01118170675403</c:v>
                </c:pt>
                <c:pt idx="17">
                  <c:v>1.9733680012649268</c:v>
                </c:pt>
                <c:pt idx="18">
                  <c:v>0.49661341708796564</c:v>
                </c:pt>
                <c:pt idx="19">
                  <c:v>5.5692145582873767E-3</c:v>
                </c:pt>
                <c:pt idx="20">
                  <c:v>442.97164815587018</c:v>
                </c:pt>
                <c:pt idx="21">
                  <c:v>11.404099961831465</c:v>
                </c:pt>
                <c:pt idx="22">
                  <c:v>17.509167600893882</c:v>
                </c:pt>
                <c:pt idx="23">
                  <c:v>0.3222643653421684</c:v>
                </c:pt>
              </c:numCache>
            </c:numRef>
          </c:val>
          <c:smooth val="0"/>
          <c:extLs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smooth val="0"/>
        <c:axId val="242673152"/>
        <c:axId val="242674688"/>
      </c:lineChart>
      <c:catAx>
        <c:axId val="2426731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674688"/>
        <c:crosses val="autoZero"/>
        <c:auto val="1"/>
        <c:lblAlgn val="ctr"/>
        <c:lblOffset val="100"/>
        <c:noMultiLvlLbl val="0"/>
      </c:catAx>
      <c:valAx>
        <c:axId val="24267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67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Сумська!$B$1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Сумська!$B$2:$B$25</c:f>
              <c:numCache>
                <c:formatCode>0.0</c:formatCode>
                <c:ptCount val="24"/>
                <c:pt idx="0">
                  <c:v>154.02370199133827</c:v>
                </c:pt>
                <c:pt idx="1">
                  <c:v>94.180098032920228</c:v>
                </c:pt>
                <c:pt idx="2">
                  <c:v>5.1727705358990272</c:v>
                </c:pt>
                <c:pt idx="3">
                  <c:v>8.9185698894810816E-2</c:v>
                </c:pt>
                <c:pt idx="4">
                  <c:v>0.01</c:v>
                </c:pt>
                <c:pt idx="5">
                  <c:v>0.17837139778962163</c:v>
                </c:pt>
                <c:pt idx="6">
                  <c:v>0.35674279557924327</c:v>
                </c:pt>
                <c:pt idx="7">
                  <c:v>0.17837139778962163</c:v>
                </c:pt>
                <c:pt idx="8">
                  <c:v>0.01</c:v>
                </c:pt>
                <c:pt idx="9">
                  <c:v>0.44592849447405408</c:v>
                </c:pt>
                <c:pt idx="10">
                  <c:v>5.0835848370042163</c:v>
                </c:pt>
                <c:pt idx="11">
                  <c:v>89.007327497021194</c:v>
                </c:pt>
                <c:pt idx="12">
                  <c:v>18.869002854843846</c:v>
                </c:pt>
                <c:pt idx="13">
                  <c:v>3.447221675404164</c:v>
                </c:pt>
                <c:pt idx="14">
                  <c:v>23.858402648191976</c:v>
                </c:pt>
                <c:pt idx="15">
                  <c:v>0.99787995866962642</c:v>
                </c:pt>
                <c:pt idx="16">
                  <c:v>0.36286543951622779</c:v>
                </c:pt>
                <c:pt idx="17">
                  <c:v>1E-3</c:v>
                </c:pt>
                <c:pt idx="18">
                  <c:v>1E-3</c:v>
                </c:pt>
                <c:pt idx="19">
                  <c:v>1E-3</c:v>
                </c:pt>
                <c:pt idx="20">
                  <c:v>9.0716359879056949E-2</c:v>
                </c:pt>
                <c:pt idx="21">
                  <c:v>1E-3</c:v>
                </c:pt>
                <c:pt idx="22">
                  <c:v>0.36286543951622779</c:v>
                </c:pt>
                <c:pt idx="23">
                  <c:v>0.27214907963717083</c:v>
                </c:pt>
              </c:numCache>
            </c:numRef>
          </c:val>
          <c:smooth val="0"/>
          <c:extLst>
            <c:ext xmlns:c16="http://schemas.microsoft.com/office/drawing/2014/chart" uri="{C3380CC4-5D6E-409C-BE32-E72D297353CC}">
              <c16:uniqueId val="{00000000-465B-4954-BD36-E8579438F128}"/>
            </c:ext>
          </c:extLst>
        </c:ser>
        <c:ser>
          <c:idx val="1"/>
          <c:order val="1"/>
          <c:tx>
            <c:strRef>
              <c:f>Сумська!$I$1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Сумська!$I$2:$I$25</c:f>
              <c:numCache>
                <c:formatCode>General</c:formatCode>
                <c:ptCount val="24"/>
                <c:pt idx="0">
                  <c:v>154.02370199133827</c:v>
                </c:pt>
                <c:pt idx="1">
                  <c:v>94.179068147583536</c:v>
                </c:pt>
                <c:pt idx="2">
                  <c:v>5.1749448772433881</c:v>
                </c:pt>
                <c:pt idx="3">
                  <c:v>9.0505893529589598E-2</c:v>
                </c:pt>
                <c:pt idx="4">
                  <c:v>1.0242966291166488E-3</c:v>
                </c:pt>
                <c:pt idx="5">
                  <c:v>0.18438484473688493</c:v>
                </c:pt>
                <c:pt idx="6">
                  <c:v>0.36385848162083706</c:v>
                </c:pt>
                <c:pt idx="7">
                  <c:v>0.18069634641278792</c:v>
                </c:pt>
                <c:pt idx="8">
                  <c:v>1.0063349046577465E-3</c:v>
                </c:pt>
                <c:pt idx="9">
                  <c:v>0.44577782682700445</c:v>
                </c:pt>
                <c:pt idx="10">
                  <c:v>5.0836722359185158</c:v>
                </c:pt>
                <c:pt idx="11">
                  <c:v>89.006344185863441</c:v>
                </c:pt>
                <c:pt idx="12">
                  <c:v>28.658042820756467</c:v>
                </c:pt>
                <c:pt idx="13">
                  <c:v>17.545199578059997</c:v>
                </c:pt>
                <c:pt idx="14">
                  <c:v>0.96481190687301999</c:v>
                </c:pt>
                <c:pt idx="15">
                  <c:v>1.6874545008372835E-2</c:v>
                </c:pt>
                <c:pt idx="16">
                  <c:v>1.9097709135542228E-4</c:v>
                </c:pt>
                <c:pt idx="17">
                  <c:v>3.4378011828154163E-2</c:v>
                </c:pt>
                <c:pt idx="18">
                  <c:v>6.7840445166582303E-2</c:v>
                </c:pt>
                <c:pt idx="19">
                  <c:v>3.3690452435176786E-2</c:v>
                </c:pt>
                <c:pt idx="20">
                  <c:v>1.8762929496409528E-4</c:v>
                </c:pt>
                <c:pt idx="21">
                  <c:v>8.3114457876622139E-2</c:v>
                </c:pt>
                <c:pt idx="22">
                  <c:v>0.94784479810170919</c:v>
                </c:pt>
                <c:pt idx="23">
                  <c:v>16.595816125527403</c:v>
                </c:pt>
              </c:numCache>
            </c:numRef>
          </c:val>
          <c:smooth val="0"/>
          <c:extLs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smooth val="0"/>
        <c:axId val="242987392"/>
        <c:axId val="242988928"/>
      </c:lineChart>
      <c:catAx>
        <c:axId val="2429873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988928"/>
        <c:crosses val="autoZero"/>
        <c:auto val="1"/>
        <c:lblAlgn val="ctr"/>
        <c:lblOffset val="100"/>
        <c:noMultiLvlLbl val="0"/>
      </c:catAx>
      <c:valAx>
        <c:axId val="242988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987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Сумська!$B$1</c:f>
              <c:strCache>
                <c:ptCount val="1"/>
                <c:pt idx="0">
                  <c:v>Кількість хворих на грип осіб / на 100 тис. населення (спостережна)</c:v>
                </c:pt>
              </c:strCache>
            </c:strRef>
          </c:tx>
          <c:marker>
            <c:symbol val="none"/>
          </c:marker>
          <c:cat>
            <c:strRef>
              <c:f>Сумська!$A$2:$A$25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Сумська!$B$2:$B$25</c:f>
              <c:numCache>
                <c:formatCode>0.0</c:formatCode>
                <c:ptCount val="24"/>
                <c:pt idx="0">
                  <c:v>154.02370199133827</c:v>
                </c:pt>
                <c:pt idx="1">
                  <c:v>94.180098032920228</c:v>
                </c:pt>
                <c:pt idx="2">
                  <c:v>5.1727705358990272</c:v>
                </c:pt>
                <c:pt idx="3">
                  <c:v>8.9185698894810816E-2</c:v>
                </c:pt>
                <c:pt idx="4">
                  <c:v>0.01</c:v>
                </c:pt>
                <c:pt idx="5">
                  <c:v>0.17837139778962163</c:v>
                </c:pt>
                <c:pt idx="6">
                  <c:v>0.35674279557924327</c:v>
                </c:pt>
                <c:pt idx="7">
                  <c:v>0.17837139778962163</c:v>
                </c:pt>
                <c:pt idx="8">
                  <c:v>0.01</c:v>
                </c:pt>
                <c:pt idx="9">
                  <c:v>0.44592849447405408</c:v>
                </c:pt>
                <c:pt idx="10">
                  <c:v>5.0835848370042163</c:v>
                </c:pt>
                <c:pt idx="11">
                  <c:v>89.007327497021194</c:v>
                </c:pt>
                <c:pt idx="12">
                  <c:v>18.869002854843846</c:v>
                </c:pt>
                <c:pt idx="13">
                  <c:v>3.447221675404164</c:v>
                </c:pt>
                <c:pt idx="14">
                  <c:v>23.858402648191976</c:v>
                </c:pt>
                <c:pt idx="15">
                  <c:v>0.99787995866962642</c:v>
                </c:pt>
                <c:pt idx="16">
                  <c:v>0.36286543951622779</c:v>
                </c:pt>
                <c:pt idx="17">
                  <c:v>1E-3</c:v>
                </c:pt>
                <c:pt idx="18">
                  <c:v>1E-3</c:v>
                </c:pt>
                <c:pt idx="19">
                  <c:v>1E-3</c:v>
                </c:pt>
                <c:pt idx="20">
                  <c:v>9.0716359879056949E-2</c:v>
                </c:pt>
                <c:pt idx="21">
                  <c:v>1E-3</c:v>
                </c:pt>
                <c:pt idx="22">
                  <c:v>0.36286543951622779</c:v>
                </c:pt>
                <c:pt idx="23">
                  <c:v>0.27214907963717083</c:v>
                </c:pt>
              </c:numCache>
            </c:numRef>
          </c:val>
          <c:smooth val="0"/>
          <c:extLs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smooth val="0"/>
        <c:axId val="242947584"/>
        <c:axId val="242949120"/>
      </c:lineChart>
      <c:catAx>
        <c:axId val="242947584"/>
        <c:scaling>
          <c:orientation val="minMax"/>
        </c:scaling>
        <c:delete val="0"/>
        <c:axPos val="b"/>
        <c:numFmt formatCode="General" sourceLinked="0"/>
        <c:majorTickMark val="out"/>
        <c:minorTickMark val="none"/>
        <c:tickLblPos val="nextTo"/>
        <c:crossAx val="242949120"/>
        <c:crosses val="autoZero"/>
        <c:auto val="1"/>
        <c:lblAlgn val="ctr"/>
        <c:lblOffset val="100"/>
        <c:noMultiLvlLbl val="0"/>
      </c:catAx>
      <c:valAx>
        <c:axId val="242949120"/>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4294758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Сумська!$F$1</c:f>
              <c:strCache>
                <c:ptCount val="1"/>
                <c:pt idx="0">
                  <c:v>Інтенсивність передачи збудника грипу (усереднена)</c:v>
                </c:pt>
              </c:strCache>
            </c:strRef>
          </c:tx>
          <c:spPr>
            <a:ln w="15875"/>
          </c:spPr>
          <c:marker>
            <c:symbol val="square"/>
            <c:size val="5"/>
          </c:marker>
          <c:cat>
            <c:strRef>
              <c:f>Сумська!$A$2:$A$25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Сумська!$F$2:$F$25</c:f>
              <c:numCache>
                <c:formatCode>General</c:formatCode>
                <c:ptCount val="24"/>
                <c:pt idx="0">
                  <c:v>0.61240152511489687</c:v>
                </c:pt>
                <c:pt idx="1">
                  <c:v>5.4999728584434776E-2</c:v>
                </c:pt>
                <c:pt idx="2">
                  <c:v>1.7490152948313489E-2</c:v>
                </c:pt>
                <c:pt idx="3">
                  <c:v>1.1317468025785801E-2</c:v>
                </c:pt>
                <c:pt idx="4">
                  <c:v>180.01118170675403</c:v>
                </c:pt>
                <c:pt idx="5">
                  <c:v>1.9733680012649268</c:v>
                </c:pt>
                <c:pt idx="6">
                  <c:v>0.49661341708796564</c:v>
                </c:pt>
                <c:pt idx="7">
                  <c:v>5.5692145582873767E-3</c:v>
                </c:pt>
                <c:pt idx="8">
                  <c:v>442.97164815587018</c:v>
                </c:pt>
                <c:pt idx="9">
                  <c:v>11.404099961831465</c:v>
                </c:pt>
                <c:pt idx="10">
                  <c:v>17.509167600893882</c:v>
                </c:pt>
                <c:pt idx="11">
                  <c:v>0.3222643653421684</c:v>
                </c:pt>
                <c:pt idx="12">
                  <c:v>0.61240152511489687</c:v>
                </c:pt>
                <c:pt idx="13">
                  <c:v>5.4999728584434776E-2</c:v>
                </c:pt>
                <c:pt idx="14">
                  <c:v>1.7490152948313489E-2</c:v>
                </c:pt>
                <c:pt idx="15">
                  <c:v>1.1317468025785801E-2</c:v>
                </c:pt>
                <c:pt idx="16">
                  <c:v>180.01118170675403</c:v>
                </c:pt>
                <c:pt idx="17">
                  <c:v>1.9733680012649268</c:v>
                </c:pt>
                <c:pt idx="18">
                  <c:v>0.49661341708796564</c:v>
                </c:pt>
                <c:pt idx="19">
                  <c:v>5.5692145582873767E-3</c:v>
                </c:pt>
                <c:pt idx="20">
                  <c:v>442.97164815587018</c:v>
                </c:pt>
                <c:pt idx="21">
                  <c:v>11.404099961831465</c:v>
                </c:pt>
                <c:pt idx="22">
                  <c:v>17.509167600893882</c:v>
                </c:pt>
                <c:pt idx="23">
                  <c:v>0.3222643653421684</c:v>
                </c:pt>
              </c:numCache>
            </c:numRef>
          </c:val>
          <c:smooth val="0"/>
          <c:extLst>
            <c:ext xmlns:c16="http://schemas.microsoft.com/office/drawing/2014/chart" uri="{C3380CC4-5D6E-409C-BE32-E72D297353CC}">
              <c16:uniqueId val="{00000000-B25D-4B1A-AC3C-64912DAD8089}"/>
            </c:ext>
          </c:extLst>
        </c:ser>
        <c:ser>
          <c:idx val="1"/>
          <c:order val="1"/>
          <c:tx>
            <c:strRef>
              <c:f>Сумська!$E$1</c:f>
              <c:strCache>
                <c:ptCount val="1"/>
                <c:pt idx="0">
                  <c:v>Інтенсивність передачи збудника грипу (розрахована)</c:v>
                </c:pt>
              </c:strCache>
            </c:strRef>
          </c:tx>
          <c:spPr>
            <a:ln w="15875"/>
          </c:spPr>
          <c:marker>
            <c:symbol val="triangle"/>
            <c:size val="5"/>
          </c:marker>
          <c:cat>
            <c:strRef>
              <c:f>Сумська!$A$2:$A$25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Сумська!$E$2:$E$25</c:f>
              <c:numCache>
                <c:formatCode>General</c:formatCode>
                <c:ptCount val="24"/>
                <c:pt idx="0">
                  <c:v>0.61240822196764022</c:v>
                </c:pt>
                <c:pt idx="1">
                  <c:v>5.497601889273019E-2</c:v>
                </c:pt>
                <c:pt idx="2">
                  <c:v>1.7242271213469877E-2</c:v>
                </c:pt>
                <c:pt idx="3">
                  <c:v>0.11212570000008919</c:v>
                </c:pt>
                <c:pt idx="4">
                  <c:v>17.837141562676319</c:v>
                </c:pt>
                <c:pt idx="5">
                  <c:v>2.0000035674343191</c:v>
                </c:pt>
                <c:pt idx="6">
                  <c:v>0.50000178372034121</c:v>
                </c:pt>
                <c:pt idx="7">
                  <c:v>5.606290000017837E-2</c:v>
                </c:pt>
                <c:pt idx="8">
                  <c:v>44.592853906690799</c:v>
                </c:pt>
                <c:pt idx="9">
                  <c:v>11.400050836075062</c:v>
                </c:pt>
                <c:pt idx="10">
                  <c:v>17.509662048349462</c:v>
                </c:pt>
                <c:pt idx="11">
                  <c:v>0.21218267240478447</c:v>
                </c:pt>
                <c:pt idx="12">
                  <c:v>0.18272678641485288</c:v>
                </c:pt>
                <c:pt idx="13">
                  <c:v>6.9212912238302318</c:v>
                </c:pt>
                <c:pt idx="14">
                  <c:v>4.1835076237971253E-2</c:v>
                </c:pt>
                <c:pt idx="15">
                  <c:v>0.36363999232696881</c:v>
                </c:pt>
                <c:pt idx="16">
                  <c:v>2.7558525000362867E-3</c:v>
                </c:pt>
                <c:pt idx="17">
                  <c:v>1.0000000100000002</c:v>
                </c:pt>
                <c:pt idx="18">
                  <c:v>1.0000000100000002</c:v>
                </c:pt>
                <c:pt idx="19">
                  <c:v>90.716360786220548</c:v>
                </c:pt>
                <c:pt idx="20">
                  <c:v>1.1023380000009072E-2</c:v>
                </c:pt>
                <c:pt idx="21">
                  <c:v>362.86544314488219</c:v>
                </c:pt>
                <c:pt idx="22">
                  <c:v>0.75000272150067171</c:v>
                </c:pt>
                <c:pt idx="23">
                  <c:v>0</c:v>
                </c:pt>
              </c:numCache>
            </c:numRef>
          </c:val>
          <c:smooth val="0"/>
          <c:extLs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243122944"/>
        <c:axId val="243124480"/>
      </c:lineChart>
      <c:catAx>
        <c:axId val="243122944"/>
        <c:scaling>
          <c:orientation val="minMax"/>
        </c:scaling>
        <c:delete val="0"/>
        <c:axPos val="b"/>
        <c:numFmt formatCode="General" sourceLinked="1"/>
        <c:majorTickMark val="out"/>
        <c:minorTickMark val="none"/>
        <c:tickLblPos val="nextTo"/>
        <c:crossAx val="243124480"/>
        <c:crosses val="autoZero"/>
        <c:auto val="1"/>
        <c:lblAlgn val="ctr"/>
        <c:lblOffset val="100"/>
        <c:noMultiLvlLbl val="0"/>
      </c:catAx>
      <c:valAx>
        <c:axId val="243124480"/>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243122944"/>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Сумська!$F$1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Сумська!$E$2:$E$25</c:f>
              <c:numCache>
                <c:formatCode>General</c:formatCode>
                <c:ptCount val="24"/>
                <c:pt idx="0">
                  <c:v>0.61240822196764022</c:v>
                </c:pt>
                <c:pt idx="1">
                  <c:v>5.497601889273019E-2</c:v>
                </c:pt>
                <c:pt idx="2">
                  <c:v>1.7242271213469877E-2</c:v>
                </c:pt>
                <c:pt idx="3">
                  <c:v>0.11212570000008919</c:v>
                </c:pt>
                <c:pt idx="4">
                  <c:v>17.837141562676319</c:v>
                </c:pt>
                <c:pt idx="5">
                  <c:v>2.0000035674343191</c:v>
                </c:pt>
                <c:pt idx="6">
                  <c:v>0.50000178372034121</c:v>
                </c:pt>
                <c:pt idx="7">
                  <c:v>5.606290000017837E-2</c:v>
                </c:pt>
                <c:pt idx="8">
                  <c:v>44.592853906690799</c:v>
                </c:pt>
                <c:pt idx="9">
                  <c:v>11.400050836075062</c:v>
                </c:pt>
                <c:pt idx="10">
                  <c:v>17.509662048349462</c:v>
                </c:pt>
                <c:pt idx="11">
                  <c:v>0.21218267240478447</c:v>
                </c:pt>
                <c:pt idx="12">
                  <c:v>0.18272678641485288</c:v>
                </c:pt>
                <c:pt idx="13">
                  <c:v>6.9212912238302318</c:v>
                </c:pt>
                <c:pt idx="14">
                  <c:v>4.1835076237971253E-2</c:v>
                </c:pt>
                <c:pt idx="15">
                  <c:v>0.36363999232696881</c:v>
                </c:pt>
                <c:pt idx="16">
                  <c:v>2.7558525000362867E-3</c:v>
                </c:pt>
                <c:pt idx="17">
                  <c:v>1.0000000100000002</c:v>
                </c:pt>
                <c:pt idx="18">
                  <c:v>1.0000000100000002</c:v>
                </c:pt>
                <c:pt idx="19">
                  <c:v>90.716360786220548</c:v>
                </c:pt>
                <c:pt idx="20">
                  <c:v>1.1023380000009072E-2</c:v>
                </c:pt>
                <c:pt idx="21">
                  <c:v>362.86544314488219</c:v>
                </c:pt>
                <c:pt idx="22">
                  <c:v>0.75000272150067171</c:v>
                </c:pt>
                <c:pt idx="23">
                  <c:v>0</c:v>
                </c:pt>
              </c:numCache>
            </c:numRef>
          </c:xVal>
          <c:yVal>
            <c:numRef>
              <c:f>Сумська!$F$2:$F$25</c:f>
              <c:numCache>
                <c:formatCode>General</c:formatCode>
                <c:ptCount val="24"/>
                <c:pt idx="0">
                  <c:v>0.61240152511489687</c:v>
                </c:pt>
                <c:pt idx="1">
                  <c:v>5.4999728584434776E-2</c:v>
                </c:pt>
                <c:pt idx="2">
                  <c:v>1.7490152948313489E-2</c:v>
                </c:pt>
                <c:pt idx="3">
                  <c:v>1.1317468025785801E-2</c:v>
                </c:pt>
                <c:pt idx="4">
                  <c:v>180.01118170675403</c:v>
                </c:pt>
                <c:pt idx="5">
                  <c:v>1.9733680012649268</c:v>
                </c:pt>
                <c:pt idx="6">
                  <c:v>0.49661341708796564</c:v>
                </c:pt>
                <c:pt idx="7">
                  <c:v>5.5692145582873767E-3</c:v>
                </c:pt>
                <c:pt idx="8">
                  <c:v>442.97164815587018</c:v>
                </c:pt>
                <c:pt idx="9">
                  <c:v>11.404099961831465</c:v>
                </c:pt>
                <c:pt idx="10">
                  <c:v>17.509167600893882</c:v>
                </c:pt>
                <c:pt idx="11">
                  <c:v>0.3222643653421684</c:v>
                </c:pt>
                <c:pt idx="12">
                  <c:v>0.61240152511489687</c:v>
                </c:pt>
                <c:pt idx="13">
                  <c:v>5.4999728584434776E-2</c:v>
                </c:pt>
                <c:pt idx="14">
                  <c:v>1.7490152948313489E-2</c:v>
                </c:pt>
                <c:pt idx="15">
                  <c:v>1.1317468025785801E-2</c:v>
                </c:pt>
                <c:pt idx="16">
                  <c:v>180.01118170675403</c:v>
                </c:pt>
                <c:pt idx="17">
                  <c:v>1.9733680012649268</c:v>
                </c:pt>
                <c:pt idx="18">
                  <c:v>0.49661341708796564</c:v>
                </c:pt>
                <c:pt idx="19">
                  <c:v>5.5692145582873767E-3</c:v>
                </c:pt>
                <c:pt idx="20">
                  <c:v>442.97164815587018</c:v>
                </c:pt>
                <c:pt idx="21">
                  <c:v>11.404099961831465</c:v>
                </c:pt>
                <c:pt idx="22">
                  <c:v>17.509167600893882</c:v>
                </c:pt>
                <c:pt idx="23">
                  <c:v>0.3222643653421684</c:v>
                </c:pt>
              </c:numCache>
            </c:numRef>
          </c:yVal>
          <c:smooth val="0"/>
          <c:extLs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239431040"/>
        <c:axId val="243295744"/>
      </c:scatterChart>
      <c:valAx>
        <c:axId val="23943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43295744"/>
        <c:crosses val="autoZero"/>
        <c:crossBetween val="midCat"/>
      </c:valAx>
      <c:valAx>
        <c:axId val="2432957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39431040"/>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Тернопільська!$C$1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Тернопільська!$C$2:$C$25</c:f>
              <c:numCache>
                <c:formatCode>General</c:formatCode>
                <c:ptCount val="24"/>
                <c:pt idx="0">
                  <c:v>1.2749780863141415E-4</c:v>
                </c:pt>
                <c:pt idx="1">
                  <c:v>1.7812193852918153E-4</c:v>
                </c:pt>
                <c:pt idx="2">
                  <c:v>1.7812193852918152E-5</c:v>
                </c:pt>
                <c:pt idx="3">
                  <c:v>3.7499355479827689E-6</c:v>
                </c:pt>
                <c:pt idx="4">
                  <c:v>1E-8</c:v>
                </c:pt>
                <c:pt idx="5">
                  <c:v>1E-8</c:v>
                </c:pt>
                <c:pt idx="6">
                  <c:v>1E-8</c:v>
                </c:pt>
                <c:pt idx="7">
                  <c:v>1E-8</c:v>
                </c:pt>
                <c:pt idx="8">
                  <c:v>1E-8</c:v>
                </c:pt>
                <c:pt idx="9">
                  <c:v>1E-8</c:v>
                </c:pt>
                <c:pt idx="10">
                  <c:v>5.6249033219741538E-6</c:v>
                </c:pt>
                <c:pt idx="11">
                  <c:v>8.718600149059938E-5</c:v>
                </c:pt>
                <c:pt idx="12">
                  <c:v>2.1781519990226727E-5</c:v>
                </c:pt>
                <c:pt idx="13">
                  <c:v>1E-8</c:v>
                </c:pt>
                <c:pt idx="14">
                  <c:v>2.1781519990226727E-5</c:v>
                </c:pt>
                <c:pt idx="15">
                  <c:v>1E-8</c:v>
                </c:pt>
                <c:pt idx="16">
                  <c:v>1E-8</c:v>
                </c:pt>
                <c:pt idx="17">
                  <c:v>1E-8</c:v>
                </c:pt>
                <c:pt idx="18">
                  <c:v>1E-8</c:v>
                </c:pt>
                <c:pt idx="19">
                  <c:v>1E-8</c:v>
                </c:pt>
                <c:pt idx="20">
                  <c:v>1E-8</c:v>
                </c:pt>
                <c:pt idx="21">
                  <c:v>1E-8</c:v>
                </c:pt>
                <c:pt idx="22">
                  <c:v>1E-8</c:v>
                </c:pt>
                <c:pt idx="23">
                  <c:v>1E-8</c:v>
                </c:pt>
              </c:numCache>
            </c:numRef>
          </c:val>
          <c:smooth val="0"/>
          <c:extLst>
            <c:ext xmlns:c16="http://schemas.microsoft.com/office/drawing/2014/chart" uri="{C3380CC4-5D6E-409C-BE32-E72D297353CC}">
              <c16:uniqueId val="{00000000-158A-4C30-A915-1FB9A3186CCA}"/>
            </c:ext>
          </c:extLst>
        </c:ser>
        <c:ser>
          <c:idx val="1"/>
          <c:order val="1"/>
          <c:tx>
            <c:strRef>
              <c:f>Тернопільська!$G$1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Тернопільська!$G$2:$G$25</c:f>
              <c:numCache>
                <c:formatCode>General</c:formatCode>
                <c:ptCount val="24"/>
                <c:pt idx="0">
                  <c:v>1.2749780863141415E-4</c:v>
                </c:pt>
                <c:pt idx="1">
                  <c:v>1.7811884919998695E-4</c:v>
                </c:pt>
                <c:pt idx="2">
                  <c:v>1.7814781004653906E-5</c:v>
                </c:pt>
                <c:pt idx="3">
                  <c:v>3.7504363332913858E-6</c:v>
                </c:pt>
                <c:pt idx="4">
                  <c:v>1.0001312228298663E-8</c:v>
                </c:pt>
                <c:pt idx="5">
                  <c:v>1.0001040664027069E-8</c:v>
                </c:pt>
                <c:pt idx="6">
                  <c:v>1.0000222665165598E-8</c:v>
                </c:pt>
                <c:pt idx="7">
                  <c:v>9.998734731398956E-9</c:v>
                </c:pt>
                <c:pt idx="8">
                  <c:v>9.9967677264637913E-9</c:v>
                </c:pt>
                <c:pt idx="9">
                  <c:v>9.9944889685697278E-9</c:v>
                </c:pt>
                <c:pt idx="10">
                  <c:v>5.6204283499324586E-6</c:v>
                </c:pt>
                <c:pt idx="11">
                  <c:v>8.7189248059239512E-5</c:v>
                </c:pt>
                <c:pt idx="12">
                  <c:v>1.6990718007519517E-5</c:v>
                </c:pt>
                <c:pt idx="13">
                  <c:v>2.3739244217158551E-5</c:v>
                </c:pt>
                <c:pt idx="14">
                  <c:v>2.3746770151922071E-6</c:v>
                </c:pt>
                <c:pt idx="15">
                  <c:v>4.9993387336366346E-7</c:v>
                </c:pt>
                <c:pt idx="16">
                  <c:v>1.333181147266919E-9</c:v>
                </c:pt>
                <c:pt idx="17">
                  <c:v>1.3331449591363039E-9</c:v>
                </c:pt>
                <c:pt idx="18">
                  <c:v>1.3330359309324206E-9</c:v>
                </c:pt>
                <c:pt idx="19">
                  <c:v>1.3328375999833912E-9</c:v>
                </c:pt>
                <c:pt idx="20">
                  <c:v>1.3325754085419376E-9</c:v>
                </c:pt>
                <c:pt idx="21">
                  <c:v>1.3322716602283359E-9</c:v>
                </c:pt>
                <c:pt idx="22">
                  <c:v>7.4920663751481784E-7</c:v>
                </c:pt>
                <c:pt idx="23">
                  <c:v>1.1622438273791863E-5</c:v>
                </c:pt>
              </c:numCache>
            </c:numRef>
          </c:val>
          <c:smooth val="0"/>
          <c:extLs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smooth val="0"/>
        <c:axId val="243405184"/>
        <c:axId val="243406720"/>
      </c:lineChart>
      <c:catAx>
        <c:axId val="2434051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406720"/>
        <c:crosses val="autoZero"/>
        <c:auto val="1"/>
        <c:lblAlgn val="ctr"/>
        <c:lblOffset val="100"/>
        <c:noMultiLvlLbl val="0"/>
      </c:catAx>
      <c:valAx>
        <c:axId val="24340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405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Вінницька!$F$1</c:f>
              <c:strCache>
                <c:ptCount val="1"/>
                <c:pt idx="0">
                  <c:v>Інтенсивність передачи збудника грипу (усереднена)</c:v>
                </c:pt>
              </c:strCache>
            </c:strRef>
          </c:tx>
          <c:spPr>
            <a:ln w="15875"/>
          </c:spPr>
          <c:marker>
            <c:symbol val="square"/>
            <c:size val="5"/>
          </c:marker>
          <c:cat>
            <c:strRef>
              <c:f>Вінницька!$A$2:$A$25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Вінницька!$F$2:$F$25</c:f>
              <c:numCache>
                <c:formatCode>General</c:formatCode>
                <c:ptCount val="24"/>
                <c:pt idx="0">
                  <c:v>0.24206139118118761</c:v>
                </c:pt>
                <c:pt idx="1">
                  <c:v>8.0689309197224293E-2</c:v>
                </c:pt>
                <c:pt idx="2">
                  <c:v>7.9011172380248249E-4</c:v>
                </c:pt>
                <c:pt idx="3">
                  <c:v>0.9854965620904067</c:v>
                </c:pt>
                <c:pt idx="4">
                  <c:v>0.9854509298335794</c:v>
                </c:pt>
                <c:pt idx="5">
                  <c:v>0.98523924553809206</c:v>
                </c:pt>
                <c:pt idx="6">
                  <c:v>0.9850820808381664</c:v>
                </c:pt>
                <c:pt idx="7">
                  <c:v>0.98541877421963975</c:v>
                </c:pt>
                <c:pt idx="8">
                  <c:v>122.93232708553137</c:v>
                </c:pt>
                <c:pt idx="9">
                  <c:v>2.5017393064985529</c:v>
                </c:pt>
                <c:pt idx="10">
                  <c:v>84.182431558590451</c:v>
                </c:pt>
                <c:pt idx="11">
                  <c:v>3.0372300626692357</c:v>
                </c:pt>
                <c:pt idx="12">
                  <c:v>0.24206139118118761</c:v>
                </c:pt>
                <c:pt idx="13">
                  <c:v>8.0689309197224293E-2</c:v>
                </c:pt>
                <c:pt idx="14">
                  <c:v>7.9011172380248249E-4</c:v>
                </c:pt>
                <c:pt idx="15">
                  <c:v>0.9854965620904067</c:v>
                </c:pt>
                <c:pt idx="16">
                  <c:v>0.9854509298335794</c:v>
                </c:pt>
                <c:pt idx="17">
                  <c:v>0.98523924553809206</c:v>
                </c:pt>
                <c:pt idx="18">
                  <c:v>0.9850820808381664</c:v>
                </c:pt>
                <c:pt idx="19">
                  <c:v>0.98541877421963975</c:v>
                </c:pt>
                <c:pt idx="20">
                  <c:v>122.93232708553137</c:v>
                </c:pt>
                <c:pt idx="21">
                  <c:v>2.5017393064985529</c:v>
                </c:pt>
                <c:pt idx="22">
                  <c:v>84.182431558590451</c:v>
                </c:pt>
                <c:pt idx="23">
                  <c:v>3.0372300626692357</c:v>
                </c:pt>
              </c:numCache>
            </c:numRef>
          </c:val>
          <c:smooth val="0"/>
          <c:extLst>
            <c:ext xmlns:c16="http://schemas.microsoft.com/office/drawing/2014/chart" uri="{C3380CC4-5D6E-409C-BE32-E72D297353CC}">
              <c16:uniqueId val="{00000000-5CEA-4837-893D-06F560B3C377}"/>
            </c:ext>
          </c:extLst>
        </c:ser>
        <c:ser>
          <c:idx val="1"/>
          <c:order val="1"/>
          <c:tx>
            <c:strRef>
              <c:f>Вінницька!$E$1</c:f>
              <c:strCache>
                <c:ptCount val="1"/>
                <c:pt idx="0">
                  <c:v>Інтенсивність передачи збудника грипу (розрахована)</c:v>
                </c:pt>
              </c:strCache>
            </c:strRef>
          </c:tx>
          <c:spPr>
            <a:ln w="15875"/>
          </c:spPr>
          <c:marker>
            <c:symbol val="triangle"/>
            <c:size val="5"/>
          </c:marker>
          <c:cat>
            <c:strRef>
              <c:f>Вінницька!$A$2:$A$25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Вінницька!$E$2:$E$25</c:f>
              <c:numCache>
                <c:formatCode>General</c:formatCode>
                <c:ptCount val="24"/>
                <c:pt idx="0">
                  <c:v>0.24213789347947764</c:v>
                </c:pt>
                <c:pt idx="1">
                  <c:v>8.0333759886997452E-2</c:v>
                </c:pt>
                <c:pt idx="2">
                  <c:v>8.0175400012472955E-4</c:v>
                </c:pt>
                <c:pt idx="3">
                  <c:v>1.0000000100000002</c:v>
                </c:pt>
                <c:pt idx="4">
                  <c:v>1.0000000100000002</c:v>
                </c:pt>
                <c:pt idx="5">
                  <c:v>1.0000000100000002</c:v>
                </c:pt>
                <c:pt idx="6">
                  <c:v>1.0000000100000002</c:v>
                </c:pt>
                <c:pt idx="7">
                  <c:v>1.0000000100000002</c:v>
                </c:pt>
                <c:pt idx="8">
                  <c:v>124.72809400506897</c:v>
                </c:pt>
                <c:pt idx="9">
                  <c:v>2.5000031182062079</c:v>
                </c:pt>
                <c:pt idx="10">
                  <c:v>82.60025756431466</c:v>
                </c:pt>
                <c:pt idx="11">
                  <c:v>1.4864305687620978</c:v>
                </c:pt>
                <c:pt idx="12">
                  <c:v>0.17663526420780268</c:v>
                </c:pt>
                <c:pt idx="13">
                  <c:v>6.8228910081960219</c:v>
                </c:pt>
                <c:pt idx="14">
                  <c:v>2.1698662147078339E-5</c:v>
                </c:pt>
                <c:pt idx="15">
                  <c:v>1.0000000100000002</c:v>
                </c:pt>
                <c:pt idx="16">
                  <c:v>1.0000000100000002</c:v>
                </c:pt>
                <c:pt idx="17">
                  <c:v>1.0000000100000002</c:v>
                </c:pt>
                <c:pt idx="18">
                  <c:v>1.0000000100000002</c:v>
                </c:pt>
                <c:pt idx="19">
                  <c:v>1.0000000100000002</c:v>
                </c:pt>
                <c:pt idx="20">
                  <c:v>63.16034200061646</c:v>
                </c:pt>
                <c:pt idx="21">
                  <c:v>1.5832730000006314E-2</c:v>
                </c:pt>
                <c:pt idx="22">
                  <c:v>1.0000000100000002</c:v>
                </c:pt>
                <c:pt idx="23">
                  <c:v>0</c:v>
                </c:pt>
              </c:numCache>
            </c:numRef>
          </c:val>
          <c:smooth val="0"/>
          <c:extLst>
            <c:ext xmlns:c16="http://schemas.microsoft.com/office/drawing/2014/chart" uri="{C3380CC4-5D6E-409C-BE32-E72D297353CC}">
              <c16:uniqueId val="{00000001-5CEA-4837-893D-06F560B3C377}"/>
            </c:ext>
          </c:extLst>
        </c:ser>
        <c:dLbls>
          <c:showLegendKey val="0"/>
          <c:showVal val="0"/>
          <c:showCatName val="0"/>
          <c:showSerName val="0"/>
          <c:showPercent val="0"/>
          <c:showBubbleSize val="0"/>
        </c:dLbls>
        <c:marker val="1"/>
        <c:smooth val="0"/>
        <c:axId val="91193728"/>
        <c:axId val="91195264"/>
      </c:lineChart>
      <c:catAx>
        <c:axId val="91193728"/>
        <c:scaling>
          <c:orientation val="minMax"/>
        </c:scaling>
        <c:delete val="0"/>
        <c:axPos val="b"/>
        <c:numFmt formatCode="General" sourceLinked="1"/>
        <c:majorTickMark val="out"/>
        <c:minorTickMark val="none"/>
        <c:tickLblPos val="nextTo"/>
        <c:crossAx val="91195264"/>
        <c:crosses val="autoZero"/>
        <c:auto val="1"/>
        <c:lblAlgn val="ctr"/>
        <c:lblOffset val="100"/>
        <c:noMultiLvlLbl val="0"/>
      </c:catAx>
      <c:valAx>
        <c:axId val="91195264"/>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91193728"/>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Тернопільська!$E$1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Тернопільська!$E$2:$E$25</c:f>
              <c:numCache>
                <c:formatCode>General</c:formatCode>
                <c:ptCount val="24"/>
                <c:pt idx="0">
                  <c:v>1.3972369681809937</c:v>
                </c:pt>
                <c:pt idx="1">
                  <c:v>0.10001781536716065</c:v>
                </c:pt>
                <c:pt idx="2">
                  <c:v>0.21053006579181746</c:v>
                </c:pt>
                <c:pt idx="3">
                  <c:v>2.6667225000374995E-3</c:v>
                </c:pt>
                <c:pt idx="4">
                  <c:v>1.0000000100000002</c:v>
                </c:pt>
                <c:pt idx="5">
                  <c:v>1.0000000100000002</c:v>
                </c:pt>
                <c:pt idx="6">
                  <c:v>1.0000000100000002</c:v>
                </c:pt>
                <c:pt idx="7">
                  <c:v>1.0000000100000002</c:v>
                </c:pt>
                <c:pt idx="8">
                  <c:v>1.0000000100000002</c:v>
                </c:pt>
                <c:pt idx="9">
                  <c:v>562.49033782231879</c:v>
                </c:pt>
                <c:pt idx="10">
                  <c:v>15.500087186491905</c:v>
                </c:pt>
                <c:pt idx="11">
                  <c:v>0.2498499624597908</c:v>
                </c:pt>
                <c:pt idx="12">
                  <c:v>4.5911478282651557E-4</c:v>
                </c:pt>
                <c:pt idx="13">
                  <c:v>2178.1520208041929</c:v>
                </c:pt>
                <c:pt idx="14">
                  <c:v>4.5911478282651557E-4</c:v>
                </c:pt>
                <c:pt idx="15">
                  <c:v>1.0000000100000002</c:v>
                </c:pt>
                <c:pt idx="16">
                  <c:v>1.0000000100000002</c:v>
                </c:pt>
                <c:pt idx="17">
                  <c:v>1.0000000100000002</c:v>
                </c:pt>
                <c:pt idx="18">
                  <c:v>1.0000000100000002</c:v>
                </c:pt>
                <c:pt idx="19">
                  <c:v>1.0000000100000002</c:v>
                </c:pt>
                <c:pt idx="20">
                  <c:v>1.0000000100000002</c:v>
                </c:pt>
                <c:pt idx="21">
                  <c:v>1.0000000100000002</c:v>
                </c:pt>
                <c:pt idx="22">
                  <c:v>1.0000000100000002</c:v>
                </c:pt>
                <c:pt idx="23">
                  <c:v>0</c:v>
                </c:pt>
              </c:numCache>
            </c:numRef>
          </c:val>
          <c:smooth val="0"/>
          <c:extLst>
            <c:ext xmlns:c16="http://schemas.microsoft.com/office/drawing/2014/chart" uri="{C3380CC4-5D6E-409C-BE32-E72D297353CC}">
              <c16:uniqueId val="{00000000-C6DE-44B1-AFDC-327F4E5FCF43}"/>
            </c:ext>
          </c:extLst>
        </c:ser>
        <c:ser>
          <c:idx val="1"/>
          <c:order val="1"/>
          <c:tx>
            <c:strRef>
              <c:f>Тернопільська!$F$1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Тернопільська!$F$2:$F$25</c:f>
              <c:numCache>
                <c:formatCode>General</c:formatCode>
                <c:ptCount val="24"/>
                <c:pt idx="0">
                  <c:v>1.3972127346419181</c:v>
                </c:pt>
                <c:pt idx="1">
                  <c:v>0.10003407723703574</c:v>
                </c:pt>
                <c:pt idx="2">
                  <c:v>0.21052760326965811</c:v>
                </c:pt>
                <c:pt idx="3">
                  <c:v>2.6667163094985561E-3</c:v>
                </c:pt>
                <c:pt idx="4">
                  <c:v>0.99997285713695716</c:v>
                </c:pt>
                <c:pt idx="5">
                  <c:v>0.99991821862580965</c:v>
                </c:pt>
                <c:pt idx="6">
                  <c:v>0.99985121993510695</c:v>
                </c:pt>
                <c:pt idx="7">
                  <c:v>0.99980328461220613</c:v>
                </c:pt>
                <c:pt idx="8">
                  <c:v>0.9997720605255791</c:v>
                </c:pt>
                <c:pt idx="9">
                  <c:v>562.35275498133706</c:v>
                </c:pt>
                <c:pt idx="10">
                  <c:v>15.513005891083575</c:v>
                </c:pt>
                <c:pt idx="11">
                  <c:v>0.19488870385802126</c:v>
                </c:pt>
                <c:pt idx="12">
                  <c:v>1.3972127346419181</c:v>
                </c:pt>
                <c:pt idx="13">
                  <c:v>0.10003407723703574</c:v>
                </c:pt>
                <c:pt idx="14">
                  <c:v>0.21052760326965811</c:v>
                </c:pt>
                <c:pt idx="15">
                  <c:v>2.6667163094985561E-3</c:v>
                </c:pt>
                <c:pt idx="16">
                  <c:v>0.99997285713695716</c:v>
                </c:pt>
                <c:pt idx="17">
                  <c:v>0.99991821862580965</c:v>
                </c:pt>
                <c:pt idx="18">
                  <c:v>0.99985121993510695</c:v>
                </c:pt>
                <c:pt idx="19">
                  <c:v>0.99980328461220613</c:v>
                </c:pt>
                <c:pt idx="20">
                  <c:v>0.9997720605255791</c:v>
                </c:pt>
                <c:pt idx="21">
                  <c:v>562.35275498133706</c:v>
                </c:pt>
                <c:pt idx="22">
                  <c:v>15.513005891083575</c:v>
                </c:pt>
                <c:pt idx="23">
                  <c:v>0.19488870385802126</c:v>
                </c:pt>
              </c:numCache>
            </c:numRef>
          </c:val>
          <c:smooth val="0"/>
          <c:extLs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smooth val="0"/>
        <c:axId val="243428352"/>
        <c:axId val="249905920"/>
      </c:lineChart>
      <c:catAx>
        <c:axId val="2434283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905920"/>
        <c:crosses val="autoZero"/>
        <c:auto val="1"/>
        <c:lblAlgn val="ctr"/>
        <c:lblOffset val="100"/>
        <c:noMultiLvlLbl val="0"/>
      </c:catAx>
      <c:valAx>
        <c:axId val="24990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42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Тернопільська!$B$1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Тернопільська!$B$2:$B$25</c:f>
              <c:numCache>
                <c:formatCode>0.0</c:formatCode>
                <c:ptCount val="24"/>
                <c:pt idx="0">
                  <c:v>12.749780863141416</c:v>
                </c:pt>
                <c:pt idx="1">
                  <c:v>17.812193852918153</c:v>
                </c:pt>
                <c:pt idx="2">
                  <c:v>1.7812193852918152</c:v>
                </c:pt>
                <c:pt idx="3">
                  <c:v>0.3749935547982769</c:v>
                </c:pt>
                <c:pt idx="4">
                  <c:v>1E-3</c:v>
                </c:pt>
                <c:pt idx="5">
                  <c:v>1E-3</c:v>
                </c:pt>
                <c:pt idx="6">
                  <c:v>1E-3</c:v>
                </c:pt>
                <c:pt idx="7">
                  <c:v>1E-3</c:v>
                </c:pt>
                <c:pt idx="8">
                  <c:v>1E-3</c:v>
                </c:pt>
                <c:pt idx="9">
                  <c:v>1E-3</c:v>
                </c:pt>
                <c:pt idx="10">
                  <c:v>0.5624903321974154</c:v>
                </c:pt>
                <c:pt idx="11">
                  <c:v>8.7186001490599381</c:v>
                </c:pt>
                <c:pt idx="12">
                  <c:v>2.1781519990226728</c:v>
                </c:pt>
                <c:pt idx="13">
                  <c:v>1E-3</c:v>
                </c:pt>
                <c:pt idx="14">
                  <c:v>2.1781519990226728</c:v>
                </c:pt>
                <c:pt idx="15">
                  <c:v>1E-3</c:v>
                </c:pt>
                <c:pt idx="16">
                  <c:v>1E-3</c:v>
                </c:pt>
                <c:pt idx="17">
                  <c:v>1E-3</c:v>
                </c:pt>
                <c:pt idx="18">
                  <c:v>1E-3</c:v>
                </c:pt>
                <c:pt idx="19">
                  <c:v>1E-3</c:v>
                </c:pt>
                <c:pt idx="20">
                  <c:v>1E-3</c:v>
                </c:pt>
                <c:pt idx="21">
                  <c:v>1E-3</c:v>
                </c:pt>
                <c:pt idx="22">
                  <c:v>1E-3</c:v>
                </c:pt>
                <c:pt idx="23">
                  <c:v>1E-3</c:v>
                </c:pt>
              </c:numCache>
            </c:numRef>
          </c:val>
          <c:smooth val="0"/>
          <c:extLst>
            <c:ext xmlns:c16="http://schemas.microsoft.com/office/drawing/2014/chart" uri="{C3380CC4-5D6E-409C-BE32-E72D297353CC}">
              <c16:uniqueId val="{00000000-465B-4954-BD36-E8579438F128}"/>
            </c:ext>
          </c:extLst>
        </c:ser>
        <c:ser>
          <c:idx val="1"/>
          <c:order val="1"/>
          <c:tx>
            <c:strRef>
              <c:f>Тернопільська!$I$1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Тернопільська!$I$2:$I$25</c:f>
              <c:numCache>
                <c:formatCode>General</c:formatCode>
                <c:ptCount val="24"/>
                <c:pt idx="0">
                  <c:v>12.749780863141416</c:v>
                </c:pt>
                <c:pt idx="1">
                  <c:v>17.811884919998693</c:v>
                </c:pt>
                <c:pt idx="2">
                  <c:v>1.7814781004653906</c:v>
                </c:pt>
                <c:pt idx="3">
                  <c:v>0.37504363332913859</c:v>
                </c:pt>
                <c:pt idx="4">
                  <c:v>1.0001312228298663E-3</c:v>
                </c:pt>
                <c:pt idx="5">
                  <c:v>1.000104066402707E-3</c:v>
                </c:pt>
                <c:pt idx="6">
                  <c:v>1.0000222665165598E-3</c:v>
                </c:pt>
                <c:pt idx="7">
                  <c:v>9.9987347313989562E-4</c:v>
                </c:pt>
                <c:pt idx="8">
                  <c:v>9.9967677264637908E-4</c:v>
                </c:pt>
                <c:pt idx="9">
                  <c:v>9.9944889685697281E-4</c:v>
                </c:pt>
                <c:pt idx="10">
                  <c:v>0.56204283499324581</c:v>
                </c:pt>
                <c:pt idx="11">
                  <c:v>8.718924805923951</c:v>
                </c:pt>
                <c:pt idx="12">
                  <c:v>1.6990718007519516</c:v>
                </c:pt>
                <c:pt idx="13">
                  <c:v>2.3739244217158553</c:v>
                </c:pt>
                <c:pt idx="14">
                  <c:v>0.2374677015192207</c:v>
                </c:pt>
                <c:pt idx="15">
                  <c:v>4.9993387336366345E-2</c:v>
                </c:pt>
                <c:pt idx="16">
                  <c:v>1.3331811472669191E-4</c:v>
                </c:pt>
                <c:pt idx="17">
                  <c:v>1.3331449591363038E-4</c:v>
                </c:pt>
                <c:pt idx="18">
                  <c:v>1.3330359309324206E-4</c:v>
                </c:pt>
                <c:pt idx="19">
                  <c:v>1.3328375999833913E-4</c:v>
                </c:pt>
                <c:pt idx="20">
                  <c:v>1.3325754085419375E-4</c:v>
                </c:pt>
                <c:pt idx="21">
                  <c:v>1.3322716602283359E-4</c:v>
                </c:pt>
                <c:pt idx="22">
                  <c:v>7.4920663751481778E-2</c:v>
                </c:pt>
                <c:pt idx="23">
                  <c:v>1.1622438273791864</c:v>
                </c:pt>
              </c:numCache>
            </c:numRef>
          </c:val>
          <c:smooth val="0"/>
          <c:extLs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smooth val="0"/>
        <c:axId val="259295104"/>
        <c:axId val="259296640"/>
      </c:lineChart>
      <c:catAx>
        <c:axId val="2592951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296640"/>
        <c:crosses val="autoZero"/>
        <c:auto val="1"/>
        <c:lblAlgn val="ctr"/>
        <c:lblOffset val="100"/>
        <c:noMultiLvlLbl val="0"/>
      </c:catAx>
      <c:valAx>
        <c:axId val="259296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295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Тернопільська!$B$1</c:f>
              <c:strCache>
                <c:ptCount val="1"/>
                <c:pt idx="0">
                  <c:v>Кількість хворих на грип осіб / на 100 тис. населення (спостережна)</c:v>
                </c:pt>
              </c:strCache>
            </c:strRef>
          </c:tx>
          <c:marker>
            <c:symbol val="none"/>
          </c:marker>
          <c:cat>
            <c:strRef>
              <c:f>Тернопільська!$A$2:$A$25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Тернопільська!$B$2:$B$25</c:f>
              <c:numCache>
                <c:formatCode>0.0</c:formatCode>
                <c:ptCount val="24"/>
                <c:pt idx="0">
                  <c:v>12.749780863141416</c:v>
                </c:pt>
                <c:pt idx="1">
                  <c:v>17.812193852918153</c:v>
                </c:pt>
                <c:pt idx="2">
                  <c:v>1.7812193852918152</c:v>
                </c:pt>
                <c:pt idx="3">
                  <c:v>0.3749935547982769</c:v>
                </c:pt>
                <c:pt idx="4">
                  <c:v>1E-3</c:v>
                </c:pt>
                <c:pt idx="5">
                  <c:v>1E-3</c:v>
                </c:pt>
                <c:pt idx="6">
                  <c:v>1E-3</c:v>
                </c:pt>
                <c:pt idx="7">
                  <c:v>1E-3</c:v>
                </c:pt>
                <c:pt idx="8">
                  <c:v>1E-3</c:v>
                </c:pt>
                <c:pt idx="9">
                  <c:v>1E-3</c:v>
                </c:pt>
                <c:pt idx="10">
                  <c:v>0.5624903321974154</c:v>
                </c:pt>
                <c:pt idx="11">
                  <c:v>8.7186001490599381</c:v>
                </c:pt>
                <c:pt idx="12">
                  <c:v>2.1781519990226728</c:v>
                </c:pt>
                <c:pt idx="13">
                  <c:v>1E-3</c:v>
                </c:pt>
                <c:pt idx="14">
                  <c:v>2.1781519990226728</c:v>
                </c:pt>
                <c:pt idx="15">
                  <c:v>1E-3</c:v>
                </c:pt>
                <c:pt idx="16">
                  <c:v>1E-3</c:v>
                </c:pt>
                <c:pt idx="17">
                  <c:v>1E-3</c:v>
                </c:pt>
                <c:pt idx="18">
                  <c:v>1E-3</c:v>
                </c:pt>
                <c:pt idx="19">
                  <c:v>1E-3</c:v>
                </c:pt>
                <c:pt idx="20">
                  <c:v>1E-3</c:v>
                </c:pt>
                <c:pt idx="21">
                  <c:v>1E-3</c:v>
                </c:pt>
                <c:pt idx="22">
                  <c:v>1E-3</c:v>
                </c:pt>
                <c:pt idx="23">
                  <c:v>1E-3</c:v>
                </c:pt>
              </c:numCache>
            </c:numRef>
          </c:val>
          <c:smooth val="0"/>
          <c:extLs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smooth val="0"/>
        <c:axId val="259787776"/>
        <c:axId val="259863296"/>
      </c:lineChart>
      <c:catAx>
        <c:axId val="259787776"/>
        <c:scaling>
          <c:orientation val="minMax"/>
        </c:scaling>
        <c:delete val="0"/>
        <c:axPos val="b"/>
        <c:numFmt formatCode="General" sourceLinked="0"/>
        <c:majorTickMark val="out"/>
        <c:minorTickMark val="none"/>
        <c:tickLblPos val="nextTo"/>
        <c:crossAx val="259863296"/>
        <c:crosses val="autoZero"/>
        <c:auto val="1"/>
        <c:lblAlgn val="ctr"/>
        <c:lblOffset val="100"/>
        <c:noMultiLvlLbl val="0"/>
      </c:catAx>
      <c:valAx>
        <c:axId val="259863296"/>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5978777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Тернопільська!$F$1</c:f>
              <c:strCache>
                <c:ptCount val="1"/>
                <c:pt idx="0">
                  <c:v>Інтенсивність передачи збудника грипу (усереднена)</c:v>
                </c:pt>
              </c:strCache>
            </c:strRef>
          </c:tx>
          <c:spPr>
            <a:ln w="15875"/>
          </c:spPr>
          <c:marker>
            <c:symbol val="square"/>
            <c:size val="5"/>
          </c:marker>
          <c:cat>
            <c:strRef>
              <c:f>Тернопільська!$A$2:$A$25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Тернопільська!$F$2:$F$25</c:f>
              <c:numCache>
                <c:formatCode>General</c:formatCode>
                <c:ptCount val="24"/>
                <c:pt idx="0">
                  <c:v>1.3972127346419181</c:v>
                </c:pt>
                <c:pt idx="1">
                  <c:v>0.10003407723703574</c:v>
                </c:pt>
                <c:pt idx="2">
                  <c:v>0.21052760326965811</c:v>
                </c:pt>
                <c:pt idx="3">
                  <c:v>2.6667163094985561E-3</c:v>
                </c:pt>
                <c:pt idx="4">
                  <c:v>0.99997285713695716</c:v>
                </c:pt>
                <c:pt idx="5">
                  <c:v>0.99991821862580965</c:v>
                </c:pt>
                <c:pt idx="6">
                  <c:v>0.99985121993510695</c:v>
                </c:pt>
                <c:pt idx="7">
                  <c:v>0.99980328461220613</c:v>
                </c:pt>
                <c:pt idx="8">
                  <c:v>0.9997720605255791</c:v>
                </c:pt>
                <c:pt idx="9">
                  <c:v>562.35275498133706</c:v>
                </c:pt>
                <c:pt idx="10">
                  <c:v>15.513005891083575</c:v>
                </c:pt>
                <c:pt idx="11">
                  <c:v>0.19488870385802126</c:v>
                </c:pt>
                <c:pt idx="12">
                  <c:v>1.3972127346419181</c:v>
                </c:pt>
                <c:pt idx="13">
                  <c:v>0.10003407723703574</c:v>
                </c:pt>
                <c:pt idx="14">
                  <c:v>0.21052760326965811</c:v>
                </c:pt>
                <c:pt idx="15">
                  <c:v>2.6667163094985561E-3</c:v>
                </c:pt>
                <c:pt idx="16">
                  <c:v>0.99997285713695716</c:v>
                </c:pt>
                <c:pt idx="17">
                  <c:v>0.99991821862580965</c:v>
                </c:pt>
                <c:pt idx="18">
                  <c:v>0.99985121993510695</c:v>
                </c:pt>
                <c:pt idx="19">
                  <c:v>0.99980328461220613</c:v>
                </c:pt>
                <c:pt idx="20">
                  <c:v>0.9997720605255791</c:v>
                </c:pt>
                <c:pt idx="21">
                  <c:v>562.35275498133706</c:v>
                </c:pt>
                <c:pt idx="22">
                  <c:v>15.513005891083575</c:v>
                </c:pt>
                <c:pt idx="23">
                  <c:v>0.19488870385802126</c:v>
                </c:pt>
              </c:numCache>
            </c:numRef>
          </c:val>
          <c:smooth val="0"/>
          <c:extLst>
            <c:ext xmlns:c16="http://schemas.microsoft.com/office/drawing/2014/chart" uri="{C3380CC4-5D6E-409C-BE32-E72D297353CC}">
              <c16:uniqueId val="{00000000-B25D-4B1A-AC3C-64912DAD8089}"/>
            </c:ext>
          </c:extLst>
        </c:ser>
        <c:ser>
          <c:idx val="1"/>
          <c:order val="1"/>
          <c:tx>
            <c:strRef>
              <c:f>Тернопільська!$E$1</c:f>
              <c:strCache>
                <c:ptCount val="1"/>
                <c:pt idx="0">
                  <c:v>Інтенсивність передачи збудника грипу (розрахована)</c:v>
                </c:pt>
              </c:strCache>
            </c:strRef>
          </c:tx>
          <c:spPr>
            <a:ln w="15875"/>
          </c:spPr>
          <c:marker>
            <c:symbol val="triangle"/>
            <c:size val="5"/>
          </c:marker>
          <c:cat>
            <c:strRef>
              <c:f>Тернопільська!$A$2:$A$25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Тернопільська!$E$2:$E$25</c:f>
              <c:numCache>
                <c:formatCode>General</c:formatCode>
                <c:ptCount val="24"/>
                <c:pt idx="0">
                  <c:v>1.3972369681809937</c:v>
                </c:pt>
                <c:pt idx="1">
                  <c:v>0.10001781536716065</c:v>
                </c:pt>
                <c:pt idx="2">
                  <c:v>0.21053006579181746</c:v>
                </c:pt>
                <c:pt idx="3">
                  <c:v>2.6667225000374995E-3</c:v>
                </c:pt>
                <c:pt idx="4">
                  <c:v>1.0000000100000002</c:v>
                </c:pt>
                <c:pt idx="5">
                  <c:v>1.0000000100000002</c:v>
                </c:pt>
                <c:pt idx="6">
                  <c:v>1.0000000100000002</c:v>
                </c:pt>
                <c:pt idx="7">
                  <c:v>1.0000000100000002</c:v>
                </c:pt>
                <c:pt idx="8">
                  <c:v>1.0000000100000002</c:v>
                </c:pt>
                <c:pt idx="9">
                  <c:v>562.49033782231879</c:v>
                </c:pt>
                <c:pt idx="10">
                  <c:v>15.500087186491905</c:v>
                </c:pt>
                <c:pt idx="11">
                  <c:v>0.2498499624597908</c:v>
                </c:pt>
                <c:pt idx="12">
                  <c:v>4.5911478282651557E-4</c:v>
                </c:pt>
                <c:pt idx="13">
                  <c:v>2178.1520208041929</c:v>
                </c:pt>
                <c:pt idx="14">
                  <c:v>4.5911478282651557E-4</c:v>
                </c:pt>
                <c:pt idx="15">
                  <c:v>1.0000000100000002</c:v>
                </c:pt>
                <c:pt idx="16">
                  <c:v>1.0000000100000002</c:v>
                </c:pt>
                <c:pt idx="17">
                  <c:v>1.0000000100000002</c:v>
                </c:pt>
                <c:pt idx="18">
                  <c:v>1.0000000100000002</c:v>
                </c:pt>
                <c:pt idx="19">
                  <c:v>1.0000000100000002</c:v>
                </c:pt>
                <c:pt idx="20">
                  <c:v>1.0000000100000002</c:v>
                </c:pt>
                <c:pt idx="21">
                  <c:v>1.0000000100000002</c:v>
                </c:pt>
                <c:pt idx="22">
                  <c:v>1.0000000100000002</c:v>
                </c:pt>
                <c:pt idx="23">
                  <c:v>0</c:v>
                </c:pt>
              </c:numCache>
            </c:numRef>
          </c:val>
          <c:smooth val="0"/>
          <c:extLs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261486848"/>
        <c:axId val="261554176"/>
      </c:lineChart>
      <c:catAx>
        <c:axId val="261486848"/>
        <c:scaling>
          <c:orientation val="minMax"/>
        </c:scaling>
        <c:delete val="0"/>
        <c:axPos val="b"/>
        <c:numFmt formatCode="General" sourceLinked="1"/>
        <c:majorTickMark val="out"/>
        <c:minorTickMark val="none"/>
        <c:tickLblPos val="nextTo"/>
        <c:crossAx val="261554176"/>
        <c:crosses val="autoZero"/>
        <c:auto val="1"/>
        <c:lblAlgn val="ctr"/>
        <c:lblOffset val="100"/>
        <c:noMultiLvlLbl val="0"/>
      </c:catAx>
      <c:valAx>
        <c:axId val="261554176"/>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261486848"/>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Тернопільська!$F$1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Тернопільська!$E$2:$E$25</c:f>
              <c:numCache>
                <c:formatCode>General</c:formatCode>
                <c:ptCount val="24"/>
                <c:pt idx="0">
                  <c:v>1.3972369681809937</c:v>
                </c:pt>
                <c:pt idx="1">
                  <c:v>0.10001781536716065</c:v>
                </c:pt>
                <c:pt idx="2">
                  <c:v>0.21053006579181746</c:v>
                </c:pt>
                <c:pt idx="3">
                  <c:v>2.6667225000374995E-3</c:v>
                </c:pt>
                <c:pt idx="4">
                  <c:v>1.0000000100000002</c:v>
                </c:pt>
                <c:pt idx="5">
                  <c:v>1.0000000100000002</c:v>
                </c:pt>
                <c:pt idx="6">
                  <c:v>1.0000000100000002</c:v>
                </c:pt>
                <c:pt idx="7">
                  <c:v>1.0000000100000002</c:v>
                </c:pt>
                <c:pt idx="8">
                  <c:v>1.0000000100000002</c:v>
                </c:pt>
                <c:pt idx="9">
                  <c:v>562.49033782231879</c:v>
                </c:pt>
                <c:pt idx="10">
                  <c:v>15.500087186491905</c:v>
                </c:pt>
                <c:pt idx="11">
                  <c:v>0.2498499624597908</c:v>
                </c:pt>
                <c:pt idx="12">
                  <c:v>4.5911478282651557E-4</c:v>
                </c:pt>
                <c:pt idx="13">
                  <c:v>2178.1520208041929</c:v>
                </c:pt>
                <c:pt idx="14">
                  <c:v>4.5911478282651557E-4</c:v>
                </c:pt>
                <c:pt idx="15">
                  <c:v>1.0000000100000002</c:v>
                </c:pt>
                <c:pt idx="16">
                  <c:v>1.0000000100000002</c:v>
                </c:pt>
                <c:pt idx="17">
                  <c:v>1.0000000100000002</c:v>
                </c:pt>
                <c:pt idx="18">
                  <c:v>1.0000000100000002</c:v>
                </c:pt>
                <c:pt idx="19">
                  <c:v>1.0000000100000002</c:v>
                </c:pt>
                <c:pt idx="20">
                  <c:v>1.0000000100000002</c:v>
                </c:pt>
                <c:pt idx="21">
                  <c:v>1.0000000100000002</c:v>
                </c:pt>
                <c:pt idx="22">
                  <c:v>1.0000000100000002</c:v>
                </c:pt>
                <c:pt idx="23">
                  <c:v>0</c:v>
                </c:pt>
              </c:numCache>
            </c:numRef>
          </c:xVal>
          <c:yVal>
            <c:numRef>
              <c:f>Тернопільська!$F$2:$F$25</c:f>
              <c:numCache>
                <c:formatCode>General</c:formatCode>
                <c:ptCount val="24"/>
                <c:pt idx="0">
                  <c:v>1.3972127346419181</c:v>
                </c:pt>
                <c:pt idx="1">
                  <c:v>0.10003407723703574</c:v>
                </c:pt>
                <c:pt idx="2">
                  <c:v>0.21052760326965811</c:v>
                </c:pt>
                <c:pt idx="3">
                  <c:v>2.6667163094985561E-3</c:v>
                </c:pt>
                <c:pt idx="4">
                  <c:v>0.99997285713695716</c:v>
                </c:pt>
                <c:pt idx="5">
                  <c:v>0.99991821862580965</c:v>
                </c:pt>
                <c:pt idx="6">
                  <c:v>0.99985121993510695</c:v>
                </c:pt>
                <c:pt idx="7">
                  <c:v>0.99980328461220613</c:v>
                </c:pt>
                <c:pt idx="8">
                  <c:v>0.9997720605255791</c:v>
                </c:pt>
                <c:pt idx="9">
                  <c:v>562.35275498133706</c:v>
                </c:pt>
                <c:pt idx="10">
                  <c:v>15.513005891083575</c:v>
                </c:pt>
                <c:pt idx="11">
                  <c:v>0.19488870385802126</c:v>
                </c:pt>
                <c:pt idx="12">
                  <c:v>1.3972127346419181</c:v>
                </c:pt>
                <c:pt idx="13">
                  <c:v>0.10003407723703574</c:v>
                </c:pt>
                <c:pt idx="14">
                  <c:v>0.21052760326965811</c:v>
                </c:pt>
                <c:pt idx="15">
                  <c:v>2.6667163094985561E-3</c:v>
                </c:pt>
                <c:pt idx="16">
                  <c:v>0.99997285713695716</c:v>
                </c:pt>
                <c:pt idx="17">
                  <c:v>0.99991821862580965</c:v>
                </c:pt>
                <c:pt idx="18">
                  <c:v>0.99985121993510695</c:v>
                </c:pt>
                <c:pt idx="19">
                  <c:v>0.99980328461220613</c:v>
                </c:pt>
                <c:pt idx="20">
                  <c:v>0.9997720605255791</c:v>
                </c:pt>
                <c:pt idx="21">
                  <c:v>562.35275498133706</c:v>
                </c:pt>
                <c:pt idx="22">
                  <c:v>15.513005891083575</c:v>
                </c:pt>
                <c:pt idx="23">
                  <c:v>0.19488870385802126</c:v>
                </c:pt>
              </c:numCache>
            </c:numRef>
          </c:yVal>
          <c:smooth val="0"/>
          <c:extLs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261739648"/>
        <c:axId val="261741568"/>
      </c:scatterChart>
      <c:valAx>
        <c:axId val="26173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61741568"/>
        <c:crosses val="autoZero"/>
        <c:crossBetween val="midCat"/>
      </c:valAx>
      <c:valAx>
        <c:axId val="2617415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61739648"/>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Харківська!$C$1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Харківська!$C$2:$C$25</c:f>
              <c:numCache>
                <c:formatCode>General</c:formatCode>
                <c:ptCount val="24"/>
                <c:pt idx="0">
                  <c:v>7.401499300724021E-5</c:v>
                </c:pt>
                <c:pt idx="1">
                  <c:v>8.9849046237644843E-5</c:v>
                </c:pt>
                <c:pt idx="2">
                  <c:v>5.3393900428108616E-5</c:v>
                </c:pt>
                <c:pt idx="3">
                  <c:v>9.5740786974539576E-6</c:v>
                </c:pt>
                <c:pt idx="4">
                  <c:v>1E-8</c:v>
                </c:pt>
                <c:pt idx="5">
                  <c:v>1E-8</c:v>
                </c:pt>
                <c:pt idx="6">
                  <c:v>1E-8</c:v>
                </c:pt>
                <c:pt idx="7">
                  <c:v>1E-8</c:v>
                </c:pt>
                <c:pt idx="8">
                  <c:v>1E-8</c:v>
                </c:pt>
                <c:pt idx="9">
                  <c:v>9.9999999999999995E-8</c:v>
                </c:pt>
                <c:pt idx="10">
                  <c:v>6.9964421250625075E-6</c:v>
                </c:pt>
                <c:pt idx="11">
                  <c:v>2.5776365723914503E-5</c:v>
                </c:pt>
                <c:pt idx="12">
                  <c:v>7.8196214409551553E-6</c:v>
                </c:pt>
                <c:pt idx="13">
                  <c:v>1.117088777279308E-6</c:v>
                </c:pt>
                <c:pt idx="14">
                  <c:v>1.9362872139508004E-5</c:v>
                </c:pt>
                <c:pt idx="15">
                  <c:v>4.0959921833574627E-6</c:v>
                </c:pt>
                <c:pt idx="16">
                  <c:v>1.8618146287988465E-6</c:v>
                </c:pt>
                <c:pt idx="17">
                  <c:v>9.9999999999999995E-8</c:v>
                </c:pt>
                <c:pt idx="18">
                  <c:v>9.9999999999999995E-8</c:v>
                </c:pt>
                <c:pt idx="19">
                  <c:v>9.9999999999999995E-8</c:v>
                </c:pt>
                <c:pt idx="20">
                  <c:v>9.9999999999999995E-8</c:v>
                </c:pt>
                <c:pt idx="21">
                  <c:v>9.9999999999999995E-8</c:v>
                </c:pt>
                <c:pt idx="22">
                  <c:v>1.4894517030390771E-6</c:v>
                </c:pt>
                <c:pt idx="23">
                  <c:v>1.8618146287988465E-6</c:v>
                </c:pt>
              </c:numCache>
            </c:numRef>
          </c:val>
          <c:smooth val="0"/>
          <c:extLst>
            <c:ext xmlns:c16="http://schemas.microsoft.com/office/drawing/2014/chart" uri="{C3380CC4-5D6E-409C-BE32-E72D297353CC}">
              <c16:uniqueId val="{00000000-158A-4C30-A915-1FB9A3186CCA}"/>
            </c:ext>
          </c:extLst>
        </c:ser>
        <c:ser>
          <c:idx val="1"/>
          <c:order val="1"/>
          <c:tx>
            <c:strRef>
              <c:f>Харківська!$G$1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Харківська!$G$2:$G$25</c:f>
              <c:numCache>
                <c:formatCode>General</c:formatCode>
                <c:ptCount val="24"/>
                <c:pt idx="0">
                  <c:v>7.401499300724021E-5</c:v>
                </c:pt>
                <c:pt idx="1">
                  <c:v>8.9847286245877325E-5</c:v>
                </c:pt>
                <c:pt idx="2">
                  <c:v>5.3396125058860377E-5</c:v>
                </c:pt>
                <c:pt idx="3">
                  <c:v>9.3536988838988021E-6</c:v>
                </c:pt>
                <c:pt idx="4">
                  <c:v>8.9235848434146059E-8</c:v>
                </c:pt>
                <c:pt idx="5">
                  <c:v>8.2354962266375166E-8</c:v>
                </c:pt>
                <c:pt idx="6">
                  <c:v>7.8540172727690229E-8</c:v>
                </c:pt>
                <c:pt idx="7">
                  <c:v>7.8897504429095665E-8</c:v>
                </c:pt>
                <c:pt idx="8">
                  <c:v>8.2901451072690717E-8</c:v>
                </c:pt>
                <c:pt idx="9">
                  <c:v>8.9637871655852946E-8</c:v>
                </c:pt>
                <c:pt idx="10">
                  <c:v>6.8647212277206816E-6</c:v>
                </c:pt>
                <c:pt idx="11">
                  <c:v>2.5776433414804113E-5</c:v>
                </c:pt>
                <c:pt idx="12">
                  <c:v>1.120668044425466E-5</c:v>
                </c:pt>
                <c:pt idx="13">
                  <c:v>1.3604717511417543E-5</c:v>
                </c:pt>
                <c:pt idx="14">
                  <c:v>8.0858823738886496E-6</c:v>
                </c:pt>
                <c:pt idx="15">
                  <c:v>1.4165135762390431E-6</c:v>
                </c:pt>
                <c:pt idx="16">
                  <c:v>1.3513883188121743E-8</c:v>
                </c:pt>
                <c:pt idx="17">
                  <c:v>1.2471842245383552E-8</c:v>
                </c:pt>
                <c:pt idx="18">
                  <c:v>1.189413103572301E-8</c:v>
                </c:pt>
                <c:pt idx="19">
                  <c:v>1.1948246177998933E-8</c:v>
                </c:pt>
                <c:pt idx="20">
                  <c:v>1.2554605109659301E-8</c:v>
                </c:pt>
                <c:pt idx="21">
                  <c:v>1.3574770358228081E-8</c:v>
                </c:pt>
                <c:pt idx="22">
                  <c:v>1.0395943099299485E-6</c:v>
                </c:pt>
                <c:pt idx="23">
                  <c:v>3.9036092969515797E-6</c:v>
                </c:pt>
              </c:numCache>
            </c:numRef>
          </c:val>
          <c:smooth val="0"/>
          <c:extLs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smooth val="0"/>
        <c:axId val="253894016"/>
        <c:axId val="253908096"/>
      </c:lineChart>
      <c:catAx>
        <c:axId val="2538940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908096"/>
        <c:crosses val="autoZero"/>
        <c:auto val="1"/>
        <c:lblAlgn val="ctr"/>
        <c:lblOffset val="100"/>
        <c:noMultiLvlLbl val="0"/>
      </c:catAx>
      <c:valAx>
        <c:axId val="25390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894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Харківська!$E$1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Харківська!$E$2:$E$25</c:f>
              <c:numCache>
                <c:formatCode>General</c:formatCode>
                <c:ptCount val="24"/>
                <c:pt idx="0">
                  <c:v>1.2140202039556129</c:v>
                </c:pt>
                <c:pt idx="1">
                  <c:v>0.59431569378021742</c:v>
                </c:pt>
                <c:pt idx="2">
                  <c:v>0.17931991941750836</c:v>
                </c:pt>
                <c:pt idx="3">
                  <c:v>1.0444969231726648E-3</c:v>
                </c:pt>
                <c:pt idx="4">
                  <c:v>1.0000000100000002</c:v>
                </c:pt>
                <c:pt idx="5">
                  <c:v>1.0000000100000002</c:v>
                </c:pt>
                <c:pt idx="6">
                  <c:v>1.0000000100000002</c:v>
                </c:pt>
                <c:pt idx="7">
                  <c:v>1.0000000100000002</c:v>
                </c:pt>
                <c:pt idx="8">
                  <c:v>10.000000100000001</c:v>
                </c:pt>
                <c:pt idx="9">
                  <c:v>69.9644282470679</c:v>
                </c:pt>
                <c:pt idx="10">
                  <c:v>3.6842363028618577</c:v>
                </c:pt>
                <c:pt idx="11">
                  <c:v>0.30337182096690646</c:v>
                </c:pt>
                <c:pt idx="12">
                  <c:v>0.14285825995465543</c:v>
                </c:pt>
                <c:pt idx="13">
                  <c:v>17.333352696227102</c:v>
                </c:pt>
                <c:pt idx="14">
                  <c:v>0.21154255760995663</c:v>
                </c:pt>
                <c:pt idx="15">
                  <c:v>0.45454731636770934</c:v>
                </c:pt>
                <c:pt idx="16">
                  <c:v>5.3711140000186175E-2</c:v>
                </c:pt>
                <c:pt idx="17">
                  <c:v>1.0000001000000101</c:v>
                </c:pt>
                <c:pt idx="18">
                  <c:v>1.0000001000000101</c:v>
                </c:pt>
                <c:pt idx="19">
                  <c:v>1.0000001000000101</c:v>
                </c:pt>
                <c:pt idx="20">
                  <c:v>1.0000001000000101</c:v>
                </c:pt>
                <c:pt idx="21">
                  <c:v>14.894518519842624</c:v>
                </c:pt>
                <c:pt idx="22">
                  <c:v>1.250001861817402</c:v>
                </c:pt>
                <c:pt idx="23">
                  <c:v>0</c:v>
                </c:pt>
              </c:numCache>
            </c:numRef>
          </c:val>
          <c:smooth val="0"/>
          <c:extLst>
            <c:ext xmlns:c16="http://schemas.microsoft.com/office/drawing/2014/chart" uri="{C3380CC4-5D6E-409C-BE32-E72D297353CC}">
              <c16:uniqueId val="{00000000-C6DE-44B1-AFDC-327F4E5FCF43}"/>
            </c:ext>
          </c:extLst>
        </c:ser>
        <c:ser>
          <c:idx val="1"/>
          <c:order val="1"/>
          <c:tx>
            <c:strRef>
              <c:f>Харківська!$F$1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Харківська!$F$2:$F$25</c:f>
              <c:numCache>
                <c:formatCode>General</c:formatCode>
                <c:ptCount val="24"/>
                <c:pt idx="0">
                  <c:v>1.2139964233407479</c:v>
                </c:pt>
                <c:pt idx="1">
                  <c:v>0.5943520969652446</c:v>
                </c:pt>
                <c:pt idx="2">
                  <c:v>0.17518496616623216</c:v>
                </c:pt>
                <c:pt idx="3">
                  <c:v>9.5402561312743321E-3</c:v>
                </c:pt>
                <c:pt idx="4">
                  <c:v>0.92289109209475129</c:v>
                </c:pt>
                <c:pt idx="5">
                  <c:v>0.95367877095040599</c:v>
                </c:pt>
                <c:pt idx="6">
                  <c:v>1.0045497467807778</c:v>
                </c:pt>
                <c:pt idx="7">
                  <c:v>1.0507487938089535</c:v>
                </c:pt>
                <c:pt idx="8">
                  <c:v>1.0812582642053605</c:v>
                </c:pt>
                <c:pt idx="9">
                  <c:v>76.582829514465629</c:v>
                </c:pt>
                <c:pt idx="10">
                  <c:v>3.7549391313894853</c:v>
                </c:pt>
                <c:pt idx="11">
                  <c:v>0.43477579460301313</c:v>
                </c:pt>
                <c:pt idx="12">
                  <c:v>1.2139964233407479</c:v>
                </c:pt>
                <c:pt idx="13">
                  <c:v>0.5943520969652446</c:v>
                </c:pt>
                <c:pt idx="14">
                  <c:v>0.17518496616623216</c:v>
                </c:pt>
                <c:pt idx="15">
                  <c:v>9.5402561312743321E-3</c:v>
                </c:pt>
                <c:pt idx="16">
                  <c:v>0.92289109209475129</c:v>
                </c:pt>
                <c:pt idx="17">
                  <c:v>0.95367877095040599</c:v>
                </c:pt>
                <c:pt idx="18">
                  <c:v>1.0045497467807778</c:v>
                </c:pt>
                <c:pt idx="19">
                  <c:v>1.0507487938089535</c:v>
                </c:pt>
                <c:pt idx="20">
                  <c:v>1.0812582642053605</c:v>
                </c:pt>
                <c:pt idx="21">
                  <c:v>76.582829514465629</c:v>
                </c:pt>
                <c:pt idx="22">
                  <c:v>3.7549391313894853</c:v>
                </c:pt>
                <c:pt idx="23">
                  <c:v>0.43477579460301313</c:v>
                </c:pt>
              </c:numCache>
            </c:numRef>
          </c:val>
          <c:smooth val="0"/>
          <c:extLs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smooth val="0"/>
        <c:axId val="253946112"/>
        <c:axId val="253952000"/>
      </c:lineChart>
      <c:catAx>
        <c:axId val="2539461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952000"/>
        <c:crosses val="autoZero"/>
        <c:auto val="1"/>
        <c:lblAlgn val="ctr"/>
        <c:lblOffset val="100"/>
        <c:noMultiLvlLbl val="0"/>
      </c:catAx>
      <c:valAx>
        <c:axId val="25395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94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Харківська!$B$1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Харківська!$B$2:$B$25</c:f>
              <c:numCache>
                <c:formatCode>0.0</c:formatCode>
                <c:ptCount val="24"/>
                <c:pt idx="0">
                  <c:v>7.4014993007240211</c:v>
                </c:pt>
                <c:pt idx="1">
                  <c:v>8.9849046237644838</c:v>
                </c:pt>
                <c:pt idx="2">
                  <c:v>5.3393900428108614</c:v>
                </c:pt>
                <c:pt idx="3">
                  <c:v>0.95740786974539582</c:v>
                </c:pt>
                <c:pt idx="4">
                  <c:v>1E-3</c:v>
                </c:pt>
                <c:pt idx="5">
                  <c:v>1E-3</c:v>
                </c:pt>
                <c:pt idx="6">
                  <c:v>1E-3</c:v>
                </c:pt>
                <c:pt idx="7">
                  <c:v>1E-3</c:v>
                </c:pt>
                <c:pt idx="8">
                  <c:v>1E-3</c:v>
                </c:pt>
                <c:pt idx="9">
                  <c:v>0.01</c:v>
                </c:pt>
                <c:pt idx="10">
                  <c:v>0.69964421250625075</c:v>
                </c:pt>
                <c:pt idx="11">
                  <c:v>2.5776365723914503</c:v>
                </c:pt>
                <c:pt idx="12">
                  <c:v>0.78196214409551557</c:v>
                </c:pt>
                <c:pt idx="13">
                  <c:v>0.1117088777279308</c:v>
                </c:pt>
                <c:pt idx="14">
                  <c:v>1.9362872139508005</c:v>
                </c:pt>
                <c:pt idx="15">
                  <c:v>0.40959921833574625</c:v>
                </c:pt>
                <c:pt idx="16">
                  <c:v>0.18618146287988466</c:v>
                </c:pt>
                <c:pt idx="17">
                  <c:v>0.01</c:v>
                </c:pt>
                <c:pt idx="18">
                  <c:v>0.01</c:v>
                </c:pt>
                <c:pt idx="19">
                  <c:v>0.01</c:v>
                </c:pt>
                <c:pt idx="20">
                  <c:v>0.01</c:v>
                </c:pt>
                <c:pt idx="21">
                  <c:v>0.01</c:v>
                </c:pt>
                <c:pt idx="22">
                  <c:v>0.14894517030390772</c:v>
                </c:pt>
                <c:pt idx="23">
                  <c:v>0.18618146287988466</c:v>
                </c:pt>
              </c:numCache>
            </c:numRef>
          </c:val>
          <c:smooth val="0"/>
          <c:extLst>
            <c:ext xmlns:c16="http://schemas.microsoft.com/office/drawing/2014/chart" uri="{C3380CC4-5D6E-409C-BE32-E72D297353CC}">
              <c16:uniqueId val="{00000000-465B-4954-BD36-E8579438F128}"/>
            </c:ext>
          </c:extLst>
        </c:ser>
        <c:ser>
          <c:idx val="1"/>
          <c:order val="1"/>
          <c:tx>
            <c:strRef>
              <c:f>Харківська!$I$1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Харківська!$I$2:$I$25</c:f>
              <c:numCache>
                <c:formatCode>General</c:formatCode>
                <c:ptCount val="24"/>
                <c:pt idx="0">
                  <c:v>7.4014993007240211</c:v>
                </c:pt>
                <c:pt idx="1">
                  <c:v>8.9847286245877331</c:v>
                </c:pt>
                <c:pt idx="2">
                  <c:v>5.3396125058860378</c:v>
                </c:pt>
                <c:pt idx="3">
                  <c:v>0.93536988838988022</c:v>
                </c:pt>
                <c:pt idx="4">
                  <c:v>8.9235848434146055E-3</c:v>
                </c:pt>
                <c:pt idx="5">
                  <c:v>8.2354962266375162E-3</c:v>
                </c:pt>
                <c:pt idx="6">
                  <c:v>7.8540172727690222E-3</c:v>
                </c:pt>
                <c:pt idx="7">
                  <c:v>7.8897504429095659E-3</c:v>
                </c:pt>
                <c:pt idx="8">
                  <c:v>8.2901451072690709E-3</c:v>
                </c:pt>
                <c:pt idx="9">
                  <c:v>8.9637871655852946E-3</c:v>
                </c:pt>
                <c:pt idx="10">
                  <c:v>0.68647212277206815</c:v>
                </c:pt>
                <c:pt idx="11">
                  <c:v>2.5776433414804112</c:v>
                </c:pt>
                <c:pt idx="12">
                  <c:v>1.120668044425466</c:v>
                </c:pt>
                <c:pt idx="13">
                  <c:v>1.3604717511417543</c:v>
                </c:pt>
                <c:pt idx="14">
                  <c:v>0.80858823738886498</c:v>
                </c:pt>
                <c:pt idx="15">
                  <c:v>0.14165135762390432</c:v>
                </c:pt>
                <c:pt idx="16">
                  <c:v>1.3513883188121744E-3</c:v>
                </c:pt>
                <c:pt idx="17">
                  <c:v>1.2471842245383553E-3</c:v>
                </c:pt>
                <c:pt idx="18">
                  <c:v>1.189413103572301E-3</c:v>
                </c:pt>
                <c:pt idx="19">
                  <c:v>1.1948246177998932E-3</c:v>
                </c:pt>
                <c:pt idx="20">
                  <c:v>1.2554605109659301E-3</c:v>
                </c:pt>
                <c:pt idx="21">
                  <c:v>1.357477035822808E-3</c:v>
                </c:pt>
                <c:pt idx="22">
                  <c:v>0.10395943099299486</c:v>
                </c:pt>
                <c:pt idx="23">
                  <c:v>0.39036092969515795</c:v>
                </c:pt>
              </c:numCache>
            </c:numRef>
          </c:val>
          <c:smooth val="0"/>
          <c:extLs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smooth val="0"/>
        <c:axId val="253985920"/>
        <c:axId val="253987456"/>
      </c:lineChart>
      <c:catAx>
        <c:axId val="2539859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987456"/>
        <c:crosses val="autoZero"/>
        <c:auto val="1"/>
        <c:lblAlgn val="ctr"/>
        <c:lblOffset val="100"/>
        <c:noMultiLvlLbl val="0"/>
      </c:catAx>
      <c:valAx>
        <c:axId val="253987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985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Харківська!$B$1</c:f>
              <c:strCache>
                <c:ptCount val="1"/>
                <c:pt idx="0">
                  <c:v>Кількість хворих на грип осіб / на 100 тис. населення (спостережна)</c:v>
                </c:pt>
              </c:strCache>
            </c:strRef>
          </c:tx>
          <c:marker>
            <c:symbol val="none"/>
          </c:marker>
          <c:cat>
            <c:strRef>
              <c:f>Харківська!$A$2:$A$25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Харківська!$B$2:$B$25</c:f>
              <c:numCache>
                <c:formatCode>0.0</c:formatCode>
                <c:ptCount val="24"/>
                <c:pt idx="0">
                  <c:v>7.4014993007240211</c:v>
                </c:pt>
                <c:pt idx="1">
                  <c:v>8.9849046237644838</c:v>
                </c:pt>
                <c:pt idx="2">
                  <c:v>5.3393900428108614</c:v>
                </c:pt>
                <c:pt idx="3">
                  <c:v>0.95740786974539582</c:v>
                </c:pt>
                <c:pt idx="4">
                  <c:v>1E-3</c:v>
                </c:pt>
                <c:pt idx="5">
                  <c:v>1E-3</c:v>
                </c:pt>
                <c:pt idx="6">
                  <c:v>1E-3</c:v>
                </c:pt>
                <c:pt idx="7">
                  <c:v>1E-3</c:v>
                </c:pt>
                <c:pt idx="8">
                  <c:v>1E-3</c:v>
                </c:pt>
                <c:pt idx="9">
                  <c:v>0.01</c:v>
                </c:pt>
                <c:pt idx="10">
                  <c:v>0.69964421250625075</c:v>
                </c:pt>
                <c:pt idx="11">
                  <c:v>2.5776365723914503</c:v>
                </c:pt>
                <c:pt idx="12">
                  <c:v>0.78196214409551557</c:v>
                </c:pt>
                <c:pt idx="13">
                  <c:v>0.1117088777279308</c:v>
                </c:pt>
                <c:pt idx="14">
                  <c:v>1.9362872139508005</c:v>
                </c:pt>
                <c:pt idx="15">
                  <c:v>0.40959921833574625</c:v>
                </c:pt>
                <c:pt idx="16">
                  <c:v>0.18618146287988466</c:v>
                </c:pt>
                <c:pt idx="17">
                  <c:v>0.01</c:v>
                </c:pt>
                <c:pt idx="18">
                  <c:v>0.01</c:v>
                </c:pt>
                <c:pt idx="19">
                  <c:v>0.01</c:v>
                </c:pt>
                <c:pt idx="20">
                  <c:v>0.01</c:v>
                </c:pt>
                <c:pt idx="21">
                  <c:v>0.01</c:v>
                </c:pt>
                <c:pt idx="22">
                  <c:v>0.14894517030390772</c:v>
                </c:pt>
                <c:pt idx="23">
                  <c:v>0.18618146287988466</c:v>
                </c:pt>
              </c:numCache>
            </c:numRef>
          </c:val>
          <c:smooth val="0"/>
          <c:extLs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smooth val="0"/>
        <c:axId val="254011648"/>
        <c:axId val="254017536"/>
      </c:lineChart>
      <c:catAx>
        <c:axId val="254011648"/>
        <c:scaling>
          <c:orientation val="minMax"/>
        </c:scaling>
        <c:delete val="0"/>
        <c:axPos val="b"/>
        <c:numFmt formatCode="General" sourceLinked="0"/>
        <c:majorTickMark val="out"/>
        <c:minorTickMark val="none"/>
        <c:tickLblPos val="nextTo"/>
        <c:crossAx val="254017536"/>
        <c:crosses val="autoZero"/>
        <c:auto val="1"/>
        <c:lblAlgn val="ctr"/>
        <c:lblOffset val="100"/>
        <c:noMultiLvlLbl val="0"/>
      </c:catAx>
      <c:valAx>
        <c:axId val="254017536"/>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5401164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Харківська!$F$1</c:f>
              <c:strCache>
                <c:ptCount val="1"/>
                <c:pt idx="0">
                  <c:v>Інтенсивність передачи збудника грипу (усереднена)</c:v>
                </c:pt>
              </c:strCache>
            </c:strRef>
          </c:tx>
          <c:spPr>
            <a:ln w="15875"/>
          </c:spPr>
          <c:marker>
            <c:symbol val="square"/>
            <c:size val="5"/>
          </c:marker>
          <c:cat>
            <c:strRef>
              <c:f>Харківська!$A$2:$A$25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Харківська!$F$2:$F$25</c:f>
              <c:numCache>
                <c:formatCode>General</c:formatCode>
                <c:ptCount val="24"/>
                <c:pt idx="0">
                  <c:v>1.2139964233407479</c:v>
                </c:pt>
                <c:pt idx="1">
                  <c:v>0.5943520969652446</c:v>
                </c:pt>
                <c:pt idx="2">
                  <c:v>0.17518496616623216</c:v>
                </c:pt>
                <c:pt idx="3">
                  <c:v>9.5402561312743321E-3</c:v>
                </c:pt>
                <c:pt idx="4">
                  <c:v>0.92289109209475129</c:v>
                </c:pt>
                <c:pt idx="5">
                  <c:v>0.95367877095040599</c:v>
                </c:pt>
                <c:pt idx="6">
                  <c:v>1.0045497467807778</c:v>
                </c:pt>
                <c:pt idx="7">
                  <c:v>1.0507487938089535</c:v>
                </c:pt>
                <c:pt idx="8">
                  <c:v>1.0812582642053605</c:v>
                </c:pt>
                <c:pt idx="9">
                  <c:v>76.582829514465629</c:v>
                </c:pt>
                <c:pt idx="10">
                  <c:v>3.7549391313894853</c:v>
                </c:pt>
                <c:pt idx="11">
                  <c:v>0.43477579460301313</c:v>
                </c:pt>
                <c:pt idx="12">
                  <c:v>1.2139964233407479</c:v>
                </c:pt>
                <c:pt idx="13">
                  <c:v>0.5943520969652446</c:v>
                </c:pt>
                <c:pt idx="14">
                  <c:v>0.17518496616623216</c:v>
                </c:pt>
                <c:pt idx="15">
                  <c:v>9.5402561312743321E-3</c:v>
                </c:pt>
                <c:pt idx="16">
                  <c:v>0.92289109209475129</c:v>
                </c:pt>
                <c:pt idx="17">
                  <c:v>0.95367877095040599</c:v>
                </c:pt>
                <c:pt idx="18">
                  <c:v>1.0045497467807778</c:v>
                </c:pt>
                <c:pt idx="19">
                  <c:v>1.0507487938089535</c:v>
                </c:pt>
                <c:pt idx="20">
                  <c:v>1.0812582642053605</c:v>
                </c:pt>
                <c:pt idx="21">
                  <c:v>76.582829514465629</c:v>
                </c:pt>
                <c:pt idx="22">
                  <c:v>3.7549391313894853</c:v>
                </c:pt>
                <c:pt idx="23">
                  <c:v>0.43477579460301313</c:v>
                </c:pt>
              </c:numCache>
            </c:numRef>
          </c:val>
          <c:smooth val="0"/>
          <c:extLst>
            <c:ext xmlns:c16="http://schemas.microsoft.com/office/drawing/2014/chart" uri="{C3380CC4-5D6E-409C-BE32-E72D297353CC}">
              <c16:uniqueId val="{00000000-B25D-4B1A-AC3C-64912DAD8089}"/>
            </c:ext>
          </c:extLst>
        </c:ser>
        <c:ser>
          <c:idx val="1"/>
          <c:order val="1"/>
          <c:tx>
            <c:strRef>
              <c:f>Харківська!$E$1</c:f>
              <c:strCache>
                <c:ptCount val="1"/>
                <c:pt idx="0">
                  <c:v>Інтенсивність передачи збудника грипу (розрахована)</c:v>
                </c:pt>
              </c:strCache>
            </c:strRef>
          </c:tx>
          <c:spPr>
            <a:ln w="15875"/>
          </c:spPr>
          <c:marker>
            <c:symbol val="triangle"/>
            <c:size val="5"/>
          </c:marker>
          <c:cat>
            <c:strRef>
              <c:f>Харківська!$A$2:$A$25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Харківська!$E$2:$E$25</c:f>
              <c:numCache>
                <c:formatCode>General</c:formatCode>
                <c:ptCount val="24"/>
                <c:pt idx="0">
                  <c:v>1.2140202039556129</c:v>
                </c:pt>
                <c:pt idx="1">
                  <c:v>0.59431569378021742</c:v>
                </c:pt>
                <c:pt idx="2">
                  <c:v>0.17931991941750836</c:v>
                </c:pt>
                <c:pt idx="3">
                  <c:v>1.0444969231726648E-3</c:v>
                </c:pt>
                <c:pt idx="4">
                  <c:v>1.0000000100000002</c:v>
                </c:pt>
                <c:pt idx="5">
                  <c:v>1.0000000100000002</c:v>
                </c:pt>
                <c:pt idx="6">
                  <c:v>1.0000000100000002</c:v>
                </c:pt>
                <c:pt idx="7">
                  <c:v>1.0000000100000002</c:v>
                </c:pt>
                <c:pt idx="8">
                  <c:v>10.000000100000001</c:v>
                </c:pt>
                <c:pt idx="9">
                  <c:v>69.9644282470679</c:v>
                </c:pt>
                <c:pt idx="10">
                  <c:v>3.6842363028618577</c:v>
                </c:pt>
                <c:pt idx="11">
                  <c:v>0.30337182096690646</c:v>
                </c:pt>
                <c:pt idx="12">
                  <c:v>0.14285825995465543</c:v>
                </c:pt>
                <c:pt idx="13">
                  <c:v>17.333352696227102</c:v>
                </c:pt>
                <c:pt idx="14">
                  <c:v>0.21154255760995663</c:v>
                </c:pt>
                <c:pt idx="15">
                  <c:v>0.45454731636770934</c:v>
                </c:pt>
                <c:pt idx="16">
                  <c:v>5.3711140000186175E-2</c:v>
                </c:pt>
                <c:pt idx="17">
                  <c:v>1.0000001000000101</c:v>
                </c:pt>
                <c:pt idx="18">
                  <c:v>1.0000001000000101</c:v>
                </c:pt>
                <c:pt idx="19">
                  <c:v>1.0000001000000101</c:v>
                </c:pt>
                <c:pt idx="20">
                  <c:v>1.0000001000000101</c:v>
                </c:pt>
                <c:pt idx="21">
                  <c:v>14.894518519842624</c:v>
                </c:pt>
                <c:pt idx="22">
                  <c:v>1.250001861817402</c:v>
                </c:pt>
                <c:pt idx="23">
                  <c:v>0</c:v>
                </c:pt>
              </c:numCache>
            </c:numRef>
          </c:val>
          <c:smooth val="0"/>
          <c:extLs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254035456"/>
        <c:axId val="254036992"/>
      </c:lineChart>
      <c:catAx>
        <c:axId val="254035456"/>
        <c:scaling>
          <c:orientation val="minMax"/>
        </c:scaling>
        <c:delete val="0"/>
        <c:axPos val="b"/>
        <c:numFmt formatCode="General" sourceLinked="1"/>
        <c:majorTickMark val="out"/>
        <c:minorTickMark val="none"/>
        <c:tickLblPos val="nextTo"/>
        <c:crossAx val="254036992"/>
        <c:crosses val="autoZero"/>
        <c:auto val="1"/>
        <c:lblAlgn val="ctr"/>
        <c:lblOffset val="100"/>
        <c:noMultiLvlLbl val="0"/>
      </c:catAx>
      <c:valAx>
        <c:axId val="254036992"/>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254035456"/>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Вінницька!$F$1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Вінницька!$E$2:$E$25</c:f>
              <c:numCache>
                <c:formatCode>General</c:formatCode>
                <c:ptCount val="24"/>
                <c:pt idx="0">
                  <c:v>0.24213789347947764</c:v>
                </c:pt>
                <c:pt idx="1">
                  <c:v>8.0333759886997452E-2</c:v>
                </c:pt>
                <c:pt idx="2">
                  <c:v>8.0175400012472955E-4</c:v>
                </c:pt>
                <c:pt idx="3">
                  <c:v>1.0000000100000002</c:v>
                </c:pt>
                <c:pt idx="4">
                  <c:v>1.0000000100000002</c:v>
                </c:pt>
                <c:pt idx="5">
                  <c:v>1.0000000100000002</c:v>
                </c:pt>
                <c:pt idx="6">
                  <c:v>1.0000000100000002</c:v>
                </c:pt>
                <c:pt idx="7">
                  <c:v>1.0000000100000002</c:v>
                </c:pt>
                <c:pt idx="8">
                  <c:v>124.72809400506897</c:v>
                </c:pt>
                <c:pt idx="9">
                  <c:v>2.5000031182062079</c:v>
                </c:pt>
                <c:pt idx="10">
                  <c:v>82.60025756431466</c:v>
                </c:pt>
                <c:pt idx="11">
                  <c:v>1.4864305687620978</c:v>
                </c:pt>
                <c:pt idx="12">
                  <c:v>0.17663526420780268</c:v>
                </c:pt>
                <c:pt idx="13">
                  <c:v>6.8228910081960219</c:v>
                </c:pt>
                <c:pt idx="14">
                  <c:v>2.1698662147078339E-5</c:v>
                </c:pt>
                <c:pt idx="15">
                  <c:v>1.0000000100000002</c:v>
                </c:pt>
                <c:pt idx="16">
                  <c:v>1.0000000100000002</c:v>
                </c:pt>
                <c:pt idx="17">
                  <c:v>1.0000000100000002</c:v>
                </c:pt>
                <c:pt idx="18">
                  <c:v>1.0000000100000002</c:v>
                </c:pt>
                <c:pt idx="19">
                  <c:v>1.0000000100000002</c:v>
                </c:pt>
                <c:pt idx="20">
                  <c:v>63.16034200061646</c:v>
                </c:pt>
                <c:pt idx="21">
                  <c:v>1.5832730000006314E-2</c:v>
                </c:pt>
                <c:pt idx="22">
                  <c:v>1.0000000100000002</c:v>
                </c:pt>
                <c:pt idx="23">
                  <c:v>0</c:v>
                </c:pt>
              </c:numCache>
            </c:numRef>
          </c:xVal>
          <c:yVal>
            <c:numRef>
              <c:f>Вінницька!$F$2:$F$25</c:f>
              <c:numCache>
                <c:formatCode>General</c:formatCode>
                <c:ptCount val="24"/>
                <c:pt idx="0">
                  <c:v>0.24206139118118761</c:v>
                </c:pt>
                <c:pt idx="1">
                  <c:v>8.0689309197224293E-2</c:v>
                </c:pt>
                <c:pt idx="2">
                  <c:v>7.9011172380248249E-4</c:v>
                </c:pt>
                <c:pt idx="3">
                  <c:v>0.9854965620904067</c:v>
                </c:pt>
                <c:pt idx="4">
                  <c:v>0.9854509298335794</c:v>
                </c:pt>
                <c:pt idx="5">
                  <c:v>0.98523924553809206</c:v>
                </c:pt>
                <c:pt idx="6">
                  <c:v>0.9850820808381664</c:v>
                </c:pt>
                <c:pt idx="7">
                  <c:v>0.98541877421963975</c:v>
                </c:pt>
                <c:pt idx="8">
                  <c:v>122.93232708553137</c:v>
                </c:pt>
                <c:pt idx="9">
                  <c:v>2.5017393064985529</c:v>
                </c:pt>
                <c:pt idx="10">
                  <c:v>84.182431558590451</c:v>
                </c:pt>
                <c:pt idx="11">
                  <c:v>3.0372300626692357</c:v>
                </c:pt>
                <c:pt idx="12">
                  <c:v>0.24206139118118761</c:v>
                </c:pt>
                <c:pt idx="13">
                  <c:v>8.0689309197224293E-2</c:v>
                </c:pt>
                <c:pt idx="14">
                  <c:v>7.9011172380248249E-4</c:v>
                </c:pt>
                <c:pt idx="15">
                  <c:v>0.9854965620904067</c:v>
                </c:pt>
                <c:pt idx="16">
                  <c:v>0.9854509298335794</c:v>
                </c:pt>
                <c:pt idx="17">
                  <c:v>0.98523924553809206</c:v>
                </c:pt>
                <c:pt idx="18">
                  <c:v>0.9850820808381664</c:v>
                </c:pt>
                <c:pt idx="19">
                  <c:v>0.98541877421963975</c:v>
                </c:pt>
                <c:pt idx="20">
                  <c:v>122.93232708553137</c:v>
                </c:pt>
                <c:pt idx="21">
                  <c:v>2.5017393064985529</c:v>
                </c:pt>
                <c:pt idx="22">
                  <c:v>84.182431558590451</c:v>
                </c:pt>
                <c:pt idx="23">
                  <c:v>3.0372300626692357</c:v>
                </c:pt>
              </c:numCache>
            </c:numRef>
          </c:yVal>
          <c:smooth val="0"/>
          <c:extLst>
            <c:ext xmlns:c16="http://schemas.microsoft.com/office/drawing/2014/chart" uri="{C3380CC4-5D6E-409C-BE32-E72D297353CC}">
              <c16:uniqueId val="{00000001-0B14-4316-BCF9-A0599559A1DD}"/>
            </c:ext>
          </c:extLst>
        </c:ser>
        <c:dLbls>
          <c:showLegendKey val="0"/>
          <c:showVal val="0"/>
          <c:showCatName val="0"/>
          <c:showSerName val="0"/>
          <c:showPercent val="0"/>
          <c:showBubbleSize val="0"/>
        </c:dLbls>
        <c:axId val="91646976"/>
        <c:axId val="91657344"/>
      </c:scatterChart>
      <c:valAx>
        <c:axId val="9164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1657344"/>
        <c:crosses val="autoZero"/>
        <c:crossBetween val="midCat"/>
      </c:valAx>
      <c:valAx>
        <c:axId val="91657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1646976"/>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Харківська!$F$1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Харківська!$E$2:$E$25</c:f>
              <c:numCache>
                <c:formatCode>General</c:formatCode>
                <c:ptCount val="24"/>
                <c:pt idx="0">
                  <c:v>1.2140202039556129</c:v>
                </c:pt>
                <c:pt idx="1">
                  <c:v>0.59431569378021742</c:v>
                </c:pt>
                <c:pt idx="2">
                  <c:v>0.17931991941750836</c:v>
                </c:pt>
                <c:pt idx="3">
                  <c:v>1.0444969231726648E-3</c:v>
                </c:pt>
                <c:pt idx="4">
                  <c:v>1.0000000100000002</c:v>
                </c:pt>
                <c:pt idx="5">
                  <c:v>1.0000000100000002</c:v>
                </c:pt>
                <c:pt idx="6">
                  <c:v>1.0000000100000002</c:v>
                </c:pt>
                <c:pt idx="7">
                  <c:v>1.0000000100000002</c:v>
                </c:pt>
                <c:pt idx="8">
                  <c:v>10.000000100000001</c:v>
                </c:pt>
                <c:pt idx="9">
                  <c:v>69.9644282470679</c:v>
                </c:pt>
                <c:pt idx="10">
                  <c:v>3.6842363028618577</c:v>
                </c:pt>
                <c:pt idx="11">
                  <c:v>0.30337182096690646</c:v>
                </c:pt>
                <c:pt idx="12">
                  <c:v>0.14285825995465543</c:v>
                </c:pt>
                <c:pt idx="13">
                  <c:v>17.333352696227102</c:v>
                </c:pt>
                <c:pt idx="14">
                  <c:v>0.21154255760995663</c:v>
                </c:pt>
                <c:pt idx="15">
                  <c:v>0.45454731636770934</c:v>
                </c:pt>
                <c:pt idx="16">
                  <c:v>5.3711140000186175E-2</c:v>
                </c:pt>
                <c:pt idx="17">
                  <c:v>1.0000001000000101</c:v>
                </c:pt>
                <c:pt idx="18">
                  <c:v>1.0000001000000101</c:v>
                </c:pt>
                <c:pt idx="19">
                  <c:v>1.0000001000000101</c:v>
                </c:pt>
                <c:pt idx="20">
                  <c:v>1.0000001000000101</c:v>
                </c:pt>
                <c:pt idx="21">
                  <c:v>14.894518519842624</c:v>
                </c:pt>
                <c:pt idx="22">
                  <c:v>1.250001861817402</c:v>
                </c:pt>
                <c:pt idx="23">
                  <c:v>0</c:v>
                </c:pt>
              </c:numCache>
            </c:numRef>
          </c:xVal>
          <c:yVal>
            <c:numRef>
              <c:f>Харківська!$F$2:$F$25</c:f>
              <c:numCache>
                <c:formatCode>General</c:formatCode>
                <c:ptCount val="24"/>
                <c:pt idx="0">
                  <c:v>1.2139964233407479</c:v>
                </c:pt>
                <c:pt idx="1">
                  <c:v>0.5943520969652446</c:v>
                </c:pt>
                <c:pt idx="2">
                  <c:v>0.17518496616623216</c:v>
                </c:pt>
                <c:pt idx="3">
                  <c:v>9.5402561312743321E-3</c:v>
                </c:pt>
                <c:pt idx="4">
                  <c:v>0.92289109209475129</c:v>
                </c:pt>
                <c:pt idx="5">
                  <c:v>0.95367877095040599</c:v>
                </c:pt>
                <c:pt idx="6">
                  <c:v>1.0045497467807778</c:v>
                </c:pt>
                <c:pt idx="7">
                  <c:v>1.0507487938089535</c:v>
                </c:pt>
                <c:pt idx="8">
                  <c:v>1.0812582642053605</c:v>
                </c:pt>
                <c:pt idx="9">
                  <c:v>76.582829514465629</c:v>
                </c:pt>
                <c:pt idx="10">
                  <c:v>3.7549391313894853</c:v>
                </c:pt>
                <c:pt idx="11">
                  <c:v>0.43477579460301313</c:v>
                </c:pt>
                <c:pt idx="12">
                  <c:v>1.2139964233407479</c:v>
                </c:pt>
                <c:pt idx="13">
                  <c:v>0.5943520969652446</c:v>
                </c:pt>
                <c:pt idx="14">
                  <c:v>0.17518496616623216</c:v>
                </c:pt>
                <c:pt idx="15">
                  <c:v>9.5402561312743321E-3</c:v>
                </c:pt>
                <c:pt idx="16">
                  <c:v>0.92289109209475129</c:v>
                </c:pt>
                <c:pt idx="17">
                  <c:v>0.95367877095040599</c:v>
                </c:pt>
                <c:pt idx="18">
                  <c:v>1.0045497467807778</c:v>
                </c:pt>
                <c:pt idx="19">
                  <c:v>1.0507487938089535</c:v>
                </c:pt>
                <c:pt idx="20">
                  <c:v>1.0812582642053605</c:v>
                </c:pt>
                <c:pt idx="21">
                  <c:v>76.582829514465629</c:v>
                </c:pt>
                <c:pt idx="22">
                  <c:v>3.7549391313894853</c:v>
                </c:pt>
                <c:pt idx="23">
                  <c:v>0.43477579460301313</c:v>
                </c:pt>
              </c:numCache>
            </c:numRef>
          </c:yVal>
          <c:smooth val="0"/>
          <c:extLs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254091648"/>
        <c:axId val="254093568"/>
      </c:scatterChart>
      <c:valAx>
        <c:axId val="25409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54093568"/>
        <c:crosses val="autoZero"/>
        <c:crossBetween val="midCat"/>
      </c:valAx>
      <c:valAx>
        <c:axId val="2540935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54091648"/>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Херсонська!$C$1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Херсонська!$C$2:$C$25</c:f>
              <c:numCache>
                <c:formatCode>General</c:formatCode>
                <c:ptCount val="24"/>
                <c:pt idx="0">
                  <c:v>1.8097527858940555E-4</c:v>
                </c:pt>
                <c:pt idx="1">
                  <c:v>3.9383221247435404E-5</c:v>
                </c:pt>
                <c:pt idx="2">
                  <c:v>9.3769574398655712E-7</c:v>
                </c:pt>
                <c:pt idx="3">
                  <c:v>1E-8</c:v>
                </c:pt>
                <c:pt idx="4">
                  <c:v>1E-8</c:v>
                </c:pt>
                <c:pt idx="5">
                  <c:v>1E-8</c:v>
                </c:pt>
                <c:pt idx="6">
                  <c:v>1E-8</c:v>
                </c:pt>
                <c:pt idx="7">
                  <c:v>1E-8</c:v>
                </c:pt>
                <c:pt idx="8">
                  <c:v>1E-8</c:v>
                </c:pt>
                <c:pt idx="9">
                  <c:v>1E-8</c:v>
                </c:pt>
                <c:pt idx="10">
                  <c:v>1E-8</c:v>
                </c:pt>
                <c:pt idx="11">
                  <c:v>4.4446778264962809E-4</c:v>
                </c:pt>
                <c:pt idx="12">
                  <c:v>1.4228569639836958E-4</c:v>
                </c:pt>
                <c:pt idx="13">
                  <c:v>4.3634280228833339E-5</c:v>
                </c:pt>
                <c:pt idx="14">
                  <c:v>1.8781711924584788E-4</c:v>
                </c:pt>
                <c:pt idx="15">
                  <c:v>1E-8</c:v>
                </c:pt>
                <c:pt idx="16">
                  <c:v>1E-8</c:v>
                </c:pt>
                <c:pt idx="17">
                  <c:v>1E-8</c:v>
                </c:pt>
                <c:pt idx="18">
                  <c:v>1E-8</c:v>
                </c:pt>
                <c:pt idx="19">
                  <c:v>1E-8</c:v>
                </c:pt>
                <c:pt idx="20">
                  <c:v>1E-8</c:v>
                </c:pt>
                <c:pt idx="21">
                  <c:v>1E-8</c:v>
                </c:pt>
                <c:pt idx="22">
                  <c:v>1E-8</c:v>
                </c:pt>
                <c:pt idx="23">
                  <c:v>1E-8</c:v>
                </c:pt>
              </c:numCache>
            </c:numRef>
          </c:val>
          <c:smooth val="0"/>
          <c:extLst>
            <c:ext xmlns:c16="http://schemas.microsoft.com/office/drawing/2014/chart" uri="{C3380CC4-5D6E-409C-BE32-E72D297353CC}">
              <c16:uniqueId val="{00000000-158A-4C30-A915-1FB9A3186CCA}"/>
            </c:ext>
          </c:extLst>
        </c:ser>
        <c:ser>
          <c:idx val="1"/>
          <c:order val="1"/>
          <c:tx>
            <c:strRef>
              <c:f>Херсонська!$G$1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Херсонська!$G$2:$G$25</c:f>
              <c:numCache>
                <c:formatCode>General</c:formatCode>
                <c:ptCount val="24"/>
                <c:pt idx="0">
                  <c:v>1.8097527858940555E-4</c:v>
                </c:pt>
                <c:pt idx="1">
                  <c:v>3.9367672875809085E-5</c:v>
                </c:pt>
                <c:pt idx="2">
                  <c:v>9.723654282164751E-7</c:v>
                </c:pt>
                <c:pt idx="3">
                  <c:v>9.4046557685048632E-9</c:v>
                </c:pt>
                <c:pt idx="4">
                  <c:v>8.5298117243481263E-9</c:v>
                </c:pt>
                <c:pt idx="5">
                  <c:v>7.7750644531000215E-9</c:v>
                </c:pt>
                <c:pt idx="6">
                  <c:v>7.1360036222428797E-9</c:v>
                </c:pt>
                <c:pt idx="7">
                  <c:v>6.5926300209266589E-9</c:v>
                </c:pt>
                <c:pt idx="8">
                  <c:v>6.1240115218613491E-9</c:v>
                </c:pt>
                <c:pt idx="9">
                  <c:v>5.7284943170411056E-9</c:v>
                </c:pt>
                <c:pt idx="10">
                  <c:v>5.4055746855364267E-9</c:v>
                </c:pt>
                <c:pt idx="11">
                  <c:v>2.2859376680304481E-4</c:v>
                </c:pt>
                <c:pt idx="12">
                  <c:v>3.0560782288578138E-4</c:v>
                </c:pt>
                <c:pt idx="13">
                  <c:v>6.6470786282463867E-5</c:v>
                </c:pt>
                <c:pt idx="14">
                  <c:v>1.6417567510933263E-6</c:v>
                </c:pt>
                <c:pt idx="15">
                  <c:v>1.5878954882687394E-8</c:v>
                </c:pt>
                <c:pt idx="16">
                  <c:v>1.4401855632549793E-8</c:v>
                </c:pt>
                <c:pt idx="17">
                  <c:v>1.312752951043002E-8</c:v>
                </c:pt>
                <c:pt idx="18">
                  <c:v>1.2048530041287243E-8</c:v>
                </c:pt>
                <c:pt idx="19">
                  <c:v>1.1131090267447475E-8</c:v>
                </c:pt>
                <c:pt idx="20">
                  <c:v>1.0339868083447014E-8</c:v>
                </c:pt>
                <c:pt idx="21">
                  <c:v>9.6720711732535616E-9</c:v>
                </c:pt>
                <c:pt idx="22">
                  <c:v>9.1268490446315055E-9</c:v>
                </c:pt>
                <c:pt idx="23">
                  <c:v>3.8596095989083541E-4</c:v>
                </c:pt>
              </c:numCache>
            </c:numRef>
          </c:val>
          <c:smooth val="0"/>
          <c:extLs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smooth val="0"/>
        <c:axId val="262965120"/>
        <c:axId val="262966656"/>
      </c:lineChart>
      <c:catAx>
        <c:axId val="2629651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966656"/>
        <c:crosses val="autoZero"/>
        <c:auto val="1"/>
        <c:lblAlgn val="ctr"/>
        <c:lblOffset val="100"/>
        <c:noMultiLvlLbl val="0"/>
      </c:catAx>
      <c:valAx>
        <c:axId val="26296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965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Херсонська!$E$1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Херсонська!$E$2:$E$25</c:f>
              <c:numCache>
                <c:formatCode>General</c:formatCode>
                <c:ptCount val="24"/>
                <c:pt idx="0">
                  <c:v>0.2176559706608078</c:v>
                </c:pt>
                <c:pt idx="1">
                  <c:v>2.3810461542198725E-2</c:v>
                </c:pt>
                <c:pt idx="2">
                  <c:v>1.0664450000009377E-2</c:v>
                </c:pt>
                <c:pt idx="3">
                  <c:v>1.0000000100000002</c:v>
                </c:pt>
                <c:pt idx="4">
                  <c:v>1.0000000100000002</c:v>
                </c:pt>
                <c:pt idx="5">
                  <c:v>1.0000000100000002</c:v>
                </c:pt>
                <c:pt idx="6">
                  <c:v>1.0000000100000002</c:v>
                </c:pt>
                <c:pt idx="7">
                  <c:v>1.0000000100000002</c:v>
                </c:pt>
                <c:pt idx="8">
                  <c:v>1.0000000100000002</c:v>
                </c:pt>
                <c:pt idx="9">
                  <c:v>1.0000000100000002</c:v>
                </c:pt>
                <c:pt idx="10">
                  <c:v>44446.778709430597</c:v>
                </c:pt>
                <c:pt idx="11">
                  <c:v>0.32026835573779017</c:v>
                </c:pt>
                <c:pt idx="12">
                  <c:v>0.30671030715631298</c:v>
                </c:pt>
                <c:pt idx="13">
                  <c:v>4.3045356514018254</c:v>
                </c:pt>
                <c:pt idx="14">
                  <c:v>5.3253284706806836E-5</c:v>
                </c:pt>
                <c:pt idx="15">
                  <c:v>1.0000000100000002</c:v>
                </c:pt>
                <c:pt idx="16">
                  <c:v>1.0000000100000002</c:v>
                </c:pt>
                <c:pt idx="17">
                  <c:v>1.0000000100000002</c:v>
                </c:pt>
                <c:pt idx="19">
                  <c:v>1.0000000100000002</c:v>
                </c:pt>
                <c:pt idx="20">
                  <c:v>1.0000000100000002</c:v>
                </c:pt>
                <c:pt idx="21">
                  <c:v>1.0000000100000002</c:v>
                </c:pt>
                <c:pt idx="22">
                  <c:v>1.0000000100000002</c:v>
                </c:pt>
              </c:numCache>
            </c:numRef>
          </c:val>
          <c:smooth val="0"/>
          <c:extLst>
            <c:ext xmlns:c16="http://schemas.microsoft.com/office/drawing/2014/chart" uri="{C3380CC4-5D6E-409C-BE32-E72D297353CC}">
              <c16:uniqueId val="{00000000-C6DE-44B1-AFDC-327F4E5FCF43}"/>
            </c:ext>
          </c:extLst>
        </c:ser>
        <c:ser>
          <c:idx val="1"/>
          <c:order val="1"/>
          <c:tx>
            <c:strRef>
              <c:f>Херсонська!$F$1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Херсонська!$F$2:$F$25</c:f>
              <c:numCache>
                <c:formatCode>General</c:formatCode>
                <c:ptCount val="24"/>
                <c:pt idx="0">
                  <c:v>0.21757004076956657</c:v>
                </c:pt>
                <c:pt idx="1">
                  <c:v>2.470056364660413E-2</c:v>
                </c:pt>
                <c:pt idx="2">
                  <c:v>9.671944970859405E-3</c:v>
                </c:pt>
                <c:pt idx="3">
                  <c:v>0.90697756669983098</c:v>
                </c:pt>
                <c:pt idx="4">
                  <c:v>0.91151654581380004</c:v>
                </c:pt>
                <c:pt idx="5">
                  <c:v>0.91780636942251315</c:v>
                </c:pt>
                <c:pt idx="6">
                  <c:v>0.92385464147222451</c:v>
                </c:pt>
                <c:pt idx="7">
                  <c:v>0.92891782836220826</c:v>
                </c:pt>
                <c:pt idx="8">
                  <c:v>0.93541534526397108</c:v>
                </c:pt>
                <c:pt idx="9">
                  <c:v>0.94362923611912208</c:v>
                </c:pt>
                <c:pt idx="10">
                  <c:v>42288.522744930087</c:v>
                </c:pt>
                <c:pt idx="11">
                  <c:v>1.337209247554731</c:v>
                </c:pt>
                <c:pt idx="12">
                  <c:v>0.21757004076956657</c:v>
                </c:pt>
                <c:pt idx="13">
                  <c:v>2.470056364660413E-2</c:v>
                </c:pt>
                <c:pt idx="14">
                  <c:v>9.671944970859405E-3</c:v>
                </c:pt>
                <c:pt idx="15">
                  <c:v>0.90697756669983098</c:v>
                </c:pt>
                <c:pt idx="16">
                  <c:v>0.91151654581380004</c:v>
                </c:pt>
                <c:pt idx="17">
                  <c:v>0.91780636942251315</c:v>
                </c:pt>
                <c:pt idx="18">
                  <c:v>0.92385464147222451</c:v>
                </c:pt>
                <c:pt idx="19">
                  <c:v>0.92891782836220826</c:v>
                </c:pt>
                <c:pt idx="20">
                  <c:v>0.93541534526397108</c:v>
                </c:pt>
                <c:pt idx="21">
                  <c:v>0.94362923611912208</c:v>
                </c:pt>
                <c:pt idx="22">
                  <c:v>42288.522744930087</c:v>
                </c:pt>
                <c:pt idx="23">
                  <c:v>1.337209247554731</c:v>
                </c:pt>
              </c:numCache>
            </c:numRef>
          </c:val>
          <c:smooth val="0"/>
          <c:extLs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smooth val="0"/>
        <c:axId val="263004928"/>
        <c:axId val="263006464"/>
      </c:lineChart>
      <c:catAx>
        <c:axId val="2630049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006464"/>
        <c:crosses val="autoZero"/>
        <c:auto val="1"/>
        <c:lblAlgn val="ctr"/>
        <c:lblOffset val="100"/>
        <c:noMultiLvlLbl val="0"/>
      </c:catAx>
      <c:valAx>
        <c:axId val="26300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004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Херсонська!$B$1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Херсонська!$B$2:$B$25</c:f>
              <c:numCache>
                <c:formatCode>0.0</c:formatCode>
                <c:ptCount val="24"/>
                <c:pt idx="0">
                  <c:v>18.097527858940555</c:v>
                </c:pt>
                <c:pt idx="1">
                  <c:v>3.9383221247435403</c:v>
                </c:pt>
                <c:pt idx="2">
                  <c:v>9.3769574398655714E-2</c:v>
                </c:pt>
                <c:pt idx="3">
                  <c:v>1E-3</c:v>
                </c:pt>
                <c:pt idx="4">
                  <c:v>1E-3</c:v>
                </c:pt>
                <c:pt idx="5">
                  <c:v>1E-3</c:v>
                </c:pt>
                <c:pt idx="6">
                  <c:v>1E-3</c:v>
                </c:pt>
                <c:pt idx="7">
                  <c:v>1E-3</c:v>
                </c:pt>
                <c:pt idx="8">
                  <c:v>1E-3</c:v>
                </c:pt>
                <c:pt idx="9">
                  <c:v>1E-3</c:v>
                </c:pt>
                <c:pt idx="10">
                  <c:v>1E-3</c:v>
                </c:pt>
                <c:pt idx="11">
                  <c:v>44.446778264962809</c:v>
                </c:pt>
                <c:pt idx="12">
                  <c:v>14.228569639836959</c:v>
                </c:pt>
                <c:pt idx="13">
                  <c:v>4.3634280228833342</c:v>
                </c:pt>
                <c:pt idx="14">
                  <c:v>18.781711924584787</c:v>
                </c:pt>
                <c:pt idx="15">
                  <c:v>1E-3</c:v>
                </c:pt>
                <c:pt idx="16">
                  <c:v>1E-3</c:v>
                </c:pt>
                <c:pt idx="17">
                  <c:v>1E-3</c:v>
                </c:pt>
                <c:pt idx="18">
                  <c:v>1E-3</c:v>
                </c:pt>
                <c:pt idx="19">
                  <c:v>1E-3</c:v>
                </c:pt>
                <c:pt idx="20">
                  <c:v>1E-3</c:v>
                </c:pt>
                <c:pt idx="21">
                  <c:v>1E-3</c:v>
                </c:pt>
                <c:pt idx="22">
                  <c:v>1E-3</c:v>
                </c:pt>
                <c:pt idx="23">
                  <c:v>1E-3</c:v>
                </c:pt>
              </c:numCache>
            </c:numRef>
          </c:val>
          <c:smooth val="0"/>
          <c:extLst>
            <c:ext xmlns:c16="http://schemas.microsoft.com/office/drawing/2014/chart" uri="{C3380CC4-5D6E-409C-BE32-E72D297353CC}">
              <c16:uniqueId val="{00000000-465B-4954-BD36-E8579438F128}"/>
            </c:ext>
          </c:extLst>
        </c:ser>
        <c:ser>
          <c:idx val="1"/>
          <c:order val="1"/>
          <c:tx>
            <c:strRef>
              <c:f>Херсонська!$I$1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Херсонська!$I$2:$I$25</c:f>
              <c:numCache>
                <c:formatCode>General</c:formatCode>
                <c:ptCount val="24"/>
                <c:pt idx="0">
                  <c:v>18.097527858940555</c:v>
                </c:pt>
                <c:pt idx="1">
                  <c:v>3.9367672875809085</c:v>
                </c:pt>
                <c:pt idx="2">
                  <c:v>9.7236542821647509E-2</c:v>
                </c:pt>
                <c:pt idx="3">
                  <c:v>9.4046557685048635E-4</c:v>
                </c:pt>
                <c:pt idx="4">
                  <c:v>8.5298117243481268E-4</c:v>
                </c:pt>
                <c:pt idx="5">
                  <c:v>7.7750644531000216E-4</c:v>
                </c:pt>
                <c:pt idx="6">
                  <c:v>7.13600362224288E-4</c:v>
                </c:pt>
                <c:pt idx="7">
                  <c:v>6.5926300209266588E-4</c:v>
                </c:pt>
                <c:pt idx="8">
                  <c:v>6.1240115218613494E-4</c:v>
                </c:pt>
                <c:pt idx="9">
                  <c:v>5.7284943170411056E-4</c:v>
                </c:pt>
                <c:pt idx="10">
                  <c:v>5.4055746855364271E-4</c:v>
                </c:pt>
                <c:pt idx="11">
                  <c:v>22.859376680304482</c:v>
                </c:pt>
                <c:pt idx="12">
                  <c:v>30.560782288578139</c:v>
                </c:pt>
                <c:pt idx="13">
                  <c:v>6.647078628246387</c:v>
                </c:pt>
                <c:pt idx="14">
                  <c:v>0.16417567510933262</c:v>
                </c:pt>
                <c:pt idx="15">
                  <c:v>1.5878954882687394E-3</c:v>
                </c:pt>
                <c:pt idx="16">
                  <c:v>1.4401855632549792E-3</c:v>
                </c:pt>
                <c:pt idx="17">
                  <c:v>1.3127529510430021E-3</c:v>
                </c:pt>
                <c:pt idx="18">
                  <c:v>1.2048530041287244E-3</c:v>
                </c:pt>
                <c:pt idx="19">
                  <c:v>1.1131090267447474E-3</c:v>
                </c:pt>
                <c:pt idx="20">
                  <c:v>1.0339868083447013E-3</c:v>
                </c:pt>
                <c:pt idx="21">
                  <c:v>9.6720711732535612E-4</c:v>
                </c:pt>
                <c:pt idx="22">
                  <c:v>9.1268490446315051E-4</c:v>
                </c:pt>
                <c:pt idx="23">
                  <c:v>38.596095989083544</c:v>
                </c:pt>
              </c:numCache>
            </c:numRef>
          </c:val>
          <c:smooth val="0"/>
          <c:extLs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smooth val="0"/>
        <c:axId val="263040384"/>
        <c:axId val="263042176"/>
      </c:lineChart>
      <c:catAx>
        <c:axId val="2630403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042176"/>
        <c:crosses val="autoZero"/>
        <c:auto val="1"/>
        <c:lblAlgn val="ctr"/>
        <c:lblOffset val="100"/>
        <c:noMultiLvlLbl val="0"/>
      </c:catAx>
      <c:valAx>
        <c:axId val="263042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040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Херсонська!$B$1</c:f>
              <c:strCache>
                <c:ptCount val="1"/>
                <c:pt idx="0">
                  <c:v>Кількість хворих на грип осіб / на 100 тис. населення (спостережна)</c:v>
                </c:pt>
              </c:strCache>
            </c:strRef>
          </c:tx>
          <c:marker>
            <c:symbol val="none"/>
          </c:marker>
          <c:cat>
            <c:strRef>
              <c:f>Херсонська!$A$2:$A$25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Херсонська!$B$2:$B$25</c:f>
              <c:numCache>
                <c:formatCode>0.0</c:formatCode>
                <c:ptCount val="24"/>
                <c:pt idx="0">
                  <c:v>18.097527858940555</c:v>
                </c:pt>
                <c:pt idx="1">
                  <c:v>3.9383221247435403</c:v>
                </c:pt>
                <c:pt idx="2">
                  <c:v>9.3769574398655714E-2</c:v>
                </c:pt>
                <c:pt idx="3">
                  <c:v>1E-3</c:v>
                </c:pt>
                <c:pt idx="4">
                  <c:v>1E-3</c:v>
                </c:pt>
                <c:pt idx="5">
                  <c:v>1E-3</c:v>
                </c:pt>
                <c:pt idx="6">
                  <c:v>1E-3</c:v>
                </c:pt>
                <c:pt idx="7">
                  <c:v>1E-3</c:v>
                </c:pt>
                <c:pt idx="8">
                  <c:v>1E-3</c:v>
                </c:pt>
                <c:pt idx="9">
                  <c:v>1E-3</c:v>
                </c:pt>
                <c:pt idx="10">
                  <c:v>1E-3</c:v>
                </c:pt>
                <c:pt idx="11">
                  <c:v>44.446778264962809</c:v>
                </c:pt>
                <c:pt idx="12">
                  <c:v>14.228569639836959</c:v>
                </c:pt>
                <c:pt idx="13">
                  <c:v>4.3634280228833342</c:v>
                </c:pt>
                <c:pt idx="14">
                  <c:v>18.781711924584787</c:v>
                </c:pt>
                <c:pt idx="15">
                  <c:v>1E-3</c:v>
                </c:pt>
                <c:pt idx="16">
                  <c:v>1E-3</c:v>
                </c:pt>
                <c:pt idx="17">
                  <c:v>1E-3</c:v>
                </c:pt>
                <c:pt idx="18">
                  <c:v>1E-3</c:v>
                </c:pt>
                <c:pt idx="19">
                  <c:v>1E-3</c:v>
                </c:pt>
                <c:pt idx="20">
                  <c:v>1E-3</c:v>
                </c:pt>
                <c:pt idx="21">
                  <c:v>1E-3</c:v>
                </c:pt>
                <c:pt idx="22">
                  <c:v>1E-3</c:v>
                </c:pt>
                <c:pt idx="23">
                  <c:v>1E-3</c:v>
                </c:pt>
              </c:numCache>
            </c:numRef>
          </c:val>
          <c:smooth val="0"/>
          <c:extLs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smooth val="0"/>
        <c:axId val="263340800"/>
        <c:axId val="263342336"/>
      </c:lineChart>
      <c:catAx>
        <c:axId val="263340800"/>
        <c:scaling>
          <c:orientation val="minMax"/>
        </c:scaling>
        <c:delete val="0"/>
        <c:axPos val="b"/>
        <c:numFmt formatCode="General" sourceLinked="0"/>
        <c:majorTickMark val="out"/>
        <c:minorTickMark val="none"/>
        <c:tickLblPos val="nextTo"/>
        <c:crossAx val="263342336"/>
        <c:crosses val="autoZero"/>
        <c:auto val="1"/>
        <c:lblAlgn val="ctr"/>
        <c:lblOffset val="100"/>
        <c:noMultiLvlLbl val="0"/>
      </c:catAx>
      <c:valAx>
        <c:axId val="263342336"/>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6334080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Херсонська!$F$1</c:f>
              <c:strCache>
                <c:ptCount val="1"/>
                <c:pt idx="0">
                  <c:v>Інтенсивність передачи збудника грипу (усереднена)</c:v>
                </c:pt>
              </c:strCache>
            </c:strRef>
          </c:tx>
          <c:spPr>
            <a:ln w="15875"/>
          </c:spPr>
          <c:marker>
            <c:symbol val="square"/>
            <c:size val="5"/>
          </c:marker>
          <c:cat>
            <c:strRef>
              <c:f>Херсонська!$A$2:$A$25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Херсонська!$F$2:$F$25</c:f>
              <c:numCache>
                <c:formatCode>General</c:formatCode>
                <c:ptCount val="24"/>
                <c:pt idx="0">
                  <c:v>0.21757004076956657</c:v>
                </c:pt>
                <c:pt idx="1">
                  <c:v>2.470056364660413E-2</c:v>
                </c:pt>
                <c:pt idx="2">
                  <c:v>9.671944970859405E-3</c:v>
                </c:pt>
                <c:pt idx="3">
                  <c:v>0.90697756669983098</c:v>
                </c:pt>
                <c:pt idx="4">
                  <c:v>0.91151654581380004</c:v>
                </c:pt>
                <c:pt idx="5">
                  <c:v>0.91780636942251315</c:v>
                </c:pt>
                <c:pt idx="6">
                  <c:v>0.92385464147222451</c:v>
                </c:pt>
                <c:pt idx="7">
                  <c:v>0.92891782836220826</c:v>
                </c:pt>
                <c:pt idx="8">
                  <c:v>0.93541534526397108</c:v>
                </c:pt>
                <c:pt idx="9">
                  <c:v>0.94362923611912208</c:v>
                </c:pt>
                <c:pt idx="10">
                  <c:v>42288.522744930087</c:v>
                </c:pt>
                <c:pt idx="11">
                  <c:v>1.337209247554731</c:v>
                </c:pt>
                <c:pt idx="12">
                  <c:v>0.21757004076956657</c:v>
                </c:pt>
                <c:pt idx="13">
                  <c:v>2.470056364660413E-2</c:v>
                </c:pt>
                <c:pt idx="14">
                  <c:v>9.671944970859405E-3</c:v>
                </c:pt>
                <c:pt idx="15">
                  <c:v>0.90697756669983098</c:v>
                </c:pt>
                <c:pt idx="16">
                  <c:v>0.91151654581380004</c:v>
                </c:pt>
                <c:pt idx="17">
                  <c:v>0.91780636942251315</c:v>
                </c:pt>
                <c:pt idx="18">
                  <c:v>0.92385464147222451</c:v>
                </c:pt>
                <c:pt idx="19">
                  <c:v>0.92891782836220826</c:v>
                </c:pt>
                <c:pt idx="20">
                  <c:v>0.93541534526397108</c:v>
                </c:pt>
                <c:pt idx="21">
                  <c:v>0.94362923611912208</c:v>
                </c:pt>
                <c:pt idx="22">
                  <c:v>42288.522744930087</c:v>
                </c:pt>
                <c:pt idx="23">
                  <c:v>1.337209247554731</c:v>
                </c:pt>
              </c:numCache>
            </c:numRef>
          </c:val>
          <c:smooth val="0"/>
          <c:extLst>
            <c:ext xmlns:c16="http://schemas.microsoft.com/office/drawing/2014/chart" uri="{C3380CC4-5D6E-409C-BE32-E72D297353CC}">
              <c16:uniqueId val="{00000000-B25D-4B1A-AC3C-64912DAD8089}"/>
            </c:ext>
          </c:extLst>
        </c:ser>
        <c:ser>
          <c:idx val="1"/>
          <c:order val="1"/>
          <c:tx>
            <c:strRef>
              <c:f>Херсонська!$E$1</c:f>
              <c:strCache>
                <c:ptCount val="1"/>
                <c:pt idx="0">
                  <c:v>Інтенсивність передачи збудника грипу (розрахована)</c:v>
                </c:pt>
              </c:strCache>
            </c:strRef>
          </c:tx>
          <c:spPr>
            <a:ln w="15875"/>
          </c:spPr>
          <c:marker>
            <c:symbol val="triangle"/>
            <c:size val="5"/>
          </c:marker>
          <c:cat>
            <c:strRef>
              <c:f>Херсонська!$A$2:$A$25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Херсонська!$E$2:$E$25</c:f>
              <c:numCache>
                <c:formatCode>General</c:formatCode>
                <c:ptCount val="24"/>
                <c:pt idx="0">
                  <c:v>0.2176559706608078</c:v>
                </c:pt>
                <c:pt idx="1">
                  <c:v>2.3810461542198725E-2</c:v>
                </c:pt>
                <c:pt idx="2">
                  <c:v>1.0664450000009377E-2</c:v>
                </c:pt>
                <c:pt idx="3">
                  <c:v>1.0000000100000002</c:v>
                </c:pt>
                <c:pt idx="4">
                  <c:v>1.0000000100000002</c:v>
                </c:pt>
                <c:pt idx="5">
                  <c:v>1.0000000100000002</c:v>
                </c:pt>
                <c:pt idx="6">
                  <c:v>1.0000000100000002</c:v>
                </c:pt>
                <c:pt idx="7">
                  <c:v>1.0000000100000002</c:v>
                </c:pt>
                <c:pt idx="8">
                  <c:v>1.0000000100000002</c:v>
                </c:pt>
                <c:pt idx="9">
                  <c:v>1.0000000100000002</c:v>
                </c:pt>
                <c:pt idx="10">
                  <c:v>44446.778709430597</c:v>
                </c:pt>
                <c:pt idx="11">
                  <c:v>0.32026835573779017</c:v>
                </c:pt>
                <c:pt idx="12">
                  <c:v>0.30671030715631298</c:v>
                </c:pt>
                <c:pt idx="13">
                  <c:v>4.3045356514018254</c:v>
                </c:pt>
                <c:pt idx="14">
                  <c:v>5.3253284706806836E-5</c:v>
                </c:pt>
                <c:pt idx="15">
                  <c:v>1.0000000100000002</c:v>
                </c:pt>
                <c:pt idx="16">
                  <c:v>1.0000000100000002</c:v>
                </c:pt>
                <c:pt idx="17">
                  <c:v>1.0000000100000002</c:v>
                </c:pt>
                <c:pt idx="19">
                  <c:v>1.0000000100000002</c:v>
                </c:pt>
                <c:pt idx="20">
                  <c:v>1.0000000100000002</c:v>
                </c:pt>
                <c:pt idx="21">
                  <c:v>1.0000000100000002</c:v>
                </c:pt>
                <c:pt idx="22">
                  <c:v>1.0000000100000002</c:v>
                </c:pt>
              </c:numCache>
            </c:numRef>
          </c:val>
          <c:smooth val="0"/>
          <c:extLs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262795264"/>
        <c:axId val="262796800"/>
      </c:lineChart>
      <c:catAx>
        <c:axId val="262795264"/>
        <c:scaling>
          <c:orientation val="minMax"/>
        </c:scaling>
        <c:delete val="0"/>
        <c:axPos val="b"/>
        <c:numFmt formatCode="General" sourceLinked="1"/>
        <c:majorTickMark val="out"/>
        <c:minorTickMark val="none"/>
        <c:tickLblPos val="nextTo"/>
        <c:crossAx val="262796800"/>
        <c:crosses val="autoZero"/>
        <c:auto val="1"/>
        <c:lblAlgn val="ctr"/>
        <c:lblOffset val="100"/>
        <c:noMultiLvlLbl val="0"/>
      </c:catAx>
      <c:valAx>
        <c:axId val="262796800"/>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262795264"/>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Херсонська!$F$1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Херсонська!$E$2:$E$25</c:f>
              <c:numCache>
                <c:formatCode>General</c:formatCode>
                <c:ptCount val="24"/>
                <c:pt idx="0">
                  <c:v>0.2176559706608078</c:v>
                </c:pt>
                <c:pt idx="1">
                  <c:v>2.3810461542198725E-2</c:v>
                </c:pt>
                <c:pt idx="2">
                  <c:v>1.0664450000009377E-2</c:v>
                </c:pt>
                <c:pt idx="3">
                  <c:v>1.0000000100000002</c:v>
                </c:pt>
                <c:pt idx="4">
                  <c:v>1.0000000100000002</c:v>
                </c:pt>
                <c:pt idx="5">
                  <c:v>1.0000000100000002</c:v>
                </c:pt>
                <c:pt idx="6">
                  <c:v>1.0000000100000002</c:v>
                </c:pt>
                <c:pt idx="7">
                  <c:v>1.0000000100000002</c:v>
                </c:pt>
                <c:pt idx="8">
                  <c:v>1.0000000100000002</c:v>
                </c:pt>
                <c:pt idx="9">
                  <c:v>1.0000000100000002</c:v>
                </c:pt>
                <c:pt idx="10">
                  <c:v>44446.778709430597</c:v>
                </c:pt>
                <c:pt idx="11">
                  <c:v>0.32026835573779017</c:v>
                </c:pt>
                <c:pt idx="12">
                  <c:v>0.30671030715631298</c:v>
                </c:pt>
                <c:pt idx="13">
                  <c:v>4.3045356514018254</c:v>
                </c:pt>
                <c:pt idx="14">
                  <c:v>5.3253284706806836E-5</c:v>
                </c:pt>
                <c:pt idx="15">
                  <c:v>1.0000000100000002</c:v>
                </c:pt>
                <c:pt idx="16">
                  <c:v>1.0000000100000002</c:v>
                </c:pt>
                <c:pt idx="17">
                  <c:v>1.0000000100000002</c:v>
                </c:pt>
                <c:pt idx="19">
                  <c:v>1.0000000100000002</c:v>
                </c:pt>
                <c:pt idx="20">
                  <c:v>1.0000000100000002</c:v>
                </c:pt>
                <c:pt idx="21">
                  <c:v>1.0000000100000002</c:v>
                </c:pt>
                <c:pt idx="22">
                  <c:v>1.0000000100000002</c:v>
                </c:pt>
              </c:numCache>
            </c:numRef>
          </c:xVal>
          <c:yVal>
            <c:numRef>
              <c:f>Херсонська!$F$2:$F$25</c:f>
              <c:numCache>
                <c:formatCode>General</c:formatCode>
                <c:ptCount val="24"/>
                <c:pt idx="0">
                  <c:v>0.21757004076956657</c:v>
                </c:pt>
                <c:pt idx="1">
                  <c:v>2.470056364660413E-2</c:v>
                </c:pt>
                <c:pt idx="2">
                  <c:v>9.671944970859405E-3</c:v>
                </c:pt>
                <c:pt idx="3">
                  <c:v>0.90697756669983098</c:v>
                </c:pt>
                <c:pt idx="4">
                  <c:v>0.91151654581380004</c:v>
                </c:pt>
                <c:pt idx="5">
                  <c:v>0.91780636942251315</c:v>
                </c:pt>
                <c:pt idx="6">
                  <c:v>0.92385464147222451</c:v>
                </c:pt>
                <c:pt idx="7">
                  <c:v>0.92891782836220826</c:v>
                </c:pt>
                <c:pt idx="8">
                  <c:v>0.93541534526397108</c:v>
                </c:pt>
                <c:pt idx="9">
                  <c:v>0.94362923611912208</c:v>
                </c:pt>
                <c:pt idx="10">
                  <c:v>42288.522744930087</c:v>
                </c:pt>
                <c:pt idx="11">
                  <c:v>1.337209247554731</c:v>
                </c:pt>
                <c:pt idx="12">
                  <c:v>0.21757004076956657</c:v>
                </c:pt>
                <c:pt idx="13">
                  <c:v>2.470056364660413E-2</c:v>
                </c:pt>
                <c:pt idx="14">
                  <c:v>9.671944970859405E-3</c:v>
                </c:pt>
                <c:pt idx="15">
                  <c:v>0.90697756669983098</c:v>
                </c:pt>
                <c:pt idx="16">
                  <c:v>0.91151654581380004</c:v>
                </c:pt>
                <c:pt idx="17">
                  <c:v>0.91780636942251315</c:v>
                </c:pt>
                <c:pt idx="18">
                  <c:v>0.92385464147222451</c:v>
                </c:pt>
                <c:pt idx="19">
                  <c:v>0.92891782836220826</c:v>
                </c:pt>
                <c:pt idx="20">
                  <c:v>0.93541534526397108</c:v>
                </c:pt>
                <c:pt idx="21">
                  <c:v>0.94362923611912208</c:v>
                </c:pt>
                <c:pt idx="22">
                  <c:v>42288.522744930087</c:v>
                </c:pt>
                <c:pt idx="23">
                  <c:v>1.337209247554731</c:v>
                </c:pt>
              </c:numCache>
            </c:numRef>
          </c:yVal>
          <c:smooth val="0"/>
          <c:extLs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262740992"/>
        <c:axId val="263346432"/>
      </c:scatterChart>
      <c:valAx>
        <c:axId val="26274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63346432"/>
        <c:crosses val="autoZero"/>
        <c:crossBetween val="midCat"/>
      </c:valAx>
      <c:valAx>
        <c:axId val="2633464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62740992"/>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Хмельницька!$C$1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Хмельницька!$C$2:$C$25</c:f>
              <c:numCache>
                <c:formatCode>General</c:formatCode>
                <c:ptCount val="24"/>
                <c:pt idx="0">
                  <c:v>3.2201429959193549E-4</c:v>
                </c:pt>
                <c:pt idx="1">
                  <c:v>6.2168789418825816E-4</c:v>
                </c:pt>
                <c:pt idx="2">
                  <c:v>1.5330345841817024E-4</c:v>
                </c:pt>
                <c:pt idx="3">
                  <c:v>2.5422181546731748E-5</c:v>
                </c:pt>
                <c:pt idx="4">
                  <c:v>3.0814765511189995E-6</c:v>
                </c:pt>
                <c:pt idx="5">
                  <c:v>1E-8</c:v>
                </c:pt>
                <c:pt idx="6">
                  <c:v>1E-8</c:v>
                </c:pt>
                <c:pt idx="7">
                  <c:v>1E-8</c:v>
                </c:pt>
                <c:pt idx="8">
                  <c:v>1E-8</c:v>
                </c:pt>
                <c:pt idx="9">
                  <c:v>2.3111074133392497E-6</c:v>
                </c:pt>
                <c:pt idx="10">
                  <c:v>8.4740605155772486E-6</c:v>
                </c:pt>
                <c:pt idx="11">
                  <c:v>3.9288826026767247E-4</c:v>
                </c:pt>
                <c:pt idx="12">
                  <c:v>2.8858813325596052E-4</c:v>
                </c:pt>
                <c:pt idx="13">
                  <c:v>1.8719230265251492E-5</c:v>
                </c:pt>
                <c:pt idx="14">
                  <c:v>3.2758652964190113E-4</c:v>
                </c:pt>
                <c:pt idx="15">
                  <c:v>1.0139583060344559E-5</c:v>
                </c:pt>
                <c:pt idx="16">
                  <c:v>9.359615132625746E-6</c:v>
                </c:pt>
                <c:pt idx="17">
                  <c:v>3.1198717108752489E-6</c:v>
                </c:pt>
                <c:pt idx="18">
                  <c:v>1E-8</c:v>
                </c:pt>
                <c:pt idx="19">
                  <c:v>7.7996792771881224E-7</c:v>
                </c:pt>
                <c:pt idx="20">
                  <c:v>1E-8</c:v>
                </c:pt>
                <c:pt idx="21">
                  <c:v>2.3399037831564365E-6</c:v>
                </c:pt>
                <c:pt idx="22">
                  <c:v>1.2479486843500996E-5</c:v>
                </c:pt>
                <c:pt idx="23">
                  <c:v>2.0279166120689118E-5</c:v>
                </c:pt>
              </c:numCache>
            </c:numRef>
          </c:val>
          <c:smooth val="0"/>
          <c:extLst>
            <c:ext xmlns:c16="http://schemas.microsoft.com/office/drawing/2014/chart" uri="{C3380CC4-5D6E-409C-BE32-E72D297353CC}">
              <c16:uniqueId val="{00000000-158A-4C30-A915-1FB9A3186CCA}"/>
            </c:ext>
          </c:extLst>
        </c:ser>
        <c:ser>
          <c:idx val="1"/>
          <c:order val="1"/>
          <c:tx>
            <c:strRef>
              <c:f>Хмельницька!$G$1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Хмельницька!$G$2:$G$25</c:f>
              <c:numCache>
                <c:formatCode>General</c:formatCode>
                <c:ptCount val="24"/>
                <c:pt idx="0">
                  <c:v>3.2201429959193549E-4</c:v>
                </c:pt>
                <c:pt idx="1">
                  <c:v>6.2168427076480929E-4</c:v>
                </c:pt>
                <c:pt idx="2">
                  <c:v>1.5321093601186549E-4</c:v>
                </c:pt>
                <c:pt idx="3">
                  <c:v>2.5484931209810558E-5</c:v>
                </c:pt>
                <c:pt idx="4">
                  <c:v>3.1140694713032317E-6</c:v>
                </c:pt>
                <c:pt idx="5">
                  <c:v>1.0161761113807817E-8</c:v>
                </c:pt>
                <c:pt idx="6">
                  <c:v>1.0217547103376954E-8</c:v>
                </c:pt>
                <c:pt idx="7">
                  <c:v>1.0273087892686536E-8</c:v>
                </c:pt>
                <c:pt idx="8">
                  <c:v>1.0328350604051343E-8</c:v>
                </c:pt>
                <c:pt idx="9">
                  <c:v>2.3997159468016774E-6</c:v>
                </c:pt>
                <c:pt idx="10">
                  <c:v>8.7621151672926321E-6</c:v>
                </c:pt>
                <c:pt idx="11">
                  <c:v>3.9251557827490004E-4</c:v>
                </c:pt>
                <c:pt idx="12">
                  <c:v>1.8809025799157154E-4</c:v>
                </c:pt>
                <c:pt idx="13">
                  <c:v>3.6317772278183418E-4</c:v>
                </c:pt>
                <c:pt idx="14">
                  <c:v>8.9526459714556363E-5</c:v>
                </c:pt>
                <c:pt idx="15">
                  <c:v>1.4892677049654246E-5</c:v>
                </c:pt>
                <c:pt idx="16">
                  <c:v>1.8197938935834097E-6</c:v>
                </c:pt>
                <c:pt idx="17">
                  <c:v>5.9383179879550389E-9</c:v>
                </c:pt>
                <c:pt idx="18">
                  <c:v>5.9709181640349245E-9</c:v>
                </c:pt>
                <c:pt idx="19">
                  <c:v>6.0033750506893588E-9</c:v>
                </c:pt>
                <c:pt idx="20">
                  <c:v>6.0356694348949598E-9</c:v>
                </c:pt>
                <c:pt idx="21">
                  <c:v>1.4023432017339018E-6</c:v>
                </c:pt>
                <c:pt idx="22">
                  <c:v>5.1203997328428363E-6</c:v>
                </c:pt>
                <c:pt idx="23">
                  <c:v>2.2937885922284543E-4</c:v>
                </c:pt>
              </c:numCache>
            </c:numRef>
          </c:val>
          <c:smooth val="0"/>
          <c:extLs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smooth val="0"/>
        <c:axId val="277576320"/>
        <c:axId val="277582208"/>
      </c:lineChart>
      <c:catAx>
        <c:axId val="2775763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582208"/>
        <c:crosses val="autoZero"/>
        <c:auto val="1"/>
        <c:lblAlgn val="ctr"/>
        <c:lblOffset val="100"/>
        <c:noMultiLvlLbl val="0"/>
      </c:catAx>
      <c:valAx>
        <c:axId val="27758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576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Хмельницька!$E$1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Хмельницька!$E$2:$E$25</c:f>
              <c:numCache>
                <c:formatCode>General</c:formatCode>
                <c:ptCount val="24"/>
                <c:pt idx="0">
                  <c:v>1.9312438977204434</c:v>
                </c:pt>
                <c:pt idx="1">
                  <c:v>0.24674571604889792</c:v>
                </c:pt>
                <c:pt idx="2">
                  <c:v>0.16585457180809585</c:v>
                </c:pt>
                <c:pt idx="3">
                  <c:v>0.12121520276701217</c:v>
                </c:pt>
                <c:pt idx="4">
                  <c:v>3.2452075000308149E-3</c:v>
                </c:pt>
                <c:pt idx="5">
                  <c:v>1.0000000100000002</c:v>
                </c:pt>
                <c:pt idx="6">
                  <c:v>1.0000000100000002</c:v>
                </c:pt>
                <c:pt idx="7">
                  <c:v>1.0000000100000002</c:v>
                </c:pt>
                <c:pt idx="8">
                  <c:v>231.11074364503241</c:v>
                </c:pt>
                <c:pt idx="9">
                  <c:v>3.6666751407467664</c:v>
                </c:pt>
                <c:pt idx="10">
                  <c:v>46.364029255226029</c:v>
                </c:pt>
                <c:pt idx="11">
                  <c:v>0.7348184965190705</c:v>
                </c:pt>
                <c:pt idx="12">
                  <c:v>6.4883589498837282E-2</c:v>
                </c:pt>
                <c:pt idx="13">
                  <c:v>17.500327592661925</c:v>
                </c:pt>
                <c:pt idx="14">
                  <c:v>3.0962523858120591E-2</c:v>
                </c:pt>
                <c:pt idx="15">
                  <c:v>0.92308628278695926</c:v>
                </c:pt>
                <c:pt idx="16">
                  <c:v>0.33333645323424532</c:v>
                </c:pt>
                <c:pt idx="17">
                  <c:v>3.2052700000311986E-3</c:v>
                </c:pt>
                <c:pt idx="19">
                  <c:v>1.28210500000078E-2</c:v>
                </c:pt>
                <c:pt idx="20">
                  <c:v>233.99038065554745</c:v>
                </c:pt>
                <c:pt idx="21">
                  <c:v>5.3333458128493785</c:v>
                </c:pt>
                <c:pt idx="22">
                  <c:v>1.6250202794191972</c:v>
                </c:pt>
              </c:numCache>
            </c:numRef>
          </c:val>
          <c:smooth val="0"/>
          <c:extLst>
            <c:ext xmlns:c16="http://schemas.microsoft.com/office/drawing/2014/chart" uri="{C3380CC4-5D6E-409C-BE32-E72D297353CC}">
              <c16:uniqueId val="{00000000-C6DE-44B1-AFDC-327F4E5FCF43}"/>
            </c:ext>
          </c:extLst>
        </c:ser>
        <c:ser>
          <c:idx val="1"/>
          <c:order val="1"/>
          <c:tx>
            <c:strRef>
              <c:f>Хмельницька!$F$1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Хмельницька!$F$2:$F$25</c:f>
              <c:numCache>
                <c:formatCode>General</c:formatCode>
                <c:ptCount val="24"/>
                <c:pt idx="0">
                  <c:v>1.9312326417277019</c:v>
                </c:pt>
                <c:pt idx="1">
                  <c:v>0.24659823531296224</c:v>
                </c:pt>
                <c:pt idx="2">
                  <c:v>0.16636434083475565</c:v>
                </c:pt>
                <c:pt idx="3">
                  <c:v>0.12219569319352391</c:v>
                </c:pt>
                <c:pt idx="4">
                  <c:v>3.2631875595516913E-3</c:v>
                </c:pt>
                <c:pt idx="5">
                  <c:v>1.0054898056323729</c:v>
                </c:pt>
                <c:pt idx="6">
                  <c:v>1.0054358344241923</c:v>
                </c:pt>
                <c:pt idx="7">
                  <c:v>1.0053793774613964</c:v>
                </c:pt>
                <c:pt idx="8">
                  <c:v>232.34261341258943</c:v>
                </c:pt>
                <c:pt idx="9">
                  <c:v>3.6513222348706282</c:v>
                </c:pt>
                <c:pt idx="10">
                  <c:v>44.797290389076238</c:v>
                </c:pt>
                <c:pt idx="11">
                  <c:v>0.47937999343896742</c:v>
                </c:pt>
                <c:pt idx="12">
                  <c:v>1.9312326417277019</c:v>
                </c:pt>
                <c:pt idx="13">
                  <c:v>0.24659823531296224</c:v>
                </c:pt>
                <c:pt idx="14">
                  <c:v>0.16636434083475565</c:v>
                </c:pt>
                <c:pt idx="15">
                  <c:v>0.12219569319352391</c:v>
                </c:pt>
                <c:pt idx="16">
                  <c:v>3.2631875595516913E-3</c:v>
                </c:pt>
                <c:pt idx="17">
                  <c:v>1.0054898056323729</c:v>
                </c:pt>
                <c:pt idx="18">
                  <c:v>1.0054358344241923</c:v>
                </c:pt>
                <c:pt idx="19">
                  <c:v>1.0053793774613964</c:v>
                </c:pt>
                <c:pt idx="20">
                  <c:v>232.34261341258943</c:v>
                </c:pt>
                <c:pt idx="21">
                  <c:v>3.6513222348706282</c:v>
                </c:pt>
                <c:pt idx="22">
                  <c:v>44.797290389076238</c:v>
                </c:pt>
                <c:pt idx="23">
                  <c:v>0.47937999343896742</c:v>
                </c:pt>
              </c:numCache>
            </c:numRef>
          </c:val>
          <c:smooth val="0"/>
          <c:extLs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smooth val="0"/>
        <c:axId val="277612032"/>
        <c:axId val="277613568"/>
      </c:lineChart>
      <c:catAx>
        <c:axId val="277612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613568"/>
        <c:crosses val="autoZero"/>
        <c:auto val="1"/>
        <c:lblAlgn val="ctr"/>
        <c:lblOffset val="100"/>
        <c:noMultiLvlLbl val="0"/>
      </c:catAx>
      <c:valAx>
        <c:axId val="27761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612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Хмельницька!$B$1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Хмельницька!$B$2:$B$25</c:f>
              <c:numCache>
                <c:formatCode>0.0</c:formatCode>
                <c:ptCount val="24"/>
                <c:pt idx="0">
                  <c:v>32.201429959193547</c:v>
                </c:pt>
                <c:pt idx="1">
                  <c:v>62.168789418825817</c:v>
                </c:pt>
                <c:pt idx="2">
                  <c:v>15.330345841817023</c:v>
                </c:pt>
                <c:pt idx="3">
                  <c:v>2.5422181546731748</c:v>
                </c:pt>
                <c:pt idx="4">
                  <c:v>0.30814765511189995</c:v>
                </c:pt>
                <c:pt idx="5">
                  <c:v>1E-3</c:v>
                </c:pt>
                <c:pt idx="6">
                  <c:v>1E-3</c:v>
                </c:pt>
                <c:pt idx="7">
                  <c:v>1E-3</c:v>
                </c:pt>
                <c:pt idx="8">
                  <c:v>1E-3</c:v>
                </c:pt>
                <c:pt idx="9">
                  <c:v>0.23111074133392498</c:v>
                </c:pt>
                <c:pt idx="10">
                  <c:v>0.84740605155772486</c:v>
                </c:pt>
                <c:pt idx="11">
                  <c:v>39.288826026767246</c:v>
                </c:pt>
                <c:pt idx="12">
                  <c:v>28.858813325596053</c:v>
                </c:pt>
                <c:pt idx="13">
                  <c:v>1.8719230265251492</c:v>
                </c:pt>
                <c:pt idx="14">
                  <c:v>32.758652964190112</c:v>
                </c:pt>
                <c:pt idx="15">
                  <c:v>1.0139583060344559</c:v>
                </c:pt>
                <c:pt idx="16">
                  <c:v>0.9359615132625746</c:v>
                </c:pt>
                <c:pt idx="17">
                  <c:v>0.31198717108752488</c:v>
                </c:pt>
                <c:pt idx="18">
                  <c:v>1E-3</c:v>
                </c:pt>
                <c:pt idx="19">
                  <c:v>7.7996792771881221E-2</c:v>
                </c:pt>
                <c:pt idx="20">
                  <c:v>1E-3</c:v>
                </c:pt>
                <c:pt idx="21">
                  <c:v>0.23399037831564365</c:v>
                </c:pt>
                <c:pt idx="22">
                  <c:v>1.2479486843500995</c:v>
                </c:pt>
                <c:pt idx="23">
                  <c:v>2.0279166120689118</c:v>
                </c:pt>
              </c:numCache>
            </c:numRef>
          </c:val>
          <c:smooth val="0"/>
          <c:extLst>
            <c:ext xmlns:c16="http://schemas.microsoft.com/office/drawing/2014/chart" uri="{C3380CC4-5D6E-409C-BE32-E72D297353CC}">
              <c16:uniqueId val="{00000000-465B-4954-BD36-E8579438F128}"/>
            </c:ext>
          </c:extLst>
        </c:ser>
        <c:ser>
          <c:idx val="1"/>
          <c:order val="1"/>
          <c:tx>
            <c:strRef>
              <c:f>Хмельницька!$I$1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Хмельницька!$I$2:$I$25</c:f>
              <c:numCache>
                <c:formatCode>General</c:formatCode>
                <c:ptCount val="24"/>
                <c:pt idx="0">
                  <c:v>32.201429959193547</c:v>
                </c:pt>
                <c:pt idx="1">
                  <c:v>62.168427076480931</c:v>
                </c:pt>
                <c:pt idx="2">
                  <c:v>15.321093601186549</c:v>
                </c:pt>
                <c:pt idx="3">
                  <c:v>2.548493120981056</c:v>
                </c:pt>
                <c:pt idx="4">
                  <c:v>0.31140694713032319</c:v>
                </c:pt>
                <c:pt idx="5">
                  <c:v>1.0161761113807817E-3</c:v>
                </c:pt>
                <c:pt idx="6">
                  <c:v>1.0217547103376953E-3</c:v>
                </c:pt>
                <c:pt idx="7">
                  <c:v>1.0273087892686537E-3</c:v>
                </c:pt>
                <c:pt idx="8">
                  <c:v>1.0328350604051342E-3</c:v>
                </c:pt>
                <c:pt idx="9">
                  <c:v>0.23997159468016774</c:v>
                </c:pt>
                <c:pt idx="10">
                  <c:v>0.87621151672926323</c:v>
                </c:pt>
                <c:pt idx="11">
                  <c:v>39.251557827490004</c:v>
                </c:pt>
                <c:pt idx="12">
                  <c:v>18.809025799157155</c:v>
                </c:pt>
                <c:pt idx="13">
                  <c:v>36.317772278183419</c:v>
                </c:pt>
                <c:pt idx="14">
                  <c:v>8.9526459714556363</c:v>
                </c:pt>
                <c:pt idx="15">
                  <c:v>1.4892677049654246</c:v>
                </c:pt>
                <c:pt idx="16">
                  <c:v>0.18197938935834096</c:v>
                </c:pt>
                <c:pt idx="17">
                  <c:v>5.9383179879550388E-4</c:v>
                </c:pt>
                <c:pt idx="18">
                  <c:v>5.9709181640349245E-4</c:v>
                </c:pt>
                <c:pt idx="19">
                  <c:v>6.0033750506893583E-4</c:v>
                </c:pt>
                <c:pt idx="20">
                  <c:v>6.0356694348949599E-4</c:v>
                </c:pt>
                <c:pt idx="21">
                  <c:v>0.14023432017339019</c:v>
                </c:pt>
                <c:pt idx="22">
                  <c:v>0.51203997328428363</c:v>
                </c:pt>
                <c:pt idx="23">
                  <c:v>22.937885922284543</c:v>
                </c:pt>
              </c:numCache>
            </c:numRef>
          </c:val>
          <c:smooth val="0"/>
          <c:extLs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smooth val="0"/>
        <c:axId val="277668224"/>
        <c:axId val="277669760"/>
      </c:lineChart>
      <c:catAx>
        <c:axId val="2776682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669760"/>
        <c:crosses val="autoZero"/>
        <c:auto val="1"/>
        <c:lblAlgn val="ctr"/>
        <c:lblOffset val="100"/>
        <c:noMultiLvlLbl val="0"/>
      </c:catAx>
      <c:valAx>
        <c:axId val="277669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668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Волинська!$C$1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Волинська!$C$2:$C$25</c:f>
              <c:numCache>
                <c:formatCode>General</c:formatCode>
                <c:ptCount val="24"/>
                <c:pt idx="0">
                  <c:v>4.8068141397244732E-6</c:v>
                </c:pt>
                <c:pt idx="1">
                  <c:v>2.018861938684279E-5</c:v>
                </c:pt>
                <c:pt idx="2">
                  <c:v>1.057499110739384E-5</c:v>
                </c:pt>
                <c:pt idx="3">
                  <c:v>1E-8</c:v>
                </c:pt>
                <c:pt idx="4">
                  <c:v>1E-8</c:v>
                </c:pt>
                <c:pt idx="5">
                  <c:v>1E-8</c:v>
                </c:pt>
                <c:pt idx="6">
                  <c:v>1E-8</c:v>
                </c:pt>
                <c:pt idx="7">
                  <c:v>1E-8</c:v>
                </c:pt>
                <c:pt idx="8">
                  <c:v>1E-8</c:v>
                </c:pt>
                <c:pt idx="9">
                  <c:v>1E-8</c:v>
                </c:pt>
                <c:pt idx="10">
                  <c:v>1E-8</c:v>
                </c:pt>
                <c:pt idx="11">
                  <c:v>5.7681769676693687E-6</c:v>
                </c:pt>
                <c:pt idx="12">
                  <c:v>1.3484539974918757E-5</c:v>
                </c:pt>
                <c:pt idx="13">
                  <c:v>1E-8</c:v>
                </c:pt>
                <c:pt idx="14">
                  <c:v>1.3484539974918757E-5</c:v>
                </c:pt>
                <c:pt idx="15">
                  <c:v>1E-8</c:v>
                </c:pt>
                <c:pt idx="16">
                  <c:v>1E-8</c:v>
                </c:pt>
                <c:pt idx="17">
                  <c:v>1E-8</c:v>
                </c:pt>
                <c:pt idx="18">
                  <c:v>1E-8</c:v>
                </c:pt>
                <c:pt idx="19">
                  <c:v>1E-8</c:v>
                </c:pt>
                <c:pt idx="20">
                  <c:v>1E-8</c:v>
                </c:pt>
                <c:pt idx="21">
                  <c:v>1E-8</c:v>
                </c:pt>
                <c:pt idx="22">
                  <c:v>1E-8</c:v>
                </c:pt>
                <c:pt idx="23">
                  <c:v>1E-8</c:v>
                </c:pt>
              </c:numCache>
            </c:numRef>
          </c:val>
          <c:smooth val="0"/>
          <c:extLst>
            <c:ext xmlns:c16="http://schemas.microsoft.com/office/drawing/2014/chart" uri="{C3380CC4-5D6E-409C-BE32-E72D297353CC}">
              <c16:uniqueId val="{00000000-051F-4DB7-82EF-1529CB1318E2}"/>
            </c:ext>
          </c:extLst>
        </c:ser>
        <c:ser>
          <c:idx val="1"/>
          <c:order val="1"/>
          <c:tx>
            <c:strRef>
              <c:f>Волинська!$G$1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Волинська!$G$2:$G$25</c:f>
              <c:numCache>
                <c:formatCode>General</c:formatCode>
                <c:ptCount val="24"/>
                <c:pt idx="0">
                  <c:v>4.8068141397244732E-6</c:v>
                </c:pt>
                <c:pt idx="1">
                  <c:v>2.0188342091731811E-5</c:v>
                </c:pt>
                <c:pt idx="2">
                  <c:v>1.0583989511167096E-5</c:v>
                </c:pt>
                <c:pt idx="3">
                  <c:v>9.5144258283296358E-9</c:v>
                </c:pt>
                <c:pt idx="4">
                  <c:v>8.9524702057010353E-9</c:v>
                </c:pt>
                <c:pt idx="5">
                  <c:v>8.3161056447348097E-9</c:v>
                </c:pt>
                <c:pt idx="6">
                  <c:v>7.6323207550345924E-9</c:v>
                </c:pt>
                <c:pt idx="7">
                  <c:v>6.7915085663573595E-9</c:v>
                </c:pt>
                <c:pt idx="8">
                  <c:v>5.9690567705378783E-9</c:v>
                </c:pt>
                <c:pt idx="9">
                  <c:v>5.2067092544675933E-9</c:v>
                </c:pt>
                <c:pt idx="10">
                  <c:v>4.5097484918164826E-9</c:v>
                </c:pt>
                <c:pt idx="11">
                  <c:v>2.2434989276677011E-6</c:v>
                </c:pt>
                <c:pt idx="12">
                  <c:v>3.6462270348037766E-6</c:v>
                </c:pt>
                <c:pt idx="13">
                  <c:v>1.5313960976171729E-5</c:v>
                </c:pt>
                <c:pt idx="14">
                  <c:v>8.0285737025382922E-6</c:v>
                </c:pt>
                <c:pt idx="15">
                  <c:v>7.2172656749879928E-9</c:v>
                </c:pt>
                <c:pt idx="16">
                  <c:v>6.7909884670073817E-9</c:v>
                </c:pt>
                <c:pt idx="17">
                  <c:v>6.3082675896440505E-9</c:v>
                </c:pt>
                <c:pt idx="18">
                  <c:v>5.7895755304535323E-9</c:v>
                </c:pt>
                <c:pt idx="19">
                  <c:v>5.1517687928888097E-9</c:v>
                </c:pt>
                <c:pt idx="20">
                  <c:v>4.5278895172411079E-9</c:v>
                </c:pt>
                <c:pt idx="21">
                  <c:v>3.9496029595439377E-9</c:v>
                </c:pt>
                <c:pt idx="22">
                  <c:v>3.4209161952312101E-9</c:v>
                </c:pt>
                <c:pt idx="23">
                  <c:v>1.7018292345849962E-6</c:v>
                </c:pt>
              </c:numCache>
            </c:numRef>
          </c:val>
          <c:smooth val="0"/>
          <c:extLst>
            <c:ext xmlns:c16="http://schemas.microsoft.com/office/drawing/2014/chart" uri="{C3380CC4-5D6E-409C-BE32-E72D297353CC}">
              <c16:uniqueId val="{00000001-051F-4DB7-82EF-1529CB1318E2}"/>
            </c:ext>
          </c:extLst>
        </c:ser>
        <c:dLbls>
          <c:showLegendKey val="0"/>
          <c:showVal val="0"/>
          <c:showCatName val="0"/>
          <c:showSerName val="0"/>
          <c:showPercent val="0"/>
          <c:showBubbleSize val="0"/>
        </c:dLbls>
        <c:smooth val="0"/>
        <c:axId val="91396736"/>
        <c:axId val="91410816"/>
      </c:lineChart>
      <c:catAx>
        <c:axId val="913967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10816"/>
        <c:crosses val="autoZero"/>
        <c:auto val="1"/>
        <c:lblAlgn val="ctr"/>
        <c:lblOffset val="100"/>
        <c:noMultiLvlLbl val="0"/>
      </c:catAx>
      <c:valAx>
        <c:axId val="9141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96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Хмельницька!$B$1</c:f>
              <c:strCache>
                <c:ptCount val="1"/>
                <c:pt idx="0">
                  <c:v>Кількість хворих на грип осіб / на 100 тис. населення (спостережна)</c:v>
                </c:pt>
              </c:strCache>
            </c:strRef>
          </c:tx>
          <c:marker>
            <c:symbol val="none"/>
          </c:marker>
          <c:cat>
            <c:strRef>
              <c:f>Хмельницька!$A$2:$A$25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Хмельницька!$B$2:$B$25</c:f>
              <c:numCache>
                <c:formatCode>0.0</c:formatCode>
                <c:ptCount val="24"/>
                <c:pt idx="0">
                  <c:v>32.201429959193547</c:v>
                </c:pt>
                <c:pt idx="1">
                  <c:v>62.168789418825817</c:v>
                </c:pt>
                <c:pt idx="2">
                  <c:v>15.330345841817023</c:v>
                </c:pt>
                <c:pt idx="3">
                  <c:v>2.5422181546731748</c:v>
                </c:pt>
                <c:pt idx="4">
                  <c:v>0.30814765511189995</c:v>
                </c:pt>
                <c:pt idx="5">
                  <c:v>1E-3</c:v>
                </c:pt>
                <c:pt idx="6">
                  <c:v>1E-3</c:v>
                </c:pt>
                <c:pt idx="7">
                  <c:v>1E-3</c:v>
                </c:pt>
                <c:pt idx="8">
                  <c:v>1E-3</c:v>
                </c:pt>
                <c:pt idx="9">
                  <c:v>0.23111074133392498</c:v>
                </c:pt>
                <c:pt idx="10">
                  <c:v>0.84740605155772486</c:v>
                </c:pt>
                <c:pt idx="11">
                  <c:v>39.288826026767246</c:v>
                </c:pt>
                <c:pt idx="12">
                  <c:v>28.858813325596053</c:v>
                </c:pt>
                <c:pt idx="13">
                  <c:v>1.8719230265251492</c:v>
                </c:pt>
                <c:pt idx="14">
                  <c:v>32.758652964190112</c:v>
                </c:pt>
                <c:pt idx="15">
                  <c:v>1.0139583060344559</c:v>
                </c:pt>
                <c:pt idx="16">
                  <c:v>0.9359615132625746</c:v>
                </c:pt>
                <c:pt idx="17">
                  <c:v>0.31198717108752488</c:v>
                </c:pt>
                <c:pt idx="18">
                  <c:v>1E-3</c:v>
                </c:pt>
                <c:pt idx="19">
                  <c:v>7.7996792771881221E-2</c:v>
                </c:pt>
                <c:pt idx="20">
                  <c:v>1E-3</c:v>
                </c:pt>
                <c:pt idx="21">
                  <c:v>0.23399037831564365</c:v>
                </c:pt>
                <c:pt idx="22">
                  <c:v>1.2479486843500995</c:v>
                </c:pt>
                <c:pt idx="23">
                  <c:v>2.0279166120689118</c:v>
                </c:pt>
              </c:numCache>
            </c:numRef>
          </c:val>
          <c:smooth val="0"/>
          <c:extLs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smooth val="0"/>
        <c:axId val="277698048"/>
        <c:axId val="277699584"/>
      </c:lineChart>
      <c:catAx>
        <c:axId val="277698048"/>
        <c:scaling>
          <c:orientation val="minMax"/>
        </c:scaling>
        <c:delete val="0"/>
        <c:axPos val="b"/>
        <c:numFmt formatCode="General" sourceLinked="0"/>
        <c:majorTickMark val="out"/>
        <c:minorTickMark val="none"/>
        <c:tickLblPos val="nextTo"/>
        <c:crossAx val="277699584"/>
        <c:crosses val="autoZero"/>
        <c:auto val="1"/>
        <c:lblAlgn val="ctr"/>
        <c:lblOffset val="100"/>
        <c:noMultiLvlLbl val="0"/>
      </c:catAx>
      <c:valAx>
        <c:axId val="277699584"/>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7769804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Хмельницька!$F$1</c:f>
              <c:strCache>
                <c:ptCount val="1"/>
                <c:pt idx="0">
                  <c:v>Інтенсивність передачи збудника грипу (усереднена)</c:v>
                </c:pt>
              </c:strCache>
            </c:strRef>
          </c:tx>
          <c:spPr>
            <a:ln w="15875"/>
          </c:spPr>
          <c:marker>
            <c:symbol val="square"/>
            <c:size val="5"/>
          </c:marker>
          <c:cat>
            <c:strRef>
              <c:f>Хмельницька!$A$2:$A$25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Хмельницька!$F$2:$F$25</c:f>
              <c:numCache>
                <c:formatCode>General</c:formatCode>
                <c:ptCount val="24"/>
                <c:pt idx="0">
                  <c:v>1.9312326417277019</c:v>
                </c:pt>
                <c:pt idx="1">
                  <c:v>0.24659823531296224</c:v>
                </c:pt>
                <c:pt idx="2">
                  <c:v>0.16636434083475565</c:v>
                </c:pt>
                <c:pt idx="3">
                  <c:v>0.12219569319352391</c:v>
                </c:pt>
                <c:pt idx="4">
                  <c:v>3.2631875595516913E-3</c:v>
                </c:pt>
                <c:pt idx="5">
                  <c:v>1.0054898056323729</c:v>
                </c:pt>
                <c:pt idx="6">
                  <c:v>1.0054358344241923</c:v>
                </c:pt>
                <c:pt idx="7">
                  <c:v>1.0053793774613964</c:v>
                </c:pt>
                <c:pt idx="8">
                  <c:v>232.34261341258943</c:v>
                </c:pt>
                <c:pt idx="9">
                  <c:v>3.6513222348706282</c:v>
                </c:pt>
                <c:pt idx="10">
                  <c:v>44.797290389076238</c:v>
                </c:pt>
                <c:pt idx="11">
                  <c:v>0.47937999343896742</c:v>
                </c:pt>
                <c:pt idx="12">
                  <c:v>1.9312326417277019</c:v>
                </c:pt>
                <c:pt idx="13">
                  <c:v>0.24659823531296224</c:v>
                </c:pt>
                <c:pt idx="14">
                  <c:v>0.16636434083475565</c:v>
                </c:pt>
                <c:pt idx="15">
                  <c:v>0.12219569319352391</c:v>
                </c:pt>
                <c:pt idx="16">
                  <c:v>3.2631875595516913E-3</c:v>
                </c:pt>
                <c:pt idx="17">
                  <c:v>1.0054898056323729</c:v>
                </c:pt>
                <c:pt idx="18">
                  <c:v>1.0054358344241923</c:v>
                </c:pt>
                <c:pt idx="19">
                  <c:v>1.0053793774613964</c:v>
                </c:pt>
                <c:pt idx="20">
                  <c:v>232.34261341258943</c:v>
                </c:pt>
                <c:pt idx="21">
                  <c:v>3.6513222348706282</c:v>
                </c:pt>
                <c:pt idx="22">
                  <c:v>44.797290389076238</c:v>
                </c:pt>
                <c:pt idx="23">
                  <c:v>0.47937999343896742</c:v>
                </c:pt>
              </c:numCache>
            </c:numRef>
          </c:val>
          <c:smooth val="0"/>
          <c:extLst>
            <c:ext xmlns:c16="http://schemas.microsoft.com/office/drawing/2014/chart" uri="{C3380CC4-5D6E-409C-BE32-E72D297353CC}">
              <c16:uniqueId val="{00000000-B25D-4B1A-AC3C-64912DAD8089}"/>
            </c:ext>
          </c:extLst>
        </c:ser>
        <c:ser>
          <c:idx val="1"/>
          <c:order val="1"/>
          <c:tx>
            <c:strRef>
              <c:f>Хмельницька!$E$1</c:f>
              <c:strCache>
                <c:ptCount val="1"/>
                <c:pt idx="0">
                  <c:v>Інтенсивність передачи збудника грипу (розрахована)</c:v>
                </c:pt>
              </c:strCache>
            </c:strRef>
          </c:tx>
          <c:spPr>
            <a:ln w="15875"/>
          </c:spPr>
          <c:marker>
            <c:symbol val="triangle"/>
            <c:size val="5"/>
          </c:marker>
          <c:cat>
            <c:strRef>
              <c:f>Хмельницька!$A$2:$A$25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Хмельницька!$E$2:$E$25</c:f>
              <c:numCache>
                <c:formatCode>General</c:formatCode>
                <c:ptCount val="24"/>
                <c:pt idx="0">
                  <c:v>1.9312438977204434</c:v>
                </c:pt>
                <c:pt idx="1">
                  <c:v>0.24674571604889792</c:v>
                </c:pt>
                <c:pt idx="2">
                  <c:v>0.16585457180809585</c:v>
                </c:pt>
                <c:pt idx="3">
                  <c:v>0.12121520276701217</c:v>
                </c:pt>
                <c:pt idx="4">
                  <c:v>3.2452075000308149E-3</c:v>
                </c:pt>
                <c:pt idx="5">
                  <c:v>1.0000000100000002</c:v>
                </c:pt>
                <c:pt idx="6">
                  <c:v>1.0000000100000002</c:v>
                </c:pt>
                <c:pt idx="7">
                  <c:v>1.0000000100000002</c:v>
                </c:pt>
                <c:pt idx="8">
                  <c:v>231.11074364503241</c:v>
                </c:pt>
                <c:pt idx="9">
                  <c:v>3.6666751407467664</c:v>
                </c:pt>
                <c:pt idx="10">
                  <c:v>46.364029255226029</c:v>
                </c:pt>
                <c:pt idx="11">
                  <c:v>0.7348184965190705</c:v>
                </c:pt>
                <c:pt idx="12">
                  <c:v>6.4883589498837282E-2</c:v>
                </c:pt>
                <c:pt idx="13">
                  <c:v>17.500327592661925</c:v>
                </c:pt>
                <c:pt idx="14">
                  <c:v>3.0962523858120591E-2</c:v>
                </c:pt>
                <c:pt idx="15">
                  <c:v>0.92308628278695926</c:v>
                </c:pt>
                <c:pt idx="16">
                  <c:v>0.33333645323424532</c:v>
                </c:pt>
                <c:pt idx="17">
                  <c:v>3.2052700000311986E-3</c:v>
                </c:pt>
                <c:pt idx="19">
                  <c:v>1.28210500000078E-2</c:v>
                </c:pt>
                <c:pt idx="20">
                  <c:v>233.99038065554745</c:v>
                </c:pt>
                <c:pt idx="21">
                  <c:v>5.3333458128493785</c:v>
                </c:pt>
                <c:pt idx="22">
                  <c:v>1.6250202794191972</c:v>
                </c:pt>
              </c:numCache>
            </c:numRef>
          </c:val>
          <c:smooth val="0"/>
          <c:extLs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277746432"/>
        <c:axId val="277747968"/>
      </c:lineChart>
      <c:catAx>
        <c:axId val="277746432"/>
        <c:scaling>
          <c:orientation val="minMax"/>
        </c:scaling>
        <c:delete val="0"/>
        <c:axPos val="b"/>
        <c:numFmt formatCode="General" sourceLinked="1"/>
        <c:majorTickMark val="out"/>
        <c:minorTickMark val="none"/>
        <c:tickLblPos val="nextTo"/>
        <c:crossAx val="277747968"/>
        <c:crosses val="autoZero"/>
        <c:auto val="1"/>
        <c:lblAlgn val="ctr"/>
        <c:lblOffset val="100"/>
        <c:noMultiLvlLbl val="0"/>
      </c:catAx>
      <c:valAx>
        <c:axId val="277747968"/>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277746432"/>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Хмельницька!$F$1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Хмельницька!$E$2:$E$25</c:f>
              <c:numCache>
                <c:formatCode>General</c:formatCode>
                <c:ptCount val="24"/>
                <c:pt idx="0">
                  <c:v>1.9312438977204434</c:v>
                </c:pt>
                <c:pt idx="1">
                  <c:v>0.24674571604889792</c:v>
                </c:pt>
                <c:pt idx="2">
                  <c:v>0.16585457180809585</c:v>
                </c:pt>
                <c:pt idx="3">
                  <c:v>0.12121520276701217</c:v>
                </c:pt>
                <c:pt idx="4">
                  <c:v>3.2452075000308149E-3</c:v>
                </c:pt>
                <c:pt idx="5">
                  <c:v>1.0000000100000002</c:v>
                </c:pt>
                <c:pt idx="6">
                  <c:v>1.0000000100000002</c:v>
                </c:pt>
                <c:pt idx="7">
                  <c:v>1.0000000100000002</c:v>
                </c:pt>
                <c:pt idx="8">
                  <c:v>231.11074364503241</c:v>
                </c:pt>
                <c:pt idx="9">
                  <c:v>3.6666751407467664</c:v>
                </c:pt>
                <c:pt idx="10">
                  <c:v>46.364029255226029</c:v>
                </c:pt>
                <c:pt idx="11">
                  <c:v>0.7348184965190705</c:v>
                </c:pt>
                <c:pt idx="12">
                  <c:v>6.4883589498837282E-2</c:v>
                </c:pt>
                <c:pt idx="13">
                  <c:v>17.500327592661925</c:v>
                </c:pt>
                <c:pt idx="14">
                  <c:v>3.0962523858120591E-2</c:v>
                </c:pt>
                <c:pt idx="15">
                  <c:v>0.92308628278695926</c:v>
                </c:pt>
                <c:pt idx="16">
                  <c:v>0.33333645323424532</c:v>
                </c:pt>
                <c:pt idx="17">
                  <c:v>3.2052700000311986E-3</c:v>
                </c:pt>
                <c:pt idx="19">
                  <c:v>1.28210500000078E-2</c:v>
                </c:pt>
                <c:pt idx="20">
                  <c:v>233.99038065554745</c:v>
                </c:pt>
                <c:pt idx="21">
                  <c:v>5.3333458128493785</c:v>
                </c:pt>
                <c:pt idx="22">
                  <c:v>1.6250202794191972</c:v>
                </c:pt>
              </c:numCache>
            </c:numRef>
          </c:xVal>
          <c:yVal>
            <c:numRef>
              <c:f>Хмельницька!$F$2:$F$25</c:f>
              <c:numCache>
                <c:formatCode>General</c:formatCode>
                <c:ptCount val="24"/>
                <c:pt idx="0">
                  <c:v>1.9312326417277019</c:v>
                </c:pt>
                <c:pt idx="1">
                  <c:v>0.24659823531296224</c:v>
                </c:pt>
                <c:pt idx="2">
                  <c:v>0.16636434083475565</c:v>
                </c:pt>
                <c:pt idx="3">
                  <c:v>0.12219569319352391</c:v>
                </c:pt>
                <c:pt idx="4">
                  <c:v>3.2631875595516913E-3</c:v>
                </c:pt>
                <c:pt idx="5">
                  <c:v>1.0054898056323729</c:v>
                </c:pt>
                <c:pt idx="6">
                  <c:v>1.0054358344241923</c:v>
                </c:pt>
                <c:pt idx="7">
                  <c:v>1.0053793774613964</c:v>
                </c:pt>
                <c:pt idx="8">
                  <c:v>232.34261341258943</c:v>
                </c:pt>
                <c:pt idx="9">
                  <c:v>3.6513222348706282</c:v>
                </c:pt>
                <c:pt idx="10">
                  <c:v>44.797290389076238</c:v>
                </c:pt>
                <c:pt idx="11">
                  <c:v>0.47937999343896742</c:v>
                </c:pt>
                <c:pt idx="12">
                  <c:v>1.9312326417277019</c:v>
                </c:pt>
                <c:pt idx="13">
                  <c:v>0.24659823531296224</c:v>
                </c:pt>
                <c:pt idx="14">
                  <c:v>0.16636434083475565</c:v>
                </c:pt>
                <c:pt idx="15">
                  <c:v>0.12219569319352391</c:v>
                </c:pt>
                <c:pt idx="16">
                  <c:v>3.2631875595516913E-3</c:v>
                </c:pt>
                <c:pt idx="17">
                  <c:v>1.0054898056323729</c:v>
                </c:pt>
                <c:pt idx="18">
                  <c:v>1.0054358344241923</c:v>
                </c:pt>
                <c:pt idx="19">
                  <c:v>1.0053793774613964</c:v>
                </c:pt>
                <c:pt idx="20">
                  <c:v>232.34261341258943</c:v>
                </c:pt>
                <c:pt idx="21">
                  <c:v>3.6513222348706282</c:v>
                </c:pt>
                <c:pt idx="22">
                  <c:v>44.797290389076238</c:v>
                </c:pt>
                <c:pt idx="23">
                  <c:v>0.47937999343896742</c:v>
                </c:pt>
              </c:numCache>
            </c:numRef>
          </c:yVal>
          <c:smooth val="0"/>
          <c:extLs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277777792"/>
        <c:axId val="277779968"/>
      </c:scatterChart>
      <c:valAx>
        <c:axId val="27777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77779968"/>
        <c:crosses val="autoZero"/>
        <c:crossBetween val="midCat"/>
      </c:valAx>
      <c:valAx>
        <c:axId val="2777799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77777792"/>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Черкаська!$C$1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Черкаська!$C$2:$C$25</c:f>
              <c:numCache>
                <c:formatCode>General</c:formatCode>
                <c:ptCount val="24"/>
                <c:pt idx="0">
                  <c:v>6.9781210667952808E-4</c:v>
                </c:pt>
                <c:pt idx="1">
                  <c:v>9.4056419430742352E-4</c:v>
                </c:pt>
                <c:pt idx="2">
                  <c:v>1.8667074725181403E-4</c:v>
                </c:pt>
                <c:pt idx="3">
                  <c:v>3.6052290241766662E-5</c:v>
                </c:pt>
                <c:pt idx="4">
                  <c:v>4.8069720322355549E-6</c:v>
                </c:pt>
                <c:pt idx="5">
                  <c:v>9.9999999999999995E-8</c:v>
                </c:pt>
                <c:pt idx="6">
                  <c:v>8.0116200537259241E-7</c:v>
                </c:pt>
                <c:pt idx="7">
                  <c:v>9.9999999999999995E-8</c:v>
                </c:pt>
                <c:pt idx="8">
                  <c:v>9.9999999999999995E-8</c:v>
                </c:pt>
                <c:pt idx="9">
                  <c:v>9.9999999999999995E-8</c:v>
                </c:pt>
                <c:pt idx="10">
                  <c:v>9.6139440644711097E-6</c:v>
                </c:pt>
                <c:pt idx="11">
                  <c:v>1.0655454671455478E-4</c:v>
                </c:pt>
                <c:pt idx="12">
                  <c:v>4.4966592754187515E-4</c:v>
                </c:pt>
                <c:pt idx="13">
                  <c:v>5.0505955629703366E-5</c:v>
                </c:pt>
                <c:pt idx="14">
                  <c:v>5.1809335129824751E-4</c:v>
                </c:pt>
                <c:pt idx="15">
                  <c:v>1.3848407188789633E-5</c:v>
                </c:pt>
                <c:pt idx="16">
                  <c:v>1E-8</c:v>
                </c:pt>
                <c:pt idx="17">
                  <c:v>1E-8</c:v>
                </c:pt>
                <c:pt idx="18">
                  <c:v>1E-8</c:v>
                </c:pt>
                <c:pt idx="19">
                  <c:v>1E-8</c:v>
                </c:pt>
                <c:pt idx="20">
                  <c:v>1E-8</c:v>
                </c:pt>
                <c:pt idx="21">
                  <c:v>8.1461218757586081E-7</c:v>
                </c:pt>
                <c:pt idx="22">
                  <c:v>8.1461218757586081E-7</c:v>
                </c:pt>
                <c:pt idx="23">
                  <c:v>7.331509688182747E-6</c:v>
                </c:pt>
              </c:numCache>
            </c:numRef>
          </c:val>
          <c:smooth val="0"/>
          <c:extLst>
            <c:ext xmlns:c16="http://schemas.microsoft.com/office/drawing/2014/chart" uri="{C3380CC4-5D6E-409C-BE32-E72D297353CC}">
              <c16:uniqueId val="{00000000-158A-4C30-A915-1FB9A3186CCA}"/>
            </c:ext>
          </c:extLst>
        </c:ser>
        <c:ser>
          <c:idx val="1"/>
          <c:order val="1"/>
          <c:tx>
            <c:strRef>
              <c:f>Черкаська!$G$1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Черкаська!$G$2:$G$25</c:f>
              <c:numCache>
                <c:formatCode>General</c:formatCode>
                <c:ptCount val="24"/>
                <c:pt idx="0">
                  <c:v>6.9781210667952808E-4</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smooth val="0"/>
        <c:axId val="253073280"/>
        <c:axId val="253074816"/>
      </c:lineChart>
      <c:catAx>
        <c:axId val="253073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074816"/>
        <c:crosses val="autoZero"/>
        <c:auto val="1"/>
        <c:lblAlgn val="ctr"/>
        <c:lblOffset val="100"/>
        <c:noMultiLvlLbl val="0"/>
      </c:catAx>
      <c:valAx>
        <c:axId val="25307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073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Черкаська!$E$1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Черкаська!$E$2:$E$25</c:f>
              <c:numCache>
                <c:formatCode>General</c:formatCode>
                <c:ptCount val="24"/>
                <c:pt idx="0">
                  <c:v>1.3488172255821316</c:v>
                </c:pt>
                <c:pt idx="1">
                  <c:v>0.19865362672686945</c:v>
                </c:pt>
                <c:pt idx="2">
                  <c:v>0.19316910623170669</c:v>
                </c:pt>
                <c:pt idx="3">
                  <c:v>0.13333814047867415</c:v>
                </c:pt>
                <c:pt idx="4">
                  <c:v>2.0803216667147361E-2</c:v>
                </c:pt>
                <c:pt idx="5">
                  <c:v>8.0116208548880099</c:v>
                </c:pt>
                <c:pt idx="6">
                  <c:v>0.12481880000008012</c:v>
                </c:pt>
                <c:pt idx="7">
                  <c:v>1.0000001000000101</c:v>
                </c:pt>
                <c:pt idx="8">
                  <c:v>1.0000001000000101</c:v>
                </c:pt>
                <c:pt idx="9">
                  <c:v>96.139450258656126</c:v>
                </c:pt>
                <c:pt idx="10">
                  <c:v>11.083439888904467</c:v>
                </c:pt>
                <c:pt idx="11">
                  <c:v>4.2205035867842708</c:v>
                </c:pt>
                <c:pt idx="12">
                  <c:v>0.11236936925636411</c:v>
                </c:pt>
                <c:pt idx="13">
                  <c:v>10.258582635648454</c:v>
                </c:pt>
                <c:pt idx="14">
                  <c:v>2.6743415334103276E-2</c:v>
                </c:pt>
                <c:pt idx="15">
                  <c:v>7.2211470602083895E-4</c:v>
                </c:pt>
                <c:pt idx="16">
                  <c:v>1.0000000100000002</c:v>
                </c:pt>
                <c:pt idx="17">
                  <c:v>1.0000000100000002</c:v>
                </c:pt>
                <c:pt idx="19">
                  <c:v>1.0000000100000002</c:v>
                </c:pt>
                <c:pt idx="20">
                  <c:v>81.461219572198274</c:v>
                </c:pt>
                <c:pt idx="21">
                  <c:v>1.0000008146128512</c:v>
                </c:pt>
                <c:pt idx="22">
                  <c:v>9.0000073315156612</c:v>
                </c:pt>
              </c:numCache>
            </c:numRef>
          </c:val>
          <c:smooth val="0"/>
          <c:extLst>
            <c:ext xmlns:c16="http://schemas.microsoft.com/office/drawing/2014/chart" uri="{C3380CC4-5D6E-409C-BE32-E72D297353CC}">
              <c16:uniqueId val="{00000000-C6DE-44B1-AFDC-327F4E5FCF43}"/>
            </c:ext>
          </c:extLst>
        </c:ser>
        <c:ser>
          <c:idx val="1"/>
          <c:order val="1"/>
          <c:tx>
            <c:strRef>
              <c:f>Черкаська!$F$1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Черкаська!$F$2:$F$25</c:f>
              <c:numCache>
                <c:formatCode>General</c:formatCode>
                <c:ptCount val="24"/>
                <c:pt idx="0">
                  <c:v>0.52995505063557768</c:v>
                </c:pt>
                <c:pt idx="1">
                  <c:v>0.16974744727737232</c:v>
                </c:pt>
                <c:pt idx="2">
                  <c:v>0.18674493058144298</c:v>
                </c:pt>
                <c:pt idx="3">
                  <c:v>0.13177869413832174</c:v>
                </c:pt>
                <c:pt idx="4">
                  <c:v>2.06144521380324E-2</c:v>
                </c:pt>
                <c:pt idx="5">
                  <c:v>7.93930938481253</c:v>
                </c:pt>
                <c:pt idx="6">
                  <c:v>0.12373341814514839</c:v>
                </c:pt>
                <c:pt idx="7">
                  <c:v>0.99133891334718272</c:v>
                </c:pt>
                <c:pt idx="8">
                  <c:v>0.99136662813626519</c:v>
                </c:pt>
                <c:pt idx="9">
                  <c:v>95.311447882596056</c:v>
                </c:pt>
                <c:pt idx="10">
                  <c:v>11.002994509601114</c:v>
                </c:pt>
                <c:pt idx="11">
                  <c:v>0</c:v>
                </c:pt>
                <c:pt idx="12">
                  <c:v>0.52995505063557768</c:v>
                </c:pt>
                <c:pt idx="13">
                  <c:v>0.16974744727737232</c:v>
                </c:pt>
                <c:pt idx="14">
                  <c:v>0.18674493058144298</c:v>
                </c:pt>
                <c:pt idx="15">
                  <c:v>0.13177869413832174</c:v>
                </c:pt>
                <c:pt idx="16">
                  <c:v>2.06144521380324E-2</c:v>
                </c:pt>
                <c:pt idx="17">
                  <c:v>7.93930938481253</c:v>
                </c:pt>
                <c:pt idx="18">
                  <c:v>0.12373341814514839</c:v>
                </c:pt>
                <c:pt idx="19">
                  <c:v>0.99133891334718272</c:v>
                </c:pt>
                <c:pt idx="20">
                  <c:v>0.99136662813626519</c:v>
                </c:pt>
                <c:pt idx="21">
                  <c:v>95.311447882596056</c:v>
                </c:pt>
                <c:pt idx="22">
                  <c:v>11.002994509601114</c:v>
                </c:pt>
                <c:pt idx="23">
                  <c:v>0</c:v>
                </c:pt>
              </c:numCache>
            </c:numRef>
          </c:val>
          <c:smooth val="0"/>
          <c:extLs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smooth val="0"/>
        <c:axId val="253137664"/>
        <c:axId val="253139200"/>
      </c:lineChart>
      <c:catAx>
        <c:axId val="253137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139200"/>
        <c:crosses val="autoZero"/>
        <c:auto val="1"/>
        <c:lblAlgn val="ctr"/>
        <c:lblOffset val="100"/>
        <c:noMultiLvlLbl val="0"/>
      </c:catAx>
      <c:valAx>
        <c:axId val="25313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137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Черкаська!$B$1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Черкаська!$B$2:$B$25</c:f>
              <c:numCache>
                <c:formatCode>0.0</c:formatCode>
                <c:ptCount val="24"/>
                <c:pt idx="0">
                  <c:v>69.781210667952806</c:v>
                </c:pt>
                <c:pt idx="1">
                  <c:v>94.056419430742352</c:v>
                </c:pt>
                <c:pt idx="2">
                  <c:v>18.667074725181404</c:v>
                </c:pt>
                <c:pt idx="3">
                  <c:v>3.605229024176666</c:v>
                </c:pt>
                <c:pt idx="4">
                  <c:v>0.48069720322355547</c:v>
                </c:pt>
                <c:pt idx="5">
                  <c:v>0.01</c:v>
                </c:pt>
                <c:pt idx="6">
                  <c:v>8.0116200537259236E-2</c:v>
                </c:pt>
                <c:pt idx="7">
                  <c:v>0.01</c:v>
                </c:pt>
                <c:pt idx="8">
                  <c:v>0.01</c:v>
                </c:pt>
                <c:pt idx="9">
                  <c:v>0.01</c:v>
                </c:pt>
                <c:pt idx="10">
                  <c:v>0.96139440644711094</c:v>
                </c:pt>
                <c:pt idx="11">
                  <c:v>10.655454671455479</c:v>
                </c:pt>
                <c:pt idx="12">
                  <c:v>44.966592754187516</c:v>
                </c:pt>
                <c:pt idx="13">
                  <c:v>5.0505955629703365</c:v>
                </c:pt>
                <c:pt idx="14">
                  <c:v>51.809335129824746</c:v>
                </c:pt>
                <c:pt idx="15">
                  <c:v>1.3848407188789633</c:v>
                </c:pt>
                <c:pt idx="16">
                  <c:v>1E-3</c:v>
                </c:pt>
                <c:pt idx="17">
                  <c:v>1E-3</c:v>
                </c:pt>
                <c:pt idx="18">
                  <c:v>1E-3</c:v>
                </c:pt>
                <c:pt idx="19">
                  <c:v>1E-3</c:v>
                </c:pt>
                <c:pt idx="20">
                  <c:v>1E-3</c:v>
                </c:pt>
                <c:pt idx="21">
                  <c:v>8.1461218757586079E-2</c:v>
                </c:pt>
                <c:pt idx="22">
                  <c:v>8.1461218757586079E-2</c:v>
                </c:pt>
                <c:pt idx="23">
                  <c:v>0.73315096881827468</c:v>
                </c:pt>
              </c:numCache>
            </c:numRef>
          </c:val>
          <c:smooth val="0"/>
          <c:extLst>
            <c:ext xmlns:c16="http://schemas.microsoft.com/office/drawing/2014/chart" uri="{C3380CC4-5D6E-409C-BE32-E72D297353CC}">
              <c16:uniqueId val="{00000000-465B-4954-BD36-E8579438F128}"/>
            </c:ext>
          </c:extLst>
        </c:ser>
        <c:ser>
          <c:idx val="1"/>
          <c:order val="1"/>
          <c:tx>
            <c:strRef>
              <c:f>Черкаська!$I$1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Черкаська!$I$2:$I$25</c:f>
              <c:numCache>
                <c:formatCode>General</c:formatCode>
                <c:ptCount val="24"/>
                <c:pt idx="0">
                  <c:v>69.781210667952806</c:v>
                </c:pt>
                <c:pt idx="1">
                  <c:v>14901.190091302833</c:v>
                </c:pt>
                <c:pt idx="2">
                  <c:v>3554.1570373981467</c:v>
                </c:pt>
                <c:pt idx="3">
                  <c:v>24528.511411763819</c:v>
                </c:pt>
                <c:pt idx="4">
                  <c:v>22277.604684189741</c:v>
                </c:pt>
                <c:pt idx="5">
                  <c:v>78813.638383491663</c:v>
                </c:pt>
                <c:pt idx="6">
                  <c:v>51678.678858748652</c:v>
                </c:pt>
                <c:pt idx="7">
                  <c:v>67575.433188583338</c:v>
                </c:pt>
                <c:pt idx="8">
                  <c:v>1930006.7538072767</c:v>
                </c:pt>
                <c:pt idx="9">
                  <c:v>554059.40743239154</c:v>
                </c:pt>
                <c:pt idx="10">
                  <c:v>9418264.7453299835</c:v>
                </c:pt>
                <c:pt idx="11">
                  <c:v>105811.43084521411</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smooth val="0"/>
        <c:axId val="253037952"/>
        <c:axId val="253158528"/>
      </c:lineChart>
      <c:catAx>
        <c:axId val="2530379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158528"/>
        <c:crosses val="autoZero"/>
        <c:auto val="1"/>
        <c:lblAlgn val="ctr"/>
        <c:lblOffset val="100"/>
        <c:noMultiLvlLbl val="0"/>
      </c:catAx>
      <c:valAx>
        <c:axId val="253158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037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Черкаська!$B$1</c:f>
              <c:strCache>
                <c:ptCount val="1"/>
                <c:pt idx="0">
                  <c:v>Кількість хворих на грип осіб / на 100 тис. населення (спостережна)</c:v>
                </c:pt>
              </c:strCache>
            </c:strRef>
          </c:tx>
          <c:marker>
            <c:symbol val="none"/>
          </c:marker>
          <c:cat>
            <c:strRef>
              <c:f>Черкаська!$A$2:$A$25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Черкаська!$B$2:$B$25</c:f>
              <c:numCache>
                <c:formatCode>0.0</c:formatCode>
                <c:ptCount val="24"/>
                <c:pt idx="0">
                  <c:v>69.781210667952806</c:v>
                </c:pt>
                <c:pt idx="1">
                  <c:v>94.056419430742352</c:v>
                </c:pt>
                <c:pt idx="2">
                  <c:v>18.667074725181404</c:v>
                </c:pt>
                <c:pt idx="3">
                  <c:v>3.605229024176666</c:v>
                </c:pt>
                <c:pt idx="4">
                  <c:v>0.48069720322355547</c:v>
                </c:pt>
                <c:pt idx="5">
                  <c:v>0.01</c:v>
                </c:pt>
                <c:pt idx="6">
                  <c:v>8.0116200537259236E-2</c:v>
                </c:pt>
                <c:pt idx="7">
                  <c:v>0.01</c:v>
                </c:pt>
                <c:pt idx="8">
                  <c:v>0.01</c:v>
                </c:pt>
                <c:pt idx="9">
                  <c:v>0.01</c:v>
                </c:pt>
                <c:pt idx="10">
                  <c:v>0.96139440644711094</c:v>
                </c:pt>
                <c:pt idx="11">
                  <c:v>10.655454671455479</c:v>
                </c:pt>
                <c:pt idx="12">
                  <c:v>44.966592754187516</c:v>
                </c:pt>
                <c:pt idx="13">
                  <c:v>5.0505955629703365</c:v>
                </c:pt>
                <c:pt idx="14">
                  <c:v>51.809335129824746</c:v>
                </c:pt>
                <c:pt idx="15">
                  <c:v>1.3848407188789633</c:v>
                </c:pt>
                <c:pt idx="16">
                  <c:v>1E-3</c:v>
                </c:pt>
                <c:pt idx="17">
                  <c:v>1E-3</c:v>
                </c:pt>
                <c:pt idx="18">
                  <c:v>1E-3</c:v>
                </c:pt>
                <c:pt idx="19">
                  <c:v>1E-3</c:v>
                </c:pt>
                <c:pt idx="20">
                  <c:v>1E-3</c:v>
                </c:pt>
                <c:pt idx="21">
                  <c:v>8.1461218757586079E-2</c:v>
                </c:pt>
                <c:pt idx="22">
                  <c:v>8.1461218757586079E-2</c:v>
                </c:pt>
                <c:pt idx="23">
                  <c:v>0.73315096881827468</c:v>
                </c:pt>
              </c:numCache>
            </c:numRef>
          </c:val>
          <c:smooth val="0"/>
          <c:extLs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smooth val="0"/>
        <c:axId val="253272832"/>
        <c:axId val="253274368"/>
      </c:lineChart>
      <c:catAx>
        <c:axId val="253272832"/>
        <c:scaling>
          <c:orientation val="minMax"/>
        </c:scaling>
        <c:delete val="0"/>
        <c:axPos val="b"/>
        <c:numFmt formatCode="General" sourceLinked="0"/>
        <c:majorTickMark val="out"/>
        <c:minorTickMark val="none"/>
        <c:tickLblPos val="nextTo"/>
        <c:crossAx val="253274368"/>
        <c:crosses val="autoZero"/>
        <c:auto val="1"/>
        <c:lblAlgn val="ctr"/>
        <c:lblOffset val="100"/>
        <c:noMultiLvlLbl val="0"/>
      </c:catAx>
      <c:valAx>
        <c:axId val="253274368"/>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5327283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Черкаська!$F$1</c:f>
              <c:strCache>
                <c:ptCount val="1"/>
                <c:pt idx="0">
                  <c:v>Інтенсивність передачи збудника грипу (усереднена)</c:v>
                </c:pt>
              </c:strCache>
            </c:strRef>
          </c:tx>
          <c:spPr>
            <a:ln w="15875"/>
          </c:spPr>
          <c:marker>
            <c:symbol val="square"/>
            <c:size val="5"/>
          </c:marker>
          <c:cat>
            <c:strRef>
              <c:f>Черкаська!$A$2:$A$25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Черкаська!$F$2:$F$25</c:f>
              <c:numCache>
                <c:formatCode>General</c:formatCode>
                <c:ptCount val="24"/>
                <c:pt idx="0">
                  <c:v>0.52995505063557768</c:v>
                </c:pt>
                <c:pt idx="1">
                  <c:v>0.16974744727737232</c:v>
                </c:pt>
                <c:pt idx="2">
                  <c:v>0.18674493058144298</c:v>
                </c:pt>
                <c:pt idx="3">
                  <c:v>0.13177869413832174</c:v>
                </c:pt>
                <c:pt idx="4">
                  <c:v>2.06144521380324E-2</c:v>
                </c:pt>
                <c:pt idx="5">
                  <c:v>7.93930938481253</c:v>
                </c:pt>
                <c:pt idx="6">
                  <c:v>0.12373341814514839</c:v>
                </c:pt>
                <c:pt idx="7">
                  <c:v>0.99133891334718272</c:v>
                </c:pt>
                <c:pt idx="8">
                  <c:v>0.99136662813626519</c:v>
                </c:pt>
                <c:pt idx="9">
                  <c:v>95.311447882596056</c:v>
                </c:pt>
                <c:pt idx="10">
                  <c:v>11.002994509601114</c:v>
                </c:pt>
                <c:pt idx="11">
                  <c:v>0</c:v>
                </c:pt>
                <c:pt idx="12">
                  <c:v>0.52995505063557768</c:v>
                </c:pt>
                <c:pt idx="13">
                  <c:v>0.16974744727737232</c:v>
                </c:pt>
                <c:pt idx="14">
                  <c:v>0.18674493058144298</c:v>
                </c:pt>
                <c:pt idx="15">
                  <c:v>0.13177869413832174</c:v>
                </c:pt>
                <c:pt idx="16">
                  <c:v>2.06144521380324E-2</c:v>
                </c:pt>
                <c:pt idx="17">
                  <c:v>7.93930938481253</c:v>
                </c:pt>
                <c:pt idx="18">
                  <c:v>0.12373341814514839</c:v>
                </c:pt>
                <c:pt idx="19">
                  <c:v>0.99133891334718272</c:v>
                </c:pt>
                <c:pt idx="20">
                  <c:v>0.99136662813626519</c:v>
                </c:pt>
                <c:pt idx="21">
                  <c:v>95.311447882596056</c:v>
                </c:pt>
                <c:pt idx="22">
                  <c:v>11.002994509601114</c:v>
                </c:pt>
                <c:pt idx="23">
                  <c:v>0</c:v>
                </c:pt>
              </c:numCache>
            </c:numRef>
          </c:val>
          <c:smooth val="0"/>
          <c:extLst>
            <c:ext xmlns:c16="http://schemas.microsoft.com/office/drawing/2014/chart" uri="{C3380CC4-5D6E-409C-BE32-E72D297353CC}">
              <c16:uniqueId val="{00000000-B25D-4B1A-AC3C-64912DAD8089}"/>
            </c:ext>
          </c:extLst>
        </c:ser>
        <c:ser>
          <c:idx val="1"/>
          <c:order val="1"/>
          <c:tx>
            <c:strRef>
              <c:f>Черкаська!$E$1</c:f>
              <c:strCache>
                <c:ptCount val="1"/>
                <c:pt idx="0">
                  <c:v>Інтенсивність передачи збудника грипу (розрахована)</c:v>
                </c:pt>
              </c:strCache>
            </c:strRef>
          </c:tx>
          <c:spPr>
            <a:ln w="15875"/>
          </c:spPr>
          <c:marker>
            <c:symbol val="triangle"/>
            <c:size val="5"/>
          </c:marker>
          <c:cat>
            <c:strRef>
              <c:f>Черкаська!$A$2:$A$25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Черкаська!$E$2:$E$25</c:f>
              <c:numCache>
                <c:formatCode>General</c:formatCode>
                <c:ptCount val="24"/>
                <c:pt idx="0">
                  <c:v>1.3488172255821316</c:v>
                </c:pt>
                <c:pt idx="1">
                  <c:v>0.19865362672686945</c:v>
                </c:pt>
                <c:pt idx="2">
                  <c:v>0.19316910623170669</c:v>
                </c:pt>
                <c:pt idx="3">
                  <c:v>0.13333814047867415</c:v>
                </c:pt>
                <c:pt idx="4">
                  <c:v>2.0803216667147361E-2</c:v>
                </c:pt>
                <c:pt idx="5">
                  <c:v>8.0116208548880099</c:v>
                </c:pt>
                <c:pt idx="6">
                  <c:v>0.12481880000008012</c:v>
                </c:pt>
                <c:pt idx="7">
                  <c:v>1.0000001000000101</c:v>
                </c:pt>
                <c:pt idx="8">
                  <c:v>1.0000001000000101</c:v>
                </c:pt>
                <c:pt idx="9">
                  <c:v>96.139450258656126</c:v>
                </c:pt>
                <c:pt idx="10">
                  <c:v>11.083439888904467</c:v>
                </c:pt>
                <c:pt idx="11">
                  <c:v>4.2205035867842708</c:v>
                </c:pt>
                <c:pt idx="12">
                  <c:v>0.11236936925636411</c:v>
                </c:pt>
                <c:pt idx="13">
                  <c:v>10.258582635648454</c:v>
                </c:pt>
                <c:pt idx="14">
                  <c:v>2.6743415334103276E-2</c:v>
                </c:pt>
                <c:pt idx="15">
                  <c:v>7.2211470602083895E-4</c:v>
                </c:pt>
                <c:pt idx="16">
                  <c:v>1.0000000100000002</c:v>
                </c:pt>
                <c:pt idx="17">
                  <c:v>1.0000000100000002</c:v>
                </c:pt>
                <c:pt idx="19">
                  <c:v>1.0000000100000002</c:v>
                </c:pt>
                <c:pt idx="20">
                  <c:v>81.461219572198274</c:v>
                </c:pt>
                <c:pt idx="21">
                  <c:v>1.0000008146128512</c:v>
                </c:pt>
                <c:pt idx="22">
                  <c:v>9.0000073315156612</c:v>
                </c:pt>
              </c:numCache>
            </c:numRef>
          </c:val>
          <c:smooth val="0"/>
          <c:extLs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171245568"/>
        <c:axId val="171247104"/>
      </c:lineChart>
      <c:catAx>
        <c:axId val="171245568"/>
        <c:scaling>
          <c:orientation val="minMax"/>
        </c:scaling>
        <c:delete val="0"/>
        <c:axPos val="b"/>
        <c:numFmt formatCode="General" sourceLinked="1"/>
        <c:majorTickMark val="out"/>
        <c:minorTickMark val="none"/>
        <c:tickLblPos val="nextTo"/>
        <c:crossAx val="171247104"/>
        <c:crosses val="autoZero"/>
        <c:auto val="1"/>
        <c:lblAlgn val="ctr"/>
        <c:lblOffset val="100"/>
        <c:noMultiLvlLbl val="0"/>
      </c:catAx>
      <c:valAx>
        <c:axId val="171247104"/>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171245568"/>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Черкаська!$F$1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Черкаська!$E$2:$E$25</c:f>
              <c:numCache>
                <c:formatCode>General</c:formatCode>
                <c:ptCount val="24"/>
                <c:pt idx="0">
                  <c:v>1.3488172255821316</c:v>
                </c:pt>
                <c:pt idx="1">
                  <c:v>0.19865362672686945</c:v>
                </c:pt>
                <c:pt idx="2">
                  <c:v>0.19316910623170669</c:v>
                </c:pt>
                <c:pt idx="3">
                  <c:v>0.13333814047867415</c:v>
                </c:pt>
                <c:pt idx="4">
                  <c:v>2.0803216667147361E-2</c:v>
                </c:pt>
                <c:pt idx="5">
                  <c:v>8.0116208548880099</c:v>
                </c:pt>
                <c:pt idx="6">
                  <c:v>0.12481880000008012</c:v>
                </c:pt>
                <c:pt idx="7">
                  <c:v>1.0000001000000101</c:v>
                </c:pt>
                <c:pt idx="8">
                  <c:v>1.0000001000000101</c:v>
                </c:pt>
                <c:pt idx="9">
                  <c:v>96.139450258656126</c:v>
                </c:pt>
                <c:pt idx="10">
                  <c:v>11.083439888904467</c:v>
                </c:pt>
                <c:pt idx="11">
                  <c:v>4.2205035867842708</c:v>
                </c:pt>
                <c:pt idx="12">
                  <c:v>0.11236936925636411</c:v>
                </c:pt>
                <c:pt idx="13">
                  <c:v>10.258582635648454</c:v>
                </c:pt>
                <c:pt idx="14">
                  <c:v>2.6743415334103276E-2</c:v>
                </c:pt>
                <c:pt idx="15">
                  <c:v>7.2211470602083895E-4</c:v>
                </c:pt>
                <c:pt idx="16">
                  <c:v>1.0000000100000002</c:v>
                </c:pt>
                <c:pt idx="17">
                  <c:v>1.0000000100000002</c:v>
                </c:pt>
                <c:pt idx="19">
                  <c:v>1.0000000100000002</c:v>
                </c:pt>
                <c:pt idx="20">
                  <c:v>81.461219572198274</c:v>
                </c:pt>
                <c:pt idx="21">
                  <c:v>1.0000008146128512</c:v>
                </c:pt>
                <c:pt idx="22">
                  <c:v>9.0000073315156612</c:v>
                </c:pt>
              </c:numCache>
            </c:numRef>
          </c:xVal>
          <c:yVal>
            <c:numRef>
              <c:f>Черкаська!$F$2:$F$25</c:f>
              <c:numCache>
                <c:formatCode>General</c:formatCode>
                <c:ptCount val="24"/>
                <c:pt idx="0">
                  <c:v>0.52995505063557768</c:v>
                </c:pt>
                <c:pt idx="1">
                  <c:v>0.16974744727737232</c:v>
                </c:pt>
                <c:pt idx="2">
                  <c:v>0.18674493058144298</c:v>
                </c:pt>
                <c:pt idx="3">
                  <c:v>0.13177869413832174</c:v>
                </c:pt>
                <c:pt idx="4">
                  <c:v>2.06144521380324E-2</c:v>
                </c:pt>
                <c:pt idx="5">
                  <c:v>7.93930938481253</c:v>
                </c:pt>
                <c:pt idx="6">
                  <c:v>0.12373341814514839</c:v>
                </c:pt>
                <c:pt idx="7">
                  <c:v>0.99133891334718272</c:v>
                </c:pt>
                <c:pt idx="8">
                  <c:v>0.99136662813626519</c:v>
                </c:pt>
                <c:pt idx="9">
                  <c:v>95.311447882596056</c:v>
                </c:pt>
                <c:pt idx="10">
                  <c:v>11.002994509601114</c:v>
                </c:pt>
                <c:pt idx="11">
                  <c:v>0</c:v>
                </c:pt>
                <c:pt idx="12">
                  <c:v>0.52995505063557768</c:v>
                </c:pt>
                <c:pt idx="13">
                  <c:v>0.16974744727737232</c:v>
                </c:pt>
                <c:pt idx="14">
                  <c:v>0.18674493058144298</c:v>
                </c:pt>
                <c:pt idx="15">
                  <c:v>0.13177869413832174</c:v>
                </c:pt>
                <c:pt idx="16">
                  <c:v>2.06144521380324E-2</c:v>
                </c:pt>
                <c:pt idx="17">
                  <c:v>7.93930938481253</c:v>
                </c:pt>
                <c:pt idx="18">
                  <c:v>0.12373341814514839</c:v>
                </c:pt>
                <c:pt idx="19">
                  <c:v>0.99133891334718272</c:v>
                </c:pt>
                <c:pt idx="20">
                  <c:v>0.99136662813626519</c:v>
                </c:pt>
                <c:pt idx="21">
                  <c:v>95.311447882596056</c:v>
                </c:pt>
                <c:pt idx="22">
                  <c:v>11.002994509601114</c:v>
                </c:pt>
                <c:pt idx="23">
                  <c:v>0</c:v>
                </c:pt>
              </c:numCache>
            </c:numRef>
          </c:yVal>
          <c:smooth val="0"/>
          <c:extLs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171285120"/>
        <c:axId val="254173952"/>
      </c:scatterChart>
      <c:valAx>
        <c:axId val="17128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54173952"/>
        <c:crosses val="autoZero"/>
        <c:crossBetween val="midCat"/>
      </c:valAx>
      <c:valAx>
        <c:axId val="254173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1285120"/>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Чернівецька!$C$1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Чернівецька!$C$2:$C$25</c:f>
              <c:numCache>
                <c:formatCode>General</c:formatCode>
                <c:ptCount val="24"/>
                <c:pt idx="0">
                  <c:v>1.444481199691256E-4</c:v>
                </c:pt>
                <c:pt idx="1">
                  <c:v>2.3045539750799428E-4</c:v>
                </c:pt>
                <c:pt idx="2">
                  <c:v>2.5361120299922811E-5</c:v>
                </c:pt>
                <c:pt idx="3">
                  <c:v>1E-8</c:v>
                </c:pt>
                <c:pt idx="4">
                  <c:v>1E-8</c:v>
                </c:pt>
                <c:pt idx="5">
                  <c:v>1E-8</c:v>
                </c:pt>
                <c:pt idx="6">
                  <c:v>1E-8</c:v>
                </c:pt>
                <c:pt idx="7">
                  <c:v>1E-8</c:v>
                </c:pt>
                <c:pt idx="8">
                  <c:v>1E-8</c:v>
                </c:pt>
                <c:pt idx="9">
                  <c:v>1E-8</c:v>
                </c:pt>
                <c:pt idx="10">
                  <c:v>9.9239166391002318E-6</c:v>
                </c:pt>
                <c:pt idx="11">
                  <c:v>1.2460028669092512E-4</c:v>
                </c:pt>
                <c:pt idx="12">
                  <c:v>2.762263066885438E-5</c:v>
                </c:pt>
                <c:pt idx="13">
                  <c:v>1.1049052267541752E-6</c:v>
                </c:pt>
                <c:pt idx="14">
                  <c:v>2.8727535895608557E-5</c:v>
                </c:pt>
                <c:pt idx="15">
                  <c:v>1E-8</c:v>
                </c:pt>
                <c:pt idx="16">
                  <c:v>1E-8</c:v>
                </c:pt>
                <c:pt idx="17">
                  <c:v>1E-8</c:v>
                </c:pt>
                <c:pt idx="18">
                  <c:v>1E-8</c:v>
                </c:pt>
                <c:pt idx="19">
                  <c:v>1E-8</c:v>
                </c:pt>
                <c:pt idx="20">
                  <c:v>1E-8</c:v>
                </c:pt>
                <c:pt idx="21">
                  <c:v>1E-8</c:v>
                </c:pt>
                <c:pt idx="22">
                  <c:v>1E-8</c:v>
                </c:pt>
                <c:pt idx="23">
                  <c:v>1E-8</c:v>
                </c:pt>
              </c:numCache>
            </c:numRef>
          </c:val>
          <c:smooth val="0"/>
          <c:extLst>
            <c:ext xmlns:c16="http://schemas.microsoft.com/office/drawing/2014/chart" uri="{C3380CC4-5D6E-409C-BE32-E72D297353CC}">
              <c16:uniqueId val="{00000000-158A-4C30-A915-1FB9A3186CCA}"/>
            </c:ext>
          </c:extLst>
        </c:ser>
        <c:ser>
          <c:idx val="1"/>
          <c:order val="1"/>
          <c:tx>
            <c:strRef>
              <c:f>Чернівецька!$G$1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Чернівецька!$G$2:$G$25</c:f>
              <c:numCache>
                <c:formatCode>General</c:formatCode>
                <c:ptCount val="24"/>
                <c:pt idx="0">
                  <c:v>1.444481199691256E-4</c:v>
                </c:pt>
                <c:pt idx="1">
                  <c:v>2.3043645404636896E-4</c:v>
                </c:pt>
                <c:pt idx="2">
                  <c:v>2.5380137814070395E-5</c:v>
                </c:pt>
                <c:pt idx="3">
                  <c:v>9.998525193884379E-9</c:v>
                </c:pt>
                <c:pt idx="4">
                  <c:v>9.9867576854058151E-9</c:v>
                </c:pt>
                <c:pt idx="5">
                  <c:v>9.9726114269248609E-9</c:v>
                </c:pt>
                <c:pt idx="6">
                  <c:v>9.9618387641786309E-9</c:v>
                </c:pt>
                <c:pt idx="7">
                  <c:v>9.9602912950822092E-9</c:v>
                </c:pt>
                <c:pt idx="8">
                  <c:v>9.967951279382513E-9</c:v>
                </c:pt>
                <c:pt idx="9">
                  <c:v>9.9789835471433368E-9</c:v>
                </c:pt>
                <c:pt idx="10">
                  <c:v>9.9115723073763475E-6</c:v>
                </c:pt>
                <c:pt idx="11">
                  <c:v>1.2459729294014379E-4</c:v>
                </c:pt>
                <c:pt idx="12">
                  <c:v>2.0737656597644217E-5</c:v>
                </c:pt>
                <c:pt idx="13">
                  <c:v>3.3086642558607689E-5</c:v>
                </c:pt>
                <c:pt idx="14">
                  <c:v>3.6448630180783009E-6</c:v>
                </c:pt>
                <c:pt idx="15">
                  <c:v>1.4359278545197332E-9</c:v>
                </c:pt>
                <c:pt idx="16">
                  <c:v>1.4342378882411966E-9</c:v>
                </c:pt>
                <c:pt idx="17">
                  <c:v>1.4322063001921179E-9</c:v>
                </c:pt>
                <c:pt idx="18">
                  <c:v>1.4306592075656175E-9</c:v>
                </c:pt>
                <c:pt idx="19">
                  <c:v>1.4304369815894526E-9</c:v>
                </c:pt>
                <c:pt idx="20">
                  <c:v>1.4315370745606402E-9</c:v>
                </c:pt>
                <c:pt idx="21">
                  <c:v>1.4331214745861375E-9</c:v>
                </c:pt>
                <c:pt idx="22">
                  <c:v>1.4234402907769292E-6</c:v>
                </c:pt>
                <c:pt idx="23">
                  <c:v>1.7894064315472529E-5</c:v>
                </c:pt>
              </c:numCache>
            </c:numRef>
          </c:val>
          <c:smooth val="0"/>
          <c:extLs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smooth val="0"/>
        <c:axId val="301000576"/>
        <c:axId val="301002112"/>
      </c:lineChart>
      <c:catAx>
        <c:axId val="3010005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002112"/>
        <c:crosses val="autoZero"/>
        <c:auto val="1"/>
        <c:lblAlgn val="ctr"/>
        <c:lblOffset val="100"/>
        <c:noMultiLvlLbl val="0"/>
      </c:catAx>
      <c:valAx>
        <c:axId val="30100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000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Волинська!$E$1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Волинська!$E$2:$E$25</c:f>
              <c:numCache>
                <c:formatCode>General</c:formatCode>
                <c:ptCount val="24"/>
                <c:pt idx="0">
                  <c:v>4.2000201887164303</c:v>
                </c:pt>
                <c:pt idx="1">
                  <c:v>0.52382009901412985</c:v>
                </c:pt>
                <c:pt idx="2">
                  <c:v>9.4563727283302379E-4</c:v>
                </c:pt>
                <c:pt idx="3">
                  <c:v>1.0000000100000002</c:v>
                </c:pt>
                <c:pt idx="4">
                  <c:v>1.0000000100000002</c:v>
                </c:pt>
                <c:pt idx="5">
                  <c:v>1.0000000100000002</c:v>
                </c:pt>
                <c:pt idx="6">
                  <c:v>1.0000000100000002</c:v>
                </c:pt>
                <c:pt idx="7">
                  <c:v>1.0000000100000002</c:v>
                </c:pt>
                <c:pt idx="8">
                  <c:v>1.0000000100000002</c:v>
                </c:pt>
                <c:pt idx="9">
                  <c:v>1.0000000100000002</c:v>
                </c:pt>
                <c:pt idx="10">
                  <c:v>576.81770253511388</c:v>
                </c:pt>
                <c:pt idx="11">
                  <c:v>2.3377607573695465</c:v>
                </c:pt>
                <c:pt idx="12">
                  <c:v>7.4160000013484713E-4</c:v>
                </c:pt>
                <c:pt idx="13">
                  <c:v>1348.4540109764157</c:v>
                </c:pt>
                <c:pt idx="14">
                  <c:v>7.4160000013484713E-4</c:v>
                </c:pt>
                <c:pt idx="15">
                  <c:v>1.0000000100000002</c:v>
                </c:pt>
                <c:pt idx="16">
                  <c:v>1.0000000100000002</c:v>
                </c:pt>
                <c:pt idx="17">
                  <c:v>1.0000000100000002</c:v>
                </c:pt>
                <c:pt idx="18">
                  <c:v>1.0000000100000002</c:v>
                </c:pt>
                <c:pt idx="19">
                  <c:v>1.0000000100000002</c:v>
                </c:pt>
                <c:pt idx="20">
                  <c:v>1.0000000100000002</c:v>
                </c:pt>
                <c:pt idx="21">
                  <c:v>1.0000000100000002</c:v>
                </c:pt>
                <c:pt idx="22">
                  <c:v>1.0000000100000002</c:v>
                </c:pt>
                <c:pt idx="23">
                  <c:v>0</c:v>
                </c:pt>
              </c:numCache>
            </c:numRef>
          </c:val>
          <c:smooth val="0"/>
          <c:extLst>
            <c:ext xmlns:c16="http://schemas.microsoft.com/office/drawing/2014/chart" uri="{C3380CC4-5D6E-409C-BE32-E72D297353CC}">
              <c16:uniqueId val="{00000000-D98C-4A20-81FF-C074343BFCC1}"/>
            </c:ext>
          </c:extLst>
        </c:ser>
        <c:ser>
          <c:idx val="1"/>
          <c:order val="1"/>
          <c:tx>
            <c:strRef>
              <c:f>Волинська!$F$1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Волинська!$F$2:$F$25</c:f>
              <c:numCache>
                <c:formatCode>General</c:formatCode>
                <c:ptCount val="24"/>
                <c:pt idx="0">
                  <c:v>4.1999625005188364</c:v>
                </c:pt>
                <c:pt idx="1">
                  <c:v>0.52427302552083399</c:v>
                </c:pt>
                <c:pt idx="2">
                  <c:v>8.9895464464887452E-4</c:v>
                </c:pt>
                <c:pt idx="3">
                  <c:v>0.94093647398272451</c:v>
                </c:pt>
                <c:pt idx="4">
                  <c:v>0.92891744156698863</c:v>
                </c:pt>
                <c:pt idx="5">
                  <c:v>0.91777583697942122</c:v>
                </c:pt>
                <c:pt idx="6">
                  <c:v>0.88983532482074645</c:v>
                </c:pt>
                <c:pt idx="7">
                  <c:v>0.87889999000300101</c:v>
                </c:pt>
                <c:pt idx="8">
                  <c:v>0.8722834252885745</c:v>
                </c:pt>
                <c:pt idx="9">
                  <c:v>0.86614179799416735</c:v>
                </c:pt>
                <c:pt idx="10">
                  <c:v>497.47761806593735</c:v>
                </c:pt>
                <c:pt idx="11">
                  <c:v>1.6252449110457694</c:v>
                </c:pt>
                <c:pt idx="12">
                  <c:v>4.1999625005188364</c:v>
                </c:pt>
                <c:pt idx="13">
                  <c:v>0.52427302552083399</c:v>
                </c:pt>
                <c:pt idx="14">
                  <c:v>8.9895464464887452E-4</c:v>
                </c:pt>
                <c:pt idx="15">
                  <c:v>0.94093647398272451</c:v>
                </c:pt>
                <c:pt idx="16">
                  <c:v>0.92891744156698863</c:v>
                </c:pt>
                <c:pt idx="17">
                  <c:v>0.91777583697942122</c:v>
                </c:pt>
                <c:pt idx="18">
                  <c:v>0.88983532482074645</c:v>
                </c:pt>
                <c:pt idx="19">
                  <c:v>0.87889999000300101</c:v>
                </c:pt>
                <c:pt idx="20">
                  <c:v>0.8722834252885745</c:v>
                </c:pt>
                <c:pt idx="21">
                  <c:v>0.86614179799416735</c:v>
                </c:pt>
                <c:pt idx="22">
                  <c:v>497.47761806593735</c:v>
                </c:pt>
                <c:pt idx="23">
                  <c:v>1.6252449110457694</c:v>
                </c:pt>
              </c:numCache>
            </c:numRef>
          </c:val>
          <c:smooth val="0"/>
          <c:extLst>
            <c:ext xmlns:c16="http://schemas.microsoft.com/office/drawing/2014/chart" uri="{C3380CC4-5D6E-409C-BE32-E72D297353CC}">
              <c16:uniqueId val="{00000001-D98C-4A20-81FF-C074343BFCC1}"/>
            </c:ext>
          </c:extLst>
        </c:ser>
        <c:dLbls>
          <c:showLegendKey val="0"/>
          <c:showVal val="0"/>
          <c:showCatName val="0"/>
          <c:showSerName val="0"/>
          <c:showPercent val="0"/>
          <c:showBubbleSize val="0"/>
        </c:dLbls>
        <c:smooth val="0"/>
        <c:axId val="69907968"/>
        <c:axId val="69909504"/>
      </c:lineChart>
      <c:catAx>
        <c:axId val="699079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09504"/>
        <c:crosses val="autoZero"/>
        <c:auto val="1"/>
        <c:lblAlgn val="ctr"/>
        <c:lblOffset val="100"/>
        <c:noMultiLvlLbl val="0"/>
      </c:catAx>
      <c:valAx>
        <c:axId val="6990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0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Чернівецька!$E$1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Чернівецька!$E$2:$E$25</c:f>
              <c:numCache>
                <c:formatCode>General</c:formatCode>
                <c:ptCount val="24"/>
                <c:pt idx="0">
                  <c:v>1.5956503360194105</c:v>
                </c:pt>
                <c:pt idx="1">
                  <c:v>0.11007321385620635</c:v>
                </c:pt>
                <c:pt idx="2">
                  <c:v>3.9431434807970465E-4</c:v>
                </c:pt>
                <c:pt idx="3">
                  <c:v>1.0000000100000002</c:v>
                </c:pt>
                <c:pt idx="4">
                  <c:v>1.0000000100000002</c:v>
                </c:pt>
                <c:pt idx="5">
                  <c:v>1.0000000100000002</c:v>
                </c:pt>
                <c:pt idx="6">
                  <c:v>1.0000000100000002</c:v>
                </c:pt>
                <c:pt idx="7">
                  <c:v>1.0000000100000002</c:v>
                </c:pt>
                <c:pt idx="8">
                  <c:v>1.0000000100000002</c:v>
                </c:pt>
                <c:pt idx="9">
                  <c:v>992.39167383393988</c:v>
                </c:pt>
                <c:pt idx="10">
                  <c:v>12.555680157078781</c:v>
                </c:pt>
                <c:pt idx="11">
                  <c:v>0.22171757079486809</c:v>
                </c:pt>
                <c:pt idx="12">
                  <c:v>4.0001104935747982E-2</c:v>
                </c:pt>
                <c:pt idx="13">
                  <c:v>26.000028727567638</c:v>
                </c:pt>
                <c:pt idx="14">
                  <c:v>3.4810807721036052E-4</c:v>
                </c:pt>
                <c:pt idx="15">
                  <c:v>1.0000000100000002</c:v>
                </c:pt>
                <c:pt idx="16">
                  <c:v>1.0000000100000002</c:v>
                </c:pt>
                <c:pt idx="17">
                  <c:v>1.0000000100000002</c:v>
                </c:pt>
                <c:pt idx="19">
                  <c:v>1.0000000100000002</c:v>
                </c:pt>
                <c:pt idx="20">
                  <c:v>1.0000000100000002</c:v>
                </c:pt>
                <c:pt idx="21">
                  <c:v>1.0000000100000002</c:v>
                </c:pt>
                <c:pt idx="22">
                  <c:v>1.0000000100000002</c:v>
                </c:pt>
              </c:numCache>
            </c:numRef>
          </c:val>
          <c:smooth val="0"/>
          <c:extLst>
            <c:ext xmlns:c16="http://schemas.microsoft.com/office/drawing/2014/chart" uri="{C3380CC4-5D6E-409C-BE32-E72D297353CC}">
              <c16:uniqueId val="{00000000-C6DE-44B1-AFDC-327F4E5FCF43}"/>
            </c:ext>
          </c:extLst>
        </c:ser>
        <c:ser>
          <c:idx val="1"/>
          <c:order val="1"/>
          <c:tx>
            <c:strRef>
              <c:f>Чернівецька!$F$1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Чернівецька!$F$2:$F$25</c:f>
              <c:numCache>
                <c:formatCode>General</c:formatCode>
                <c:ptCount val="24"/>
                <c:pt idx="0">
                  <c:v>1.5955191733682654</c:v>
                </c:pt>
                <c:pt idx="1">
                  <c:v>0.11016480780399246</c:v>
                </c:pt>
                <c:pt idx="2">
                  <c:v>3.939607829366979E-4</c:v>
                </c:pt>
                <c:pt idx="3">
                  <c:v>0.99882308556536792</c:v>
                </c:pt>
                <c:pt idx="4">
                  <c:v>0.99858350834850307</c:v>
                </c:pt>
                <c:pt idx="5">
                  <c:v>0.99891978510547419</c:v>
                </c:pt>
                <c:pt idx="6">
                  <c:v>0.99984467025513712</c:v>
                </c:pt>
                <c:pt idx="7">
                  <c:v>1.0007690622048158</c:v>
                </c:pt>
                <c:pt idx="8">
                  <c:v>1.0011067838236394</c:v>
                </c:pt>
                <c:pt idx="9">
                  <c:v>993.24468864578193</c:v>
                </c:pt>
                <c:pt idx="10">
                  <c:v>12.571015379137615</c:v>
                </c:pt>
                <c:pt idx="11">
                  <c:v>0.16645819733389655</c:v>
                </c:pt>
                <c:pt idx="12">
                  <c:v>1.5955191733682654</c:v>
                </c:pt>
                <c:pt idx="13">
                  <c:v>0.11016480780399246</c:v>
                </c:pt>
                <c:pt idx="14">
                  <c:v>3.939607829366979E-4</c:v>
                </c:pt>
                <c:pt idx="15">
                  <c:v>0.99882308556536792</c:v>
                </c:pt>
                <c:pt idx="16">
                  <c:v>0.99858350834850307</c:v>
                </c:pt>
                <c:pt idx="17">
                  <c:v>0.99891978510547419</c:v>
                </c:pt>
                <c:pt idx="18">
                  <c:v>0.99984467025513712</c:v>
                </c:pt>
                <c:pt idx="19">
                  <c:v>1.0007690622048158</c:v>
                </c:pt>
                <c:pt idx="20">
                  <c:v>1.0011067838236394</c:v>
                </c:pt>
                <c:pt idx="21">
                  <c:v>993.24468864578193</c:v>
                </c:pt>
                <c:pt idx="22">
                  <c:v>12.571015379137615</c:v>
                </c:pt>
                <c:pt idx="23">
                  <c:v>0.16645819733389655</c:v>
                </c:pt>
              </c:numCache>
            </c:numRef>
          </c:val>
          <c:smooth val="0"/>
          <c:extLs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smooth val="0"/>
        <c:axId val="301093632"/>
        <c:axId val="301095168"/>
      </c:lineChart>
      <c:catAx>
        <c:axId val="3010936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095168"/>
        <c:crosses val="autoZero"/>
        <c:auto val="1"/>
        <c:lblAlgn val="ctr"/>
        <c:lblOffset val="100"/>
        <c:noMultiLvlLbl val="0"/>
      </c:catAx>
      <c:valAx>
        <c:axId val="30109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093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Чернівецька!$B$1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Чернівецька!$B$2:$B$25</c:f>
              <c:numCache>
                <c:formatCode>0.0</c:formatCode>
                <c:ptCount val="24"/>
                <c:pt idx="0">
                  <c:v>14.444811996912559</c:v>
                </c:pt>
                <c:pt idx="1">
                  <c:v>23.045539750799428</c:v>
                </c:pt>
                <c:pt idx="2">
                  <c:v>2.5361120299922812</c:v>
                </c:pt>
                <c:pt idx="3">
                  <c:v>1E-3</c:v>
                </c:pt>
                <c:pt idx="4">
                  <c:v>1E-3</c:v>
                </c:pt>
                <c:pt idx="5">
                  <c:v>1E-3</c:v>
                </c:pt>
                <c:pt idx="6">
                  <c:v>1E-3</c:v>
                </c:pt>
                <c:pt idx="7">
                  <c:v>1E-3</c:v>
                </c:pt>
                <c:pt idx="8">
                  <c:v>1E-3</c:v>
                </c:pt>
                <c:pt idx="9">
                  <c:v>1E-3</c:v>
                </c:pt>
                <c:pt idx="10">
                  <c:v>0.9923916639100232</c:v>
                </c:pt>
                <c:pt idx="11">
                  <c:v>12.460028669092512</c:v>
                </c:pt>
                <c:pt idx="12">
                  <c:v>2.762263066885438</c:v>
                </c:pt>
                <c:pt idx="13">
                  <c:v>0.11049052267541752</c:v>
                </c:pt>
                <c:pt idx="14">
                  <c:v>2.8727535895608556</c:v>
                </c:pt>
                <c:pt idx="15">
                  <c:v>1E-3</c:v>
                </c:pt>
                <c:pt idx="16">
                  <c:v>1E-3</c:v>
                </c:pt>
                <c:pt idx="17">
                  <c:v>1E-3</c:v>
                </c:pt>
                <c:pt idx="18">
                  <c:v>1E-3</c:v>
                </c:pt>
                <c:pt idx="19">
                  <c:v>1E-3</c:v>
                </c:pt>
                <c:pt idx="20">
                  <c:v>1E-3</c:v>
                </c:pt>
                <c:pt idx="21">
                  <c:v>1E-3</c:v>
                </c:pt>
                <c:pt idx="22">
                  <c:v>1E-3</c:v>
                </c:pt>
                <c:pt idx="23">
                  <c:v>1E-3</c:v>
                </c:pt>
              </c:numCache>
            </c:numRef>
          </c:val>
          <c:smooth val="0"/>
          <c:extLst>
            <c:ext xmlns:c16="http://schemas.microsoft.com/office/drawing/2014/chart" uri="{C3380CC4-5D6E-409C-BE32-E72D297353CC}">
              <c16:uniqueId val="{00000000-465B-4954-BD36-E8579438F128}"/>
            </c:ext>
          </c:extLst>
        </c:ser>
        <c:ser>
          <c:idx val="1"/>
          <c:order val="1"/>
          <c:tx>
            <c:strRef>
              <c:f>Чернівецька!$I$1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Чернівецька!$I$2:$I$25</c:f>
              <c:numCache>
                <c:formatCode>General</c:formatCode>
                <c:ptCount val="24"/>
                <c:pt idx="0">
                  <c:v>14.444811996912559</c:v>
                </c:pt>
                <c:pt idx="1">
                  <c:v>23.043645404636894</c:v>
                </c:pt>
                <c:pt idx="2">
                  <c:v>2.5380137814070394</c:v>
                </c:pt>
                <c:pt idx="3">
                  <c:v>9.9985251938843793E-4</c:v>
                </c:pt>
                <c:pt idx="4">
                  <c:v>9.9867576854058152E-4</c:v>
                </c:pt>
                <c:pt idx="5">
                  <c:v>9.9726114269248602E-4</c:v>
                </c:pt>
                <c:pt idx="6">
                  <c:v>9.9618387641786307E-4</c:v>
                </c:pt>
                <c:pt idx="7">
                  <c:v>9.9602912950822083E-4</c:v>
                </c:pt>
                <c:pt idx="8">
                  <c:v>9.9679512793825133E-4</c:v>
                </c:pt>
                <c:pt idx="9">
                  <c:v>9.9789835471433374E-4</c:v>
                </c:pt>
                <c:pt idx="10">
                  <c:v>0.99115723073763473</c:v>
                </c:pt>
                <c:pt idx="11">
                  <c:v>12.45972929401438</c:v>
                </c:pt>
                <c:pt idx="12">
                  <c:v>2.0737656597644216</c:v>
                </c:pt>
                <c:pt idx="13">
                  <c:v>3.3086642558607688</c:v>
                </c:pt>
                <c:pt idx="14">
                  <c:v>0.36448630180783009</c:v>
                </c:pt>
                <c:pt idx="15">
                  <c:v>1.4359278545197332E-4</c:v>
                </c:pt>
                <c:pt idx="16">
                  <c:v>1.4342378882411966E-4</c:v>
                </c:pt>
                <c:pt idx="17">
                  <c:v>1.432206300192118E-4</c:v>
                </c:pt>
                <c:pt idx="18">
                  <c:v>1.4306592075656176E-4</c:v>
                </c:pt>
                <c:pt idx="19">
                  <c:v>1.4304369815894527E-4</c:v>
                </c:pt>
                <c:pt idx="20">
                  <c:v>1.4315370745606403E-4</c:v>
                </c:pt>
                <c:pt idx="21">
                  <c:v>1.4331214745861375E-4</c:v>
                </c:pt>
                <c:pt idx="22">
                  <c:v>0.14234402907769292</c:v>
                </c:pt>
                <c:pt idx="23">
                  <c:v>1.7894064315472529</c:v>
                </c:pt>
              </c:numCache>
            </c:numRef>
          </c:val>
          <c:smooth val="0"/>
          <c:extLs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smooth val="0"/>
        <c:axId val="301149568"/>
        <c:axId val="301159552"/>
      </c:lineChart>
      <c:catAx>
        <c:axId val="3011495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159552"/>
        <c:crosses val="autoZero"/>
        <c:auto val="1"/>
        <c:lblAlgn val="ctr"/>
        <c:lblOffset val="100"/>
        <c:noMultiLvlLbl val="0"/>
      </c:catAx>
      <c:valAx>
        <c:axId val="301159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149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Чернівецька!$B$1</c:f>
              <c:strCache>
                <c:ptCount val="1"/>
                <c:pt idx="0">
                  <c:v>Кількість хворих на грип осіб / на 100 тис. населення (спостережна)</c:v>
                </c:pt>
              </c:strCache>
            </c:strRef>
          </c:tx>
          <c:marker>
            <c:symbol val="none"/>
          </c:marker>
          <c:cat>
            <c:strRef>
              <c:f>Чернівецька!$A$2:$A$25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Чернівецька!$B$2:$B$25</c:f>
              <c:numCache>
                <c:formatCode>0.0</c:formatCode>
                <c:ptCount val="24"/>
                <c:pt idx="0">
                  <c:v>14.444811996912559</c:v>
                </c:pt>
                <c:pt idx="1">
                  <c:v>23.045539750799428</c:v>
                </c:pt>
                <c:pt idx="2">
                  <c:v>2.5361120299922812</c:v>
                </c:pt>
                <c:pt idx="3">
                  <c:v>1E-3</c:v>
                </c:pt>
                <c:pt idx="4">
                  <c:v>1E-3</c:v>
                </c:pt>
                <c:pt idx="5">
                  <c:v>1E-3</c:v>
                </c:pt>
                <c:pt idx="6">
                  <c:v>1E-3</c:v>
                </c:pt>
                <c:pt idx="7">
                  <c:v>1E-3</c:v>
                </c:pt>
                <c:pt idx="8">
                  <c:v>1E-3</c:v>
                </c:pt>
                <c:pt idx="9">
                  <c:v>1E-3</c:v>
                </c:pt>
                <c:pt idx="10">
                  <c:v>0.9923916639100232</c:v>
                </c:pt>
                <c:pt idx="11">
                  <c:v>12.460028669092512</c:v>
                </c:pt>
                <c:pt idx="12">
                  <c:v>2.762263066885438</c:v>
                </c:pt>
                <c:pt idx="13">
                  <c:v>0.11049052267541752</c:v>
                </c:pt>
                <c:pt idx="14">
                  <c:v>2.8727535895608556</c:v>
                </c:pt>
                <c:pt idx="15">
                  <c:v>1E-3</c:v>
                </c:pt>
                <c:pt idx="16">
                  <c:v>1E-3</c:v>
                </c:pt>
                <c:pt idx="17">
                  <c:v>1E-3</c:v>
                </c:pt>
                <c:pt idx="18">
                  <c:v>1E-3</c:v>
                </c:pt>
                <c:pt idx="19">
                  <c:v>1E-3</c:v>
                </c:pt>
                <c:pt idx="20">
                  <c:v>1E-3</c:v>
                </c:pt>
                <c:pt idx="21">
                  <c:v>1E-3</c:v>
                </c:pt>
                <c:pt idx="22">
                  <c:v>1E-3</c:v>
                </c:pt>
                <c:pt idx="23">
                  <c:v>1E-3</c:v>
                </c:pt>
              </c:numCache>
            </c:numRef>
          </c:val>
          <c:smooth val="0"/>
          <c:extLs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smooth val="0"/>
        <c:axId val="301171456"/>
        <c:axId val="301172992"/>
      </c:lineChart>
      <c:catAx>
        <c:axId val="301171456"/>
        <c:scaling>
          <c:orientation val="minMax"/>
        </c:scaling>
        <c:delete val="0"/>
        <c:axPos val="b"/>
        <c:numFmt formatCode="General" sourceLinked="0"/>
        <c:majorTickMark val="out"/>
        <c:minorTickMark val="none"/>
        <c:tickLblPos val="nextTo"/>
        <c:crossAx val="301172992"/>
        <c:crosses val="autoZero"/>
        <c:auto val="1"/>
        <c:lblAlgn val="ctr"/>
        <c:lblOffset val="100"/>
        <c:noMultiLvlLbl val="0"/>
      </c:catAx>
      <c:valAx>
        <c:axId val="301172992"/>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30117145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Чернівецька!$F$1</c:f>
              <c:strCache>
                <c:ptCount val="1"/>
                <c:pt idx="0">
                  <c:v>Інтенсивність передачи збудника грипу (усереднена)</c:v>
                </c:pt>
              </c:strCache>
            </c:strRef>
          </c:tx>
          <c:spPr>
            <a:ln w="15875"/>
          </c:spPr>
          <c:marker>
            <c:symbol val="square"/>
            <c:size val="5"/>
          </c:marker>
          <c:cat>
            <c:strRef>
              <c:f>Чернівецька!$A$2:$A$25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Чернівецька!$F$2:$F$25</c:f>
              <c:numCache>
                <c:formatCode>General</c:formatCode>
                <c:ptCount val="24"/>
                <c:pt idx="0">
                  <c:v>1.5955191733682654</c:v>
                </c:pt>
                <c:pt idx="1">
                  <c:v>0.11016480780399246</c:v>
                </c:pt>
                <c:pt idx="2">
                  <c:v>3.939607829366979E-4</c:v>
                </c:pt>
                <c:pt idx="3">
                  <c:v>0.99882308556536792</c:v>
                </c:pt>
                <c:pt idx="4">
                  <c:v>0.99858350834850307</c:v>
                </c:pt>
                <c:pt idx="5">
                  <c:v>0.99891978510547419</c:v>
                </c:pt>
                <c:pt idx="6">
                  <c:v>0.99984467025513712</c:v>
                </c:pt>
                <c:pt idx="7">
                  <c:v>1.0007690622048158</c:v>
                </c:pt>
                <c:pt idx="8">
                  <c:v>1.0011067838236394</c:v>
                </c:pt>
                <c:pt idx="9">
                  <c:v>993.24468864578193</c:v>
                </c:pt>
                <c:pt idx="10">
                  <c:v>12.571015379137615</c:v>
                </c:pt>
                <c:pt idx="11">
                  <c:v>0.16645819733389655</c:v>
                </c:pt>
                <c:pt idx="12">
                  <c:v>1.5955191733682654</c:v>
                </c:pt>
                <c:pt idx="13">
                  <c:v>0.11016480780399246</c:v>
                </c:pt>
                <c:pt idx="14">
                  <c:v>3.939607829366979E-4</c:v>
                </c:pt>
                <c:pt idx="15">
                  <c:v>0.99882308556536792</c:v>
                </c:pt>
                <c:pt idx="16">
                  <c:v>0.99858350834850307</c:v>
                </c:pt>
                <c:pt idx="17">
                  <c:v>0.99891978510547419</c:v>
                </c:pt>
                <c:pt idx="18">
                  <c:v>0.99984467025513712</c:v>
                </c:pt>
                <c:pt idx="19">
                  <c:v>1.0007690622048158</c:v>
                </c:pt>
                <c:pt idx="20">
                  <c:v>1.0011067838236394</c:v>
                </c:pt>
                <c:pt idx="21">
                  <c:v>993.24468864578193</c:v>
                </c:pt>
                <c:pt idx="22">
                  <c:v>12.571015379137615</c:v>
                </c:pt>
                <c:pt idx="23">
                  <c:v>0.16645819733389655</c:v>
                </c:pt>
              </c:numCache>
            </c:numRef>
          </c:val>
          <c:smooth val="0"/>
          <c:extLst>
            <c:ext xmlns:c16="http://schemas.microsoft.com/office/drawing/2014/chart" uri="{C3380CC4-5D6E-409C-BE32-E72D297353CC}">
              <c16:uniqueId val="{00000000-B25D-4B1A-AC3C-64912DAD8089}"/>
            </c:ext>
          </c:extLst>
        </c:ser>
        <c:ser>
          <c:idx val="1"/>
          <c:order val="1"/>
          <c:tx>
            <c:strRef>
              <c:f>Чернівецька!$E$1</c:f>
              <c:strCache>
                <c:ptCount val="1"/>
                <c:pt idx="0">
                  <c:v>Інтенсивність передачи збудника грипу (розрахована)</c:v>
                </c:pt>
              </c:strCache>
            </c:strRef>
          </c:tx>
          <c:spPr>
            <a:ln w="15875"/>
          </c:spPr>
          <c:marker>
            <c:symbol val="triangle"/>
            <c:size val="5"/>
          </c:marker>
          <c:cat>
            <c:strRef>
              <c:f>Чернівецька!$A$2:$A$25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Чернівецька!$E$2:$E$25</c:f>
              <c:numCache>
                <c:formatCode>General</c:formatCode>
                <c:ptCount val="24"/>
                <c:pt idx="0">
                  <c:v>1.5956503360194105</c:v>
                </c:pt>
                <c:pt idx="1">
                  <c:v>0.11007321385620635</c:v>
                </c:pt>
                <c:pt idx="2">
                  <c:v>3.9431434807970465E-4</c:v>
                </c:pt>
                <c:pt idx="3">
                  <c:v>1.0000000100000002</c:v>
                </c:pt>
                <c:pt idx="4">
                  <c:v>1.0000000100000002</c:v>
                </c:pt>
                <c:pt idx="5">
                  <c:v>1.0000000100000002</c:v>
                </c:pt>
                <c:pt idx="6">
                  <c:v>1.0000000100000002</c:v>
                </c:pt>
                <c:pt idx="7">
                  <c:v>1.0000000100000002</c:v>
                </c:pt>
                <c:pt idx="8">
                  <c:v>1.0000000100000002</c:v>
                </c:pt>
                <c:pt idx="9">
                  <c:v>992.39167383393988</c:v>
                </c:pt>
                <c:pt idx="10">
                  <c:v>12.555680157078781</c:v>
                </c:pt>
                <c:pt idx="11">
                  <c:v>0.22171757079486809</c:v>
                </c:pt>
                <c:pt idx="12">
                  <c:v>4.0001104935747982E-2</c:v>
                </c:pt>
                <c:pt idx="13">
                  <c:v>26.000028727567638</c:v>
                </c:pt>
                <c:pt idx="14">
                  <c:v>3.4810807721036052E-4</c:v>
                </c:pt>
                <c:pt idx="15">
                  <c:v>1.0000000100000002</c:v>
                </c:pt>
                <c:pt idx="16">
                  <c:v>1.0000000100000002</c:v>
                </c:pt>
                <c:pt idx="17">
                  <c:v>1.0000000100000002</c:v>
                </c:pt>
                <c:pt idx="19">
                  <c:v>1.0000000100000002</c:v>
                </c:pt>
                <c:pt idx="20">
                  <c:v>1.0000000100000002</c:v>
                </c:pt>
                <c:pt idx="21">
                  <c:v>1.0000000100000002</c:v>
                </c:pt>
                <c:pt idx="22">
                  <c:v>1.0000000100000002</c:v>
                </c:pt>
              </c:numCache>
            </c:numRef>
          </c:val>
          <c:smooth val="0"/>
          <c:extLs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301330432"/>
        <c:axId val="301331968"/>
      </c:lineChart>
      <c:catAx>
        <c:axId val="301330432"/>
        <c:scaling>
          <c:orientation val="minMax"/>
        </c:scaling>
        <c:delete val="0"/>
        <c:axPos val="b"/>
        <c:numFmt formatCode="General" sourceLinked="1"/>
        <c:majorTickMark val="out"/>
        <c:minorTickMark val="none"/>
        <c:tickLblPos val="nextTo"/>
        <c:crossAx val="301331968"/>
        <c:crosses val="autoZero"/>
        <c:auto val="1"/>
        <c:lblAlgn val="ctr"/>
        <c:lblOffset val="100"/>
        <c:noMultiLvlLbl val="0"/>
      </c:catAx>
      <c:valAx>
        <c:axId val="301331968"/>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301330432"/>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Чернівецька!$F$1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Чернівецька!$E$2:$E$25</c:f>
              <c:numCache>
                <c:formatCode>General</c:formatCode>
                <c:ptCount val="24"/>
                <c:pt idx="0">
                  <c:v>1.5956503360194105</c:v>
                </c:pt>
                <c:pt idx="1">
                  <c:v>0.11007321385620635</c:v>
                </c:pt>
                <c:pt idx="2">
                  <c:v>3.9431434807970465E-4</c:v>
                </c:pt>
                <c:pt idx="3">
                  <c:v>1.0000000100000002</c:v>
                </c:pt>
                <c:pt idx="4">
                  <c:v>1.0000000100000002</c:v>
                </c:pt>
                <c:pt idx="5">
                  <c:v>1.0000000100000002</c:v>
                </c:pt>
                <c:pt idx="6">
                  <c:v>1.0000000100000002</c:v>
                </c:pt>
                <c:pt idx="7">
                  <c:v>1.0000000100000002</c:v>
                </c:pt>
                <c:pt idx="8">
                  <c:v>1.0000000100000002</c:v>
                </c:pt>
                <c:pt idx="9">
                  <c:v>992.39167383393988</c:v>
                </c:pt>
                <c:pt idx="10">
                  <c:v>12.555680157078781</c:v>
                </c:pt>
                <c:pt idx="11">
                  <c:v>0.22171757079486809</c:v>
                </c:pt>
                <c:pt idx="12">
                  <c:v>4.0001104935747982E-2</c:v>
                </c:pt>
                <c:pt idx="13">
                  <c:v>26.000028727567638</c:v>
                </c:pt>
                <c:pt idx="14">
                  <c:v>3.4810807721036052E-4</c:v>
                </c:pt>
                <c:pt idx="15">
                  <c:v>1.0000000100000002</c:v>
                </c:pt>
                <c:pt idx="16">
                  <c:v>1.0000000100000002</c:v>
                </c:pt>
                <c:pt idx="17">
                  <c:v>1.0000000100000002</c:v>
                </c:pt>
                <c:pt idx="19">
                  <c:v>1.0000000100000002</c:v>
                </c:pt>
                <c:pt idx="20">
                  <c:v>1.0000000100000002</c:v>
                </c:pt>
                <c:pt idx="21">
                  <c:v>1.0000000100000002</c:v>
                </c:pt>
                <c:pt idx="22">
                  <c:v>1.0000000100000002</c:v>
                </c:pt>
              </c:numCache>
            </c:numRef>
          </c:xVal>
          <c:yVal>
            <c:numRef>
              <c:f>Чернівецька!$F$2:$F$25</c:f>
              <c:numCache>
                <c:formatCode>General</c:formatCode>
                <c:ptCount val="24"/>
                <c:pt idx="0">
                  <c:v>1.5955191733682654</c:v>
                </c:pt>
                <c:pt idx="1">
                  <c:v>0.11016480780399246</c:v>
                </c:pt>
                <c:pt idx="2">
                  <c:v>3.939607829366979E-4</c:v>
                </c:pt>
                <c:pt idx="3">
                  <c:v>0.99882308556536792</c:v>
                </c:pt>
                <c:pt idx="4">
                  <c:v>0.99858350834850307</c:v>
                </c:pt>
                <c:pt idx="5">
                  <c:v>0.99891978510547419</c:v>
                </c:pt>
                <c:pt idx="6">
                  <c:v>0.99984467025513712</c:v>
                </c:pt>
                <c:pt idx="7">
                  <c:v>1.0007690622048158</c:v>
                </c:pt>
                <c:pt idx="8">
                  <c:v>1.0011067838236394</c:v>
                </c:pt>
                <c:pt idx="9">
                  <c:v>993.24468864578193</c:v>
                </c:pt>
                <c:pt idx="10">
                  <c:v>12.571015379137615</c:v>
                </c:pt>
                <c:pt idx="11">
                  <c:v>0.16645819733389655</c:v>
                </c:pt>
                <c:pt idx="12">
                  <c:v>1.5955191733682654</c:v>
                </c:pt>
                <c:pt idx="13">
                  <c:v>0.11016480780399246</c:v>
                </c:pt>
                <c:pt idx="14">
                  <c:v>3.939607829366979E-4</c:v>
                </c:pt>
                <c:pt idx="15">
                  <c:v>0.99882308556536792</c:v>
                </c:pt>
                <c:pt idx="16">
                  <c:v>0.99858350834850307</c:v>
                </c:pt>
                <c:pt idx="17">
                  <c:v>0.99891978510547419</c:v>
                </c:pt>
                <c:pt idx="18">
                  <c:v>0.99984467025513712</c:v>
                </c:pt>
                <c:pt idx="19">
                  <c:v>1.0007690622048158</c:v>
                </c:pt>
                <c:pt idx="20">
                  <c:v>1.0011067838236394</c:v>
                </c:pt>
                <c:pt idx="21">
                  <c:v>993.24468864578193</c:v>
                </c:pt>
                <c:pt idx="22">
                  <c:v>12.571015379137615</c:v>
                </c:pt>
                <c:pt idx="23">
                  <c:v>0.16645819733389655</c:v>
                </c:pt>
              </c:numCache>
            </c:numRef>
          </c:yVal>
          <c:smooth val="0"/>
          <c:extLs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300841600"/>
        <c:axId val="301110016"/>
      </c:scatterChart>
      <c:valAx>
        <c:axId val="30084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01110016"/>
        <c:crosses val="autoZero"/>
        <c:crossBetween val="midCat"/>
      </c:valAx>
      <c:valAx>
        <c:axId val="3011100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00841600"/>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Чернігівська!$C$1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Чернігівська!$C$2:$C$25</c:f>
              <c:numCache>
                <c:formatCode>General</c:formatCode>
                <c:ptCount val="24"/>
                <c:pt idx="0">
                  <c:v>7.4680245356120679E-4</c:v>
                </c:pt>
                <c:pt idx="1">
                  <c:v>2.6185835392133362E-3</c:v>
                </c:pt>
                <c:pt idx="2">
                  <c:v>3.6289633293255569E-4</c:v>
                </c:pt>
                <c:pt idx="3">
                  <c:v>1.9099806996450299E-6</c:v>
                </c:pt>
                <c:pt idx="4">
                  <c:v>1E-8</c:v>
                </c:pt>
                <c:pt idx="5">
                  <c:v>1E-8</c:v>
                </c:pt>
                <c:pt idx="6">
                  <c:v>1E-8</c:v>
                </c:pt>
                <c:pt idx="7">
                  <c:v>1E-8</c:v>
                </c:pt>
                <c:pt idx="8">
                  <c:v>1E-8</c:v>
                </c:pt>
                <c:pt idx="9">
                  <c:v>1E-8</c:v>
                </c:pt>
                <c:pt idx="10">
                  <c:v>1.2414874547692696E-5</c:v>
                </c:pt>
                <c:pt idx="11">
                  <c:v>8.2702164294629792E-4</c:v>
                </c:pt>
                <c:pt idx="12">
                  <c:v>1.2177154175651546E-3</c:v>
                </c:pt>
                <c:pt idx="13">
                  <c:v>4.000507381423986E-4</c:v>
                </c:pt>
                <c:pt idx="14">
                  <c:v>1.6489896279528137E-3</c:v>
                </c:pt>
                <c:pt idx="15">
                  <c:v>3.9029340306575469E-6</c:v>
                </c:pt>
                <c:pt idx="16">
                  <c:v>1E-8</c:v>
                </c:pt>
                <c:pt idx="17">
                  <c:v>1E-8</c:v>
                </c:pt>
                <c:pt idx="18">
                  <c:v>1E-8</c:v>
                </c:pt>
                <c:pt idx="19">
                  <c:v>1E-8</c:v>
                </c:pt>
                <c:pt idx="20">
                  <c:v>1E-8</c:v>
                </c:pt>
                <c:pt idx="21">
                  <c:v>1E-8</c:v>
                </c:pt>
                <c:pt idx="22">
                  <c:v>1E-8</c:v>
                </c:pt>
                <c:pt idx="23">
                  <c:v>1E-8</c:v>
                </c:pt>
              </c:numCache>
            </c:numRef>
          </c:val>
          <c:smooth val="0"/>
          <c:extLst>
            <c:ext xmlns:c16="http://schemas.microsoft.com/office/drawing/2014/chart" uri="{C3380CC4-5D6E-409C-BE32-E72D297353CC}">
              <c16:uniqueId val="{00000000-158A-4C30-A915-1FB9A3186CCA}"/>
            </c:ext>
          </c:extLst>
        </c:ser>
        <c:ser>
          <c:idx val="1"/>
          <c:order val="1"/>
          <c:tx>
            <c:strRef>
              <c:f>Чернігівська!$G$1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Чернігівська!$G$2:$G$25</c:f>
              <c:numCache>
                <c:formatCode>General</c:formatCode>
                <c:ptCount val="24"/>
                <c:pt idx="0">
                  <c:v>7.4680245356120679E-4</c:v>
                </c:pt>
                <c:pt idx="1">
                  <c:v>2.6189802024253668E-3</c:v>
                </c:pt>
                <c:pt idx="2">
                  <c:v>3.6263545799384395E-4</c:v>
                </c:pt>
                <c:pt idx="3">
                  <c:v>1.7937729391845489E-6</c:v>
                </c:pt>
                <c:pt idx="4">
                  <c:v>8.8235206048937506E-9</c:v>
                </c:pt>
                <c:pt idx="5">
                  <c:v>8.2897879628907375E-9</c:v>
                </c:pt>
                <c:pt idx="6">
                  <c:v>7.7883391695378668E-9</c:v>
                </c:pt>
                <c:pt idx="7">
                  <c:v>7.3172155107178771E-9</c:v>
                </c:pt>
                <c:pt idx="8">
                  <c:v>6.8745670664057424E-9</c:v>
                </c:pt>
                <c:pt idx="9">
                  <c:v>6.4587073333576823E-9</c:v>
                </c:pt>
                <c:pt idx="10">
                  <c:v>7.5333492070204252E-6</c:v>
                </c:pt>
                <c:pt idx="11">
                  <c:v>4.7158383037035649E-4</c:v>
                </c:pt>
                <c:pt idx="12">
                  <c:v>6.5460153245569237E-4</c:v>
                </c:pt>
                <c:pt idx="13">
                  <c:v>2.2958503043626795E-3</c:v>
                </c:pt>
                <c:pt idx="14">
                  <c:v>3.1799646909333511E-4</c:v>
                </c:pt>
                <c:pt idx="15">
                  <c:v>1.5730368345356876E-6</c:v>
                </c:pt>
                <c:pt idx="16">
                  <c:v>7.7377273802857618E-9</c:v>
                </c:pt>
                <c:pt idx="17">
                  <c:v>7.2696741175279012E-9</c:v>
                </c:pt>
                <c:pt idx="18">
                  <c:v>6.8299319585168431E-9</c:v>
                </c:pt>
                <c:pt idx="19">
                  <c:v>6.4167832222014061E-9</c:v>
                </c:pt>
                <c:pt idx="20">
                  <c:v>6.0286056337574407E-9</c:v>
                </c:pt>
                <c:pt idx="21">
                  <c:v>5.6639202255928247E-9</c:v>
                </c:pt>
                <c:pt idx="22">
                  <c:v>6.606320238979916E-6</c:v>
                </c:pt>
                <c:pt idx="23">
                  <c:v>4.1355267165461851E-4</c:v>
                </c:pt>
              </c:numCache>
            </c:numRef>
          </c:val>
          <c:smooth val="0"/>
          <c:extLs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smooth val="0"/>
        <c:axId val="266114944"/>
        <c:axId val="266116480"/>
      </c:lineChart>
      <c:catAx>
        <c:axId val="2661149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116480"/>
        <c:crosses val="autoZero"/>
        <c:auto val="1"/>
        <c:lblAlgn val="ctr"/>
        <c:lblOffset val="100"/>
        <c:noMultiLvlLbl val="0"/>
      </c:catAx>
      <c:valAx>
        <c:axId val="26611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114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Чернігівська!$E$1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Чернігівська!$E$2:$E$25</c:f>
              <c:numCache>
                <c:formatCode>General</c:formatCode>
                <c:ptCount val="24"/>
                <c:pt idx="0">
                  <c:v>3.50901440245792</c:v>
                </c:pt>
                <c:pt idx="1">
                  <c:v>0.13894882357339125</c:v>
                </c:pt>
                <c:pt idx="2">
                  <c:v>5.265068568813102E-3</c:v>
                </c:pt>
                <c:pt idx="3">
                  <c:v>5.2356650000191006E-3</c:v>
                </c:pt>
                <c:pt idx="4">
                  <c:v>1.0000000100000002</c:v>
                </c:pt>
                <c:pt idx="5">
                  <c:v>1.0000000100000002</c:v>
                </c:pt>
                <c:pt idx="6">
                  <c:v>1.0000000100000002</c:v>
                </c:pt>
                <c:pt idx="7">
                  <c:v>1.0000000100000002</c:v>
                </c:pt>
                <c:pt idx="8">
                  <c:v>1.0000000100000002</c:v>
                </c:pt>
                <c:pt idx="9">
                  <c:v>1241.4874671841442</c:v>
                </c:pt>
                <c:pt idx="10">
                  <c:v>66.616211647295046</c:v>
                </c:pt>
                <c:pt idx="11">
                  <c:v>1.4736293040560997</c:v>
                </c:pt>
                <c:pt idx="12">
                  <c:v>0.32892617950566588</c:v>
                </c:pt>
                <c:pt idx="13">
                  <c:v>4.1236008690836767</c:v>
                </c:pt>
                <c:pt idx="14">
                  <c:v>2.3707732858840938E-3</c:v>
                </c:pt>
                <c:pt idx="15">
                  <c:v>2.5621850000390294E-3</c:v>
                </c:pt>
                <c:pt idx="16">
                  <c:v>1.0000000100000002</c:v>
                </c:pt>
                <c:pt idx="17">
                  <c:v>1.0000000100000002</c:v>
                </c:pt>
                <c:pt idx="19">
                  <c:v>1.0000000100000002</c:v>
                </c:pt>
                <c:pt idx="20">
                  <c:v>1.0000000100000002</c:v>
                </c:pt>
                <c:pt idx="21">
                  <c:v>1.0000000100000002</c:v>
                </c:pt>
                <c:pt idx="22">
                  <c:v>1.0000000100000002</c:v>
                </c:pt>
              </c:numCache>
            </c:numRef>
          </c:val>
          <c:smooth val="0"/>
          <c:extLst>
            <c:ext xmlns:c16="http://schemas.microsoft.com/office/drawing/2014/chart" uri="{C3380CC4-5D6E-409C-BE32-E72D297353CC}">
              <c16:uniqueId val="{00000000-C6DE-44B1-AFDC-327F4E5FCF43}"/>
            </c:ext>
          </c:extLst>
        </c:ser>
        <c:ser>
          <c:idx val="1"/>
          <c:order val="1"/>
          <c:tx>
            <c:strRef>
              <c:f>Чернігівська!$F$1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Чернігівська!$F$2:$F$25</c:f>
              <c:numCache>
                <c:formatCode>General</c:formatCode>
                <c:ptCount val="24"/>
                <c:pt idx="0">
                  <c:v>3.5095459481974762</c:v>
                </c:pt>
                <c:pt idx="1">
                  <c:v>0.13882796311751314</c:v>
                </c:pt>
                <c:pt idx="2">
                  <c:v>4.9482851753043164E-3</c:v>
                </c:pt>
                <c:pt idx="3">
                  <c:v>4.918981795056971E-3</c:v>
                </c:pt>
                <c:pt idx="4">
                  <c:v>0.93951024848722209</c:v>
                </c:pt>
                <c:pt idx="5">
                  <c:v>0.93951006575392193</c:v>
                </c:pt>
                <c:pt idx="6">
                  <c:v>0.93950910565455148</c:v>
                </c:pt>
                <c:pt idx="7">
                  <c:v>0.93950589628512693</c:v>
                </c:pt>
                <c:pt idx="8">
                  <c:v>0.93950750867215427</c:v>
                </c:pt>
                <c:pt idx="9">
                  <c:v>1166.3865332259556</c:v>
                </c:pt>
                <c:pt idx="10">
                  <c:v>62.599963182818598</c:v>
                </c:pt>
                <c:pt idx="11">
                  <c:v>1.3887464654710044</c:v>
                </c:pt>
                <c:pt idx="12">
                  <c:v>3.5095459481974762</c:v>
                </c:pt>
                <c:pt idx="13">
                  <c:v>0.13882796311751314</c:v>
                </c:pt>
                <c:pt idx="14">
                  <c:v>4.9482851753043164E-3</c:v>
                </c:pt>
                <c:pt idx="15">
                  <c:v>4.918981795056971E-3</c:v>
                </c:pt>
                <c:pt idx="16">
                  <c:v>0.93951024848722209</c:v>
                </c:pt>
                <c:pt idx="17">
                  <c:v>0.93951006575392193</c:v>
                </c:pt>
                <c:pt idx="18">
                  <c:v>0.93950910565455148</c:v>
                </c:pt>
                <c:pt idx="19">
                  <c:v>0.93950589628512693</c:v>
                </c:pt>
                <c:pt idx="20">
                  <c:v>0.93950750867215427</c:v>
                </c:pt>
                <c:pt idx="21">
                  <c:v>1166.3865332259556</c:v>
                </c:pt>
                <c:pt idx="22">
                  <c:v>62.599963182818598</c:v>
                </c:pt>
                <c:pt idx="23">
                  <c:v>1.3887464654710044</c:v>
                </c:pt>
              </c:numCache>
            </c:numRef>
          </c:val>
          <c:smooth val="0"/>
          <c:extLs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smooth val="0"/>
        <c:axId val="266552064"/>
        <c:axId val="266553600"/>
      </c:lineChart>
      <c:catAx>
        <c:axId val="2665520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53600"/>
        <c:crosses val="autoZero"/>
        <c:auto val="1"/>
        <c:lblAlgn val="ctr"/>
        <c:lblOffset val="100"/>
        <c:noMultiLvlLbl val="0"/>
      </c:catAx>
      <c:valAx>
        <c:axId val="26655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52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Чернігівська!$B$1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Чернігівська!$B$2:$B$25</c:f>
              <c:numCache>
                <c:formatCode>0.0</c:formatCode>
                <c:ptCount val="24"/>
                <c:pt idx="0">
                  <c:v>74.680245356120679</c:v>
                </c:pt>
                <c:pt idx="1">
                  <c:v>261.85835392133362</c:v>
                </c:pt>
                <c:pt idx="2">
                  <c:v>36.289633293255569</c:v>
                </c:pt>
                <c:pt idx="3">
                  <c:v>0.190998069964503</c:v>
                </c:pt>
                <c:pt idx="4">
                  <c:v>1E-3</c:v>
                </c:pt>
                <c:pt idx="5">
                  <c:v>1E-3</c:v>
                </c:pt>
                <c:pt idx="6">
                  <c:v>1E-3</c:v>
                </c:pt>
                <c:pt idx="7">
                  <c:v>1E-3</c:v>
                </c:pt>
                <c:pt idx="8">
                  <c:v>1E-3</c:v>
                </c:pt>
                <c:pt idx="9">
                  <c:v>1E-3</c:v>
                </c:pt>
                <c:pt idx="10">
                  <c:v>1.2414874547692696</c:v>
                </c:pt>
                <c:pt idx="11">
                  <c:v>82.702164294629796</c:v>
                </c:pt>
                <c:pt idx="12">
                  <c:v>121.77154175651546</c:v>
                </c:pt>
                <c:pt idx="13">
                  <c:v>40.005073814239857</c:v>
                </c:pt>
                <c:pt idx="14">
                  <c:v>164.89896279528136</c:v>
                </c:pt>
                <c:pt idx="15">
                  <c:v>0.39029340306575466</c:v>
                </c:pt>
                <c:pt idx="16">
                  <c:v>1E-3</c:v>
                </c:pt>
                <c:pt idx="17">
                  <c:v>1E-3</c:v>
                </c:pt>
                <c:pt idx="18">
                  <c:v>1E-3</c:v>
                </c:pt>
                <c:pt idx="19">
                  <c:v>1E-3</c:v>
                </c:pt>
                <c:pt idx="20">
                  <c:v>1E-3</c:v>
                </c:pt>
                <c:pt idx="21">
                  <c:v>1E-3</c:v>
                </c:pt>
                <c:pt idx="22">
                  <c:v>1E-3</c:v>
                </c:pt>
                <c:pt idx="23">
                  <c:v>1E-3</c:v>
                </c:pt>
              </c:numCache>
            </c:numRef>
          </c:val>
          <c:smooth val="0"/>
          <c:extLst>
            <c:ext xmlns:c16="http://schemas.microsoft.com/office/drawing/2014/chart" uri="{C3380CC4-5D6E-409C-BE32-E72D297353CC}">
              <c16:uniqueId val="{00000000-465B-4954-BD36-E8579438F128}"/>
            </c:ext>
          </c:extLst>
        </c:ser>
        <c:ser>
          <c:idx val="1"/>
          <c:order val="1"/>
          <c:tx>
            <c:strRef>
              <c:f>Чернігівська!$I$1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Чернігівська!$I$2:$I$25</c:f>
              <c:numCache>
                <c:formatCode>General</c:formatCode>
                <c:ptCount val="24"/>
                <c:pt idx="0">
                  <c:v>74.680245356120679</c:v>
                </c:pt>
                <c:pt idx="1">
                  <c:v>261.89802024253669</c:v>
                </c:pt>
                <c:pt idx="2">
                  <c:v>36.263545799384396</c:v>
                </c:pt>
                <c:pt idx="3">
                  <c:v>0.17937729391845489</c:v>
                </c:pt>
                <c:pt idx="4">
                  <c:v>8.823520604893751E-4</c:v>
                </c:pt>
                <c:pt idx="5">
                  <c:v>8.289787962890737E-4</c:v>
                </c:pt>
                <c:pt idx="6">
                  <c:v>7.7883391695378671E-4</c:v>
                </c:pt>
                <c:pt idx="7">
                  <c:v>7.3172155107178766E-4</c:v>
                </c:pt>
                <c:pt idx="8">
                  <c:v>6.8745670664057421E-4</c:v>
                </c:pt>
                <c:pt idx="9">
                  <c:v>6.4587073333576819E-4</c:v>
                </c:pt>
                <c:pt idx="10">
                  <c:v>0.75333492070204255</c:v>
                </c:pt>
                <c:pt idx="11">
                  <c:v>47.158383037035648</c:v>
                </c:pt>
                <c:pt idx="12">
                  <c:v>65.460153245569231</c:v>
                </c:pt>
                <c:pt idx="13">
                  <c:v>229.58503043626794</c:v>
                </c:pt>
                <c:pt idx="14">
                  <c:v>31.799646909333511</c:v>
                </c:pt>
                <c:pt idx="15">
                  <c:v>0.15730368345356877</c:v>
                </c:pt>
                <c:pt idx="16">
                  <c:v>7.7377273802857623E-4</c:v>
                </c:pt>
                <c:pt idx="17">
                  <c:v>7.2696741175279009E-4</c:v>
                </c:pt>
                <c:pt idx="18">
                  <c:v>6.8299319585168427E-4</c:v>
                </c:pt>
                <c:pt idx="19">
                  <c:v>6.4167832222014056E-4</c:v>
                </c:pt>
                <c:pt idx="20">
                  <c:v>6.0286056337574404E-4</c:v>
                </c:pt>
                <c:pt idx="21">
                  <c:v>5.6639202255928244E-4</c:v>
                </c:pt>
                <c:pt idx="22">
                  <c:v>0.66063202389799158</c:v>
                </c:pt>
                <c:pt idx="23">
                  <c:v>41.355267165461854</c:v>
                </c:pt>
              </c:numCache>
            </c:numRef>
          </c:val>
          <c:smooth val="0"/>
          <c:extLs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smooth val="0"/>
        <c:axId val="264760704"/>
        <c:axId val="266568832"/>
      </c:lineChart>
      <c:catAx>
        <c:axId val="2647607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68832"/>
        <c:crosses val="autoZero"/>
        <c:auto val="1"/>
        <c:lblAlgn val="ctr"/>
        <c:lblOffset val="100"/>
        <c:noMultiLvlLbl val="0"/>
      </c:catAx>
      <c:valAx>
        <c:axId val="266568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760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Чернігівська!$B$1</c:f>
              <c:strCache>
                <c:ptCount val="1"/>
                <c:pt idx="0">
                  <c:v>Кількість хворих на грип осіб / на 100 тис. населення (спостережна)</c:v>
                </c:pt>
              </c:strCache>
            </c:strRef>
          </c:tx>
          <c:marker>
            <c:symbol val="none"/>
          </c:marker>
          <c:cat>
            <c:strRef>
              <c:f>Чернігівська!$A$2:$A$25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Чернігівська!$B$2:$B$25</c:f>
              <c:numCache>
                <c:formatCode>0.0</c:formatCode>
                <c:ptCount val="24"/>
                <c:pt idx="0">
                  <c:v>74.680245356120679</c:v>
                </c:pt>
                <c:pt idx="1">
                  <c:v>261.85835392133362</c:v>
                </c:pt>
                <c:pt idx="2">
                  <c:v>36.289633293255569</c:v>
                </c:pt>
                <c:pt idx="3">
                  <c:v>0.190998069964503</c:v>
                </c:pt>
                <c:pt idx="4">
                  <c:v>1E-3</c:v>
                </c:pt>
                <c:pt idx="5">
                  <c:v>1E-3</c:v>
                </c:pt>
                <c:pt idx="6">
                  <c:v>1E-3</c:v>
                </c:pt>
                <c:pt idx="7">
                  <c:v>1E-3</c:v>
                </c:pt>
                <c:pt idx="8">
                  <c:v>1E-3</c:v>
                </c:pt>
                <c:pt idx="9">
                  <c:v>1E-3</c:v>
                </c:pt>
                <c:pt idx="10">
                  <c:v>1.2414874547692696</c:v>
                </c:pt>
                <c:pt idx="11">
                  <c:v>82.702164294629796</c:v>
                </c:pt>
                <c:pt idx="12">
                  <c:v>121.77154175651546</c:v>
                </c:pt>
                <c:pt idx="13">
                  <c:v>40.005073814239857</c:v>
                </c:pt>
                <c:pt idx="14">
                  <c:v>164.89896279528136</c:v>
                </c:pt>
                <c:pt idx="15">
                  <c:v>0.39029340306575466</c:v>
                </c:pt>
                <c:pt idx="16">
                  <c:v>1E-3</c:v>
                </c:pt>
                <c:pt idx="17">
                  <c:v>1E-3</c:v>
                </c:pt>
                <c:pt idx="18">
                  <c:v>1E-3</c:v>
                </c:pt>
                <c:pt idx="19">
                  <c:v>1E-3</c:v>
                </c:pt>
                <c:pt idx="20">
                  <c:v>1E-3</c:v>
                </c:pt>
                <c:pt idx="21">
                  <c:v>1E-3</c:v>
                </c:pt>
                <c:pt idx="22">
                  <c:v>1E-3</c:v>
                </c:pt>
                <c:pt idx="23">
                  <c:v>1E-3</c:v>
                </c:pt>
              </c:numCache>
            </c:numRef>
          </c:val>
          <c:smooth val="0"/>
          <c:extLs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smooth val="0"/>
        <c:axId val="266613504"/>
        <c:axId val="266615040"/>
      </c:lineChart>
      <c:catAx>
        <c:axId val="266613504"/>
        <c:scaling>
          <c:orientation val="minMax"/>
        </c:scaling>
        <c:delete val="0"/>
        <c:axPos val="b"/>
        <c:numFmt formatCode="General" sourceLinked="0"/>
        <c:majorTickMark val="out"/>
        <c:minorTickMark val="none"/>
        <c:tickLblPos val="nextTo"/>
        <c:crossAx val="266615040"/>
        <c:crosses val="autoZero"/>
        <c:auto val="1"/>
        <c:lblAlgn val="ctr"/>
        <c:lblOffset val="100"/>
        <c:noMultiLvlLbl val="0"/>
      </c:catAx>
      <c:valAx>
        <c:axId val="266615040"/>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6661350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Чернігівська!$F$1</c:f>
              <c:strCache>
                <c:ptCount val="1"/>
                <c:pt idx="0">
                  <c:v>Інтенсивність передачи збудника грипу (усереднена)</c:v>
                </c:pt>
              </c:strCache>
            </c:strRef>
          </c:tx>
          <c:spPr>
            <a:ln w="15875"/>
          </c:spPr>
          <c:marker>
            <c:symbol val="square"/>
            <c:size val="5"/>
          </c:marker>
          <c:cat>
            <c:strRef>
              <c:f>Чернігівська!$A$2:$A$25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Чернігівська!$F$2:$F$25</c:f>
              <c:numCache>
                <c:formatCode>General</c:formatCode>
                <c:ptCount val="24"/>
                <c:pt idx="0">
                  <c:v>3.5095459481974762</c:v>
                </c:pt>
                <c:pt idx="1">
                  <c:v>0.13882796311751314</c:v>
                </c:pt>
                <c:pt idx="2">
                  <c:v>4.9482851753043164E-3</c:v>
                </c:pt>
                <c:pt idx="3">
                  <c:v>4.918981795056971E-3</c:v>
                </c:pt>
                <c:pt idx="4">
                  <c:v>0.93951024848722209</c:v>
                </c:pt>
                <c:pt idx="5">
                  <c:v>0.93951006575392193</c:v>
                </c:pt>
                <c:pt idx="6">
                  <c:v>0.93950910565455148</c:v>
                </c:pt>
                <c:pt idx="7">
                  <c:v>0.93950589628512693</c:v>
                </c:pt>
                <c:pt idx="8">
                  <c:v>0.93950750867215427</c:v>
                </c:pt>
                <c:pt idx="9">
                  <c:v>1166.3865332259556</c:v>
                </c:pt>
                <c:pt idx="10">
                  <c:v>62.599963182818598</c:v>
                </c:pt>
                <c:pt idx="11">
                  <c:v>1.3887464654710044</c:v>
                </c:pt>
                <c:pt idx="12">
                  <c:v>3.5095459481974762</c:v>
                </c:pt>
                <c:pt idx="13">
                  <c:v>0.13882796311751314</c:v>
                </c:pt>
                <c:pt idx="14">
                  <c:v>4.9482851753043164E-3</c:v>
                </c:pt>
                <c:pt idx="15">
                  <c:v>4.918981795056971E-3</c:v>
                </c:pt>
                <c:pt idx="16">
                  <c:v>0.93951024848722209</c:v>
                </c:pt>
                <c:pt idx="17">
                  <c:v>0.93951006575392193</c:v>
                </c:pt>
                <c:pt idx="18">
                  <c:v>0.93950910565455148</c:v>
                </c:pt>
                <c:pt idx="19">
                  <c:v>0.93950589628512693</c:v>
                </c:pt>
                <c:pt idx="20">
                  <c:v>0.93950750867215427</c:v>
                </c:pt>
                <c:pt idx="21">
                  <c:v>1166.3865332259556</c:v>
                </c:pt>
                <c:pt idx="22">
                  <c:v>62.599963182818598</c:v>
                </c:pt>
                <c:pt idx="23">
                  <c:v>1.3887464654710044</c:v>
                </c:pt>
              </c:numCache>
            </c:numRef>
          </c:val>
          <c:smooth val="0"/>
          <c:extLst>
            <c:ext xmlns:c16="http://schemas.microsoft.com/office/drawing/2014/chart" uri="{C3380CC4-5D6E-409C-BE32-E72D297353CC}">
              <c16:uniqueId val="{00000000-B25D-4B1A-AC3C-64912DAD8089}"/>
            </c:ext>
          </c:extLst>
        </c:ser>
        <c:ser>
          <c:idx val="1"/>
          <c:order val="1"/>
          <c:tx>
            <c:strRef>
              <c:f>Чернігівська!$E$1</c:f>
              <c:strCache>
                <c:ptCount val="1"/>
                <c:pt idx="0">
                  <c:v>Інтенсивність передачи збудника грипу (розрахована)</c:v>
                </c:pt>
              </c:strCache>
            </c:strRef>
          </c:tx>
          <c:spPr>
            <a:ln w="15875"/>
          </c:spPr>
          <c:marker>
            <c:symbol val="triangle"/>
            <c:size val="5"/>
          </c:marker>
          <c:cat>
            <c:strRef>
              <c:f>Чернігівська!$A$2:$A$25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Чернігівська!$E$2:$E$25</c:f>
              <c:numCache>
                <c:formatCode>General</c:formatCode>
                <c:ptCount val="24"/>
                <c:pt idx="0">
                  <c:v>3.50901440245792</c:v>
                </c:pt>
                <c:pt idx="1">
                  <c:v>0.13894882357339125</c:v>
                </c:pt>
                <c:pt idx="2">
                  <c:v>5.265068568813102E-3</c:v>
                </c:pt>
                <c:pt idx="3">
                  <c:v>5.2356650000191006E-3</c:v>
                </c:pt>
                <c:pt idx="4">
                  <c:v>1.0000000100000002</c:v>
                </c:pt>
                <c:pt idx="5">
                  <c:v>1.0000000100000002</c:v>
                </c:pt>
                <c:pt idx="6">
                  <c:v>1.0000000100000002</c:v>
                </c:pt>
                <c:pt idx="7">
                  <c:v>1.0000000100000002</c:v>
                </c:pt>
                <c:pt idx="8">
                  <c:v>1.0000000100000002</c:v>
                </c:pt>
                <c:pt idx="9">
                  <c:v>1241.4874671841442</c:v>
                </c:pt>
                <c:pt idx="10">
                  <c:v>66.616211647295046</c:v>
                </c:pt>
                <c:pt idx="11">
                  <c:v>1.4736293040560997</c:v>
                </c:pt>
                <c:pt idx="12">
                  <c:v>0.32892617950566588</c:v>
                </c:pt>
                <c:pt idx="13">
                  <c:v>4.1236008690836767</c:v>
                </c:pt>
                <c:pt idx="14">
                  <c:v>2.3707732858840938E-3</c:v>
                </c:pt>
                <c:pt idx="15">
                  <c:v>2.5621850000390294E-3</c:v>
                </c:pt>
                <c:pt idx="16">
                  <c:v>1.0000000100000002</c:v>
                </c:pt>
                <c:pt idx="17">
                  <c:v>1.0000000100000002</c:v>
                </c:pt>
                <c:pt idx="19">
                  <c:v>1.0000000100000002</c:v>
                </c:pt>
                <c:pt idx="20">
                  <c:v>1.0000000100000002</c:v>
                </c:pt>
                <c:pt idx="21">
                  <c:v>1.0000000100000002</c:v>
                </c:pt>
                <c:pt idx="22">
                  <c:v>1.0000000100000002</c:v>
                </c:pt>
              </c:numCache>
            </c:numRef>
          </c:val>
          <c:smooth val="0"/>
          <c:extLs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266645504"/>
        <c:axId val="266647040"/>
      </c:lineChart>
      <c:catAx>
        <c:axId val="266645504"/>
        <c:scaling>
          <c:orientation val="minMax"/>
        </c:scaling>
        <c:delete val="0"/>
        <c:axPos val="b"/>
        <c:numFmt formatCode="General" sourceLinked="1"/>
        <c:majorTickMark val="out"/>
        <c:minorTickMark val="none"/>
        <c:tickLblPos val="nextTo"/>
        <c:crossAx val="266647040"/>
        <c:crosses val="autoZero"/>
        <c:auto val="1"/>
        <c:lblAlgn val="ctr"/>
        <c:lblOffset val="100"/>
        <c:noMultiLvlLbl val="0"/>
      </c:catAx>
      <c:valAx>
        <c:axId val="266647040"/>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266645504"/>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Волинська!$B$1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Волинська!$B$2:$B$25</c:f>
              <c:numCache>
                <c:formatCode>0.0</c:formatCode>
                <c:ptCount val="24"/>
                <c:pt idx="0">
                  <c:v>0.48068141397244735</c:v>
                </c:pt>
                <c:pt idx="1">
                  <c:v>2.018861938684279</c:v>
                </c:pt>
                <c:pt idx="2">
                  <c:v>1.0574991107393841</c:v>
                </c:pt>
                <c:pt idx="3">
                  <c:v>1E-3</c:v>
                </c:pt>
                <c:pt idx="4">
                  <c:v>1E-3</c:v>
                </c:pt>
                <c:pt idx="5">
                  <c:v>1E-3</c:v>
                </c:pt>
                <c:pt idx="6">
                  <c:v>1E-3</c:v>
                </c:pt>
                <c:pt idx="7">
                  <c:v>1E-3</c:v>
                </c:pt>
                <c:pt idx="8">
                  <c:v>1E-3</c:v>
                </c:pt>
                <c:pt idx="9">
                  <c:v>1E-3</c:v>
                </c:pt>
                <c:pt idx="10">
                  <c:v>1E-3</c:v>
                </c:pt>
                <c:pt idx="11">
                  <c:v>0.57681769676693684</c:v>
                </c:pt>
                <c:pt idx="12">
                  <c:v>1.3484539974918757</c:v>
                </c:pt>
                <c:pt idx="13">
                  <c:v>1E-3</c:v>
                </c:pt>
                <c:pt idx="14">
                  <c:v>1.3484539974918757</c:v>
                </c:pt>
                <c:pt idx="15">
                  <c:v>1E-3</c:v>
                </c:pt>
                <c:pt idx="16">
                  <c:v>1E-3</c:v>
                </c:pt>
                <c:pt idx="17">
                  <c:v>1E-3</c:v>
                </c:pt>
                <c:pt idx="18">
                  <c:v>1E-3</c:v>
                </c:pt>
                <c:pt idx="19">
                  <c:v>1E-3</c:v>
                </c:pt>
                <c:pt idx="20">
                  <c:v>1E-3</c:v>
                </c:pt>
                <c:pt idx="21">
                  <c:v>1E-3</c:v>
                </c:pt>
                <c:pt idx="22">
                  <c:v>1E-3</c:v>
                </c:pt>
                <c:pt idx="23">
                  <c:v>1E-3</c:v>
                </c:pt>
              </c:numCache>
            </c:numRef>
          </c:val>
          <c:smooth val="0"/>
          <c:extLst>
            <c:ext xmlns:c16="http://schemas.microsoft.com/office/drawing/2014/chart" uri="{C3380CC4-5D6E-409C-BE32-E72D297353CC}">
              <c16:uniqueId val="{00000000-B379-4685-B1D0-02C53D80E899}"/>
            </c:ext>
          </c:extLst>
        </c:ser>
        <c:ser>
          <c:idx val="1"/>
          <c:order val="1"/>
          <c:tx>
            <c:strRef>
              <c:f>Волинська!$I$1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Волинська!$I$2:$I$25</c:f>
              <c:numCache>
                <c:formatCode>General</c:formatCode>
                <c:ptCount val="24"/>
                <c:pt idx="0">
                  <c:v>0.48068141397244735</c:v>
                </c:pt>
                <c:pt idx="1">
                  <c:v>2.018834209173181</c:v>
                </c:pt>
                <c:pt idx="2">
                  <c:v>1.0583989511167096</c:v>
                </c:pt>
                <c:pt idx="3">
                  <c:v>9.5144258283296358E-4</c:v>
                </c:pt>
                <c:pt idx="4">
                  <c:v>8.9524702057010351E-4</c:v>
                </c:pt>
                <c:pt idx="5">
                  <c:v>8.3161056447348097E-4</c:v>
                </c:pt>
                <c:pt idx="6">
                  <c:v>7.6323207550345925E-4</c:v>
                </c:pt>
                <c:pt idx="7">
                  <c:v>6.7915085663573598E-4</c:v>
                </c:pt>
                <c:pt idx="8">
                  <c:v>5.9690567705378782E-4</c:v>
                </c:pt>
                <c:pt idx="9">
                  <c:v>5.2067092544675936E-4</c:v>
                </c:pt>
                <c:pt idx="10">
                  <c:v>4.5097484918164827E-4</c:v>
                </c:pt>
                <c:pt idx="11">
                  <c:v>0.22434989276677011</c:v>
                </c:pt>
                <c:pt idx="12">
                  <c:v>0.36462270348037767</c:v>
                </c:pt>
                <c:pt idx="13">
                  <c:v>1.531396097617173</c:v>
                </c:pt>
                <c:pt idx="14">
                  <c:v>0.80285737025382919</c:v>
                </c:pt>
                <c:pt idx="15">
                  <c:v>7.2172656749879926E-4</c:v>
                </c:pt>
                <c:pt idx="16">
                  <c:v>6.7909884670073822E-4</c:v>
                </c:pt>
                <c:pt idx="17">
                  <c:v>6.3082675896440502E-4</c:v>
                </c:pt>
                <c:pt idx="18">
                  <c:v>5.7895755304535328E-4</c:v>
                </c:pt>
                <c:pt idx="19">
                  <c:v>5.1517687928888097E-4</c:v>
                </c:pt>
                <c:pt idx="20">
                  <c:v>4.5278895172411079E-4</c:v>
                </c:pt>
                <c:pt idx="21">
                  <c:v>3.9496029595439378E-4</c:v>
                </c:pt>
                <c:pt idx="22">
                  <c:v>3.42091619523121E-4</c:v>
                </c:pt>
                <c:pt idx="23">
                  <c:v>0.17018292345849961</c:v>
                </c:pt>
              </c:numCache>
            </c:numRef>
          </c:val>
          <c:smooth val="0"/>
          <c:extLst>
            <c:ext xmlns:c16="http://schemas.microsoft.com/office/drawing/2014/chart" uri="{C3380CC4-5D6E-409C-BE32-E72D297353CC}">
              <c16:uniqueId val="{00000001-B379-4685-B1D0-02C53D80E899}"/>
            </c:ext>
          </c:extLst>
        </c:ser>
        <c:dLbls>
          <c:showLegendKey val="0"/>
          <c:showVal val="0"/>
          <c:showCatName val="0"/>
          <c:showSerName val="0"/>
          <c:showPercent val="0"/>
          <c:showBubbleSize val="0"/>
        </c:dLbls>
        <c:smooth val="0"/>
        <c:axId val="91328896"/>
        <c:axId val="91330432"/>
      </c:lineChart>
      <c:catAx>
        <c:axId val="913288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30432"/>
        <c:crosses val="autoZero"/>
        <c:auto val="1"/>
        <c:lblAlgn val="ctr"/>
        <c:lblOffset val="100"/>
        <c:noMultiLvlLbl val="0"/>
      </c:catAx>
      <c:valAx>
        <c:axId val="91330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2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Чернігівська!$F$1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Чернігівська!$E$2:$E$25</c:f>
              <c:numCache>
                <c:formatCode>General</c:formatCode>
                <c:ptCount val="24"/>
                <c:pt idx="0">
                  <c:v>3.50901440245792</c:v>
                </c:pt>
                <c:pt idx="1">
                  <c:v>0.13894882357339125</c:v>
                </c:pt>
                <c:pt idx="2">
                  <c:v>5.265068568813102E-3</c:v>
                </c:pt>
                <c:pt idx="3">
                  <c:v>5.2356650000191006E-3</c:v>
                </c:pt>
                <c:pt idx="4">
                  <c:v>1.0000000100000002</c:v>
                </c:pt>
                <c:pt idx="5">
                  <c:v>1.0000000100000002</c:v>
                </c:pt>
                <c:pt idx="6">
                  <c:v>1.0000000100000002</c:v>
                </c:pt>
                <c:pt idx="7">
                  <c:v>1.0000000100000002</c:v>
                </c:pt>
                <c:pt idx="8">
                  <c:v>1.0000000100000002</c:v>
                </c:pt>
                <c:pt idx="9">
                  <c:v>1241.4874671841442</c:v>
                </c:pt>
                <c:pt idx="10">
                  <c:v>66.616211647295046</c:v>
                </c:pt>
                <c:pt idx="11">
                  <c:v>1.4736293040560997</c:v>
                </c:pt>
                <c:pt idx="12">
                  <c:v>0.32892617950566588</c:v>
                </c:pt>
                <c:pt idx="13">
                  <c:v>4.1236008690836767</c:v>
                </c:pt>
                <c:pt idx="14">
                  <c:v>2.3707732858840938E-3</c:v>
                </c:pt>
                <c:pt idx="15">
                  <c:v>2.5621850000390294E-3</c:v>
                </c:pt>
                <c:pt idx="16">
                  <c:v>1.0000000100000002</c:v>
                </c:pt>
                <c:pt idx="17">
                  <c:v>1.0000000100000002</c:v>
                </c:pt>
                <c:pt idx="19">
                  <c:v>1.0000000100000002</c:v>
                </c:pt>
                <c:pt idx="20">
                  <c:v>1.0000000100000002</c:v>
                </c:pt>
                <c:pt idx="21">
                  <c:v>1.0000000100000002</c:v>
                </c:pt>
                <c:pt idx="22">
                  <c:v>1.0000000100000002</c:v>
                </c:pt>
              </c:numCache>
            </c:numRef>
          </c:xVal>
          <c:yVal>
            <c:numRef>
              <c:f>Чернігівська!$F$2:$F$25</c:f>
              <c:numCache>
                <c:formatCode>General</c:formatCode>
                <c:ptCount val="24"/>
                <c:pt idx="0">
                  <c:v>3.5095459481974762</c:v>
                </c:pt>
                <c:pt idx="1">
                  <c:v>0.13882796311751314</c:v>
                </c:pt>
                <c:pt idx="2">
                  <c:v>4.9482851753043164E-3</c:v>
                </c:pt>
                <c:pt idx="3">
                  <c:v>4.918981795056971E-3</c:v>
                </c:pt>
                <c:pt idx="4">
                  <c:v>0.93951024848722209</c:v>
                </c:pt>
                <c:pt idx="5">
                  <c:v>0.93951006575392193</c:v>
                </c:pt>
                <c:pt idx="6">
                  <c:v>0.93950910565455148</c:v>
                </c:pt>
                <c:pt idx="7">
                  <c:v>0.93950589628512693</c:v>
                </c:pt>
                <c:pt idx="8">
                  <c:v>0.93950750867215427</c:v>
                </c:pt>
                <c:pt idx="9">
                  <c:v>1166.3865332259556</c:v>
                </c:pt>
                <c:pt idx="10">
                  <c:v>62.599963182818598</c:v>
                </c:pt>
                <c:pt idx="11">
                  <c:v>1.3887464654710044</c:v>
                </c:pt>
                <c:pt idx="12">
                  <c:v>3.5095459481974762</c:v>
                </c:pt>
                <c:pt idx="13">
                  <c:v>0.13882796311751314</c:v>
                </c:pt>
                <c:pt idx="14">
                  <c:v>4.9482851753043164E-3</c:v>
                </c:pt>
                <c:pt idx="15">
                  <c:v>4.918981795056971E-3</c:v>
                </c:pt>
                <c:pt idx="16">
                  <c:v>0.93951024848722209</c:v>
                </c:pt>
                <c:pt idx="17">
                  <c:v>0.93951006575392193</c:v>
                </c:pt>
                <c:pt idx="18">
                  <c:v>0.93950910565455148</c:v>
                </c:pt>
                <c:pt idx="19">
                  <c:v>0.93950589628512693</c:v>
                </c:pt>
                <c:pt idx="20">
                  <c:v>0.93950750867215427</c:v>
                </c:pt>
                <c:pt idx="21">
                  <c:v>1166.3865332259556</c:v>
                </c:pt>
                <c:pt idx="22">
                  <c:v>62.599963182818598</c:v>
                </c:pt>
                <c:pt idx="23">
                  <c:v>1.3887464654710044</c:v>
                </c:pt>
              </c:numCache>
            </c:numRef>
          </c:yVal>
          <c:smooth val="0"/>
          <c:extLs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266693248"/>
        <c:axId val="266699520"/>
      </c:scatterChart>
      <c:valAx>
        <c:axId val="26669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66699520"/>
        <c:crosses val="autoZero"/>
        <c:crossBetween val="midCat"/>
      </c:valAx>
      <c:valAx>
        <c:axId val="2666995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66693248"/>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м.Київ!$C$1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м.Київ!$C$2:$C$25</c:f>
              <c:numCache>
                <c:formatCode>General</c:formatCode>
                <c:ptCount val="24"/>
                <c:pt idx="0">
                  <c:v>6.2213107469191167E-4</c:v>
                </c:pt>
                <c:pt idx="1">
                  <c:v>3.3899293454415288E-4</c:v>
                </c:pt>
                <c:pt idx="2">
                  <c:v>2.3185008994729626E-5</c:v>
                </c:pt>
                <c:pt idx="3">
                  <c:v>2.107728090429966E-6</c:v>
                </c:pt>
                <c:pt idx="4">
                  <c:v>1.053864045214983E-6</c:v>
                </c:pt>
                <c:pt idx="5">
                  <c:v>1.1000000000000001E-8</c:v>
                </c:pt>
                <c:pt idx="6">
                  <c:v>1.0000000000000001E-9</c:v>
                </c:pt>
                <c:pt idx="7">
                  <c:v>1.0999999999999999E-7</c:v>
                </c:pt>
                <c:pt idx="8">
                  <c:v>1.1000000000000001E-6</c:v>
                </c:pt>
                <c:pt idx="9">
                  <c:v>7.0257603014332203E-7</c:v>
                </c:pt>
                <c:pt idx="10">
                  <c:v>6.6744722863615592E-6</c:v>
                </c:pt>
                <c:pt idx="11">
                  <c:v>9.1686171933703518E-4</c:v>
                </c:pt>
                <c:pt idx="12">
                  <c:v>1.9275751762985911E-4</c:v>
                </c:pt>
                <c:pt idx="13">
                  <c:v>1.0747271666413007E-5</c:v>
                </c:pt>
                <c:pt idx="14">
                  <c:v>2.0662496494135976E-4</c:v>
                </c:pt>
                <c:pt idx="15">
                  <c:v>1E-8</c:v>
                </c:pt>
                <c:pt idx="16">
                  <c:v>1E-8</c:v>
                </c:pt>
                <c:pt idx="17">
                  <c:v>1.1000000000000001E-6</c:v>
                </c:pt>
                <c:pt idx="18">
                  <c:v>1.0999999999999999E-7</c:v>
                </c:pt>
                <c:pt idx="19">
                  <c:v>1.0999999999999999E-7</c:v>
                </c:pt>
                <c:pt idx="20">
                  <c:v>1.1999999999999999E-7</c:v>
                </c:pt>
                <c:pt idx="21">
                  <c:v>1.1999999999999999E-7</c:v>
                </c:pt>
                <c:pt idx="22">
                  <c:v>1.0999999999999999E-7</c:v>
                </c:pt>
                <c:pt idx="23">
                  <c:v>4.1602341934501966E-6</c:v>
                </c:pt>
              </c:numCache>
            </c:numRef>
          </c:val>
          <c:smooth val="0"/>
          <c:extLst>
            <c:ext xmlns:c16="http://schemas.microsoft.com/office/drawing/2014/chart" uri="{C3380CC4-5D6E-409C-BE32-E72D297353CC}">
              <c16:uniqueId val="{00000000-158A-4C30-A915-1FB9A3186CCA}"/>
            </c:ext>
          </c:extLst>
        </c:ser>
        <c:ser>
          <c:idx val="1"/>
          <c:order val="1"/>
          <c:tx>
            <c:strRef>
              <c:f>м.Київ!$G$1</c:f>
              <c:strCache>
                <c:ptCount val="1"/>
                <c:pt idx="0">
                  <c:v>Частка хворих на грип осіб (прогноз)</c:v>
                </c:pt>
              </c:strCache>
            </c:strRef>
          </c:tx>
          <c:spPr>
            <a:ln w="28575" cap="rnd">
              <a:solidFill>
                <a:schemeClr val="accent2"/>
              </a:solidFill>
              <a:round/>
            </a:ln>
            <a:effectLst/>
          </c:spPr>
          <c:marker>
            <c:symbol val="none"/>
          </c:marker>
          <c:val>
            <c:numRef>
              <c:f>м.Київ!$G$2:$G$25</c:f>
              <c:numCache>
                <c:formatCode>General</c:formatCode>
                <c:ptCount val="24"/>
                <c:pt idx="0">
                  <c:v>6.2213107469191167E-4</c:v>
                </c:pt>
                <c:pt idx="1">
                  <c:v>3.3899293454415288E-4</c:v>
                </c:pt>
                <c:pt idx="2">
                  <c:v>2.3185008994729622E-5</c:v>
                </c:pt>
                <c:pt idx="3">
                  <c:v>2.107728090429966E-6</c:v>
                </c:pt>
                <c:pt idx="4">
                  <c:v>1.053864045214983E-6</c:v>
                </c:pt>
                <c:pt idx="5">
                  <c:v>1.0999999999999999E-8</c:v>
                </c:pt>
                <c:pt idx="6">
                  <c:v>9.9999999999999986E-10</c:v>
                </c:pt>
                <c:pt idx="7">
                  <c:v>1.0999999999999995E-7</c:v>
                </c:pt>
                <c:pt idx="8">
                  <c:v>1.0999999999999998E-6</c:v>
                </c:pt>
                <c:pt idx="9">
                  <c:v>7.0257603014332193E-7</c:v>
                </c:pt>
                <c:pt idx="10">
                  <c:v>6.6744722863615576E-6</c:v>
                </c:pt>
                <c:pt idx="11">
                  <c:v>9.1686171933703486E-4</c:v>
                </c:pt>
                <c:pt idx="12">
                  <c:v>1.9275751762985906E-4</c:v>
                </c:pt>
                <c:pt idx="13">
                  <c:v>1.0507674897735718E-4</c:v>
                </c:pt>
                <c:pt idx="14">
                  <c:v>7.1882779343701314E-6</c:v>
                </c:pt>
                <c:pt idx="15">
                  <c:v>6.534902659986471E-7</c:v>
                </c:pt>
                <c:pt idx="16">
                  <c:v>3.2674560816545644E-7</c:v>
                </c:pt>
                <c:pt idx="17">
                  <c:v>3.4105009270905439E-9</c:v>
                </c:pt>
                <c:pt idx="18">
                  <c:v>3.1004554117950342E-10</c:v>
                </c:pt>
                <c:pt idx="19">
                  <c:v>3.4105009553276269E-8</c:v>
                </c:pt>
                <c:pt idx="20">
                  <c:v>3.4105012141675934E-7</c:v>
                </c:pt>
                <c:pt idx="21">
                  <c:v>2.1783074749075278E-7</c:v>
                </c:pt>
                <c:pt idx="22">
                  <c:v>2.0693931042909147E-6</c:v>
                </c:pt>
                <c:pt idx="23">
                  <c:v>2.842705723648506E-4</c:v>
                </c:pt>
              </c:numCache>
            </c:numRef>
          </c:val>
          <c:smooth val="0"/>
          <c:extLs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smooth val="0"/>
        <c:axId val="304902528"/>
        <c:axId val="304904064"/>
      </c:lineChart>
      <c:catAx>
        <c:axId val="3049025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904064"/>
        <c:crosses val="autoZero"/>
        <c:auto val="1"/>
        <c:lblAlgn val="ctr"/>
        <c:lblOffset val="100"/>
        <c:noMultiLvlLbl val="0"/>
      </c:catAx>
      <c:valAx>
        <c:axId val="30490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902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м.Київ!$E$1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м.Київ!$E$2:$E$25</c:f>
              <c:numCache>
                <c:formatCode>General</c:formatCode>
                <c:ptCount val="24"/>
                <c:pt idx="0">
                  <c:v>0.54522909667985031</c:v>
                </c:pt>
                <c:pt idx="1">
                  <c:v>6.8416975254633888E-2</c:v>
                </c:pt>
                <c:pt idx="2">
                  <c:v>9.0911198686050174E-2</c:v>
                </c:pt>
                <c:pt idx="3">
                  <c:v>0.50000105386626648</c:v>
                </c:pt>
                <c:pt idx="4">
                  <c:v>1.0437790000011592E-2</c:v>
                </c:pt>
                <c:pt idx="5">
                  <c:v>9.0909091909090911E-2</c:v>
                </c:pt>
                <c:pt idx="6">
                  <c:v>110.00000010999997</c:v>
                </c:pt>
                <c:pt idx="7">
                  <c:v>10.000001100000123</c:v>
                </c:pt>
                <c:pt idx="8">
                  <c:v>0.6387061845252775</c:v>
                </c:pt>
                <c:pt idx="9">
                  <c:v>9.5000066744769747</c:v>
                </c:pt>
                <c:pt idx="10">
                  <c:v>137.36933792047051</c:v>
                </c:pt>
                <c:pt idx="11">
                  <c:v>0.21042912768339189</c:v>
                </c:pt>
                <c:pt idx="12">
                  <c:v>5.5766145027136449E-2</c:v>
                </c:pt>
                <c:pt idx="13">
                  <c:v>19.226013078798523</c:v>
                </c:pt>
                <c:pt idx="14">
                  <c:v>4.8406864482784067E-5</c:v>
                </c:pt>
                <c:pt idx="15">
                  <c:v>1.0000000100000002</c:v>
                </c:pt>
                <c:pt idx="16">
                  <c:v>110.00000110000002</c:v>
                </c:pt>
                <c:pt idx="17">
                  <c:v>0.10000011000012099</c:v>
                </c:pt>
                <c:pt idx="18">
                  <c:v>1.000000110000012</c:v>
                </c:pt>
                <c:pt idx="19">
                  <c:v>1.0909092109091041</c:v>
                </c:pt>
                <c:pt idx="20">
                  <c:v>1.0000001200000144</c:v>
                </c:pt>
                <c:pt idx="21">
                  <c:v>0.91666677666667995</c:v>
                </c:pt>
                <c:pt idx="22">
                  <c:v>37.820315009781893</c:v>
                </c:pt>
                <c:pt idx="23">
                  <c:v>0</c:v>
                </c:pt>
              </c:numCache>
            </c:numRef>
          </c:val>
          <c:smooth val="0"/>
          <c:extLst>
            <c:ext xmlns:c16="http://schemas.microsoft.com/office/drawing/2014/chart" uri="{C3380CC4-5D6E-409C-BE32-E72D297353CC}">
              <c16:uniqueId val="{00000000-C6DE-44B1-AFDC-327F4E5FCF43}"/>
            </c:ext>
          </c:extLst>
        </c:ser>
        <c:ser>
          <c:idx val="1"/>
          <c:order val="1"/>
          <c:tx>
            <c:strRef>
              <c:f>м.Київ!$F$1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м.Київ!$F$2:$F$25</c:f>
              <c:numCache>
                <c:formatCode>General</c:formatCode>
                <c:ptCount val="24"/>
                <c:pt idx="0">
                  <c:v>0.54522909667985031</c:v>
                </c:pt>
                <c:pt idx="1">
                  <c:v>6.8416975254633888E-2</c:v>
                </c:pt>
                <c:pt idx="2">
                  <c:v>9.0911198686050174E-2</c:v>
                </c:pt>
                <c:pt idx="3">
                  <c:v>0.50000105386626648</c:v>
                </c:pt>
                <c:pt idx="4">
                  <c:v>1.0437790000011592E-2</c:v>
                </c:pt>
                <c:pt idx="5">
                  <c:v>9.0909091909090911E-2</c:v>
                </c:pt>
                <c:pt idx="6">
                  <c:v>110.00000010999997</c:v>
                </c:pt>
                <c:pt idx="7">
                  <c:v>10.000001100000123</c:v>
                </c:pt>
                <c:pt idx="8">
                  <c:v>0.6387061845252775</c:v>
                </c:pt>
                <c:pt idx="9">
                  <c:v>9.5000066744769747</c:v>
                </c:pt>
                <c:pt idx="10">
                  <c:v>137.36933792047051</c:v>
                </c:pt>
                <c:pt idx="11">
                  <c:v>0.21042912768339189</c:v>
                </c:pt>
                <c:pt idx="12">
                  <c:v>0.54522909667985031</c:v>
                </c:pt>
                <c:pt idx="13">
                  <c:v>6.8416975254633888E-2</c:v>
                </c:pt>
                <c:pt idx="14">
                  <c:v>9.0911198686050174E-2</c:v>
                </c:pt>
                <c:pt idx="15">
                  <c:v>0.50000105386626648</c:v>
                </c:pt>
                <c:pt idx="16">
                  <c:v>1.0437790000011592E-2</c:v>
                </c:pt>
                <c:pt idx="17">
                  <c:v>9.0909091909090911E-2</c:v>
                </c:pt>
                <c:pt idx="18">
                  <c:v>110.00000010999997</c:v>
                </c:pt>
                <c:pt idx="19">
                  <c:v>10.000001100000123</c:v>
                </c:pt>
                <c:pt idx="20">
                  <c:v>0.6387061845252775</c:v>
                </c:pt>
                <c:pt idx="21">
                  <c:v>9.5000066744769747</c:v>
                </c:pt>
                <c:pt idx="22">
                  <c:v>137.36933792047051</c:v>
                </c:pt>
                <c:pt idx="23">
                  <c:v>0.21042912768339189</c:v>
                </c:pt>
              </c:numCache>
            </c:numRef>
          </c:val>
          <c:smooth val="0"/>
          <c:extLs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smooth val="0"/>
        <c:axId val="304884736"/>
        <c:axId val="304894720"/>
      </c:lineChart>
      <c:catAx>
        <c:axId val="3048847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94720"/>
        <c:crosses val="autoZero"/>
        <c:auto val="1"/>
        <c:lblAlgn val="ctr"/>
        <c:lblOffset val="100"/>
        <c:noMultiLvlLbl val="0"/>
      </c:catAx>
      <c:valAx>
        <c:axId val="30489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84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м.Київ!$B$1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м.Київ!$B$2:$B$25</c:f>
              <c:numCache>
                <c:formatCode>0.0</c:formatCode>
                <c:ptCount val="24"/>
                <c:pt idx="0">
                  <c:v>62.213107469191165</c:v>
                </c:pt>
                <c:pt idx="1">
                  <c:v>33.899293454415286</c:v>
                </c:pt>
                <c:pt idx="2">
                  <c:v>2.3185008994729626</c:v>
                </c:pt>
                <c:pt idx="3">
                  <c:v>0.21077280904299661</c:v>
                </c:pt>
                <c:pt idx="4">
                  <c:v>0.10538640452149831</c:v>
                </c:pt>
                <c:pt idx="5">
                  <c:v>1.1000000000000001E-3</c:v>
                </c:pt>
                <c:pt idx="6">
                  <c:v>1E-4</c:v>
                </c:pt>
                <c:pt idx="7">
                  <c:v>1.0999999999999999E-2</c:v>
                </c:pt>
                <c:pt idx="8">
                  <c:v>0.11</c:v>
                </c:pt>
                <c:pt idx="9">
                  <c:v>7.0257603014332204E-2</c:v>
                </c:pt>
                <c:pt idx="10">
                  <c:v>0.66744722863615591</c:v>
                </c:pt>
                <c:pt idx="11">
                  <c:v>91.68617193370352</c:v>
                </c:pt>
                <c:pt idx="12">
                  <c:v>19.275751762985912</c:v>
                </c:pt>
                <c:pt idx="13">
                  <c:v>1.0747271666413007</c:v>
                </c:pt>
                <c:pt idx="14">
                  <c:v>20.662496494135976</c:v>
                </c:pt>
                <c:pt idx="15">
                  <c:v>1E-3</c:v>
                </c:pt>
                <c:pt idx="16">
                  <c:v>1E-3</c:v>
                </c:pt>
                <c:pt idx="17">
                  <c:v>0.11</c:v>
                </c:pt>
                <c:pt idx="18">
                  <c:v>1.0999999999999999E-2</c:v>
                </c:pt>
                <c:pt idx="19">
                  <c:v>1.0999999999999999E-2</c:v>
                </c:pt>
                <c:pt idx="20">
                  <c:v>1.2E-2</c:v>
                </c:pt>
                <c:pt idx="21">
                  <c:v>1.2E-2</c:v>
                </c:pt>
                <c:pt idx="22">
                  <c:v>1.0999999999999999E-2</c:v>
                </c:pt>
                <c:pt idx="23">
                  <c:v>0.41602341934501968</c:v>
                </c:pt>
              </c:numCache>
            </c:numRef>
          </c:val>
          <c:smooth val="0"/>
          <c:extLst>
            <c:ext xmlns:c16="http://schemas.microsoft.com/office/drawing/2014/chart" uri="{C3380CC4-5D6E-409C-BE32-E72D297353CC}">
              <c16:uniqueId val="{00000000-465B-4954-BD36-E8579438F128}"/>
            </c:ext>
          </c:extLst>
        </c:ser>
        <c:ser>
          <c:idx val="1"/>
          <c:order val="1"/>
          <c:tx>
            <c:strRef>
              <c:f>м.Київ!$I$1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м.Київ!$I$2:$I$25</c:f>
              <c:numCache>
                <c:formatCode>General</c:formatCode>
                <c:ptCount val="24"/>
                <c:pt idx="0">
                  <c:v>62.213107469191165</c:v>
                </c:pt>
                <c:pt idx="1">
                  <c:v>33.899293454415286</c:v>
                </c:pt>
                <c:pt idx="2">
                  <c:v>2.3185008994729621</c:v>
                </c:pt>
                <c:pt idx="3">
                  <c:v>0.21077280904299661</c:v>
                </c:pt>
                <c:pt idx="4">
                  <c:v>0.10538640452149831</c:v>
                </c:pt>
                <c:pt idx="5">
                  <c:v>1.0999999999999998E-3</c:v>
                </c:pt>
                <c:pt idx="6">
                  <c:v>9.9999999999999991E-5</c:v>
                </c:pt>
                <c:pt idx="7">
                  <c:v>1.0999999999999996E-2</c:v>
                </c:pt>
                <c:pt idx="8">
                  <c:v>0.10999999999999999</c:v>
                </c:pt>
                <c:pt idx="9">
                  <c:v>7.025760301433219E-2</c:v>
                </c:pt>
                <c:pt idx="10">
                  <c:v>0.6674472286361558</c:v>
                </c:pt>
                <c:pt idx="11">
                  <c:v>91.686171933703491</c:v>
                </c:pt>
                <c:pt idx="12">
                  <c:v>19.275751762985905</c:v>
                </c:pt>
                <c:pt idx="13">
                  <c:v>10.507674897735718</c:v>
                </c:pt>
                <c:pt idx="14">
                  <c:v>0.7188277934370132</c:v>
                </c:pt>
                <c:pt idx="15">
                  <c:v>6.5349026599864704E-2</c:v>
                </c:pt>
                <c:pt idx="16">
                  <c:v>3.2674560816545642E-2</c:v>
                </c:pt>
                <c:pt idx="17">
                  <c:v>3.4105009270905438E-4</c:v>
                </c:pt>
                <c:pt idx="18">
                  <c:v>3.100455411795034E-5</c:v>
                </c:pt>
                <c:pt idx="19">
                  <c:v>3.4105009553276268E-3</c:v>
                </c:pt>
                <c:pt idx="20">
                  <c:v>3.4105012141675932E-2</c:v>
                </c:pt>
                <c:pt idx="21">
                  <c:v>2.1783074749075277E-2</c:v>
                </c:pt>
                <c:pt idx="22">
                  <c:v>0.20693931042909147</c:v>
                </c:pt>
                <c:pt idx="23">
                  <c:v>28.427057236485059</c:v>
                </c:pt>
              </c:numCache>
            </c:numRef>
          </c:val>
          <c:smooth val="0"/>
          <c:extLs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smooth val="0"/>
        <c:axId val="304920448"/>
        <c:axId val="304921984"/>
      </c:lineChart>
      <c:catAx>
        <c:axId val="304920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921984"/>
        <c:crosses val="autoZero"/>
        <c:auto val="1"/>
        <c:lblAlgn val="ctr"/>
        <c:lblOffset val="100"/>
        <c:noMultiLvlLbl val="0"/>
      </c:catAx>
      <c:valAx>
        <c:axId val="304921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920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м.Київ!$B$1</c:f>
              <c:strCache>
                <c:ptCount val="1"/>
                <c:pt idx="0">
                  <c:v>Кількість хворих на грип осіб / на 100 тис. населення (спостережна)</c:v>
                </c:pt>
              </c:strCache>
            </c:strRef>
          </c:tx>
          <c:marker>
            <c:symbol val="none"/>
          </c:marker>
          <c:cat>
            <c:strRef>
              <c:f>м.Київ!$A$2:$A$25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м.Київ!$B$2:$B$25</c:f>
              <c:numCache>
                <c:formatCode>0.0</c:formatCode>
                <c:ptCount val="24"/>
                <c:pt idx="0">
                  <c:v>62.213107469191165</c:v>
                </c:pt>
                <c:pt idx="1">
                  <c:v>33.899293454415286</c:v>
                </c:pt>
                <c:pt idx="2">
                  <c:v>2.3185008994729626</c:v>
                </c:pt>
                <c:pt idx="3">
                  <c:v>0.21077280904299661</c:v>
                </c:pt>
                <c:pt idx="4">
                  <c:v>0.10538640452149831</c:v>
                </c:pt>
                <c:pt idx="5">
                  <c:v>1.1000000000000001E-3</c:v>
                </c:pt>
                <c:pt idx="6">
                  <c:v>1E-4</c:v>
                </c:pt>
                <c:pt idx="7">
                  <c:v>1.0999999999999999E-2</c:v>
                </c:pt>
                <c:pt idx="8">
                  <c:v>0.11</c:v>
                </c:pt>
                <c:pt idx="9">
                  <c:v>7.0257603014332204E-2</c:v>
                </c:pt>
                <c:pt idx="10">
                  <c:v>0.66744722863615591</c:v>
                </c:pt>
                <c:pt idx="11">
                  <c:v>91.68617193370352</c:v>
                </c:pt>
                <c:pt idx="12">
                  <c:v>19.275751762985912</c:v>
                </c:pt>
                <c:pt idx="13">
                  <c:v>1.0747271666413007</c:v>
                </c:pt>
                <c:pt idx="14">
                  <c:v>20.662496494135976</c:v>
                </c:pt>
                <c:pt idx="15">
                  <c:v>1E-3</c:v>
                </c:pt>
                <c:pt idx="16">
                  <c:v>1E-3</c:v>
                </c:pt>
                <c:pt idx="17">
                  <c:v>0.11</c:v>
                </c:pt>
                <c:pt idx="18">
                  <c:v>1.0999999999999999E-2</c:v>
                </c:pt>
                <c:pt idx="19">
                  <c:v>1.0999999999999999E-2</c:v>
                </c:pt>
                <c:pt idx="20">
                  <c:v>1.2E-2</c:v>
                </c:pt>
                <c:pt idx="21">
                  <c:v>1.2E-2</c:v>
                </c:pt>
                <c:pt idx="22">
                  <c:v>1.0999999999999999E-2</c:v>
                </c:pt>
                <c:pt idx="23">
                  <c:v>0.41602341934501968</c:v>
                </c:pt>
              </c:numCache>
            </c:numRef>
          </c:val>
          <c:smooth val="0"/>
          <c:extLs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smooth val="0"/>
        <c:axId val="305409024"/>
        <c:axId val="305423104"/>
      </c:lineChart>
      <c:catAx>
        <c:axId val="305409024"/>
        <c:scaling>
          <c:orientation val="minMax"/>
        </c:scaling>
        <c:delete val="0"/>
        <c:axPos val="b"/>
        <c:numFmt formatCode="General" sourceLinked="0"/>
        <c:majorTickMark val="out"/>
        <c:minorTickMark val="none"/>
        <c:tickLblPos val="nextTo"/>
        <c:crossAx val="305423104"/>
        <c:crosses val="autoZero"/>
        <c:auto val="1"/>
        <c:lblAlgn val="ctr"/>
        <c:lblOffset val="100"/>
        <c:noMultiLvlLbl val="0"/>
      </c:catAx>
      <c:valAx>
        <c:axId val="305423104"/>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30540902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м.Київ!$F$1</c:f>
              <c:strCache>
                <c:ptCount val="1"/>
                <c:pt idx="0">
                  <c:v>Інтенсивність передачи збудника грипу (усереднена)</c:v>
                </c:pt>
              </c:strCache>
            </c:strRef>
          </c:tx>
          <c:spPr>
            <a:ln w="15875"/>
          </c:spPr>
          <c:marker>
            <c:symbol val="square"/>
            <c:size val="5"/>
          </c:marker>
          <c:cat>
            <c:strRef>
              <c:f>м.Київ!$A$2:$A$25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м.Київ!$F$2:$F$25</c:f>
              <c:numCache>
                <c:formatCode>General</c:formatCode>
                <c:ptCount val="24"/>
                <c:pt idx="0">
                  <c:v>0.54522909667985031</c:v>
                </c:pt>
                <c:pt idx="1">
                  <c:v>6.8416975254633888E-2</c:v>
                </c:pt>
                <c:pt idx="2">
                  <c:v>9.0911198686050174E-2</c:v>
                </c:pt>
                <c:pt idx="3">
                  <c:v>0.50000105386626648</c:v>
                </c:pt>
                <c:pt idx="4">
                  <c:v>1.0437790000011592E-2</c:v>
                </c:pt>
                <c:pt idx="5">
                  <c:v>9.0909091909090911E-2</c:v>
                </c:pt>
                <c:pt idx="6">
                  <c:v>110.00000010999997</c:v>
                </c:pt>
                <c:pt idx="7">
                  <c:v>10.000001100000123</c:v>
                </c:pt>
                <c:pt idx="8">
                  <c:v>0.6387061845252775</c:v>
                </c:pt>
                <c:pt idx="9">
                  <c:v>9.5000066744769747</c:v>
                </c:pt>
                <c:pt idx="10">
                  <c:v>137.36933792047051</c:v>
                </c:pt>
                <c:pt idx="11">
                  <c:v>0.21042912768339189</c:v>
                </c:pt>
                <c:pt idx="12">
                  <c:v>0.54522909667985031</c:v>
                </c:pt>
                <c:pt idx="13">
                  <c:v>6.8416975254633888E-2</c:v>
                </c:pt>
                <c:pt idx="14">
                  <c:v>9.0911198686050174E-2</c:v>
                </c:pt>
                <c:pt idx="15">
                  <c:v>0.50000105386626648</c:v>
                </c:pt>
                <c:pt idx="16">
                  <c:v>1.0437790000011592E-2</c:v>
                </c:pt>
                <c:pt idx="17">
                  <c:v>9.0909091909090911E-2</c:v>
                </c:pt>
                <c:pt idx="18">
                  <c:v>110.00000010999997</c:v>
                </c:pt>
                <c:pt idx="19">
                  <c:v>10.000001100000123</c:v>
                </c:pt>
                <c:pt idx="20">
                  <c:v>0.6387061845252775</c:v>
                </c:pt>
                <c:pt idx="21">
                  <c:v>9.5000066744769747</c:v>
                </c:pt>
                <c:pt idx="22">
                  <c:v>137.36933792047051</c:v>
                </c:pt>
                <c:pt idx="23">
                  <c:v>0.21042912768339189</c:v>
                </c:pt>
              </c:numCache>
            </c:numRef>
          </c:val>
          <c:smooth val="0"/>
          <c:extLst>
            <c:ext xmlns:c16="http://schemas.microsoft.com/office/drawing/2014/chart" uri="{C3380CC4-5D6E-409C-BE32-E72D297353CC}">
              <c16:uniqueId val="{00000000-B25D-4B1A-AC3C-64912DAD8089}"/>
            </c:ext>
          </c:extLst>
        </c:ser>
        <c:ser>
          <c:idx val="1"/>
          <c:order val="1"/>
          <c:tx>
            <c:strRef>
              <c:f>м.Київ!$E$1</c:f>
              <c:strCache>
                <c:ptCount val="1"/>
                <c:pt idx="0">
                  <c:v>Інтенсивність передачи збудника грипу (розрахована)</c:v>
                </c:pt>
              </c:strCache>
            </c:strRef>
          </c:tx>
          <c:spPr>
            <a:ln w="15875"/>
          </c:spPr>
          <c:marker>
            <c:symbol val="triangle"/>
            <c:size val="5"/>
          </c:marker>
          <c:cat>
            <c:strRef>
              <c:f>м.Київ!$A$2:$A$25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м.Київ!$E$2:$E$25</c:f>
              <c:numCache>
                <c:formatCode>General</c:formatCode>
                <c:ptCount val="24"/>
                <c:pt idx="0">
                  <c:v>0.54522909667985031</c:v>
                </c:pt>
                <c:pt idx="1">
                  <c:v>6.8416975254633888E-2</c:v>
                </c:pt>
                <c:pt idx="2">
                  <c:v>9.0911198686050174E-2</c:v>
                </c:pt>
                <c:pt idx="3">
                  <c:v>0.50000105386626648</c:v>
                </c:pt>
                <c:pt idx="4">
                  <c:v>1.0437790000011592E-2</c:v>
                </c:pt>
                <c:pt idx="5">
                  <c:v>9.0909091909090911E-2</c:v>
                </c:pt>
                <c:pt idx="6">
                  <c:v>110.00000010999997</c:v>
                </c:pt>
                <c:pt idx="7">
                  <c:v>10.000001100000123</c:v>
                </c:pt>
                <c:pt idx="8">
                  <c:v>0.6387061845252775</c:v>
                </c:pt>
                <c:pt idx="9">
                  <c:v>9.5000066744769747</c:v>
                </c:pt>
                <c:pt idx="10">
                  <c:v>137.36933792047051</c:v>
                </c:pt>
                <c:pt idx="11">
                  <c:v>0.21042912768339189</c:v>
                </c:pt>
                <c:pt idx="12">
                  <c:v>5.5766145027136449E-2</c:v>
                </c:pt>
                <c:pt idx="13">
                  <c:v>19.226013078798523</c:v>
                </c:pt>
                <c:pt idx="14">
                  <c:v>4.8406864482784067E-5</c:v>
                </c:pt>
                <c:pt idx="15">
                  <c:v>1.0000000100000002</c:v>
                </c:pt>
                <c:pt idx="16">
                  <c:v>110.00000110000002</c:v>
                </c:pt>
                <c:pt idx="17">
                  <c:v>0.10000011000012099</c:v>
                </c:pt>
                <c:pt idx="18">
                  <c:v>1.000000110000012</c:v>
                </c:pt>
                <c:pt idx="19">
                  <c:v>1.0909092109091041</c:v>
                </c:pt>
                <c:pt idx="20">
                  <c:v>1.0000001200000144</c:v>
                </c:pt>
                <c:pt idx="21">
                  <c:v>0.91666677666667995</c:v>
                </c:pt>
                <c:pt idx="22">
                  <c:v>37.820315009781893</c:v>
                </c:pt>
                <c:pt idx="23">
                  <c:v>0</c:v>
                </c:pt>
              </c:numCache>
            </c:numRef>
          </c:val>
          <c:smooth val="0"/>
          <c:extLs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306886912"/>
        <c:axId val="307519488"/>
      </c:lineChart>
      <c:catAx>
        <c:axId val="306886912"/>
        <c:scaling>
          <c:orientation val="minMax"/>
        </c:scaling>
        <c:delete val="0"/>
        <c:axPos val="b"/>
        <c:numFmt formatCode="General" sourceLinked="1"/>
        <c:majorTickMark val="out"/>
        <c:minorTickMark val="none"/>
        <c:tickLblPos val="nextTo"/>
        <c:crossAx val="307519488"/>
        <c:crosses val="autoZero"/>
        <c:auto val="1"/>
        <c:lblAlgn val="ctr"/>
        <c:lblOffset val="100"/>
        <c:noMultiLvlLbl val="0"/>
      </c:catAx>
      <c:valAx>
        <c:axId val="307519488"/>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306886912"/>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м.Київ!$F$1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м.Київ!$E$2:$E$25</c:f>
              <c:numCache>
                <c:formatCode>General</c:formatCode>
                <c:ptCount val="24"/>
                <c:pt idx="0">
                  <c:v>0.54522909667985031</c:v>
                </c:pt>
                <c:pt idx="1">
                  <c:v>6.8416975254633888E-2</c:v>
                </c:pt>
                <c:pt idx="2">
                  <c:v>9.0911198686050174E-2</c:v>
                </c:pt>
                <c:pt idx="3">
                  <c:v>0.50000105386626648</c:v>
                </c:pt>
                <c:pt idx="4">
                  <c:v>1.0437790000011592E-2</c:v>
                </c:pt>
                <c:pt idx="5">
                  <c:v>9.0909091909090911E-2</c:v>
                </c:pt>
                <c:pt idx="6">
                  <c:v>110.00000010999997</c:v>
                </c:pt>
                <c:pt idx="7">
                  <c:v>10.000001100000123</c:v>
                </c:pt>
                <c:pt idx="8">
                  <c:v>0.6387061845252775</c:v>
                </c:pt>
                <c:pt idx="9">
                  <c:v>9.5000066744769747</c:v>
                </c:pt>
                <c:pt idx="10">
                  <c:v>137.36933792047051</c:v>
                </c:pt>
                <c:pt idx="11">
                  <c:v>0.21042912768339189</c:v>
                </c:pt>
                <c:pt idx="12">
                  <c:v>5.5766145027136449E-2</c:v>
                </c:pt>
                <c:pt idx="13">
                  <c:v>19.226013078798523</c:v>
                </c:pt>
                <c:pt idx="14">
                  <c:v>4.8406864482784067E-5</c:v>
                </c:pt>
                <c:pt idx="15">
                  <c:v>1.0000000100000002</c:v>
                </c:pt>
                <c:pt idx="16">
                  <c:v>110.00000110000002</c:v>
                </c:pt>
                <c:pt idx="17">
                  <c:v>0.10000011000012099</c:v>
                </c:pt>
                <c:pt idx="18">
                  <c:v>1.000000110000012</c:v>
                </c:pt>
                <c:pt idx="19">
                  <c:v>1.0909092109091041</c:v>
                </c:pt>
                <c:pt idx="20">
                  <c:v>1.0000001200000144</c:v>
                </c:pt>
                <c:pt idx="21">
                  <c:v>0.91666677666667995</c:v>
                </c:pt>
                <c:pt idx="22">
                  <c:v>37.820315009781893</c:v>
                </c:pt>
                <c:pt idx="23">
                  <c:v>0</c:v>
                </c:pt>
              </c:numCache>
            </c:numRef>
          </c:xVal>
          <c:yVal>
            <c:numRef>
              <c:f>м.Київ!$F$2:$F$25</c:f>
              <c:numCache>
                <c:formatCode>General</c:formatCode>
                <c:ptCount val="24"/>
                <c:pt idx="0">
                  <c:v>0.54522909667985031</c:v>
                </c:pt>
                <c:pt idx="1">
                  <c:v>6.8416975254633888E-2</c:v>
                </c:pt>
                <c:pt idx="2">
                  <c:v>9.0911198686050174E-2</c:v>
                </c:pt>
                <c:pt idx="3">
                  <c:v>0.50000105386626648</c:v>
                </c:pt>
                <c:pt idx="4">
                  <c:v>1.0437790000011592E-2</c:v>
                </c:pt>
                <c:pt idx="5">
                  <c:v>9.0909091909090911E-2</c:v>
                </c:pt>
                <c:pt idx="6">
                  <c:v>110.00000010999997</c:v>
                </c:pt>
                <c:pt idx="7">
                  <c:v>10.000001100000123</c:v>
                </c:pt>
                <c:pt idx="8">
                  <c:v>0.6387061845252775</c:v>
                </c:pt>
                <c:pt idx="9">
                  <c:v>9.5000066744769747</c:v>
                </c:pt>
                <c:pt idx="10">
                  <c:v>137.36933792047051</c:v>
                </c:pt>
                <c:pt idx="11">
                  <c:v>0.21042912768339189</c:v>
                </c:pt>
                <c:pt idx="12">
                  <c:v>0.54522909667985031</c:v>
                </c:pt>
                <c:pt idx="13">
                  <c:v>6.8416975254633888E-2</c:v>
                </c:pt>
                <c:pt idx="14">
                  <c:v>9.0911198686050174E-2</c:v>
                </c:pt>
                <c:pt idx="15">
                  <c:v>0.50000105386626648</c:v>
                </c:pt>
                <c:pt idx="16">
                  <c:v>1.0437790000011592E-2</c:v>
                </c:pt>
                <c:pt idx="17">
                  <c:v>9.0909091909090911E-2</c:v>
                </c:pt>
                <c:pt idx="18">
                  <c:v>110.00000010999997</c:v>
                </c:pt>
                <c:pt idx="19">
                  <c:v>10.000001100000123</c:v>
                </c:pt>
                <c:pt idx="20">
                  <c:v>0.6387061845252775</c:v>
                </c:pt>
                <c:pt idx="21">
                  <c:v>9.5000066744769747</c:v>
                </c:pt>
                <c:pt idx="22">
                  <c:v>137.36933792047051</c:v>
                </c:pt>
                <c:pt idx="23">
                  <c:v>0.21042912768339189</c:v>
                </c:pt>
              </c:numCache>
            </c:numRef>
          </c:yVal>
          <c:smooth val="0"/>
          <c:extLs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307512448"/>
        <c:axId val="307514368"/>
      </c:scatterChart>
      <c:valAx>
        <c:axId val="30751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07514368"/>
        <c:crosses val="autoZero"/>
        <c:crossBetween val="midCat"/>
      </c:valAx>
      <c:valAx>
        <c:axId val="307514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07512448"/>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Волинська!$B$1</c:f>
              <c:strCache>
                <c:ptCount val="1"/>
                <c:pt idx="0">
                  <c:v>Кількість хворих на грип осіб / на 100 тис. населення (спостережна)</c:v>
                </c:pt>
              </c:strCache>
            </c:strRef>
          </c:tx>
          <c:marker>
            <c:symbol val="none"/>
          </c:marker>
          <c:cat>
            <c:strRef>
              <c:f>Волинська!$A$2:$A$25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Волинська!$B$2:$B$25</c:f>
              <c:numCache>
                <c:formatCode>0.0</c:formatCode>
                <c:ptCount val="24"/>
                <c:pt idx="0">
                  <c:v>0.48068141397244735</c:v>
                </c:pt>
                <c:pt idx="1">
                  <c:v>2.018861938684279</c:v>
                </c:pt>
                <c:pt idx="2">
                  <c:v>1.0574991107393841</c:v>
                </c:pt>
                <c:pt idx="3">
                  <c:v>1E-3</c:v>
                </c:pt>
                <c:pt idx="4">
                  <c:v>1E-3</c:v>
                </c:pt>
                <c:pt idx="5">
                  <c:v>1E-3</c:v>
                </c:pt>
                <c:pt idx="6">
                  <c:v>1E-3</c:v>
                </c:pt>
                <c:pt idx="7">
                  <c:v>1E-3</c:v>
                </c:pt>
                <c:pt idx="8">
                  <c:v>1E-3</c:v>
                </c:pt>
                <c:pt idx="9">
                  <c:v>1E-3</c:v>
                </c:pt>
                <c:pt idx="10">
                  <c:v>1E-3</c:v>
                </c:pt>
                <c:pt idx="11">
                  <c:v>0.57681769676693684</c:v>
                </c:pt>
                <c:pt idx="12">
                  <c:v>1.3484539974918757</c:v>
                </c:pt>
                <c:pt idx="13">
                  <c:v>1E-3</c:v>
                </c:pt>
                <c:pt idx="14">
                  <c:v>1.3484539974918757</c:v>
                </c:pt>
                <c:pt idx="15">
                  <c:v>1E-3</c:v>
                </c:pt>
                <c:pt idx="16">
                  <c:v>1E-3</c:v>
                </c:pt>
                <c:pt idx="17">
                  <c:v>1E-3</c:v>
                </c:pt>
                <c:pt idx="18">
                  <c:v>1E-3</c:v>
                </c:pt>
                <c:pt idx="19">
                  <c:v>1E-3</c:v>
                </c:pt>
                <c:pt idx="20">
                  <c:v>1E-3</c:v>
                </c:pt>
                <c:pt idx="21">
                  <c:v>1E-3</c:v>
                </c:pt>
                <c:pt idx="22">
                  <c:v>1E-3</c:v>
                </c:pt>
                <c:pt idx="23">
                  <c:v>1E-3</c:v>
                </c:pt>
              </c:numCache>
            </c:numRef>
          </c:val>
          <c:smooth val="0"/>
          <c:extLst>
            <c:ext xmlns:c16="http://schemas.microsoft.com/office/drawing/2014/chart" uri="{C3380CC4-5D6E-409C-BE32-E72D297353CC}">
              <c16:uniqueId val="{00000000-649C-4DF3-88DB-7FC711C274F6}"/>
            </c:ext>
          </c:extLst>
        </c:ser>
        <c:dLbls>
          <c:showLegendKey val="0"/>
          <c:showVal val="0"/>
          <c:showCatName val="0"/>
          <c:showSerName val="0"/>
          <c:showPercent val="0"/>
          <c:showBubbleSize val="0"/>
        </c:dLbls>
        <c:smooth val="0"/>
        <c:axId val="91366912"/>
        <c:axId val="91368448"/>
      </c:lineChart>
      <c:catAx>
        <c:axId val="91366912"/>
        <c:scaling>
          <c:orientation val="minMax"/>
        </c:scaling>
        <c:delete val="0"/>
        <c:axPos val="b"/>
        <c:numFmt formatCode="General" sourceLinked="0"/>
        <c:majorTickMark val="out"/>
        <c:minorTickMark val="none"/>
        <c:tickLblPos val="nextTo"/>
        <c:crossAx val="91368448"/>
        <c:crosses val="autoZero"/>
        <c:auto val="1"/>
        <c:lblAlgn val="ctr"/>
        <c:lblOffset val="100"/>
        <c:noMultiLvlLbl val="0"/>
      </c:catAx>
      <c:valAx>
        <c:axId val="91368448"/>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9136691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Волинська!$F$1</c:f>
              <c:strCache>
                <c:ptCount val="1"/>
                <c:pt idx="0">
                  <c:v>Інтенсивність передачи збудника грипу (усереднена)</c:v>
                </c:pt>
              </c:strCache>
            </c:strRef>
          </c:tx>
          <c:spPr>
            <a:ln w="15875"/>
          </c:spPr>
          <c:marker>
            <c:symbol val="square"/>
            <c:size val="5"/>
          </c:marker>
          <c:cat>
            <c:strRef>
              <c:f>Волинська!$A$2:$A$25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Волинська!$F$2:$F$25</c:f>
              <c:numCache>
                <c:formatCode>General</c:formatCode>
                <c:ptCount val="24"/>
                <c:pt idx="0">
                  <c:v>4.1999625005188364</c:v>
                </c:pt>
                <c:pt idx="1">
                  <c:v>0.52427302552083399</c:v>
                </c:pt>
                <c:pt idx="2">
                  <c:v>8.9895464464887452E-4</c:v>
                </c:pt>
                <c:pt idx="3">
                  <c:v>0.94093647398272451</c:v>
                </c:pt>
                <c:pt idx="4">
                  <c:v>0.92891744156698863</c:v>
                </c:pt>
                <c:pt idx="5">
                  <c:v>0.91777583697942122</c:v>
                </c:pt>
                <c:pt idx="6">
                  <c:v>0.88983532482074645</c:v>
                </c:pt>
                <c:pt idx="7">
                  <c:v>0.87889999000300101</c:v>
                </c:pt>
                <c:pt idx="8">
                  <c:v>0.8722834252885745</c:v>
                </c:pt>
                <c:pt idx="9">
                  <c:v>0.86614179799416735</c:v>
                </c:pt>
                <c:pt idx="10">
                  <c:v>497.47761806593735</c:v>
                </c:pt>
                <c:pt idx="11">
                  <c:v>1.6252449110457694</c:v>
                </c:pt>
                <c:pt idx="12">
                  <c:v>4.1999625005188364</c:v>
                </c:pt>
                <c:pt idx="13">
                  <c:v>0.52427302552083399</c:v>
                </c:pt>
                <c:pt idx="14">
                  <c:v>8.9895464464887452E-4</c:v>
                </c:pt>
                <c:pt idx="15">
                  <c:v>0.94093647398272451</c:v>
                </c:pt>
                <c:pt idx="16">
                  <c:v>0.92891744156698863</c:v>
                </c:pt>
                <c:pt idx="17">
                  <c:v>0.91777583697942122</c:v>
                </c:pt>
                <c:pt idx="18">
                  <c:v>0.88983532482074645</c:v>
                </c:pt>
                <c:pt idx="19">
                  <c:v>0.87889999000300101</c:v>
                </c:pt>
                <c:pt idx="20">
                  <c:v>0.8722834252885745</c:v>
                </c:pt>
                <c:pt idx="21">
                  <c:v>0.86614179799416735</c:v>
                </c:pt>
                <c:pt idx="22">
                  <c:v>497.47761806593735</c:v>
                </c:pt>
                <c:pt idx="23">
                  <c:v>1.6252449110457694</c:v>
                </c:pt>
              </c:numCache>
            </c:numRef>
          </c:val>
          <c:smooth val="0"/>
          <c:extLst>
            <c:ext xmlns:c16="http://schemas.microsoft.com/office/drawing/2014/chart" uri="{C3380CC4-5D6E-409C-BE32-E72D297353CC}">
              <c16:uniqueId val="{00000000-FBEA-4BA1-9F0D-AFF03FFD5F30}"/>
            </c:ext>
          </c:extLst>
        </c:ser>
        <c:ser>
          <c:idx val="1"/>
          <c:order val="1"/>
          <c:tx>
            <c:strRef>
              <c:f>Волинська!$E$1</c:f>
              <c:strCache>
                <c:ptCount val="1"/>
                <c:pt idx="0">
                  <c:v>Інтенсивність передачи збудника грипу (розрахована)</c:v>
                </c:pt>
              </c:strCache>
            </c:strRef>
          </c:tx>
          <c:spPr>
            <a:ln w="15875"/>
          </c:spPr>
          <c:marker>
            <c:symbol val="triangle"/>
            <c:size val="5"/>
          </c:marker>
          <c:cat>
            <c:strRef>
              <c:f>Волинська!$A$2:$A$25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Волинська!$E$2:$E$25</c:f>
              <c:numCache>
                <c:formatCode>General</c:formatCode>
                <c:ptCount val="24"/>
                <c:pt idx="0">
                  <c:v>4.2000201887164303</c:v>
                </c:pt>
                <c:pt idx="1">
                  <c:v>0.52382009901412985</c:v>
                </c:pt>
                <c:pt idx="2">
                  <c:v>9.4563727283302379E-4</c:v>
                </c:pt>
                <c:pt idx="3">
                  <c:v>1.0000000100000002</c:v>
                </c:pt>
                <c:pt idx="4">
                  <c:v>1.0000000100000002</c:v>
                </c:pt>
                <c:pt idx="5">
                  <c:v>1.0000000100000002</c:v>
                </c:pt>
                <c:pt idx="6">
                  <c:v>1.0000000100000002</c:v>
                </c:pt>
                <c:pt idx="7">
                  <c:v>1.0000000100000002</c:v>
                </c:pt>
                <c:pt idx="8">
                  <c:v>1.0000000100000002</c:v>
                </c:pt>
                <c:pt idx="9">
                  <c:v>1.0000000100000002</c:v>
                </c:pt>
                <c:pt idx="10">
                  <c:v>576.81770253511388</c:v>
                </c:pt>
                <c:pt idx="11">
                  <c:v>2.3377607573695465</c:v>
                </c:pt>
                <c:pt idx="12">
                  <c:v>7.4160000013484713E-4</c:v>
                </c:pt>
                <c:pt idx="13">
                  <c:v>1348.4540109764157</c:v>
                </c:pt>
                <c:pt idx="14">
                  <c:v>7.4160000013484713E-4</c:v>
                </c:pt>
                <c:pt idx="15">
                  <c:v>1.0000000100000002</c:v>
                </c:pt>
                <c:pt idx="16">
                  <c:v>1.0000000100000002</c:v>
                </c:pt>
                <c:pt idx="17">
                  <c:v>1.0000000100000002</c:v>
                </c:pt>
                <c:pt idx="18">
                  <c:v>1.0000000100000002</c:v>
                </c:pt>
                <c:pt idx="19">
                  <c:v>1.0000000100000002</c:v>
                </c:pt>
                <c:pt idx="20">
                  <c:v>1.0000000100000002</c:v>
                </c:pt>
                <c:pt idx="21">
                  <c:v>1.0000000100000002</c:v>
                </c:pt>
                <c:pt idx="22">
                  <c:v>1.0000000100000002</c:v>
                </c:pt>
                <c:pt idx="23">
                  <c:v>0</c:v>
                </c:pt>
              </c:numCache>
            </c:numRef>
          </c:val>
          <c:smooth val="0"/>
          <c:extLst>
            <c:ext xmlns:c16="http://schemas.microsoft.com/office/drawing/2014/chart" uri="{C3380CC4-5D6E-409C-BE32-E72D297353CC}">
              <c16:uniqueId val="{00000001-FBEA-4BA1-9F0D-AFF03FFD5F30}"/>
            </c:ext>
          </c:extLst>
        </c:ser>
        <c:dLbls>
          <c:showLegendKey val="0"/>
          <c:showVal val="0"/>
          <c:showCatName val="0"/>
          <c:showSerName val="0"/>
          <c:showPercent val="0"/>
          <c:showBubbleSize val="0"/>
        </c:dLbls>
        <c:marker val="1"/>
        <c:smooth val="0"/>
        <c:axId val="91525888"/>
        <c:axId val="91527424"/>
      </c:lineChart>
      <c:catAx>
        <c:axId val="91525888"/>
        <c:scaling>
          <c:orientation val="minMax"/>
        </c:scaling>
        <c:delete val="0"/>
        <c:axPos val="b"/>
        <c:numFmt formatCode="General" sourceLinked="1"/>
        <c:majorTickMark val="out"/>
        <c:minorTickMark val="none"/>
        <c:tickLblPos val="nextTo"/>
        <c:crossAx val="91527424"/>
        <c:crosses val="autoZero"/>
        <c:auto val="1"/>
        <c:lblAlgn val="ctr"/>
        <c:lblOffset val="100"/>
        <c:noMultiLvlLbl val="0"/>
      </c:catAx>
      <c:valAx>
        <c:axId val="91527424"/>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91525888"/>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Волинська!$F$1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Волинська!$E$2:$E$25</c:f>
              <c:numCache>
                <c:formatCode>General</c:formatCode>
                <c:ptCount val="24"/>
                <c:pt idx="0">
                  <c:v>4.2000201887164303</c:v>
                </c:pt>
                <c:pt idx="1">
                  <c:v>0.52382009901412985</c:v>
                </c:pt>
                <c:pt idx="2">
                  <c:v>9.4563727283302379E-4</c:v>
                </c:pt>
                <c:pt idx="3">
                  <c:v>1.0000000100000002</c:v>
                </c:pt>
                <c:pt idx="4">
                  <c:v>1.0000000100000002</c:v>
                </c:pt>
                <c:pt idx="5">
                  <c:v>1.0000000100000002</c:v>
                </c:pt>
                <c:pt idx="6">
                  <c:v>1.0000000100000002</c:v>
                </c:pt>
                <c:pt idx="7">
                  <c:v>1.0000000100000002</c:v>
                </c:pt>
                <c:pt idx="8">
                  <c:v>1.0000000100000002</c:v>
                </c:pt>
                <c:pt idx="9">
                  <c:v>1.0000000100000002</c:v>
                </c:pt>
                <c:pt idx="10">
                  <c:v>576.81770253511388</c:v>
                </c:pt>
                <c:pt idx="11">
                  <c:v>2.3377607573695465</c:v>
                </c:pt>
                <c:pt idx="12">
                  <c:v>7.4160000013484713E-4</c:v>
                </c:pt>
                <c:pt idx="13">
                  <c:v>1348.4540109764157</c:v>
                </c:pt>
                <c:pt idx="14">
                  <c:v>7.4160000013484713E-4</c:v>
                </c:pt>
                <c:pt idx="15">
                  <c:v>1.0000000100000002</c:v>
                </c:pt>
                <c:pt idx="16">
                  <c:v>1.0000000100000002</c:v>
                </c:pt>
                <c:pt idx="17">
                  <c:v>1.0000000100000002</c:v>
                </c:pt>
                <c:pt idx="18">
                  <c:v>1.0000000100000002</c:v>
                </c:pt>
                <c:pt idx="19">
                  <c:v>1.0000000100000002</c:v>
                </c:pt>
                <c:pt idx="20">
                  <c:v>1.0000000100000002</c:v>
                </c:pt>
                <c:pt idx="21">
                  <c:v>1.0000000100000002</c:v>
                </c:pt>
                <c:pt idx="22">
                  <c:v>1.0000000100000002</c:v>
                </c:pt>
                <c:pt idx="23">
                  <c:v>0</c:v>
                </c:pt>
              </c:numCache>
            </c:numRef>
          </c:xVal>
          <c:yVal>
            <c:numRef>
              <c:f>Волинська!$F$2:$F$25</c:f>
              <c:numCache>
                <c:formatCode>General</c:formatCode>
                <c:ptCount val="24"/>
                <c:pt idx="0">
                  <c:v>4.1999625005188364</c:v>
                </c:pt>
                <c:pt idx="1">
                  <c:v>0.52427302552083399</c:v>
                </c:pt>
                <c:pt idx="2">
                  <c:v>8.9895464464887452E-4</c:v>
                </c:pt>
                <c:pt idx="3">
                  <c:v>0.94093647398272451</c:v>
                </c:pt>
                <c:pt idx="4">
                  <c:v>0.92891744156698863</c:v>
                </c:pt>
                <c:pt idx="5">
                  <c:v>0.91777583697942122</c:v>
                </c:pt>
                <c:pt idx="6">
                  <c:v>0.88983532482074645</c:v>
                </c:pt>
                <c:pt idx="7">
                  <c:v>0.87889999000300101</c:v>
                </c:pt>
                <c:pt idx="8">
                  <c:v>0.8722834252885745</c:v>
                </c:pt>
                <c:pt idx="9">
                  <c:v>0.86614179799416735</c:v>
                </c:pt>
                <c:pt idx="10">
                  <c:v>497.47761806593735</c:v>
                </c:pt>
                <c:pt idx="11">
                  <c:v>1.6252449110457694</c:v>
                </c:pt>
                <c:pt idx="12">
                  <c:v>4.1999625005188364</c:v>
                </c:pt>
                <c:pt idx="13">
                  <c:v>0.52427302552083399</c:v>
                </c:pt>
                <c:pt idx="14">
                  <c:v>8.9895464464887452E-4</c:v>
                </c:pt>
                <c:pt idx="15">
                  <c:v>0.94093647398272451</c:v>
                </c:pt>
                <c:pt idx="16">
                  <c:v>0.92891744156698863</c:v>
                </c:pt>
                <c:pt idx="17">
                  <c:v>0.91777583697942122</c:v>
                </c:pt>
                <c:pt idx="18">
                  <c:v>0.88983532482074645</c:v>
                </c:pt>
                <c:pt idx="19">
                  <c:v>0.87889999000300101</c:v>
                </c:pt>
                <c:pt idx="20">
                  <c:v>0.8722834252885745</c:v>
                </c:pt>
                <c:pt idx="21">
                  <c:v>0.86614179799416735</c:v>
                </c:pt>
                <c:pt idx="22">
                  <c:v>497.47761806593735</c:v>
                </c:pt>
                <c:pt idx="23">
                  <c:v>1.6252449110457694</c:v>
                </c:pt>
              </c:numCache>
            </c:numRef>
          </c:yVal>
          <c:smooth val="0"/>
          <c:extLst>
            <c:ext xmlns:c16="http://schemas.microsoft.com/office/drawing/2014/chart" uri="{C3380CC4-5D6E-409C-BE32-E72D297353CC}">
              <c16:uniqueId val="{00000001-AAAA-41EA-8AEF-9C154D59EB90}"/>
            </c:ext>
          </c:extLst>
        </c:ser>
        <c:dLbls>
          <c:showLegendKey val="0"/>
          <c:showVal val="0"/>
          <c:showCatName val="0"/>
          <c:showSerName val="0"/>
          <c:showPercent val="0"/>
          <c:showBubbleSize val="0"/>
        </c:dLbls>
        <c:axId val="91569536"/>
        <c:axId val="91571712"/>
      </c:scatterChart>
      <c:valAx>
        <c:axId val="9156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1571712"/>
        <c:crosses val="autoZero"/>
        <c:crossBetween val="midCat"/>
      </c:valAx>
      <c:valAx>
        <c:axId val="915717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1569536"/>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Дніпропетровська!$C$1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Дніпропетровська!$C$2:$C$25</c:f>
              <c:numCache>
                <c:formatCode>General</c:formatCode>
                <c:ptCount val="24"/>
                <c:pt idx="0">
                  <c:v>2.4317758562539409E-4</c:v>
                </c:pt>
                <c:pt idx="1">
                  <c:v>5.6059154475200776E-4</c:v>
                </c:pt>
                <c:pt idx="2">
                  <c:v>3.7576435969753111E-5</c:v>
                </c:pt>
                <c:pt idx="3">
                  <c:v>1E-8</c:v>
                </c:pt>
                <c:pt idx="4">
                  <c:v>1E-8</c:v>
                </c:pt>
                <c:pt idx="5">
                  <c:v>1E-8</c:v>
                </c:pt>
                <c:pt idx="6">
                  <c:v>1E-8</c:v>
                </c:pt>
                <c:pt idx="7">
                  <c:v>1E-8</c:v>
                </c:pt>
                <c:pt idx="8">
                  <c:v>1E-8</c:v>
                </c:pt>
                <c:pt idx="9">
                  <c:v>1E-8</c:v>
                </c:pt>
                <c:pt idx="10">
                  <c:v>1E-8</c:v>
                </c:pt>
                <c:pt idx="11">
                  <c:v>2.3309610280424081E-4</c:v>
                </c:pt>
                <c:pt idx="12">
                  <c:v>8.8314531118012385E-5</c:v>
                </c:pt>
                <c:pt idx="13">
                  <c:v>8.0567642423449899E-6</c:v>
                </c:pt>
                <c:pt idx="14">
                  <c:v>9.6371295360357363E-5</c:v>
                </c:pt>
                <c:pt idx="15">
                  <c:v>1E-8</c:v>
                </c:pt>
                <c:pt idx="16">
                  <c:v>1E-8</c:v>
                </c:pt>
                <c:pt idx="17">
                  <c:v>1E-8</c:v>
                </c:pt>
                <c:pt idx="18">
                  <c:v>1E-8</c:v>
                </c:pt>
                <c:pt idx="19">
                  <c:v>1E-8</c:v>
                </c:pt>
                <c:pt idx="20">
                  <c:v>1E-8</c:v>
                </c:pt>
                <c:pt idx="21">
                  <c:v>1E-8</c:v>
                </c:pt>
                <c:pt idx="22">
                  <c:v>1E-8</c:v>
                </c:pt>
                <c:pt idx="23">
                  <c:v>1.5493777389124979E-6</c:v>
                </c:pt>
              </c:numCache>
            </c:numRef>
          </c:val>
          <c:smooth val="0"/>
          <c:extLst>
            <c:ext xmlns:c16="http://schemas.microsoft.com/office/drawing/2014/chart" uri="{C3380CC4-5D6E-409C-BE32-E72D297353CC}">
              <c16:uniqueId val="{00000000-C972-4854-8888-959CDAC732AD}"/>
            </c:ext>
          </c:extLst>
        </c:ser>
        <c:ser>
          <c:idx val="1"/>
          <c:order val="1"/>
          <c:tx>
            <c:strRef>
              <c:f>Дніпропетровська!$G$1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Дніпропетровська!$G$2:$G$25</c:f>
              <c:numCache>
                <c:formatCode>General</c:formatCode>
                <c:ptCount val="24"/>
                <c:pt idx="0">
                  <c:v>2.4317758562539409E-4</c:v>
                </c:pt>
                <c:pt idx="1">
                  <c:v>5.605276190578472E-4</c:v>
                </c:pt>
                <c:pt idx="2">
                  <c:v>3.7640117990474154E-5</c:v>
                </c:pt>
                <c:pt idx="3">
                  <c:v>1.0016196203047039E-8</c:v>
                </c:pt>
                <c:pt idx="4">
                  <c:v>1.0014749128060074E-8</c:v>
                </c:pt>
                <c:pt idx="5">
                  <c:v>1.0012626742523312E-8</c:v>
                </c:pt>
                <c:pt idx="6">
                  <c:v>1.000985463821608E-8</c:v>
                </c:pt>
                <c:pt idx="7">
                  <c:v>1.0006439949631053E-8</c:v>
                </c:pt>
                <c:pt idx="8">
                  <c:v>1.0002403507018686E-8</c:v>
                </c:pt>
                <c:pt idx="9">
                  <c:v>9.9978853585174989E-9</c:v>
                </c:pt>
                <c:pt idx="10">
                  <c:v>9.9930244728903152E-9</c:v>
                </c:pt>
                <c:pt idx="11">
                  <c:v>2.3281509246328821E-4</c:v>
                </c:pt>
                <c:pt idx="12">
                  <c:v>5.5706255082504027E-5</c:v>
                </c:pt>
                <c:pt idx="13">
                  <c:v>1.2842774815813253E-4</c:v>
                </c:pt>
                <c:pt idx="14">
                  <c:v>8.6278095621528144E-6</c:v>
                </c:pt>
                <c:pt idx="15">
                  <c:v>2.2959635959198831E-9</c:v>
                </c:pt>
                <c:pt idx="16">
                  <c:v>2.295631907731261E-9</c:v>
                </c:pt>
                <c:pt idx="17">
                  <c:v>2.2951454214029332E-9</c:v>
                </c:pt>
                <c:pt idx="18">
                  <c:v>2.2945100032084845E-9</c:v>
                </c:pt>
                <c:pt idx="19">
                  <c:v>2.2937272885481829E-9</c:v>
                </c:pt>
                <c:pt idx="20">
                  <c:v>2.2928020522339559E-9</c:v>
                </c:pt>
                <c:pt idx="21">
                  <c:v>2.2917663968117336E-9</c:v>
                </c:pt>
                <c:pt idx="22">
                  <c:v>2.2906521774086697E-9</c:v>
                </c:pt>
                <c:pt idx="23">
                  <c:v>5.3367066601213584E-5</c:v>
                </c:pt>
              </c:numCache>
            </c:numRef>
          </c:val>
          <c:smooth val="0"/>
          <c:extLst>
            <c:ext xmlns:c16="http://schemas.microsoft.com/office/drawing/2014/chart" uri="{C3380CC4-5D6E-409C-BE32-E72D297353CC}">
              <c16:uniqueId val="{00000001-C972-4854-8888-959CDAC732AD}"/>
            </c:ext>
          </c:extLst>
        </c:ser>
        <c:dLbls>
          <c:showLegendKey val="0"/>
          <c:showVal val="0"/>
          <c:showCatName val="0"/>
          <c:showSerName val="0"/>
          <c:showPercent val="0"/>
          <c:showBubbleSize val="0"/>
        </c:dLbls>
        <c:smooth val="0"/>
        <c:axId val="91778048"/>
        <c:axId val="91796224"/>
      </c:lineChart>
      <c:catAx>
        <c:axId val="917780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96224"/>
        <c:crosses val="autoZero"/>
        <c:auto val="1"/>
        <c:lblAlgn val="ctr"/>
        <c:lblOffset val="100"/>
        <c:noMultiLvlLbl val="0"/>
      </c:catAx>
      <c:valAx>
        <c:axId val="9179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78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Грип!$E$1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Грип!$E$2:$E$25</c:f>
              <c:numCache>
                <c:formatCode>General</c:formatCode>
                <c:ptCount val="24"/>
                <c:pt idx="0">
                  <c:v>0.90965023616516372</c:v>
                </c:pt>
                <c:pt idx="1">
                  <c:v>0.10964863412221758</c:v>
                </c:pt>
                <c:pt idx="2">
                  <c:v>7.9869998514023099E-2</c:v>
                </c:pt>
                <c:pt idx="3">
                  <c:v>0.33802985285247272</c:v>
                </c:pt>
                <c:pt idx="4">
                  <c:v>5.5555649101824214E-2</c:v>
                </c:pt>
                <c:pt idx="5">
                  <c:v>1.2500001169326502</c:v>
                </c:pt>
                <c:pt idx="6">
                  <c:v>0.40000004677306089</c:v>
                </c:pt>
                <c:pt idx="7">
                  <c:v>1.0000000467730579</c:v>
                </c:pt>
                <c:pt idx="8">
                  <c:v>17.500000818528509</c:v>
                </c:pt>
                <c:pt idx="9">
                  <c:v>5.7714332955110512</c:v>
                </c:pt>
                <c:pt idx="10">
                  <c:v>93.728165551499472</c:v>
                </c:pt>
                <c:pt idx="11">
                  <c:v>0.9293079061876327</c:v>
                </c:pt>
                <c:pt idx="12">
                  <c:v>0.12679333593687084</c:v>
                </c:pt>
                <c:pt idx="13">
                  <c:v>9.1565153017887884</c:v>
                </c:pt>
                <c:pt idx="14">
                  <c:v>8.9451901721741729E-3</c:v>
                </c:pt>
                <c:pt idx="15">
                  <c:v>0.13259725092411229</c:v>
                </c:pt>
                <c:pt idx="16">
                  <c:v>0.33333352194638194</c:v>
                </c:pt>
                <c:pt idx="17">
                  <c:v>0</c:v>
                </c:pt>
                <c:pt idx="18">
                  <c:v>0</c:v>
                </c:pt>
                <c:pt idx="19">
                  <c:v>8.0130562859348161E-4</c:v>
                </c:pt>
                <c:pt idx="20">
                  <c:v>11.000000259342803</c:v>
                </c:pt>
                <c:pt idx="21">
                  <c:v>4.1818192663428775</c:v>
                </c:pt>
                <c:pt idx="22">
                  <c:v>4.217395878216621</c:v>
                </c:pt>
                <c:pt idx="23">
                  <c:v>0</c:v>
                </c:pt>
              </c:numCache>
            </c:numRef>
          </c:val>
          <c:smooth val="0"/>
          <c:extLst>
            <c:ext xmlns:c16="http://schemas.microsoft.com/office/drawing/2014/chart" uri="{C3380CC4-5D6E-409C-BE32-E72D297353CC}">
              <c16:uniqueId val="{00000000-C6DE-44B1-AFDC-327F4E5FCF43}"/>
            </c:ext>
          </c:extLst>
        </c:ser>
        <c:ser>
          <c:idx val="1"/>
          <c:order val="1"/>
          <c:tx>
            <c:strRef>
              <c:f>Грип!$F$1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Грип!$F$2:$F$25</c:f>
              <c:numCache>
                <c:formatCode>General</c:formatCode>
                <c:ptCount val="24"/>
                <c:pt idx="0">
                  <c:v>0.88258323764015723</c:v>
                </c:pt>
                <c:pt idx="1">
                  <c:v>0.14901192725192644</c:v>
                </c:pt>
                <c:pt idx="2">
                  <c:v>3.5541579105078554E-2</c:v>
                </c:pt>
                <c:pt idx="3">
                  <c:v>0.24528517346650222</c:v>
                </c:pt>
                <c:pt idx="4">
                  <c:v>0.22277610020632926</c:v>
                </c:pt>
                <c:pt idx="5">
                  <c:v>0.78813657243897062</c:v>
                </c:pt>
                <c:pt idx="6">
                  <c:v>0.51678691229598861</c:v>
                </c:pt>
                <c:pt idx="7">
                  <c:v>0.67575449368799656</c:v>
                </c:pt>
                <c:pt idx="8">
                  <c:v>19.300072159782378</c:v>
                </c:pt>
                <c:pt idx="9">
                  <c:v>5.5405954025335484</c:v>
                </c:pt>
                <c:pt idx="10">
                  <c:v>94.182670031166552</c:v>
                </c:pt>
                <c:pt idx="11">
                  <c:v>1.0581144201006834</c:v>
                </c:pt>
                <c:pt idx="12">
                  <c:v>0.88258323764015723</c:v>
                </c:pt>
                <c:pt idx="13">
                  <c:v>0.14901192725192644</c:v>
                </c:pt>
                <c:pt idx="14">
                  <c:v>3.5541579105078554E-2</c:v>
                </c:pt>
                <c:pt idx="15">
                  <c:v>0.24528517346650222</c:v>
                </c:pt>
                <c:pt idx="16">
                  <c:v>0.22277610020632926</c:v>
                </c:pt>
                <c:pt idx="17">
                  <c:v>0.78813657243897062</c:v>
                </c:pt>
                <c:pt idx="18">
                  <c:v>0.51678691229598861</c:v>
                </c:pt>
                <c:pt idx="19">
                  <c:v>0.67575449368799656</c:v>
                </c:pt>
                <c:pt idx="20">
                  <c:v>19.300072159782378</c:v>
                </c:pt>
                <c:pt idx="21">
                  <c:v>5.5405954025335484</c:v>
                </c:pt>
                <c:pt idx="22">
                  <c:v>94.182670031166552</c:v>
                </c:pt>
                <c:pt idx="23">
                  <c:v>1.0581144201006834</c:v>
                </c:pt>
              </c:numCache>
            </c:numRef>
          </c:val>
          <c:smooth val="0"/>
          <c:extLs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smooth val="0"/>
        <c:axId val="71697536"/>
        <c:axId val="71699072"/>
      </c:lineChart>
      <c:catAx>
        <c:axId val="716975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99072"/>
        <c:crosses val="autoZero"/>
        <c:auto val="1"/>
        <c:lblAlgn val="ctr"/>
        <c:lblOffset val="100"/>
        <c:noMultiLvlLbl val="0"/>
      </c:catAx>
      <c:valAx>
        <c:axId val="7169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97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Дніпропетровська!$E$1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Дніпропетровська!$E$2:$E$25</c:f>
              <c:numCache>
                <c:formatCode>General</c:formatCode>
                <c:ptCount val="24"/>
                <c:pt idx="0">
                  <c:v>2.3058371098107573</c:v>
                </c:pt>
                <c:pt idx="1">
                  <c:v>6.706757026486114E-2</c:v>
                </c:pt>
                <c:pt idx="2">
                  <c:v>2.6613422801805486E-4</c:v>
                </c:pt>
                <c:pt idx="3">
                  <c:v>1.0000000100000002</c:v>
                </c:pt>
                <c:pt idx="4">
                  <c:v>1.0000000100000002</c:v>
                </c:pt>
                <c:pt idx="5">
                  <c:v>1.0000000100000002</c:v>
                </c:pt>
                <c:pt idx="6">
                  <c:v>1.0000000100000002</c:v>
                </c:pt>
                <c:pt idx="7">
                  <c:v>1.0000000100000002</c:v>
                </c:pt>
                <c:pt idx="8">
                  <c:v>1.0000000100000002</c:v>
                </c:pt>
                <c:pt idx="9">
                  <c:v>1.0000000100000002</c:v>
                </c:pt>
                <c:pt idx="10">
                  <c:v>23309.610513520187</c:v>
                </c:pt>
                <c:pt idx="11">
                  <c:v>0.37896438691128598</c:v>
                </c:pt>
                <c:pt idx="12">
                  <c:v>9.1236127651273147E-2</c:v>
                </c:pt>
                <c:pt idx="13">
                  <c:v>11.961634833610267</c:v>
                </c:pt>
                <c:pt idx="14">
                  <c:v>1.0377533858438462E-4</c:v>
                </c:pt>
                <c:pt idx="15">
                  <c:v>1.0000000100000002</c:v>
                </c:pt>
                <c:pt idx="16">
                  <c:v>1.0000000100000002</c:v>
                </c:pt>
                <c:pt idx="17">
                  <c:v>1.0000000100000002</c:v>
                </c:pt>
                <c:pt idx="18">
                  <c:v>1.0000000100000002</c:v>
                </c:pt>
                <c:pt idx="19">
                  <c:v>1.0000000100000002</c:v>
                </c:pt>
                <c:pt idx="20">
                  <c:v>1.0000000100000002</c:v>
                </c:pt>
                <c:pt idx="21">
                  <c:v>1.0000000100000002</c:v>
                </c:pt>
                <c:pt idx="22">
                  <c:v>154.93777544062755</c:v>
                </c:pt>
                <c:pt idx="23">
                  <c:v>0</c:v>
                </c:pt>
              </c:numCache>
            </c:numRef>
          </c:val>
          <c:smooth val="0"/>
          <c:extLst>
            <c:ext xmlns:c16="http://schemas.microsoft.com/office/drawing/2014/chart" uri="{C3380CC4-5D6E-409C-BE32-E72D297353CC}">
              <c16:uniqueId val="{00000000-B19F-46CA-89D6-B826F943FBF0}"/>
            </c:ext>
          </c:extLst>
        </c:ser>
        <c:ser>
          <c:idx val="1"/>
          <c:order val="1"/>
          <c:tx>
            <c:strRef>
              <c:f>Дніпропетровська!$F$1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Дніпропетровська!$F$2:$F$25</c:f>
              <c:numCache>
                <c:formatCode>General</c:formatCode>
                <c:ptCount val="24"/>
                <c:pt idx="0">
                  <c:v>2.3055741692808009</c:v>
                </c:pt>
                <c:pt idx="1">
                  <c:v>6.7188889304547597E-2</c:v>
                </c:pt>
                <c:pt idx="2">
                  <c:v>2.6611428876445513E-4</c:v>
                </c:pt>
                <c:pt idx="3">
                  <c:v>0.9998555365082773</c:v>
                </c:pt>
                <c:pt idx="4">
                  <c:v>0.99978808403129438</c:v>
                </c:pt>
                <c:pt idx="5">
                  <c:v>0.99972314916419269</c:v>
                </c:pt>
                <c:pt idx="6">
                  <c:v>0.99965887732185654</c:v>
                </c:pt>
                <c:pt idx="7">
                  <c:v>0.9995966255187424</c:v>
                </c:pt>
                <c:pt idx="8">
                  <c:v>0.9995483037156887</c:v>
                </c:pt>
                <c:pt idx="9">
                  <c:v>0.99951381861826127</c:v>
                </c:pt>
                <c:pt idx="10">
                  <c:v>23297.760895253494</c:v>
                </c:pt>
                <c:pt idx="11">
                  <c:v>0.23932824444514869</c:v>
                </c:pt>
                <c:pt idx="12">
                  <c:v>2.3055741692808009</c:v>
                </c:pt>
                <c:pt idx="13">
                  <c:v>6.7188889304547597E-2</c:v>
                </c:pt>
                <c:pt idx="14">
                  <c:v>2.6611428876445513E-4</c:v>
                </c:pt>
                <c:pt idx="15">
                  <c:v>0.9998555365082773</c:v>
                </c:pt>
                <c:pt idx="16">
                  <c:v>0.99978808403129438</c:v>
                </c:pt>
                <c:pt idx="17">
                  <c:v>0.99972314916419269</c:v>
                </c:pt>
                <c:pt idx="18">
                  <c:v>0.99965887732185654</c:v>
                </c:pt>
                <c:pt idx="19">
                  <c:v>0.9995966255187424</c:v>
                </c:pt>
                <c:pt idx="20">
                  <c:v>0.9995483037156887</c:v>
                </c:pt>
                <c:pt idx="21">
                  <c:v>0.99951381861826127</c:v>
                </c:pt>
                <c:pt idx="22">
                  <c:v>23297.760895253494</c:v>
                </c:pt>
                <c:pt idx="23">
                  <c:v>0.23932824444514869</c:v>
                </c:pt>
              </c:numCache>
            </c:numRef>
          </c:val>
          <c:smooth val="0"/>
          <c:extLst>
            <c:ext xmlns:c16="http://schemas.microsoft.com/office/drawing/2014/chart" uri="{C3380CC4-5D6E-409C-BE32-E72D297353CC}">
              <c16:uniqueId val="{00000001-B19F-46CA-89D6-B826F943FBF0}"/>
            </c:ext>
          </c:extLst>
        </c:ser>
        <c:dLbls>
          <c:showLegendKey val="0"/>
          <c:showVal val="0"/>
          <c:showCatName val="0"/>
          <c:showSerName val="0"/>
          <c:showPercent val="0"/>
          <c:showBubbleSize val="0"/>
        </c:dLbls>
        <c:smooth val="0"/>
        <c:axId val="91694976"/>
        <c:axId val="91696512"/>
      </c:lineChart>
      <c:catAx>
        <c:axId val="916949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96512"/>
        <c:crosses val="autoZero"/>
        <c:auto val="1"/>
        <c:lblAlgn val="ctr"/>
        <c:lblOffset val="100"/>
        <c:noMultiLvlLbl val="0"/>
      </c:catAx>
      <c:valAx>
        <c:axId val="9169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94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Дніпропетровська!$B$1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Дніпропетровська!$B$2:$B$25</c:f>
              <c:numCache>
                <c:formatCode>0.0</c:formatCode>
                <c:ptCount val="24"/>
                <c:pt idx="0">
                  <c:v>24.31775856253941</c:v>
                </c:pt>
                <c:pt idx="1">
                  <c:v>56.059154475200778</c:v>
                </c:pt>
                <c:pt idx="2">
                  <c:v>3.7576435969753108</c:v>
                </c:pt>
                <c:pt idx="3">
                  <c:v>1E-3</c:v>
                </c:pt>
                <c:pt idx="4">
                  <c:v>1E-3</c:v>
                </c:pt>
                <c:pt idx="5">
                  <c:v>1E-3</c:v>
                </c:pt>
                <c:pt idx="6">
                  <c:v>1E-3</c:v>
                </c:pt>
                <c:pt idx="7">
                  <c:v>1E-3</c:v>
                </c:pt>
                <c:pt idx="8">
                  <c:v>1E-3</c:v>
                </c:pt>
                <c:pt idx="9">
                  <c:v>1E-3</c:v>
                </c:pt>
                <c:pt idx="10">
                  <c:v>1E-3</c:v>
                </c:pt>
                <c:pt idx="11">
                  <c:v>23.309610280424081</c:v>
                </c:pt>
                <c:pt idx="12">
                  <c:v>8.8314531118012383</c:v>
                </c:pt>
                <c:pt idx="13">
                  <c:v>0.80567642423449892</c:v>
                </c:pt>
                <c:pt idx="14">
                  <c:v>9.6371295360357365</c:v>
                </c:pt>
                <c:pt idx="15">
                  <c:v>1E-3</c:v>
                </c:pt>
                <c:pt idx="16">
                  <c:v>1E-3</c:v>
                </c:pt>
                <c:pt idx="17">
                  <c:v>1E-3</c:v>
                </c:pt>
                <c:pt idx="18">
                  <c:v>1E-3</c:v>
                </c:pt>
                <c:pt idx="19">
                  <c:v>1E-3</c:v>
                </c:pt>
                <c:pt idx="20">
                  <c:v>1E-3</c:v>
                </c:pt>
                <c:pt idx="21">
                  <c:v>1E-3</c:v>
                </c:pt>
                <c:pt idx="22">
                  <c:v>1E-3</c:v>
                </c:pt>
                <c:pt idx="23">
                  <c:v>0.1549377738912498</c:v>
                </c:pt>
              </c:numCache>
            </c:numRef>
          </c:val>
          <c:smooth val="0"/>
          <c:extLst>
            <c:ext xmlns:c16="http://schemas.microsoft.com/office/drawing/2014/chart" uri="{C3380CC4-5D6E-409C-BE32-E72D297353CC}">
              <c16:uniqueId val="{00000000-EFE8-4C54-8742-B308F6C5644C}"/>
            </c:ext>
          </c:extLst>
        </c:ser>
        <c:ser>
          <c:idx val="1"/>
          <c:order val="1"/>
          <c:tx>
            <c:strRef>
              <c:f>Дніпропетровська!$I$1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Дніпропетровська!$I$2:$I$25</c:f>
              <c:numCache>
                <c:formatCode>General</c:formatCode>
                <c:ptCount val="24"/>
                <c:pt idx="0">
                  <c:v>24.31775856253941</c:v>
                </c:pt>
                <c:pt idx="1">
                  <c:v>56.05276190578472</c:v>
                </c:pt>
                <c:pt idx="2">
                  <c:v>3.7640117990474153</c:v>
                </c:pt>
                <c:pt idx="3">
                  <c:v>1.0016196203047039E-3</c:v>
                </c:pt>
                <c:pt idx="4">
                  <c:v>1.0014749128060075E-3</c:v>
                </c:pt>
                <c:pt idx="5">
                  <c:v>1.0012626742523312E-3</c:v>
                </c:pt>
                <c:pt idx="6">
                  <c:v>1.0009854638216081E-3</c:v>
                </c:pt>
                <c:pt idx="7">
                  <c:v>1.0006439949631052E-3</c:v>
                </c:pt>
                <c:pt idx="8">
                  <c:v>1.0002403507018685E-3</c:v>
                </c:pt>
                <c:pt idx="9">
                  <c:v>9.9978853585174984E-4</c:v>
                </c:pt>
                <c:pt idx="10">
                  <c:v>9.9930244728903142E-4</c:v>
                </c:pt>
                <c:pt idx="11">
                  <c:v>23.28150924632882</c:v>
                </c:pt>
                <c:pt idx="12">
                  <c:v>5.5706255082504024</c:v>
                </c:pt>
                <c:pt idx="13">
                  <c:v>12.842774815813252</c:v>
                </c:pt>
                <c:pt idx="14">
                  <c:v>0.86278095621528139</c:v>
                </c:pt>
                <c:pt idx="15">
                  <c:v>2.2959635959198831E-4</c:v>
                </c:pt>
                <c:pt idx="16">
                  <c:v>2.2956319077312609E-4</c:v>
                </c:pt>
                <c:pt idx="17">
                  <c:v>2.2951454214029332E-4</c:v>
                </c:pt>
                <c:pt idx="18">
                  <c:v>2.2945100032084845E-4</c:v>
                </c:pt>
                <c:pt idx="19">
                  <c:v>2.2937272885481828E-4</c:v>
                </c:pt>
                <c:pt idx="20">
                  <c:v>2.292802052233956E-4</c:v>
                </c:pt>
                <c:pt idx="21">
                  <c:v>2.2917663968117336E-4</c:v>
                </c:pt>
                <c:pt idx="22">
                  <c:v>2.2906521774086698E-4</c:v>
                </c:pt>
                <c:pt idx="23">
                  <c:v>5.336706660121358</c:v>
                </c:pt>
              </c:numCache>
            </c:numRef>
          </c:val>
          <c:smooth val="0"/>
          <c:extLst>
            <c:ext xmlns:c16="http://schemas.microsoft.com/office/drawing/2014/chart" uri="{C3380CC4-5D6E-409C-BE32-E72D297353CC}">
              <c16:uniqueId val="{00000001-EFE8-4C54-8742-B308F6C5644C}"/>
            </c:ext>
          </c:extLst>
        </c:ser>
        <c:dLbls>
          <c:showLegendKey val="0"/>
          <c:showVal val="0"/>
          <c:showCatName val="0"/>
          <c:showSerName val="0"/>
          <c:showPercent val="0"/>
          <c:showBubbleSize val="0"/>
        </c:dLbls>
        <c:smooth val="0"/>
        <c:axId val="91726592"/>
        <c:axId val="91728128"/>
      </c:lineChart>
      <c:catAx>
        <c:axId val="917265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28128"/>
        <c:crosses val="autoZero"/>
        <c:auto val="1"/>
        <c:lblAlgn val="ctr"/>
        <c:lblOffset val="100"/>
        <c:noMultiLvlLbl val="0"/>
      </c:catAx>
      <c:valAx>
        <c:axId val="91728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26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Дніпропетровська!$B$1</c:f>
              <c:strCache>
                <c:ptCount val="1"/>
                <c:pt idx="0">
                  <c:v>Кількість хворих на грип осіб / на 100 тис. населення (спостережна)</c:v>
                </c:pt>
              </c:strCache>
            </c:strRef>
          </c:tx>
          <c:marker>
            <c:symbol val="none"/>
          </c:marker>
          <c:cat>
            <c:strRef>
              <c:f>Дніпропетровська!$A$2:$A$25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Дніпропетровська!$B$2:$B$25</c:f>
              <c:numCache>
                <c:formatCode>0.0</c:formatCode>
                <c:ptCount val="24"/>
                <c:pt idx="0">
                  <c:v>24.31775856253941</c:v>
                </c:pt>
                <c:pt idx="1">
                  <c:v>56.059154475200778</c:v>
                </c:pt>
                <c:pt idx="2">
                  <c:v>3.7576435969753108</c:v>
                </c:pt>
                <c:pt idx="3">
                  <c:v>1E-3</c:v>
                </c:pt>
                <c:pt idx="4">
                  <c:v>1E-3</c:v>
                </c:pt>
                <c:pt idx="5">
                  <c:v>1E-3</c:v>
                </c:pt>
                <c:pt idx="6">
                  <c:v>1E-3</c:v>
                </c:pt>
                <c:pt idx="7">
                  <c:v>1E-3</c:v>
                </c:pt>
                <c:pt idx="8">
                  <c:v>1E-3</c:v>
                </c:pt>
                <c:pt idx="9">
                  <c:v>1E-3</c:v>
                </c:pt>
                <c:pt idx="10">
                  <c:v>1E-3</c:v>
                </c:pt>
                <c:pt idx="11">
                  <c:v>23.309610280424081</c:v>
                </c:pt>
                <c:pt idx="12">
                  <c:v>8.8314531118012383</c:v>
                </c:pt>
                <c:pt idx="13">
                  <c:v>0.80567642423449892</c:v>
                </c:pt>
                <c:pt idx="14">
                  <c:v>9.6371295360357365</c:v>
                </c:pt>
                <c:pt idx="15">
                  <c:v>1E-3</c:v>
                </c:pt>
                <c:pt idx="16">
                  <c:v>1E-3</c:v>
                </c:pt>
                <c:pt idx="17">
                  <c:v>1E-3</c:v>
                </c:pt>
                <c:pt idx="18">
                  <c:v>1E-3</c:v>
                </c:pt>
                <c:pt idx="19">
                  <c:v>1E-3</c:v>
                </c:pt>
                <c:pt idx="20">
                  <c:v>1E-3</c:v>
                </c:pt>
                <c:pt idx="21">
                  <c:v>1E-3</c:v>
                </c:pt>
                <c:pt idx="22">
                  <c:v>1E-3</c:v>
                </c:pt>
                <c:pt idx="23">
                  <c:v>0.1549377738912498</c:v>
                </c:pt>
              </c:numCache>
            </c:numRef>
          </c:val>
          <c:smooth val="0"/>
          <c:extLst>
            <c:ext xmlns:c16="http://schemas.microsoft.com/office/drawing/2014/chart" uri="{C3380CC4-5D6E-409C-BE32-E72D297353CC}">
              <c16:uniqueId val="{00000000-A7F1-40F3-8DF4-9765DE2149CC}"/>
            </c:ext>
          </c:extLst>
        </c:ser>
        <c:dLbls>
          <c:showLegendKey val="0"/>
          <c:showVal val="0"/>
          <c:showCatName val="0"/>
          <c:showSerName val="0"/>
          <c:showPercent val="0"/>
          <c:showBubbleSize val="0"/>
        </c:dLbls>
        <c:smooth val="0"/>
        <c:axId val="93398912"/>
        <c:axId val="93400448"/>
      </c:lineChart>
      <c:catAx>
        <c:axId val="93398912"/>
        <c:scaling>
          <c:orientation val="minMax"/>
        </c:scaling>
        <c:delete val="0"/>
        <c:axPos val="b"/>
        <c:numFmt formatCode="General" sourceLinked="0"/>
        <c:majorTickMark val="out"/>
        <c:minorTickMark val="none"/>
        <c:tickLblPos val="nextTo"/>
        <c:crossAx val="93400448"/>
        <c:crosses val="autoZero"/>
        <c:auto val="1"/>
        <c:lblAlgn val="ctr"/>
        <c:lblOffset val="100"/>
        <c:noMultiLvlLbl val="0"/>
      </c:catAx>
      <c:valAx>
        <c:axId val="93400448"/>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9339891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Дніпропетровська!$F$1</c:f>
              <c:strCache>
                <c:ptCount val="1"/>
                <c:pt idx="0">
                  <c:v>Інтенсивність передачи збудника грипу (усереднена)</c:v>
                </c:pt>
              </c:strCache>
            </c:strRef>
          </c:tx>
          <c:spPr>
            <a:ln w="15875"/>
          </c:spPr>
          <c:marker>
            <c:symbol val="square"/>
            <c:size val="5"/>
          </c:marker>
          <c:cat>
            <c:strRef>
              <c:f>Дніпропетровська!$A$2:$A$25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Дніпропетровська!$F$2:$F$25</c:f>
              <c:numCache>
                <c:formatCode>General</c:formatCode>
                <c:ptCount val="24"/>
                <c:pt idx="0">
                  <c:v>2.3055741692808009</c:v>
                </c:pt>
                <c:pt idx="1">
                  <c:v>6.7188889304547597E-2</c:v>
                </c:pt>
                <c:pt idx="2">
                  <c:v>2.6611428876445513E-4</c:v>
                </c:pt>
                <c:pt idx="3">
                  <c:v>0.9998555365082773</c:v>
                </c:pt>
                <c:pt idx="4">
                  <c:v>0.99978808403129438</c:v>
                </c:pt>
                <c:pt idx="5">
                  <c:v>0.99972314916419269</c:v>
                </c:pt>
                <c:pt idx="6">
                  <c:v>0.99965887732185654</c:v>
                </c:pt>
                <c:pt idx="7">
                  <c:v>0.9995966255187424</c:v>
                </c:pt>
                <c:pt idx="8">
                  <c:v>0.9995483037156887</c:v>
                </c:pt>
                <c:pt idx="9">
                  <c:v>0.99951381861826127</c:v>
                </c:pt>
                <c:pt idx="10">
                  <c:v>23297.760895253494</c:v>
                </c:pt>
                <c:pt idx="11">
                  <c:v>0.23932824444514869</c:v>
                </c:pt>
                <c:pt idx="12">
                  <c:v>2.3055741692808009</c:v>
                </c:pt>
                <c:pt idx="13">
                  <c:v>6.7188889304547597E-2</c:v>
                </c:pt>
                <c:pt idx="14">
                  <c:v>2.6611428876445513E-4</c:v>
                </c:pt>
                <c:pt idx="15">
                  <c:v>0.9998555365082773</c:v>
                </c:pt>
                <c:pt idx="16">
                  <c:v>0.99978808403129438</c:v>
                </c:pt>
                <c:pt idx="17">
                  <c:v>0.99972314916419269</c:v>
                </c:pt>
                <c:pt idx="18">
                  <c:v>0.99965887732185654</c:v>
                </c:pt>
                <c:pt idx="19">
                  <c:v>0.9995966255187424</c:v>
                </c:pt>
                <c:pt idx="20">
                  <c:v>0.9995483037156887</c:v>
                </c:pt>
                <c:pt idx="21">
                  <c:v>0.99951381861826127</c:v>
                </c:pt>
                <c:pt idx="22">
                  <c:v>23297.760895253494</c:v>
                </c:pt>
                <c:pt idx="23">
                  <c:v>0.23932824444514869</c:v>
                </c:pt>
              </c:numCache>
            </c:numRef>
          </c:val>
          <c:smooth val="0"/>
          <c:extLst>
            <c:ext xmlns:c16="http://schemas.microsoft.com/office/drawing/2014/chart" uri="{C3380CC4-5D6E-409C-BE32-E72D297353CC}">
              <c16:uniqueId val="{00000000-D9F9-4E0E-AAED-FDD06CCA50D2}"/>
            </c:ext>
          </c:extLst>
        </c:ser>
        <c:ser>
          <c:idx val="1"/>
          <c:order val="1"/>
          <c:tx>
            <c:strRef>
              <c:f>Дніпропетровська!$E$1</c:f>
              <c:strCache>
                <c:ptCount val="1"/>
                <c:pt idx="0">
                  <c:v>Інтенсивність передачи збудника грипу (розрахована)</c:v>
                </c:pt>
              </c:strCache>
            </c:strRef>
          </c:tx>
          <c:spPr>
            <a:ln w="15875"/>
          </c:spPr>
          <c:marker>
            <c:symbol val="triangle"/>
            <c:size val="5"/>
          </c:marker>
          <c:cat>
            <c:strRef>
              <c:f>Дніпропетровська!$A$2:$A$25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Дніпропетровська!$E$2:$E$25</c:f>
              <c:numCache>
                <c:formatCode>General</c:formatCode>
                <c:ptCount val="24"/>
                <c:pt idx="0">
                  <c:v>2.3058371098107573</c:v>
                </c:pt>
                <c:pt idx="1">
                  <c:v>6.706757026486114E-2</c:v>
                </c:pt>
                <c:pt idx="2">
                  <c:v>2.6613422801805486E-4</c:v>
                </c:pt>
                <c:pt idx="3">
                  <c:v>1.0000000100000002</c:v>
                </c:pt>
                <c:pt idx="4">
                  <c:v>1.0000000100000002</c:v>
                </c:pt>
                <c:pt idx="5">
                  <c:v>1.0000000100000002</c:v>
                </c:pt>
                <c:pt idx="6">
                  <c:v>1.0000000100000002</c:v>
                </c:pt>
                <c:pt idx="7">
                  <c:v>1.0000000100000002</c:v>
                </c:pt>
                <c:pt idx="8">
                  <c:v>1.0000000100000002</c:v>
                </c:pt>
                <c:pt idx="9">
                  <c:v>1.0000000100000002</c:v>
                </c:pt>
                <c:pt idx="10">
                  <c:v>23309.610513520187</c:v>
                </c:pt>
                <c:pt idx="11">
                  <c:v>0.37896438691128598</c:v>
                </c:pt>
                <c:pt idx="12">
                  <c:v>9.1236127651273147E-2</c:v>
                </c:pt>
                <c:pt idx="13">
                  <c:v>11.961634833610267</c:v>
                </c:pt>
                <c:pt idx="14">
                  <c:v>1.0377533858438462E-4</c:v>
                </c:pt>
                <c:pt idx="15">
                  <c:v>1.0000000100000002</c:v>
                </c:pt>
                <c:pt idx="16">
                  <c:v>1.0000000100000002</c:v>
                </c:pt>
                <c:pt idx="17">
                  <c:v>1.0000000100000002</c:v>
                </c:pt>
                <c:pt idx="18">
                  <c:v>1.0000000100000002</c:v>
                </c:pt>
                <c:pt idx="19">
                  <c:v>1.0000000100000002</c:v>
                </c:pt>
                <c:pt idx="20">
                  <c:v>1.0000000100000002</c:v>
                </c:pt>
                <c:pt idx="21">
                  <c:v>1.0000000100000002</c:v>
                </c:pt>
                <c:pt idx="22">
                  <c:v>154.93777544062755</c:v>
                </c:pt>
                <c:pt idx="23">
                  <c:v>0</c:v>
                </c:pt>
              </c:numCache>
            </c:numRef>
          </c:val>
          <c:smooth val="0"/>
          <c:extLst>
            <c:ext xmlns:c16="http://schemas.microsoft.com/office/drawing/2014/chart" uri="{C3380CC4-5D6E-409C-BE32-E72D297353CC}">
              <c16:uniqueId val="{00000001-D9F9-4E0E-AAED-FDD06CCA50D2}"/>
            </c:ext>
          </c:extLst>
        </c:ser>
        <c:dLbls>
          <c:showLegendKey val="0"/>
          <c:showVal val="0"/>
          <c:showCatName val="0"/>
          <c:showSerName val="0"/>
          <c:showPercent val="0"/>
          <c:showBubbleSize val="0"/>
        </c:dLbls>
        <c:marker val="1"/>
        <c:smooth val="0"/>
        <c:axId val="93430912"/>
        <c:axId val="93432448"/>
      </c:lineChart>
      <c:catAx>
        <c:axId val="93430912"/>
        <c:scaling>
          <c:orientation val="minMax"/>
        </c:scaling>
        <c:delete val="0"/>
        <c:axPos val="b"/>
        <c:numFmt formatCode="General" sourceLinked="1"/>
        <c:majorTickMark val="out"/>
        <c:minorTickMark val="none"/>
        <c:tickLblPos val="nextTo"/>
        <c:crossAx val="93432448"/>
        <c:crosses val="autoZero"/>
        <c:auto val="1"/>
        <c:lblAlgn val="ctr"/>
        <c:lblOffset val="100"/>
        <c:noMultiLvlLbl val="0"/>
      </c:catAx>
      <c:valAx>
        <c:axId val="93432448"/>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93430912"/>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Дніпропетровська!$F$1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Дніпропетровська!$E$2:$E$25</c:f>
              <c:numCache>
                <c:formatCode>General</c:formatCode>
                <c:ptCount val="24"/>
                <c:pt idx="0">
                  <c:v>2.3058371098107573</c:v>
                </c:pt>
                <c:pt idx="1">
                  <c:v>6.706757026486114E-2</c:v>
                </c:pt>
                <c:pt idx="2">
                  <c:v>2.6613422801805486E-4</c:v>
                </c:pt>
                <c:pt idx="3">
                  <c:v>1.0000000100000002</c:v>
                </c:pt>
                <c:pt idx="4">
                  <c:v>1.0000000100000002</c:v>
                </c:pt>
                <c:pt idx="5">
                  <c:v>1.0000000100000002</c:v>
                </c:pt>
                <c:pt idx="6">
                  <c:v>1.0000000100000002</c:v>
                </c:pt>
                <c:pt idx="7">
                  <c:v>1.0000000100000002</c:v>
                </c:pt>
                <c:pt idx="8">
                  <c:v>1.0000000100000002</c:v>
                </c:pt>
                <c:pt idx="9">
                  <c:v>1.0000000100000002</c:v>
                </c:pt>
                <c:pt idx="10">
                  <c:v>23309.610513520187</c:v>
                </c:pt>
                <c:pt idx="11">
                  <c:v>0.37896438691128598</c:v>
                </c:pt>
                <c:pt idx="12">
                  <c:v>9.1236127651273147E-2</c:v>
                </c:pt>
                <c:pt idx="13">
                  <c:v>11.961634833610267</c:v>
                </c:pt>
                <c:pt idx="14">
                  <c:v>1.0377533858438462E-4</c:v>
                </c:pt>
                <c:pt idx="15">
                  <c:v>1.0000000100000002</c:v>
                </c:pt>
                <c:pt idx="16">
                  <c:v>1.0000000100000002</c:v>
                </c:pt>
                <c:pt idx="17">
                  <c:v>1.0000000100000002</c:v>
                </c:pt>
                <c:pt idx="18">
                  <c:v>1.0000000100000002</c:v>
                </c:pt>
                <c:pt idx="19">
                  <c:v>1.0000000100000002</c:v>
                </c:pt>
                <c:pt idx="20">
                  <c:v>1.0000000100000002</c:v>
                </c:pt>
                <c:pt idx="21">
                  <c:v>1.0000000100000002</c:v>
                </c:pt>
                <c:pt idx="22">
                  <c:v>154.93777544062755</c:v>
                </c:pt>
                <c:pt idx="23">
                  <c:v>0</c:v>
                </c:pt>
              </c:numCache>
            </c:numRef>
          </c:xVal>
          <c:yVal>
            <c:numRef>
              <c:f>Дніпропетровська!$F$2:$F$25</c:f>
              <c:numCache>
                <c:formatCode>General</c:formatCode>
                <c:ptCount val="24"/>
                <c:pt idx="0">
                  <c:v>2.3055741692808009</c:v>
                </c:pt>
                <c:pt idx="1">
                  <c:v>6.7188889304547597E-2</c:v>
                </c:pt>
                <c:pt idx="2">
                  <c:v>2.6611428876445513E-4</c:v>
                </c:pt>
                <c:pt idx="3">
                  <c:v>0.9998555365082773</c:v>
                </c:pt>
                <c:pt idx="4">
                  <c:v>0.99978808403129438</c:v>
                </c:pt>
                <c:pt idx="5">
                  <c:v>0.99972314916419269</c:v>
                </c:pt>
                <c:pt idx="6">
                  <c:v>0.99965887732185654</c:v>
                </c:pt>
                <c:pt idx="7">
                  <c:v>0.9995966255187424</c:v>
                </c:pt>
                <c:pt idx="8">
                  <c:v>0.9995483037156887</c:v>
                </c:pt>
                <c:pt idx="9">
                  <c:v>0.99951381861826127</c:v>
                </c:pt>
                <c:pt idx="10">
                  <c:v>23297.760895253494</c:v>
                </c:pt>
                <c:pt idx="11">
                  <c:v>0.23932824444514869</c:v>
                </c:pt>
                <c:pt idx="12">
                  <c:v>2.3055741692808009</c:v>
                </c:pt>
                <c:pt idx="13">
                  <c:v>6.7188889304547597E-2</c:v>
                </c:pt>
                <c:pt idx="14">
                  <c:v>2.6611428876445513E-4</c:v>
                </c:pt>
                <c:pt idx="15">
                  <c:v>0.9998555365082773</c:v>
                </c:pt>
                <c:pt idx="16">
                  <c:v>0.99978808403129438</c:v>
                </c:pt>
                <c:pt idx="17">
                  <c:v>0.99972314916419269</c:v>
                </c:pt>
                <c:pt idx="18">
                  <c:v>0.99965887732185654</c:v>
                </c:pt>
                <c:pt idx="19">
                  <c:v>0.9995966255187424</c:v>
                </c:pt>
                <c:pt idx="20">
                  <c:v>0.9995483037156887</c:v>
                </c:pt>
                <c:pt idx="21">
                  <c:v>0.99951381861826127</c:v>
                </c:pt>
                <c:pt idx="22">
                  <c:v>23297.760895253494</c:v>
                </c:pt>
                <c:pt idx="23">
                  <c:v>0.23932824444514869</c:v>
                </c:pt>
              </c:numCache>
            </c:numRef>
          </c:yVal>
          <c:smooth val="0"/>
          <c:extLst>
            <c:ext xmlns:c16="http://schemas.microsoft.com/office/drawing/2014/chart" uri="{C3380CC4-5D6E-409C-BE32-E72D297353CC}">
              <c16:uniqueId val="{00000001-F9AB-4523-809F-10EB8E852C0A}"/>
            </c:ext>
          </c:extLst>
        </c:ser>
        <c:dLbls>
          <c:showLegendKey val="0"/>
          <c:showVal val="0"/>
          <c:showCatName val="0"/>
          <c:showSerName val="0"/>
          <c:showPercent val="0"/>
          <c:showBubbleSize val="0"/>
        </c:dLbls>
        <c:axId val="98783232"/>
        <c:axId val="98785152"/>
      </c:scatterChart>
      <c:valAx>
        <c:axId val="9878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8785152"/>
        <c:crosses val="autoZero"/>
        <c:crossBetween val="midCat"/>
      </c:valAx>
      <c:valAx>
        <c:axId val="987851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8783232"/>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Донецька!$C$1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Донецька!$C$2:$C$25</c:f>
              <c:numCache>
                <c:formatCode>General</c:formatCode>
                <c:ptCount val="24"/>
                <c:pt idx="0">
                  <c:v>5.9121946892946799E-4</c:v>
                </c:pt>
                <c:pt idx="1">
                  <c:v>2.1566789944367485E-4</c:v>
                </c:pt>
                <c:pt idx="2">
                  <c:v>2.6608377204089754E-5</c:v>
                </c:pt>
                <c:pt idx="3">
                  <c:v>1.1670340878986735E-6</c:v>
                </c:pt>
                <c:pt idx="4">
                  <c:v>1E-8</c:v>
                </c:pt>
                <c:pt idx="5">
                  <c:v>1E-8</c:v>
                </c:pt>
                <c:pt idx="6">
                  <c:v>1E-8</c:v>
                </c:pt>
                <c:pt idx="7">
                  <c:v>1E-8</c:v>
                </c:pt>
                <c:pt idx="8">
                  <c:v>1E-8</c:v>
                </c:pt>
                <c:pt idx="9">
                  <c:v>2.3340681757973467E-7</c:v>
                </c:pt>
                <c:pt idx="10">
                  <c:v>2.5674749933770815E-6</c:v>
                </c:pt>
                <c:pt idx="11">
                  <c:v>2.4437693800598222E-4</c:v>
                </c:pt>
                <c:pt idx="12">
                  <c:v>3.8547239393718814E-4</c:v>
                </c:pt>
                <c:pt idx="13">
                  <c:v>2.528850162555434E-5</c:v>
                </c:pt>
                <c:pt idx="14">
                  <c:v>4.1430601261305375E-4</c:v>
                </c:pt>
                <c:pt idx="15">
                  <c:v>1.4180468201245422E-6</c:v>
                </c:pt>
                <c:pt idx="16">
                  <c:v>1E-8</c:v>
                </c:pt>
                <c:pt idx="17">
                  <c:v>1E-8</c:v>
                </c:pt>
                <c:pt idx="18">
                  <c:v>1E-8</c:v>
                </c:pt>
                <c:pt idx="19">
                  <c:v>1E-8</c:v>
                </c:pt>
                <c:pt idx="20">
                  <c:v>1E-8</c:v>
                </c:pt>
                <c:pt idx="21">
                  <c:v>1E-8</c:v>
                </c:pt>
                <c:pt idx="22">
                  <c:v>1E-8</c:v>
                </c:pt>
                <c:pt idx="23">
                  <c:v>7.0902341006227112E-7</c:v>
                </c:pt>
              </c:numCache>
            </c:numRef>
          </c:val>
          <c:smooth val="0"/>
          <c:extLst>
            <c:ext xmlns:c16="http://schemas.microsoft.com/office/drawing/2014/chart" uri="{C3380CC4-5D6E-409C-BE32-E72D297353CC}">
              <c16:uniqueId val="{00000000-FC76-451F-A268-9EA223A99A71}"/>
            </c:ext>
          </c:extLst>
        </c:ser>
        <c:ser>
          <c:idx val="1"/>
          <c:order val="1"/>
          <c:tx>
            <c:strRef>
              <c:f>Донецька!$G$1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Донецька!$G$2:$G$25</c:f>
              <c:numCache>
                <c:formatCode>General</c:formatCode>
                <c:ptCount val="24"/>
                <c:pt idx="0">
                  <c:v>5.9121946892946799E-4</c:v>
                </c:pt>
                <c:pt idx="1">
                  <c:v>2.1509301445202407E-4</c:v>
                </c:pt>
                <c:pt idx="2">
                  <c:v>2.7165056517054794E-5</c:v>
                </c:pt>
                <c:pt idx="3">
                  <c:v>1.185268363620606E-6</c:v>
                </c:pt>
                <c:pt idx="4">
                  <c:v>1.0097858320362983E-8</c:v>
                </c:pt>
                <c:pt idx="5">
                  <c:v>1.0039963465411177E-8</c:v>
                </c:pt>
                <c:pt idx="6">
                  <c:v>9.9827227595560281E-9</c:v>
                </c:pt>
                <c:pt idx="7">
                  <c:v>9.9263369966480315E-9</c:v>
                </c:pt>
                <c:pt idx="8">
                  <c:v>9.871018837797122E-9</c:v>
                </c:pt>
                <c:pt idx="9">
                  <c:v>2.2913664065701928E-7</c:v>
                </c:pt>
                <c:pt idx="10">
                  <c:v>2.5142423400997261E-6</c:v>
                </c:pt>
                <c:pt idx="11">
                  <c:v>2.4443445368285037E-4</c:v>
                </c:pt>
                <c:pt idx="12">
                  <c:v>5.8529929881489542E-4</c:v>
                </c:pt>
                <c:pt idx="13">
                  <c:v>2.1294044413028518E-4</c:v>
                </c:pt>
                <c:pt idx="14">
                  <c:v>2.6893256708540921E-5</c:v>
                </c:pt>
                <c:pt idx="15">
                  <c:v>1.1734094871255138E-6</c:v>
                </c:pt>
                <c:pt idx="16">
                  <c:v>9.9968270958348491E-9</c:v>
                </c:pt>
                <c:pt idx="17">
                  <c:v>9.9395114922494581E-9</c:v>
                </c:pt>
                <c:pt idx="18">
                  <c:v>9.8828434928424256E-9</c:v>
                </c:pt>
                <c:pt idx="19">
                  <c:v>9.8270218824793994E-9</c:v>
                </c:pt>
                <c:pt idx="20">
                  <c:v>9.7722571945511023E-9</c:v>
                </c:pt>
                <c:pt idx="21">
                  <c:v>2.2684407984745396E-7</c:v>
                </c:pt>
                <c:pt idx="22">
                  <c:v>2.4890868166068742E-6</c:v>
                </c:pt>
                <c:pt idx="23">
                  <c:v>2.4198884164343526E-4</c:v>
                </c:pt>
              </c:numCache>
            </c:numRef>
          </c:val>
          <c:smooth val="0"/>
          <c:extLst>
            <c:ext xmlns:c16="http://schemas.microsoft.com/office/drawing/2014/chart" uri="{C3380CC4-5D6E-409C-BE32-E72D297353CC}">
              <c16:uniqueId val="{00000001-FC76-451F-A268-9EA223A99A71}"/>
            </c:ext>
          </c:extLst>
        </c:ser>
        <c:dLbls>
          <c:showLegendKey val="0"/>
          <c:showVal val="0"/>
          <c:showCatName val="0"/>
          <c:showSerName val="0"/>
          <c:showPercent val="0"/>
          <c:showBubbleSize val="0"/>
        </c:dLbls>
        <c:smooth val="0"/>
        <c:axId val="93113728"/>
        <c:axId val="93119616"/>
      </c:lineChart>
      <c:catAx>
        <c:axId val="931137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9616"/>
        <c:crosses val="autoZero"/>
        <c:auto val="1"/>
        <c:lblAlgn val="ctr"/>
        <c:lblOffset val="100"/>
        <c:noMultiLvlLbl val="0"/>
      </c:catAx>
      <c:valAx>
        <c:axId val="9311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3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Донецька!$E$1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Донецька!$E$2:$E$25</c:f>
              <c:numCache>
                <c:formatCode>General</c:formatCode>
                <c:ptCount val="24"/>
                <c:pt idx="0">
                  <c:v>0.36500063559247475</c:v>
                </c:pt>
                <c:pt idx="1">
                  <c:v>0.12340323749363817</c:v>
                </c:pt>
                <c:pt idx="2">
                  <c:v>4.3860816187948626E-2</c:v>
                </c:pt>
                <c:pt idx="3">
                  <c:v>8.5687400000116713E-3</c:v>
                </c:pt>
                <c:pt idx="4">
                  <c:v>1.0000000100000002</c:v>
                </c:pt>
                <c:pt idx="5">
                  <c:v>1.0000000100000002</c:v>
                </c:pt>
                <c:pt idx="6">
                  <c:v>1.0000000100000002</c:v>
                </c:pt>
                <c:pt idx="7">
                  <c:v>1.0000000100000002</c:v>
                </c:pt>
                <c:pt idx="8">
                  <c:v>23.340681991380286</c:v>
                </c:pt>
                <c:pt idx="9">
                  <c:v>11.000002567475592</c:v>
                </c:pt>
                <c:pt idx="10">
                  <c:v>95.182062559383624</c:v>
                </c:pt>
                <c:pt idx="11">
                  <c:v>1.5777536975159994</c:v>
                </c:pt>
                <c:pt idx="12">
                  <c:v>6.5629222226426531E-2</c:v>
                </c:pt>
                <c:pt idx="13">
                  <c:v>16.38359188658351</c:v>
                </c:pt>
                <c:pt idx="14">
                  <c:v>3.4241225706784827E-3</c:v>
                </c:pt>
                <c:pt idx="15">
                  <c:v>7.0519633333475142E-3</c:v>
                </c:pt>
                <c:pt idx="16">
                  <c:v>1.0000000100000002</c:v>
                </c:pt>
                <c:pt idx="17">
                  <c:v>1.0000000100000002</c:v>
                </c:pt>
                <c:pt idx="18">
                  <c:v>1.0000000100000002</c:v>
                </c:pt>
                <c:pt idx="19">
                  <c:v>1.0000000100000002</c:v>
                </c:pt>
                <c:pt idx="20">
                  <c:v>1.0000000100000002</c:v>
                </c:pt>
                <c:pt idx="21">
                  <c:v>1.0000000100000002</c:v>
                </c:pt>
                <c:pt idx="22">
                  <c:v>70.902341715250529</c:v>
                </c:pt>
                <c:pt idx="23">
                  <c:v>0</c:v>
                </c:pt>
              </c:numCache>
            </c:numRef>
          </c:val>
          <c:smooth val="0"/>
          <c:extLst>
            <c:ext xmlns:c16="http://schemas.microsoft.com/office/drawing/2014/chart" uri="{C3380CC4-5D6E-409C-BE32-E72D297353CC}">
              <c16:uniqueId val="{00000000-0295-4987-8DEC-7BD3E3B9D6BA}"/>
            </c:ext>
          </c:extLst>
        </c:ser>
        <c:ser>
          <c:idx val="1"/>
          <c:order val="1"/>
          <c:tx>
            <c:strRef>
              <c:f>Донецька!$F$1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Донецька!$F$2:$F$25</c:f>
              <c:numCache>
                <c:formatCode>General</c:formatCode>
                <c:ptCount val="24"/>
                <c:pt idx="0">
                  <c:v>0.36402768881696307</c:v>
                </c:pt>
                <c:pt idx="1">
                  <c:v>0.1263216327932912</c:v>
                </c:pt>
                <c:pt idx="2">
                  <c:v>4.3633281662168309E-2</c:v>
                </c:pt>
                <c:pt idx="3">
                  <c:v>8.5194801438920505E-3</c:v>
                </c:pt>
                <c:pt idx="4">
                  <c:v>0.9942666304346014</c:v>
                </c:pt>
                <c:pt idx="5">
                  <c:v>0.99429872371287231</c:v>
                </c:pt>
                <c:pt idx="6">
                  <c:v>0.99435167487125198</c:v>
                </c:pt>
                <c:pt idx="7">
                  <c:v>0.99442714257167275</c:v>
                </c:pt>
                <c:pt idx="8">
                  <c:v>23.213069155682714</c:v>
                </c:pt>
                <c:pt idx="9">
                  <c:v>10.972679485025353</c:v>
                </c:pt>
                <c:pt idx="10">
                  <c:v>97.220170209269881</c:v>
                </c:pt>
                <c:pt idx="11">
                  <c:v>2.3950895313144964</c:v>
                </c:pt>
                <c:pt idx="12">
                  <c:v>0.36402768881696307</c:v>
                </c:pt>
                <c:pt idx="13">
                  <c:v>0.1263216327932912</c:v>
                </c:pt>
                <c:pt idx="14">
                  <c:v>4.3633281662168309E-2</c:v>
                </c:pt>
                <c:pt idx="15">
                  <c:v>8.5194801438920505E-3</c:v>
                </c:pt>
                <c:pt idx="16">
                  <c:v>0.9942666304346014</c:v>
                </c:pt>
                <c:pt idx="17">
                  <c:v>0.99429872371287231</c:v>
                </c:pt>
                <c:pt idx="18">
                  <c:v>0.99435167487125198</c:v>
                </c:pt>
                <c:pt idx="19">
                  <c:v>0.99442714257167275</c:v>
                </c:pt>
                <c:pt idx="20">
                  <c:v>23.213069155682714</c:v>
                </c:pt>
                <c:pt idx="21">
                  <c:v>10.972679485025353</c:v>
                </c:pt>
                <c:pt idx="22">
                  <c:v>97.220170209269881</c:v>
                </c:pt>
                <c:pt idx="23">
                  <c:v>2.3950895313144964</c:v>
                </c:pt>
              </c:numCache>
            </c:numRef>
          </c:val>
          <c:smooth val="0"/>
          <c:extLst>
            <c:ext xmlns:c16="http://schemas.microsoft.com/office/drawing/2014/chart" uri="{C3380CC4-5D6E-409C-BE32-E72D297353CC}">
              <c16:uniqueId val="{00000001-0295-4987-8DEC-7BD3E3B9D6BA}"/>
            </c:ext>
          </c:extLst>
        </c:ser>
        <c:dLbls>
          <c:showLegendKey val="0"/>
          <c:showVal val="0"/>
          <c:showCatName val="0"/>
          <c:showSerName val="0"/>
          <c:showPercent val="0"/>
          <c:showBubbleSize val="0"/>
        </c:dLbls>
        <c:smooth val="0"/>
        <c:axId val="93464832"/>
        <c:axId val="93466624"/>
      </c:lineChart>
      <c:catAx>
        <c:axId val="934648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6624"/>
        <c:crosses val="autoZero"/>
        <c:auto val="1"/>
        <c:lblAlgn val="ctr"/>
        <c:lblOffset val="100"/>
        <c:noMultiLvlLbl val="0"/>
      </c:catAx>
      <c:valAx>
        <c:axId val="9346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4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Донецька!$B$1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Донецька!$B$2:$B$25</c:f>
              <c:numCache>
                <c:formatCode>0.0</c:formatCode>
                <c:ptCount val="24"/>
                <c:pt idx="0">
                  <c:v>59.121946892946795</c:v>
                </c:pt>
                <c:pt idx="1">
                  <c:v>21.566789944367486</c:v>
                </c:pt>
                <c:pt idx="2">
                  <c:v>2.6608377204089755</c:v>
                </c:pt>
                <c:pt idx="3">
                  <c:v>0.11670340878986735</c:v>
                </c:pt>
                <c:pt idx="4">
                  <c:v>1E-3</c:v>
                </c:pt>
                <c:pt idx="5">
                  <c:v>1E-3</c:v>
                </c:pt>
                <c:pt idx="6">
                  <c:v>1E-3</c:v>
                </c:pt>
                <c:pt idx="7">
                  <c:v>1E-3</c:v>
                </c:pt>
                <c:pt idx="8">
                  <c:v>1E-3</c:v>
                </c:pt>
                <c:pt idx="9">
                  <c:v>2.3340681757973467E-2</c:v>
                </c:pt>
                <c:pt idx="10">
                  <c:v>0.25674749933770813</c:v>
                </c:pt>
                <c:pt idx="11">
                  <c:v>24.437693800598222</c:v>
                </c:pt>
                <c:pt idx="12">
                  <c:v>38.547239393718812</c:v>
                </c:pt>
                <c:pt idx="13">
                  <c:v>2.5288501625554338</c:v>
                </c:pt>
                <c:pt idx="14">
                  <c:v>41.430601261305377</c:v>
                </c:pt>
                <c:pt idx="15">
                  <c:v>0.14180468201245422</c:v>
                </c:pt>
                <c:pt idx="16">
                  <c:v>1E-3</c:v>
                </c:pt>
                <c:pt idx="17">
                  <c:v>1E-3</c:v>
                </c:pt>
                <c:pt idx="18">
                  <c:v>1E-3</c:v>
                </c:pt>
                <c:pt idx="19">
                  <c:v>1E-3</c:v>
                </c:pt>
                <c:pt idx="20">
                  <c:v>1E-3</c:v>
                </c:pt>
                <c:pt idx="21">
                  <c:v>1E-3</c:v>
                </c:pt>
                <c:pt idx="22">
                  <c:v>1E-3</c:v>
                </c:pt>
                <c:pt idx="23">
                  <c:v>7.090234100622711E-2</c:v>
                </c:pt>
              </c:numCache>
            </c:numRef>
          </c:val>
          <c:smooth val="0"/>
          <c:extLst>
            <c:ext xmlns:c16="http://schemas.microsoft.com/office/drawing/2014/chart" uri="{C3380CC4-5D6E-409C-BE32-E72D297353CC}">
              <c16:uniqueId val="{00000000-8781-4B6D-A1E5-2C029A4DACB2}"/>
            </c:ext>
          </c:extLst>
        </c:ser>
        <c:ser>
          <c:idx val="1"/>
          <c:order val="1"/>
          <c:tx>
            <c:strRef>
              <c:f>Донецька!$I$1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Донецька!$I$2:$I$25</c:f>
              <c:numCache>
                <c:formatCode>General</c:formatCode>
                <c:ptCount val="24"/>
                <c:pt idx="0">
                  <c:v>59.121946892946802</c:v>
                </c:pt>
                <c:pt idx="1">
                  <c:v>21.509301445202407</c:v>
                </c:pt>
                <c:pt idx="2">
                  <c:v>2.7165056517054795</c:v>
                </c:pt>
                <c:pt idx="3">
                  <c:v>0.1185268363620606</c:v>
                </c:pt>
                <c:pt idx="4">
                  <c:v>1.0097858320362984E-3</c:v>
                </c:pt>
                <c:pt idx="5">
                  <c:v>1.0039963465411177E-3</c:v>
                </c:pt>
                <c:pt idx="6">
                  <c:v>9.982722759556029E-4</c:v>
                </c:pt>
                <c:pt idx="7">
                  <c:v>9.9263369966480323E-4</c:v>
                </c:pt>
                <c:pt idx="8">
                  <c:v>9.8710188377971217E-4</c:v>
                </c:pt>
                <c:pt idx="9">
                  <c:v>2.2913664065701927E-2</c:v>
                </c:pt>
                <c:pt idx="10">
                  <c:v>0.2514242340099726</c:v>
                </c:pt>
                <c:pt idx="11">
                  <c:v>24.443445368285037</c:v>
                </c:pt>
                <c:pt idx="12">
                  <c:v>58.529929881489544</c:v>
                </c:pt>
                <c:pt idx="13">
                  <c:v>21.294044413028519</c:v>
                </c:pt>
                <c:pt idx="14">
                  <c:v>2.689325670854092</c:v>
                </c:pt>
                <c:pt idx="15">
                  <c:v>0.11734094871255138</c:v>
                </c:pt>
                <c:pt idx="16">
                  <c:v>9.9968270958348485E-4</c:v>
                </c:pt>
                <c:pt idx="17">
                  <c:v>9.9395114922494585E-4</c:v>
                </c:pt>
                <c:pt idx="18">
                  <c:v>9.8828434928424267E-4</c:v>
                </c:pt>
                <c:pt idx="19">
                  <c:v>9.8270218824794003E-4</c:v>
                </c:pt>
                <c:pt idx="20">
                  <c:v>9.7722571945511026E-4</c:v>
                </c:pt>
                <c:pt idx="21">
                  <c:v>2.2684407984745397E-2</c:v>
                </c:pt>
                <c:pt idx="22">
                  <c:v>0.24890868166068741</c:v>
                </c:pt>
                <c:pt idx="23">
                  <c:v>24.198884164343525</c:v>
                </c:pt>
              </c:numCache>
            </c:numRef>
          </c:val>
          <c:smooth val="0"/>
          <c:extLst>
            <c:ext xmlns:c16="http://schemas.microsoft.com/office/drawing/2014/chart" uri="{C3380CC4-5D6E-409C-BE32-E72D297353CC}">
              <c16:uniqueId val="{00000001-8781-4B6D-A1E5-2C029A4DACB2}"/>
            </c:ext>
          </c:extLst>
        </c:ser>
        <c:dLbls>
          <c:showLegendKey val="0"/>
          <c:showVal val="0"/>
          <c:showCatName val="0"/>
          <c:showSerName val="0"/>
          <c:showPercent val="0"/>
          <c:showBubbleSize val="0"/>
        </c:dLbls>
        <c:smooth val="0"/>
        <c:axId val="93496448"/>
        <c:axId val="93497984"/>
      </c:lineChart>
      <c:catAx>
        <c:axId val="934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97984"/>
        <c:crosses val="autoZero"/>
        <c:auto val="1"/>
        <c:lblAlgn val="ctr"/>
        <c:lblOffset val="100"/>
        <c:noMultiLvlLbl val="0"/>
      </c:catAx>
      <c:valAx>
        <c:axId val="9349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96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Донецька!$B$1</c:f>
              <c:strCache>
                <c:ptCount val="1"/>
                <c:pt idx="0">
                  <c:v>Кількість хворих на грип осіб / на 100 тис. населення (спостережна)</c:v>
                </c:pt>
              </c:strCache>
            </c:strRef>
          </c:tx>
          <c:marker>
            <c:symbol val="none"/>
          </c:marker>
          <c:cat>
            <c:strRef>
              <c:f>Донецька!$A$2:$A$25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Донецька!$B$2:$B$25</c:f>
              <c:numCache>
                <c:formatCode>0.0</c:formatCode>
                <c:ptCount val="24"/>
                <c:pt idx="0">
                  <c:v>59.121946892946795</c:v>
                </c:pt>
                <c:pt idx="1">
                  <c:v>21.566789944367486</c:v>
                </c:pt>
                <c:pt idx="2">
                  <c:v>2.6608377204089755</c:v>
                </c:pt>
                <c:pt idx="3">
                  <c:v>0.11670340878986735</c:v>
                </c:pt>
                <c:pt idx="4">
                  <c:v>1E-3</c:v>
                </c:pt>
                <c:pt idx="5">
                  <c:v>1E-3</c:v>
                </c:pt>
                <c:pt idx="6">
                  <c:v>1E-3</c:v>
                </c:pt>
                <c:pt idx="7">
                  <c:v>1E-3</c:v>
                </c:pt>
                <c:pt idx="8">
                  <c:v>1E-3</c:v>
                </c:pt>
                <c:pt idx="9">
                  <c:v>2.3340681757973467E-2</c:v>
                </c:pt>
                <c:pt idx="10">
                  <c:v>0.25674749933770813</c:v>
                </c:pt>
                <c:pt idx="11">
                  <c:v>24.437693800598222</c:v>
                </c:pt>
                <c:pt idx="12">
                  <c:v>38.547239393718812</c:v>
                </c:pt>
                <c:pt idx="13">
                  <c:v>2.5288501625554338</c:v>
                </c:pt>
                <c:pt idx="14">
                  <c:v>41.430601261305377</c:v>
                </c:pt>
                <c:pt idx="15">
                  <c:v>0.14180468201245422</c:v>
                </c:pt>
                <c:pt idx="16">
                  <c:v>1E-3</c:v>
                </c:pt>
                <c:pt idx="17">
                  <c:v>1E-3</c:v>
                </c:pt>
                <c:pt idx="18">
                  <c:v>1E-3</c:v>
                </c:pt>
                <c:pt idx="19">
                  <c:v>1E-3</c:v>
                </c:pt>
                <c:pt idx="20">
                  <c:v>1E-3</c:v>
                </c:pt>
                <c:pt idx="21">
                  <c:v>1E-3</c:v>
                </c:pt>
                <c:pt idx="22">
                  <c:v>1E-3</c:v>
                </c:pt>
                <c:pt idx="23">
                  <c:v>7.090234100622711E-2</c:v>
                </c:pt>
              </c:numCache>
            </c:numRef>
          </c:val>
          <c:smooth val="0"/>
          <c:extLst>
            <c:ext xmlns:c16="http://schemas.microsoft.com/office/drawing/2014/chart" uri="{C3380CC4-5D6E-409C-BE32-E72D297353CC}">
              <c16:uniqueId val="{00000000-059D-4DD7-9FDE-07DBDC3939BA}"/>
            </c:ext>
          </c:extLst>
        </c:ser>
        <c:dLbls>
          <c:showLegendKey val="0"/>
          <c:showVal val="0"/>
          <c:showCatName val="0"/>
          <c:showSerName val="0"/>
          <c:showPercent val="0"/>
          <c:showBubbleSize val="0"/>
        </c:dLbls>
        <c:smooth val="0"/>
        <c:axId val="93518080"/>
        <c:axId val="93204480"/>
      </c:lineChart>
      <c:catAx>
        <c:axId val="93518080"/>
        <c:scaling>
          <c:orientation val="minMax"/>
        </c:scaling>
        <c:delete val="0"/>
        <c:axPos val="b"/>
        <c:numFmt formatCode="General" sourceLinked="0"/>
        <c:majorTickMark val="out"/>
        <c:minorTickMark val="none"/>
        <c:tickLblPos val="nextTo"/>
        <c:crossAx val="93204480"/>
        <c:crosses val="autoZero"/>
        <c:auto val="1"/>
        <c:lblAlgn val="ctr"/>
        <c:lblOffset val="100"/>
        <c:noMultiLvlLbl val="0"/>
      </c:catAx>
      <c:valAx>
        <c:axId val="93204480"/>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9351808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Донецька!$F$1</c:f>
              <c:strCache>
                <c:ptCount val="1"/>
                <c:pt idx="0">
                  <c:v>Інтенсивність передачи збудника грипу (усереднена)</c:v>
                </c:pt>
              </c:strCache>
            </c:strRef>
          </c:tx>
          <c:spPr>
            <a:ln w="15875"/>
          </c:spPr>
          <c:marker>
            <c:symbol val="square"/>
            <c:size val="5"/>
          </c:marker>
          <c:cat>
            <c:strRef>
              <c:f>Донецька!$A$2:$A$25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Донецька!$F$2:$F$25</c:f>
              <c:numCache>
                <c:formatCode>General</c:formatCode>
                <c:ptCount val="24"/>
                <c:pt idx="0">
                  <c:v>0.36402768881696307</c:v>
                </c:pt>
                <c:pt idx="1">
                  <c:v>0.1263216327932912</c:v>
                </c:pt>
                <c:pt idx="2">
                  <c:v>4.3633281662168309E-2</c:v>
                </c:pt>
                <c:pt idx="3">
                  <c:v>8.5194801438920505E-3</c:v>
                </c:pt>
                <c:pt idx="4">
                  <c:v>0.9942666304346014</c:v>
                </c:pt>
                <c:pt idx="5">
                  <c:v>0.99429872371287231</c:v>
                </c:pt>
                <c:pt idx="6">
                  <c:v>0.99435167487125198</c:v>
                </c:pt>
                <c:pt idx="7">
                  <c:v>0.99442714257167275</c:v>
                </c:pt>
                <c:pt idx="8">
                  <c:v>23.213069155682714</c:v>
                </c:pt>
                <c:pt idx="9">
                  <c:v>10.972679485025353</c:v>
                </c:pt>
                <c:pt idx="10">
                  <c:v>97.220170209269881</c:v>
                </c:pt>
                <c:pt idx="11">
                  <c:v>2.3950895313144964</c:v>
                </c:pt>
                <c:pt idx="12">
                  <c:v>0.36402768881696307</c:v>
                </c:pt>
                <c:pt idx="13">
                  <c:v>0.1263216327932912</c:v>
                </c:pt>
                <c:pt idx="14">
                  <c:v>4.3633281662168309E-2</c:v>
                </c:pt>
                <c:pt idx="15">
                  <c:v>8.5194801438920505E-3</c:v>
                </c:pt>
                <c:pt idx="16">
                  <c:v>0.9942666304346014</c:v>
                </c:pt>
                <c:pt idx="17">
                  <c:v>0.99429872371287231</c:v>
                </c:pt>
                <c:pt idx="18">
                  <c:v>0.99435167487125198</c:v>
                </c:pt>
                <c:pt idx="19">
                  <c:v>0.99442714257167275</c:v>
                </c:pt>
                <c:pt idx="20">
                  <c:v>23.213069155682714</c:v>
                </c:pt>
                <c:pt idx="21">
                  <c:v>10.972679485025353</c:v>
                </c:pt>
                <c:pt idx="22">
                  <c:v>97.220170209269881</c:v>
                </c:pt>
                <c:pt idx="23">
                  <c:v>2.3950895313144964</c:v>
                </c:pt>
              </c:numCache>
            </c:numRef>
          </c:val>
          <c:smooth val="0"/>
          <c:extLst>
            <c:ext xmlns:c16="http://schemas.microsoft.com/office/drawing/2014/chart" uri="{C3380CC4-5D6E-409C-BE32-E72D297353CC}">
              <c16:uniqueId val="{00000000-C1BF-41F6-ACF2-63E1405164F5}"/>
            </c:ext>
          </c:extLst>
        </c:ser>
        <c:ser>
          <c:idx val="1"/>
          <c:order val="1"/>
          <c:tx>
            <c:strRef>
              <c:f>Донецька!$E$1</c:f>
              <c:strCache>
                <c:ptCount val="1"/>
                <c:pt idx="0">
                  <c:v>Інтенсивність передачи збудника грипу (розрахована)</c:v>
                </c:pt>
              </c:strCache>
            </c:strRef>
          </c:tx>
          <c:spPr>
            <a:ln w="15875"/>
          </c:spPr>
          <c:marker>
            <c:symbol val="triangle"/>
            <c:size val="5"/>
          </c:marker>
          <c:cat>
            <c:strRef>
              <c:f>Донецька!$A$2:$A$25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Донецька!$E$2:$E$25</c:f>
              <c:numCache>
                <c:formatCode>General</c:formatCode>
                <c:ptCount val="24"/>
                <c:pt idx="0">
                  <c:v>0.36500063559247475</c:v>
                </c:pt>
                <c:pt idx="1">
                  <c:v>0.12340323749363817</c:v>
                </c:pt>
                <c:pt idx="2">
                  <c:v>4.3860816187948626E-2</c:v>
                </c:pt>
                <c:pt idx="3">
                  <c:v>8.5687400000116713E-3</c:v>
                </c:pt>
                <c:pt idx="4">
                  <c:v>1.0000000100000002</c:v>
                </c:pt>
                <c:pt idx="5">
                  <c:v>1.0000000100000002</c:v>
                </c:pt>
                <c:pt idx="6">
                  <c:v>1.0000000100000002</c:v>
                </c:pt>
                <c:pt idx="7">
                  <c:v>1.0000000100000002</c:v>
                </c:pt>
                <c:pt idx="8">
                  <c:v>23.340681991380286</c:v>
                </c:pt>
                <c:pt idx="9">
                  <c:v>11.000002567475592</c:v>
                </c:pt>
                <c:pt idx="10">
                  <c:v>95.182062559383624</c:v>
                </c:pt>
                <c:pt idx="11">
                  <c:v>1.5777536975159994</c:v>
                </c:pt>
                <c:pt idx="12">
                  <c:v>6.5629222226426531E-2</c:v>
                </c:pt>
                <c:pt idx="13">
                  <c:v>16.38359188658351</c:v>
                </c:pt>
                <c:pt idx="14">
                  <c:v>3.4241225706784827E-3</c:v>
                </c:pt>
                <c:pt idx="15">
                  <c:v>7.0519633333475142E-3</c:v>
                </c:pt>
                <c:pt idx="16">
                  <c:v>1.0000000100000002</c:v>
                </c:pt>
                <c:pt idx="17">
                  <c:v>1.0000000100000002</c:v>
                </c:pt>
                <c:pt idx="18">
                  <c:v>1.0000000100000002</c:v>
                </c:pt>
                <c:pt idx="19">
                  <c:v>1.0000000100000002</c:v>
                </c:pt>
                <c:pt idx="20">
                  <c:v>1.0000000100000002</c:v>
                </c:pt>
                <c:pt idx="21">
                  <c:v>1.0000000100000002</c:v>
                </c:pt>
                <c:pt idx="22">
                  <c:v>70.902341715250529</c:v>
                </c:pt>
                <c:pt idx="23">
                  <c:v>0</c:v>
                </c:pt>
              </c:numCache>
            </c:numRef>
          </c:val>
          <c:smooth val="0"/>
          <c:extLst>
            <c:ext xmlns:c16="http://schemas.microsoft.com/office/drawing/2014/chart" uri="{C3380CC4-5D6E-409C-BE32-E72D297353CC}">
              <c16:uniqueId val="{00000001-C1BF-41F6-ACF2-63E1405164F5}"/>
            </c:ext>
          </c:extLst>
        </c:ser>
        <c:dLbls>
          <c:showLegendKey val="0"/>
          <c:showVal val="0"/>
          <c:showCatName val="0"/>
          <c:showSerName val="0"/>
          <c:showPercent val="0"/>
          <c:showBubbleSize val="0"/>
        </c:dLbls>
        <c:marker val="1"/>
        <c:smooth val="0"/>
        <c:axId val="93226496"/>
        <c:axId val="93228032"/>
      </c:lineChart>
      <c:catAx>
        <c:axId val="93226496"/>
        <c:scaling>
          <c:orientation val="minMax"/>
        </c:scaling>
        <c:delete val="0"/>
        <c:axPos val="b"/>
        <c:numFmt formatCode="General" sourceLinked="1"/>
        <c:majorTickMark val="out"/>
        <c:minorTickMark val="none"/>
        <c:tickLblPos val="nextTo"/>
        <c:crossAx val="93228032"/>
        <c:crosses val="autoZero"/>
        <c:auto val="1"/>
        <c:lblAlgn val="ctr"/>
        <c:lblOffset val="100"/>
        <c:noMultiLvlLbl val="0"/>
      </c:catAx>
      <c:valAx>
        <c:axId val="93228032"/>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93226496"/>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Грип!$B$1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Грип!$B$2:$B$25</c:f>
              <c:numCache>
                <c:formatCode>0.0000000</c:formatCode>
                <c:ptCount val="24"/>
                <c:pt idx="0">
                  <c:v>62.608073529862644</c:v>
                </c:pt>
                <c:pt idx="1">
                  <c:v>56.915792667299208</c:v>
                </c:pt>
                <c:pt idx="2">
                  <c:v>6.2371869599246823</c:v>
                </c:pt>
                <c:pt idx="3">
                  <c:v>0.49813304179375978</c:v>
                </c:pt>
                <c:pt idx="4">
                  <c:v>0.16838300004296106</c:v>
                </c:pt>
                <c:pt idx="5">
                  <c:v>9.3546111134978367E-3</c:v>
                </c:pt>
                <c:pt idx="6">
                  <c:v>1.1693263891872301E-2</c:v>
                </c:pt>
                <c:pt idx="7">
                  <c:v>4.6773055567489183E-3</c:v>
                </c:pt>
                <c:pt idx="8">
                  <c:v>4.6773055567489183E-3</c:v>
                </c:pt>
                <c:pt idx="9">
                  <c:v>8.1852847243106069E-2</c:v>
                </c:pt>
                <c:pt idx="10">
                  <c:v>0.47240786123164075</c:v>
                </c:pt>
                <c:pt idx="11">
                  <c:v>44.277713052963634</c:v>
                </c:pt>
                <c:pt idx="12">
                  <c:v>41.129409579014734</c:v>
                </c:pt>
                <c:pt idx="13">
                  <c:v>5.2127901736429685</c:v>
                </c:pt>
                <c:pt idx="14">
                  <c:v>47.728504873463706</c:v>
                </c:pt>
                <c:pt idx="15">
                  <c:v>0.42673678038415974</c:v>
                </c:pt>
                <c:pt idx="16">
                  <c:v>5.6583882481877498E-2</c:v>
                </c:pt>
                <c:pt idx="17">
                  <c:v>1.8861294160625847E-2</c:v>
                </c:pt>
                <c:pt idx="18">
                  <c:v>0</c:v>
                </c:pt>
                <c:pt idx="19">
                  <c:v>2.942361889057632</c:v>
                </c:pt>
                <c:pt idx="20">
                  <c:v>2.35766177007823E-3</c:v>
                </c:pt>
                <c:pt idx="21">
                  <c:v>2.5934279470860539E-2</c:v>
                </c:pt>
                <c:pt idx="22">
                  <c:v>0.10845244142359861</c:v>
                </c:pt>
                <c:pt idx="23">
                  <c:v>0.45738638339517679</c:v>
                </c:pt>
              </c:numCache>
            </c:numRef>
          </c:val>
          <c:smooth val="0"/>
          <c:extLst>
            <c:ext xmlns:c16="http://schemas.microsoft.com/office/drawing/2014/chart" uri="{C3380CC4-5D6E-409C-BE32-E72D297353CC}">
              <c16:uniqueId val="{00000000-465B-4954-BD36-E8579438F128}"/>
            </c:ext>
          </c:extLst>
        </c:ser>
        <c:ser>
          <c:idx val="1"/>
          <c:order val="1"/>
          <c:tx>
            <c:strRef>
              <c:f>Грип!$I$1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Грип!$I$2:$I$25</c:f>
              <c:numCache>
                <c:formatCode>General</c:formatCode>
                <c:ptCount val="24"/>
                <c:pt idx="0">
                  <c:v>62.608073529862601</c:v>
                </c:pt>
                <c:pt idx="1">
                  <c:v>55.222240997736762</c:v>
                </c:pt>
                <c:pt idx="2">
                  <c:v>8.22422844562983</c:v>
                </c:pt>
                <c:pt idx="3">
                  <c:v>0.29227802628894073</c:v>
                </c:pt>
                <c:pt idx="4">
                  <c:v>7.1691256840326775E-2</c:v>
                </c:pt>
                <c:pt idx="5">
                  <c:v>1.5971087167896997E-2</c:v>
                </c:pt>
                <c:pt idx="6">
                  <c:v>1.2587395888286073E-2</c:v>
                </c:pt>
                <c:pt idx="7">
                  <c:v>6.5050006361442973E-3</c:v>
                </c:pt>
                <c:pt idx="8">
                  <c:v>4.3957831253720455E-3</c:v>
                </c:pt>
                <c:pt idx="9">
                  <c:v>8.4838927789098753E-2</c:v>
                </c:pt>
                <c:pt idx="10">
                  <c:v>0.47005777447184205</c:v>
                </c:pt>
                <c:pt idx="11">
                  <c:v>44.271088167996034</c:v>
                </c:pt>
                <c:pt idx="12">
                  <c:v>46.823138490112953</c:v>
                </c:pt>
                <c:pt idx="13">
                  <c:v>41.305967354589669</c:v>
                </c:pt>
                <c:pt idx="14">
                  <c:v>6.1525393864325704</c:v>
                </c:pt>
                <c:pt idx="15">
                  <c:v>0.21865751148273793</c:v>
                </c:pt>
                <c:pt idx="16">
                  <c:v>5.363332836023952E-2</c:v>
                </c:pt>
                <c:pt idx="17">
                  <c:v>1.1948217324949613E-2</c:v>
                </c:pt>
                <c:pt idx="18">
                  <c:v>9.4168259240987526E-3</c:v>
                </c:pt>
                <c:pt idx="19">
                  <c:v>4.8664919346746967E-3</c:v>
                </c:pt>
                <c:pt idx="20">
                  <c:v>3.2885536333156135E-3</c:v>
                </c:pt>
                <c:pt idx="21">
                  <c:v>6.3469320337083149E-2</c:v>
                </c:pt>
                <c:pt idx="22">
                  <c:v>0.35165760126674089</c:v>
                </c:pt>
                <c:pt idx="23">
                  <c:v>33.119935354877207</c:v>
                </c:pt>
              </c:numCache>
            </c:numRef>
          </c:val>
          <c:smooth val="0"/>
          <c:extLs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smooth val="0"/>
        <c:axId val="71749632"/>
        <c:axId val="71751168"/>
      </c:lineChart>
      <c:catAx>
        <c:axId val="717496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1168"/>
        <c:crosses val="autoZero"/>
        <c:auto val="1"/>
        <c:lblAlgn val="ctr"/>
        <c:lblOffset val="100"/>
        <c:noMultiLvlLbl val="0"/>
      </c:catAx>
      <c:valAx>
        <c:axId val="71751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49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Донецька!$F$1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Донецька!$E$2:$E$25</c:f>
              <c:numCache>
                <c:formatCode>General</c:formatCode>
                <c:ptCount val="24"/>
                <c:pt idx="0">
                  <c:v>0.36500063559247475</c:v>
                </c:pt>
                <c:pt idx="1">
                  <c:v>0.12340323749363817</c:v>
                </c:pt>
                <c:pt idx="2">
                  <c:v>4.3860816187948626E-2</c:v>
                </c:pt>
                <c:pt idx="3">
                  <c:v>8.5687400000116713E-3</c:v>
                </c:pt>
                <c:pt idx="4">
                  <c:v>1.0000000100000002</c:v>
                </c:pt>
                <c:pt idx="5">
                  <c:v>1.0000000100000002</c:v>
                </c:pt>
                <c:pt idx="6">
                  <c:v>1.0000000100000002</c:v>
                </c:pt>
                <c:pt idx="7">
                  <c:v>1.0000000100000002</c:v>
                </c:pt>
                <c:pt idx="8">
                  <c:v>23.340681991380286</c:v>
                </c:pt>
                <c:pt idx="9">
                  <c:v>11.000002567475592</c:v>
                </c:pt>
                <c:pt idx="10">
                  <c:v>95.182062559383624</c:v>
                </c:pt>
                <c:pt idx="11">
                  <c:v>1.5777536975159994</c:v>
                </c:pt>
                <c:pt idx="12">
                  <c:v>6.5629222226426531E-2</c:v>
                </c:pt>
                <c:pt idx="13">
                  <c:v>16.38359188658351</c:v>
                </c:pt>
                <c:pt idx="14">
                  <c:v>3.4241225706784827E-3</c:v>
                </c:pt>
                <c:pt idx="15">
                  <c:v>7.0519633333475142E-3</c:v>
                </c:pt>
                <c:pt idx="16">
                  <c:v>1.0000000100000002</c:v>
                </c:pt>
                <c:pt idx="17">
                  <c:v>1.0000000100000002</c:v>
                </c:pt>
                <c:pt idx="18">
                  <c:v>1.0000000100000002</c:v>
                </c:pt>
                <c:pt idx="19">
                  <c:v>1.0000000100000002</c:v>
                </c:pt>
                <c:pt idx="20">
                  <c:v>1.0000000100000002</c:v>
                </c:pt>
                <c:pt idx="21">
                  <c:v>1.0000000100000002</c:v>
                </c:pt>
                <c:pt idx="22">
                  <c:v>70.902341715250529</c:v>
                </c:pt>
                <c:pt idx="23">
                  <c:v>0</c:v>
                </c:pt>
              </c:numCache>
            </c:numRef>
          </c:xVal>
          <c:yVal>
            <c:numRef>
              <c:f>Донецька!$F$2:$F$25</c:f>
              <c:numCache>
                <c:formatCode>General</c:formatCode>
                <c:ptCount val="24"/>
                <c:pt idx="0">
                  <c:v>0.36402768881696307</c:v>
                </c:pt>
                <c:pt idx="1">
                  <c:v>0.1263216327932912</c:v>
                </c:pt>
                <c:pt idx="2">
                  <c:v>4.3633281662168309E-2</c:v>
                </c:pt>
                <c:pt idx="3">
                  <c:v>8.5194801438920505E-3</c:v>
                </c:pt>
                <c:pt idx="4">
                  <c:v>0.9942666304346014</c:v>
                </c:pt>
                <c:pt idx="5">
                  <c:v>0.99429872371287231</c:v>
                </c:pt>
                <c:pt idx="6">
                  <c:v>0.99435167487125198</c:v>
                </c:pt>
                <c:pt idx="7">
                  <c:v>0.99442714257167275</c:v>
                </c:pt>
                <c:pt idx="8">
                  <c:v>23.213069155682714</c:v>
                </c:pt>
                <c:pt idx="9">
                  <c:v>10.972679485025353</c:v>
                </c:pt>
                <c:pt idx="10">
                  <c:v>97.220170209269881</c:v>
                </c:pt>
                <c:pt idx="11">
                  <c:v>2.3950895313144964</c:v>
                </c:pt>
                <c:pt idx="12">
                  <c:v>0.36402768881696307</c:v>
                </c:pt>
                <c:pt idx="13">
                  <c:v>0.1263216327932912</c:v>
                </c:pt>
                <c:pt idx="14">
                  <c:v>4.3633281662168309E-2</c:v>
                </c:pt>
                <c:pt idx="15">
                  <c:v>8.5194801438920505E-3</c:v>
                </c:pt>
                <c:pt idx="16">
                  <c:v>0.9942666304346014</c:v>
                </c:pt>
                <c:pt idx="17">
                  <c:v>0.99429872371287231</c:v>
                </c:pt>
                <c:pt idx="18">
                  <c:v>0.99435167487125198</c:v>
                </c:pt>
                <c:pt idx="19">
                  <c:v>0.99442714257167275</c:v>
                </c:pt>
                <c:pt idx="20">
                  <c:v>23.213069155682714</c:v>
                </c:pt>
                <c:pt idx="21">
                  <c:v>10.972679485025353</c:v>
                </c:pt>
                <c:pt idx="22">
                  <c:v>97.220170209269881</c:v>
                </c:pt>
                <c:pt idx="23">
                  <c:v>2.3950895313144964</c:v>
                </c:pt>
              </c:numCache>
            </c:numRef>
          </c:yVal>
          <c:smooth val="0"/>
          <c:extLst>
            <c:ext xmlns:c16="http://schemas.microsoft.com/office/drawing/2014/chart" uri="{C3380CC4-5D6E-409C-BE32-E72D297353CC}">
              <c16:uniqueId val="{00000001-6DAE-4545-B4DF-63A9AE0433CF}"/>
            </c:ext>
          </c:extLst>
        </c:ser>
        <c:dLbls>
          <c:showLegendKey val="0"/>
          <c:showVal val="0"/>
          <c:showCatName val="0"/>
          <c:showSerName val="0"/>
          <c:showPercent val="0"/>
          <c:showBubbleSize val="0"/>
        </c:dLbls>
        <c:axId val="93266304"/>
        <c:axId val="93268224"/>
      </c:scatterChart>
      <c:valAx>
        <c:axId val="9326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3268224"/>
        <c:crosses val="autoZero"/>
        <c:crossBetween val="midCat"/>
      </c:valAx>
      <c:valAx>
        <c:axId val="93268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3266304"/>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Житомирська!$C$1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Житомирська!$C$2:$C$25</c:f>
              <c:numCache>
                <c:formatCode>General</c:formatCode>
                <c:ptCount val="24"/>
                <c:pt idx="0">
                  <c:v>1.5548226157463586E-3</c:v>
                </c:pt>
                <c:pt idx="1">
                  <c:v>1.6423510127433389E-3</c:v>
                </c:pt>
                <c:pt idx="2">
                  <c:v>1.2651831929563512E-4</c:v>
                </c:pt>
                <c:pt idx="3">
                  <c:v>7.1614142997529319E-6</c:v>
                </c:pt>
                <c:pt idx="4">
                  <c:v>1E-8</c:v>
                </c:pt>
                <c:pt idx="5">
                  <c:v>7.9571269997254795E-7</c:v>
                </c:pt>
                <c:pt idx="6">
                  <c:v>1E-8</c:v>
                </c:pt>
                <c:pt idx="7">
                  <c:v>1E-8</c:v>
                </c:pt>
                <c:pt idx="8">
                  <c:v>1E-8</c:v>
                </c:pt>
                <c:pt idx="9">
                  <c:v>2.3871380999176435E-6</c:v>
                </c:pt>
                <c:pt idx="10">
                  <c:v>7.9571269997254793E-6</c:v>
                </c:pt>
                <c:pt idx="11">
                  <c:v>1.8802691100351307E-3</c:v>
                </c:pt>
                <c:pt idx="12">
                  <c:v>1.367169089893986E-3</c:v>
                </c:pt>
                <c:pt idx="13">
                  <c:v>7.2507494455190769E-5</c:v>
                </c:pt>
                <c:pt idx="14">
                  <c:v>1.4517611667583753E-3</c:v>
                </c:pt>
                <c:pt idx="15">
                  <c:v>3.2225553091195895E-6</c:v>
                </c:pt>
                <c:pt idx="16">
                  <c:v>1E-8</c:v>
                </c:pt>
                <c:pt idx="17">
                  <c:v>8.0563882727989737E-7</c:v>
                </c:pt>
                <c:pt idx="18">
                  <c:v>1E-8</c:v>
                </c:pt>
                <c:pt idx="19">
                  <c:v>1E-8</c:v>
                </c:pt>
                <c:pt idx="20">
                  <c:v>1E-8</c:v>
                </c:pt>
                <c:pt idx="21">
                  <c:v>8.0563882727989737E-7</c:v>
                </c:pt>
                <c:pt idx="22">
                  <c:v>5.6394717909592821E-6</c:v>
                </c:pt>
                <c:pt idx="23">
                  <c:v>4.8338329636793844E-6</c:v>
                </c:pt>
              </c:numCache>
            </c:numRef>
          </c:val>
          <c:smooth val="0"/>
          <c:extLst>
            <c:ext xmlns:c16="http://schemas.microsoft.com/office/drawing/2014/chart" uri="{C3380CC4-5D6E-409C-BE32-E72D297353CC}">
              <c16:uniqueId val="{00000000-271E-4BE5-8B9B-C29ADB010853}"/>
            </c:ext>
          </c:extLst>
        </c:ser>
        <c:ser>
          <c:idx val="1"/>
          <c:order val="1"/>
          <c:tx>
            <c:strRef>
              <c:f>Житомирська!$G$1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Житомирська!$G$2:$G$25</c:f>
              <c:numCache>
                <c:formatCode>General</c:formatCode>
                <c:ptCount val="24"/>
                <c:pt idx="0">
                  <c:v>1.5548226157463586E-3</c:v>
                </c:pt>
                <c:pt idx="1">
                  <c:v>1.6424780418925952E-3</c:v>
                </c:pt>
                <c:pt idx="2">
                  <c:v>1.2639864913065402E-4</c:v>
                </c:pt>
                <c:pt idx="3">
                  <c:v>7.1583376505884462E-6</c:v>
                </c:pt>
                <c:pt idx="4">
                  <c:v>1.0049985640390794E-8</c:v>
                </c:pt>
                <c:pt idx="5">
                  <c:v>8.004548776106664E-7</c:v>
                </c:pt>
                <c:pt idx="6">
                  <c:v>1.0010268405875942E-8</c:v>
                </c:pt>
                <c:pt idx="7">
                  <c:v>9.9809619307926979E-9</c:v>
                </c:pt>
                <c:pt idx="8">
                  <c:v>9.9477252083183227E-9</c:v>
                </c:pt>
                <c:pt idx="9">
                  <c:v>2.3739556054297844E-6</c:v>
                </c:pt>
                <c:pt idx="10">
                  <c:v>7.9079226525887461E-6</c:v>
                </c:pt>
                <c:pt idx="11">
                  <c:v>1.8800145097759972E-3</c:v>
                </c:pt>
                <c:pt idx="12">
                  <c:v>1.3510502163462639E-3</c:v>
                </c:pt>
                <c:pt idx="13">
                  <c:v>1.4275089523460437E-3</c:v>
                </c:pt>
                <c:pt idx="14">
                  <c:v>1.0987912800044989E-4</c:v>
                </c:pt>
                <c:pt idx="15">
                  <c:v>6.2228900347635903E-6</c:v>
                </c:pt>
                <c:pt idx="16">
                  <c:v>8.7366672329622562E-9</c:v>
                </c:pt>
                <c:pt idx="17">
                  <c:v>6.9585252756624114E-7</c:v>
                </c:pt>
                <c:pt idx="18">
                  <c:v>8.7021411141420913E-9</c:v>
                </c:pt>
                <c:pt idx="19">
                  <c:v>8.6766643778775155E-9</c:v>
                </c:pt>
                <c:pt idx="20">
                  <c:v>8.6477709931163557E-9</c:v>
                </c:pt>
                <c:pt idx="21">
                  <c:v>2.0637305535040515E-6</c:v>
                </c:pt>
                <c:pt idx="22">
                  <c:v>6.874529000625163E-6</c:v>
                </c:pt>
                <c:pt idx="23">
                  <c:v>1.6343391548887878E-3</c:v>
                </c:pt>
              </c:numCache>
            </c:numRef>
          </c:val>
          <c:smooth val="0"/>
          <c:extLst>
            <c:ext xmlns:c16="http://schemas.microsoft.com/office/drawing/2014/chart" uri="{C3380CC4-5D6E-409C-BE32-E72D297353CC}">
              <c16:uniqueId val="{00000001-271E-4BE5-8B9B-C29ADB010853}"/>
            </c:ext>
          </c:extLst>
        </c:ser>
        <c:dLbls>
          <c:showLegendKey val="0"/>
          <c:showVal val="0"/>
          <c:showCatName val="0"/>
          <c:showSerName val="0"/>
          <c:showPercent val="0"/>
          <c:showBubbleSize val="0"/>
        </c:dLbls>
        <c:smooth val="0"/>
        <c:axId val="42258432"/>
        <c:axId val="42259968"/>
      </c:lineChart>
      <c:catAx>
        <c:axId val="422584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9968"/>
        <c:crosses val="autoZero"/>
        <c:auto val="1"/>
        <c:lblAlgn val="ctr"/>
        <c:lblOffset val="100"/>
        <c:noMultiLvlLbl val="0"/>
      </c:catAx>
      <c:valAx>
        <c:axId val="4225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8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Житомирська!$E$1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Житомирська!$E$2:$E$25</c:f>
              <c:numCache>
                <c:formatCode>General</c:formatCode>
                <c:ptCount val="24"/>
                <c:pt idx="0">
                  <c:v>1.0579396884923511</c:v>
                </c:pt>
                <c:pt idx="1">
                  <c:v>7.716161016953707E-2</c:v>
                </c:pt>
                <c:pt idx="2">
                  <c:v>5.6610935905370169E-2</c:v>
                </c:pt>
                <c:pt idx="3">
                  <c:v>1.3963822222938368E-3</c:v>
                </c:pt>
                <c:pt idx="4">
                  <c:v>79.571270792967496</c:v>
                </c:pt>
                <c:pt idx="5">
                  <c:v>1.2567360000007957E-2</c:v>
                </c:pt>
                <c:pt idx="6">
                  <c:v>1.0000000100000002</c:v>
                </c:pt>
                <c:pt idx="7">
                  <c:v>1.0000000100000002</c:v>
                </c:pt>
                <c:pt idx="8">
                  <c:v>238.71381237890247</c:v>
                </c:pt>
                <c:pt idx="9">
                  <c:v>3.3333412904793285</c:v>
                </c:pt>
                <c:pt idx="10">
                  <c:v>236.30188028407167</c:v>
                </c:pt>
                <c:pt idx="11">
                  <c:v>0.72848326391302276</c:v>
                </c:pt>
                <c:pt idx="12">
                  <c:v>5.3107373996472765E-2</c:v>
                </c:pt>
                <c:pt idx="13">
                  <c:v>20.023674088660179</c:v>
                </c:pt>
                <c:pt idx="14">
                  <c:v>2.222983067350586E-3</c:v>
                </c:pt>
                <c:pt idx="15">
                  <c:v>3.1031375000322263E-3</c:v>
                </c:pt>
                <c:pt idx="16">
                  <c:v>80.563883533628569</c:v>
                </c:pt>
                <c:pt idx="17">
                  <c:v>1.2412520000008058E-2</c:v>
                </c:pt>
                <c:pt idx="18">
                  <c:v>1.0000000100000002</c:v>
                </c:pt>
                <c:pt idx="19">
                  <c:v>1.0000000100000002</c:v>
                </c:pt>
                <c:pt idx="20">
                  <c:v>80.563883533628569</c:v>
                </c:pt>
                <c:pt idx="21">
                  <c:v>7.0000056394763348</c:v>
                </c:pt>
                <c:pt idx="22">
                  <c:v>0.85714769100308119</c:v>
                </c:pt>
                <c:pt idx="23">
                  <c:v>0</c:v>
                </c:pt>
              </c:numCache>
            </c:numRef>
          </c:val>
          <c:smooth val="0"/>
          <c:extLst>
            <c:ext xmlns:c16="http://schemas.microsoft.com/office/drawing/2014/chart" uri="{C3380CC4-5D6E-409C-BE32-E72D297353CC}">
              <c16:uniqueId val="{00000000-1BE2-4030-B678-5EB42480F228}"/>
            </c:ext>
          </c:extLst>
        </c:ser>
        <c:ser>
          <c:idx val="1"/>
          <c:order val="1"/>
          <c:tx>
            <c:strRef>
              <c:f>Житомирська!$F$1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Житомирська!$F$2:$F$25</c:f>
              <c:numCache>
                <c:formatCode>General</c:formatCode>
                <c:ptCount val="24"/>
                <c:pt idx="0">
                  <c:v>1.058021515810355</c:v>
                </c:pt>
                <c:pt idx="1">
                  <c:v>7.7082672923546591E-2</c:v>
                </c:pt>
                <c:pt idx="2">
                  <c:v>5.664018261601611E-2</c:v>
                </c:pt>
                <c:pt idx="3">
                  <c:v>1.4039652881238727E-3</c:v>
                </c:pt>
                <c:pt idx="4">
                  <c:v>79.647366105500311</c:v>
                </c:pt>
                <c:pt idx="5">
                  <c:v>1.2505734799856427E-2</c:v>
                </c:pt>
                <c:pt idx="6">
                  <c:v>0.99707236869353755</c:v>
                </c:pt>
                <c:pt idx="7">
                  <c:v>0.99666999800049649</c:v>
                </c:pt>
                <c:pt idx="8">
                  <c:v>238.6430645531033</c:v>
                </c:pt>
                <c:pt idx="9">
                  <c:v>3.3311243932293149</c:v>
                </c:pt>
                <c:pt idx="10">
                  <c:v>237.73998045965283</c:v>
                </c:pt>
                <c:pt idx="11">
                  <c:v>0.71999178066860137</c:v>
                </c:pt>
                <c:pt idx="12">
                  <c:v>1.058021515810355</c:v>
                </c:pt>
                <c:pt idx="13">
                  <c:v>7.7082672923546591E-2</c:v>
                </c:pt>
                <c:pt idx="14">
                  <c:v>5.664018261601611E-2</c:v>
                </c:pt>
                <c:pt idx="15">
                  <c:v>1.4039652881238727E-3</c:v>
                </c:pt>
                <c:pt idx="16">
                  <c:v>79.647366105500311</c:v>
                </c:pt>
                <c:pt idx="17">
                  <c:v>1.2505734799856427E-2</c:v>
                </c:pt>
                <c:pt idx="18">
                  <c:v>0.99707236869353755</c:v>
                </c:pt>
                <c:pt idx="19">
                  <c:v>0.99666999800049649</c:v>
                </c:pt>
                <c:pt idx="20">
                  <c:v>238.6430645531033</c:v>
                </c:pt>
                <c:pt idx="21">
                  <c:v>3.3311243932293149</c:v>
                </c:pt>
                <c:pt idx="22">
                  <c:v>237.73998045965283</c:v>
                </c:pt>
                <c:pt idx="23">
                  <c:v>0.71999178066860137</c:v>
                </c:pt>
              </c:numCache>
            </c:numRef>
          </c:val>
          <c:smooth val="0"/>
          <c:extLst>
            <c:ext xmlns:c16="http://schemas.microsoft.com/office/drawing/2014/chart" uri="{C3380CC4-5D6E-409C-BE32-E72D297353CC}">
              <c16:uniqueId val="{00000001-1BE2-4030-B678-5EB42480F228}"/>
            </c:ext>
          </c:extLst>
        </c:ser>
        <c:dLbls>
          <c:showLegendKey val="0"/>
          <c:showVal val="0"/>
          <c:showCatName val="0"/>
          <c:showSerName val="0"/>
          <c:showPercent val="0"/>
          <c:showBubbleSize val="0"/>
        </c:dLbls>
        <c:smooth val="0"/>
        <c:axId val="98847360"/>
        <c:axId val="98853248"/>
      </c:lineChart>
      <c:catAx>
        <c:axId val="988473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53248"/>
        <c:crosses val="autoZero"/>
        <c:auto val="1"/>
        <c:lblAlgn val="ctr"/>
        <c:lblOffset val="100"/>
        <c:noMultiLvlLbl val="0"/>
      </c:catAx>
      <c:valAx>
        <c:axId val="9885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47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Житомирська!$B$1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Житомирська!$B$2:$B$25</c:f>
              <c:numCache>
                <c:formatCode>0.0</c:formatCode>
                <c:ptCount val="24"/>
                <c:pt idx="0">
                  <c:v>155.48226157463586</c:v>
                </c:pt>
                <c:pt idx="1">
                  <c:v>164.23510127433389</c:v>
                </c:pt>
                <c:pt idx="2">
                  <c:v>12.651831929563512</c:v>
                </c:pt>
                <c:pt idx="3">
                  <c:v>0.71614142997529318</c:v>
                </c:pt>
                <c:pt idx="4">
                  <c:v>1E-3</c:v>
                </c:pt>
                <c:pt idx="5">
                  <c:v>7.9571269997254793E-2</c:v>
                </c:pt>
                <c:pt idx="6">
                  <c:v>1E-3</c:v>
                </c:pt>
                <c:pt idx="7">
                  <c:v>1E-3</c:v>
                </c:pt>
                <c:pt idx="8">
                  <c:v>1E-3</c:v>
                </c:pt>
                <c:pt idx="9">
                  <c:v>0.23871380999176436</c:v>
                </c:pt>
                <c:pt idx="10">
                  <c:v>0.7957126999725479</c:v>
                </c:pt>
                <c:pt idx="11">
                  <c:v>188.02691100351308</c:v>
                </c:pt>
                <c:pt idx="12">
                  <c:v>136.7169089893986</c:v>
                </c:pt>
                <c:pt idx="13">
                  <c:v>7.2507494455190775</c:v>
                </c:pt>
                <c:pt idx="14">
                  <c:v>145.17611667583753</c:v>
                </c:pt>
                <c:pt idx="15">
                  <c:v>0.32225553091195897</c:v>
                </c:pt>
                <c:pt idx="16">
                  <c:v>1E-3</c:v>
                </c:pt>
                <c:pt idx="17">
                  <c:v>8.0563882727989741E-2</c:v>
                </c:pt>
                <c:pt idx="18">
                  <c:v>1E-3</c:v>
                </c:pt>
                <c:pt idx="19">
                  <c:v>1E-3</c:v>
                </c:pt>
                <c:pt idx="20">
                  <c:v>1E-3</c:v>
                </c:pt>
                <c:pt idx="21">
                  <c:v>8.0563882727989741E-2</c:v>
                </c:pt>
                <c:pt idx="22">
                  <c:v>0.56394717909592817</c:v>
                </c:pt>
                <c:pt idx="23">
                  <c:v>0.48338329636793848</c:v>
                </c:pt>
              </c:numCache>
            </c:numRef>
          </c:val>
          <c:smooth val="0"/>
          <c:extLst>
            <c:ext xmlns:c16="http://schemas.microsoft.com/office/drawing/2014/chart" uri="{C3380CC4-5D6E-409C-BE32-E72D297353CC}">
              <c16:uniqueId val="{00000000-9C12-4E98-AC82-84C1F2831942}"/>
            </c:ext>
          </c:extLst>
        </c:ser>
        <c:ser>
          <c:idx val="1"/>
          <c:order val="1"/>
          <c:tx>
            <c:strRef>
              <c:f>Житомирська!$I$1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Житомирська!$I$2:$I$25</c:f>
              <c:numCache>
                <c:formatCode>General</c:formatCode>
                <c:ptCount val="24"/>
                <c:pt idx="0">
                  <c:v>155.48226157463586</c:v>
                </c:pt>
                <c:pt idx="1">
                  <c:v>164.24780418925951</c:v>
                </c:pt>
                <c:pt idx="2">
                  <c:v>12.639864913065402</c:v>
                </c:pt>
                <c:pt idx="3">
                  <c:v>0.71583376505884466</c:v>
                </c:pt>
                <c:pt idx="4">
                  <c:v>1.0049985640390793E-3</c:v>
                </c:pt>
                <c:pt idx="5">
                  <c:v>8.0045487761066639E-2</c:v>
                </c:pt>
                <c:pt idx="6">
                  <c:v>1.0010268405875942E-3</c:v>
                </c:pt>
                <c:pt idx="7">
                  <c:v>9.9809619307926977E-4</c:v>
                </c:pt>
                <c:pt idx="8">
                  <c:v>9.9477252083183219E-4</c:v>
                </c:pt>
                <c:pt idx="9">
                  <c:v>0.23739556054297845</c:v>
                </c:pt>
                <c:pt idx="10">
                  <c:v>0.79079226525887458</c:v>
                </c:pt>
                <c:pt idx="11">
                  <c:v>188.00145097759972</c:v>
                </c:pt>
                <c:pt idx="12">
                  <c:v>135.10502163462638</c:v>
                </c:pt>
                <c:pt idx="13">
                  <c:v>142.75089523460437</c:v>
                </c:pt>
                <c:pt idx="14">
                  <c:v>10.987912800044988</c:v>
                </c:pt>
                <c:pt idx="15">
                  <c:v>0.62228900347635907</c:v>
                </c:pt>
                <c:pt idx="16">
                  <c:v>8.7366672329622559E-4</c:v>
                </c:pt>
                <c:pt idx="17">
                  <c:v>6.9585252756624111E-2</c:v>
                </c:pt>
                <c:pt idx="18">
                  <c:v>8.7021411141420914E-4</c:v>
                </c:pt>
                <c:pt idx="19">
                  <c:v>8.6766643778775159E-4</c:v>
                </c:pt>
                <c:pt idx="20">
                  <c:v>8.6477709931163558E-4</c:v>
                </c:pt>
                <c:pt idx="21">
                  <c:v>0.20637305535040515</c:v>
                </c:pt>
                <c:pt idx="22">
                  <c:v>0.68745290006251625</c:v>
                </c:pt>
                <c:pt idx="23">
                  <c:v>163.4339154888788</c:v>
                </c:pt>
              </c:numCache>
            </c:numRef>
          </c:val>
          <c:smooth val="0"/>
          <c:extLst>
            <c:ext xmlns:c16="http://schemas.microsoft.com/office/drawing/2014/chart" uri="{C3380CC4-5D6E-409C-BE32-E72D297353CC}">
              <c16:uniqueId val="{00000001-9C12-4E98-AC82-84C1F2831942}"/>
            </c:ext>
          </c:extLst>
        </c:ser>
        <c:dLbls>
          <c:showLegendKey val="0"/>
          <c:showVal val="0"/>
          <c:showCatName val="0"/>
          <c:showSerName val="0"/>
          <c:showPercent val="0"/>
          <c:showBubbleSize val="0"/>
        </c:dLbls>
        <c:smooth val="0"/>
        <c:axId val="98891264"/>
        <c:axId val="98892800"/>
      </c:lineChart>
      <c:catAx>
        <c:axId val="988912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92800"/>
        <c:crosses val="autoZero"/>
        <c:auto val="1"/>
        <c:lblAlgn val="ctr"/>
        <c:lblOffset val="100"/>
        <c:noMultiLvlLbl val="0"/>
      </c:catAx>
      <c:valAx>
        <c:axId val="98892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9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Житомирська!$B$1</c:f>
              <c:strCache>
                <c:ptCount val="1"/>
                <c:pt idx="0">
                  <c:v>Кількість хворих на грип осіб / на 100 тис. населення (спостережна)</c:v>
                </c:pt>
              </c:strCache>
            </c:strRef>
          </c:tx>
          <c:marker>
            <c:symbol val="none"/>
          </c:marker>
          <c:cat>
            <c:strRef>
              <c:f>Житомирська!$A$2:$A$25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Житомирська!$B$2:$B$25</c:f>
              <c:numCache>
                <c:formatCode>0.0</c:formatCode>
                <c:ptCount val="24"/>
                <c:pt idx="0">
                  <c:v>155.48226157463586</c:v>
                </c:pt>
                <c:pt idx="1">
                  <c:v>164.23510127433389</c:v>
                </c:pt>
                <c:pt idx="2">
                  <c:v>12.651831929563512</c:v>
                </c:pt>
                <c:pt idx="3">
                  <c:v>0.71614142997529318</c:v>
                </c:pt>
                <c:pt idx="4">
                  <c:v>1E-3</c:v>
                </c:pt>
                <c:pt idx="5">
                  <c:v>7.9571269997254793E-2</c:v>
                </c:pt>
                <c:pt idx="6">
                  <c:v>1E-3</c:v>
                </c:pt>
                <c:pt idx="7">
                  <c:v>1E-3</c:v>
                </c:pt>
                <c:pt idx="8">
                  <c:v>1E-3</c:v>
                </c:pt>
                <c:pt idx="9">
                  <c:v>0.23871380999176436</c:v>
                </c:pt>
                <c:pt idx="10">
                  <c:v>0.7957126999725479</c:v>
                </c:pt>
                <c:pt idx="11">
                  <c:v>188.02691100351308</c:v>
                </c:pt>
                <c:pt idx="12">
                  <c:v>136.7169089893986</c:v>
                </c:pt>
                <c:pt idx="13">
                  <c:v>7.2507494455190775</c:v>
                </c:pt>
                <c:pt idx="14">
                  <c:v>145.17611667583753</c:v>
                </c:pt>
                <c:pt idx="15">
                  <c:v>0.32225553091195897</c:v>
                </c:pt>
                <c:pt idx="16">
                  <c:v>1E-3</c:v>
                </c:pt>
                <c:pt idx="17">
                  <c:v>8.0563882727989741E-2</c:v>
                </c:pt>
                <c:pt idx="18">
                  <c:v>1E-3</c:v>
                </c:pt>
                <c:pt idx="19">
                  <c:v>1E-3</c:v>
                </c:pt>
                <c:pt idx="20">
                  <c:v>1E-3</c:v>
                </c:pt>
                <c:pt idx="21">
                  <c:v>8.0563882727989741E-2</c:v>
                </c:pt>
                <c:pt idx="22">
                  <c:v>0.56394717909592817</c:v>
                </c:pt>
                <c:pt idx="23">
                  <c:v>0.48338329636793848</c:v>
                </c:pt>
              </c:numCache>
            </c:numRef>
          </c:val>
          <c:smooth val="0"/>
          <c:extLst>
            <c:ext xmlns:c16="http://schemas.microsoft.com/office/drawing/2014/chart" uri="{C3380CC4-5D6E-409C-BE32-E72D297353CC}">
              <c16:uniqueId val="{00000000-9CFE-4FB5-89B4-04AE3B0D422B}"/>
            </c:ext>
          </c:extLst>
        </c:ser>
        <c:dLbls>
          <c:showLegendKey val="0"/>
          <c:showVal val="0"/>
          <c:showCatName val="0"/>
          <c:showSerName val="0"/>
          <c:showPercent val="0"/>
          <c:showBubbleSize val="0"/>
        </c:dLbls>
        <c:smooth val="0"/>
        <c:axId val="42289792"/>
        <c:axId val="42307968"/>
      </c:lineChart>
      <c:catAx>
        <c:axId val="42289792"/>
        <c:scaling>
          <c:orientation val="minMax"/>
        </c:scaling>
        <c:delete val="0"/>
        <c:axPos val="b"/>
        <c:numFmt formatCode="General" sourceLinked="0"/>
        <c:majorTickMark val="out"/>
        <c:minorTickMark val="none"/>
        <c:tickLblPos val="nextTo"/>
        <c:crossAx val="42307968"/>
        <c:crosses val="autoZero"/>
        <c:auto val="1"/>
        <c:lblAlgn val="ctr"/>
        <c:lblOffset val="100"/>
        <c:noMultiLvlLbl val="0"/>
      </c:catAx>
      <c:valAx>
        <c:axId val="42307968"/>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4228979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Житомирська!$F$1</c:f>
              <c:strCache>
                <c:ptCount val="1"/>
                <c:pt idx="0">
                  <c:v>Інтенсивність передачи збудника грипу (усереднена)</c:v>
                </c:pt>
              </c:strCache>
            </c:strRef>
          </c:tx>
          <c:spPr>
            <a:ln w="15875"/>
          </c:spPr>
          <c:marker>
            <c:symbol val="square"/>
            <c:size val="5"/>
          </c:marker>
          <c:cat>
            <c:strRef>
              <c:f>Житомирська!$A$2:$A$25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Житомирська!$F$2:$F$25</c:f>
              <c:numCache>
                <c:formatCode>General</c:formatCode>
                <c:ptCount val="24"/>
                <c:pt idx="0">
                  <c:v>1.058021515810355</c:v>
                </c:pt>
                <c:pt idx="1">
                  <c:v>7.7082672923546591E-2</c:v>
                </c:pt>
                <c:pt idx="2">
                  <c:v>5.664018261601611E-2</c:v>
                </c:pt>
                <c:pt idx="3">
                  <c:v>1.4039652881238727E-3</c:v>
                </c:pt>
                <c:pt idx="4">
                  <c:v>79.647366105500311</c:v>
                </c:pt>
                <c:pt idx="5">
                  <c:v>1.2505734799856427E-2</c:v>
                </c:pt>
                <c:pt idx="6">
                  <c:v>0.99707236869353755</c:v>
                </c:pt>
                <c:pt idx="7">
                  <c:v>0.99666999800049649</c:v>
                </c:pt>
                <c:pt idx="8">
                  <c:v>238.6430645531033</c:v>
                </c:pt>
                <c:pt idx="9">
                  <c:v>3.3311243932293149</c:v>
                </c:pt>
                <c:pt idx="10">
                  <c:v>237.73998045965283</c:v>
                </c:pt>
                <c:pt idx="11">
                  <c:v>0.71999178066860137</c:v>
                </c:pt>
                <c:pt idx="12">
                  <c:v>1.058021515810355</c:v>
                </c:pt>
                <c:pt idx="13">
                  <c:v>7.7082672923546591E-2</c:v>
                </c:pt>
                <c:pt idx="14">
                  <c:v>5.664018261601611E-2</c:v>
                </c:pt>
                <c:pt idx="15">
                  <c:v>1.4039652881238727E-3</c:v>
                </c:pt>
                <c:pt idx="16">
                  <c:v>79.647366105500311</c:v>
                </c:pt>
                <c:pt idx="17">
                  <c:v>1.2505734799856427E-2</c:v>
                </c:pt>
                <c:pt idx="18">
                  <c:v>0.99707236869353755</c:v>
                </c:pt>
                <c:pt idx="19">
                  <c:v>0.99666999800049649</c:v>
                </c:pt>
                <c:pt idx="20">
                  <c:v>238.6430645531033</c:v>
                </c:pt>
                <c:pt idx="21">
                  <c:v>3.3311243932293149</c:v>
                </c:pt>
                <c:pt idx="22">
                  <c:v>237.73998045965283</c:v>
                </c:pt>
                <c:pt idx="23">
                  <c:v>0.71999178066860137</c:v>
                </c:pt>
              </c:numCache>
            </c:numRef>
          </c:val>
          <c:smooth val="0"/>
          <c:extLst>
            <c:ext xmlns:c16="http://schemas.microsoft.com/office/drawing/2014/chart" uri="{C3380CC4-5D6E-409C-BE32-E72D297353CC}">
              <c16:uniqueId val="{00000000-E963-4802-93BD-18E9F14775FD}"/>
            </c:ext>
          </c:extLst>
        </c:ser>
        <c:ser>
          <c:idx val="1"/>
          <c:order val="1"/>
          <c:tx>
            <c:strRef>
              <c:f>Житомирська!$E$1</c:f>
              <c:strCache>
                <c:ptCount val="1"/>
                <c:pt idx="0">
                  <c:v>Інтенсивність передачи збудника грипу (розрахована)</c:v>
                </c:pt>
              </c:strCache>
            </c:strRef>
          </c:tx>
          <c:spPr>
            <a:ln w="15875"/>
          </c:spPr>
          <c:marker>
            <c:symbol val="triangle"/>
            <c:size val="5"/>
          </c:marker>
          <c:cat>
            <c:strRef>
              <c:f>Житомирська!$A$2:$A$25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Житомирська!$E$2:$E$25</c:f>
              <c:numCache>
                <c:formatCode>General</c:formatCode>
                <c:ptCount val="24"/>
                <c:pt idx="0">
                  <c:v>1.0579396884923511</c:v>
                </c:pt>
                <c:pt idx="1">
                  <c:v>7.716161016953707E-2</c:v>
                </c:pt>
                <c:pt idx="2">
                  <c:v>5.6610935905370169E-2</c:v>
                </c:pt>
                <c:pt idx="3">
                  <c:v>1.3963822222938368E-3</c:v>
                </c:pt>
                <c:pt idx="4">
                  <c:v>79.571270792967496</c:v>
                </c:pt>
                <c:pt idx="5">
                  <c:v>1.2567360000007957E-2</c:v>
                </c:pt>
                <c:pt idx="6">
                  <c:v>1.0000000100000002</c:v>
                </c:pt>
                <c:pt idx="7">
                  <c:v>1.0000000100000002</c:v>
                </c:pt>
                <c:pt idx="8">
                  <c:v>238.71381237890247</c:v>
                </c:pt>
                <c:pt idx="9">
                  <c:v>3.3333412904793285</c:v>
                </c:pt>
                <c:pt idx="10">
                  <c:v>236.30188028407167</c:v>
                </c:pt>
                <c:pt idx="11">
                  <c:v>0.72848326391302276</c:v>
                </c:pt>
                <c:pt idx="12">
                  <c:v>5.3107373996472765E-2</c:v>
                </c:pt>
                <c:pt idx="13">
                  <c:v>20.023674088660179</c:v>
                </c:pt>
                <c:pt idx="14">
                  <c:v>2.222983067350586E-3</c:v>
                </c:pt>
                <c:pt idx="15">
                  <c:v>3.1031375000322263E-3</c:v>
                </c:pt>
                <c:pt idx="16">
                  <c:v>80.563883533628569</c:v>
                </c:pt>
                <c:pt idx="17">
                  <c:v>1.2412520000008058E-2</c:v>
                </c:pt>
                <c:pt idx="18">
                  <c:v>1.0000000100000002</c:v>
                </c:pt>
                <c:pt idx="19">
                  <c:v>1.0000000100000002</c:v>
                </c:pt>
                <c:pt idx="20">
                  <c:v>80.563883533628569</c:v>
                </c:pt>
                <c:pt idx="21">
                  <c:v>7.0000056394763348</c:v>
                </c:pt>
                <c:pt idx="22">
                  <c:v>0.85714769100308119</c:v>
                </c:pt>
                <c:pt idx="23">
                  <c:v>0</c:v>
                </c:pt>
              </c:numCache>
            </c:numRef>
          </c:val>
          <c:smooth val="0"/>
          <c:extLst>
            <c:ext xmlns:c16="http://schemas.microsoft.com/office/drawing/2014/chart" uri="{C3380CC4-5D6E-409C-BE32-E72D297353CC}">
              <c16:uniqueId val="{00000001-E963-4802-93BD-18E9F14775FD}"/>
            </c:ext>
          </c:extLst>
        </c:ser>
        <c:dLbls>
          <c:showLegendKey val="0"/>
          <c:showVal val="0"/>
          <c:showCatName val="0"/>
          <c:showSerName val="0"/>
          <c:showPercent val="0"/>
          <c:showBubbleSize val="0"/>
        </c:dLbls>
        <c:marker val="1"/>
        <c:smooth val="0"/>
        <c:axId val="42338176"/>
        <c:axId val="42339712"/>
      </c:lineChart>
      <c:catAx>
        <c:axId val="42338176"/>
        <c:scaling>
          <c:orientation val="minMax"/>
        </c:scaling>
        <c:delete val="0"/>
        <c:axPos val="b"/>
        <c:numFmt formatCode="General" sourceLinked="1"/>
        <c:majorTickMark val="out"/>
        <c:minorTickMark val="none"/>
        <c:tickLblPos val="nextTo"/>
        <c:crossAx val="42339712"/>
        <c:crosses val="autoZero"/>
        <c:auto val="1"/>
        <c:lblAlgn val="ctr"/>
        <c:lblOffset val="100"/>
        <c:noMultiLvlLbl val="0"/>
      </c:catAx>
      <c:valAx>
        <c:axId val="42339712"/>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42338176"/>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Житомирська!$F$1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Житомирська!$E$2:$E$25</c:f>
              <c:numCache>
                <c:formatCode>General</c:formatCode>
                <c:ptCount val="24"/>
                <c:pt idx="0">
                  <c:v>1.0579396884923511</c:v>
                </c:pt>
                <c:pt idx="1">
                  <c:v>7.716161016953707E-2</c:v>
                </c:pt>
                <c:pt idx="2">
                  <c:v>5.6610935905370169E-2</c:v>
                </c:pt>
                <c:pt idx="3">
                  <c:v>1.3963822222938368E-3</c:v>
                </c:pt>
                <c:pt idx="4">
                  <c:v>79.571270792967496</c:v>
                </c:pt>
                <c:pt idx="5">
                  <c:v>1.2567360000007957E-2</c:v>
                </c:pt>
                <c:pt idx="6">
                  <c:v>1.0000000100000002</c:v>
                </c:pt>
                <c:pt idx="7">
                  <c:v>1.0000000100000002</c:v>
                </c:pt>
                <c:pt idx="8">
                  <c:v>238.71381237890247</c:v>
                </c:pt>
                <c:pt idx="9">
                  <c:v>3.3333412904793285</c:v>
                </c:pt>
                <c:pt idx="10">
                  <c:v>236.30188028407167</c:v>
                </c:pt>
                <c:pt idx="11">
                  <c:v>0.72848326391302276</c:v>
                </c:pt>
                <c:pt idx="12">
                  <c:v>5.3107373996472765E-2</c:v>
                </c:pt>
                <c:pt idx="13">
                  <c:v>20.023674088660179</c:v>
                </c:pt>
                <c:pt idx="14">
                  <c:v>2.222983067350586E-3</c:v>
                </c:pt>
                <c:pt idx="15">
                  <c:v>3.1031375000322263E-3</c:v>
                </c:pt>
                <c:pt idx="16">
                  <c:v>80.563883533628569</c:v>
                </c:pt>
                <c:pt idx="17">
                  <c:v>1.2412520000008058E-2</c:v>
                </c:pt>
                <c:pt idx="18">
                  <c:v>1.0000000100000002</c:v>
                </c:pt>
                <c:pt idx="19">
                  <c:v>1.0000000100000002</c:v>
                </c:pt>
                <c:pt idx="20">
                  <c:v>80.563883533628569</c:v>
                </c:pt>
                <c:pt idx="21">
                  <c:v>7.0000056394763348</c:v>
                </c:pt>
                <c:pt idx="22">
                  <c:v>0.85714769100308119</c:v>
                </c:pt>
                <c:pt idx="23">
                  <c:v>0</c:v>
                </c:pt>
              </c:numCache>
            </c:numRef>
          </c:xVal>
          <c:yVal>
            <c:numRef>
              <c:f>Житомирська!$F$2:$F$25</c:f>
              <c:numCache>
                <c:formatCode>General</c:formatCode>
                <c:ptCount val="24"/>
                <c:pt idx="0">
                  <c:v>1.058021515810355</c:v>
                </c:pt>
                <c:pt idx="1">
                  <c:v>7.7082672923546591E-2</c:v>
                </c:pt>
                <c:pt idx="2">
                  <c:v>5.664018261601611E-2</c:v>
                </c:pt>
                <c:pt idx="3">
                  <c:v>1.4039652881238727E-3</c:v>
                </c:pt>
                <c:pt idx="4">
                  <c:v>79.647366105500311</c:v>
                </c:pt>
                <c:pt idx="5">
                  <c:v>1.2505734799856427E-2</c:v>
                </c:pt>
                <c:pt idx="6">
                  <c:v>0.99707236869353755</c:v>
                </c:pt>
                <c:pt idx="7">
                  <c:v>0.99666999800049649</c:v>
                </c:pt>
                <c:pt idx="8">
                  <c:v>238.6430645531033</c:v>
                </c:pt>
                <c:pt idx="9">
                  <c:v>3.3311243932293149</c:v>
                </c:pt>
                <c:pt idx="10">
                  <c:v>237.73998045965283</c:v>
                </c:pt>
                <c:pt idx="11">
                  <c:v>0.71999178066860137</c:v>
                </c:pt>
                <c:pt idx="12">
                  <c:v>1.058021515810355</c:v>
                </c:pt>
                <c:pt idx="13">
                  <c:v>7.7082672923546591E-2</c:v>
                </c:pt>
                <c:pt idx="14">
                  <c:v>5.664018261601611E-2</c:v>
                </c:pt>
                <c:pt idx="15">
                  <c:v>1.4039652881238727E-3</c:v>
                </c:pt>
                <c:pt idx="16">
                  <c:v>79.647366105500311</c:v>
                </c:pt>
                <c:pt idx="17">
                  <c:v>1.2505734799856427E-2</c:v>
                </c:pt>
                <c:pt idx="18">
                  <c:v>0.99707236869353755</c:v>
                </c:pt>
                <c:pt idx="19">
                  <c:v>0.99666999800049649</c:v>
                </c:pt>
                <c:pt idx="20">
                  <c:v>238.6430645531033</c:v>
                </c:pt>
                <c:pt idx="21">
                  <c:v>3.3311243932293149</c:v>
                </c:pt>
                <c:pt idx="22">
                  <c:v>237.73998045965283</c:v>
                </c:pt>
                <c:pt idx="23">
                  <c:v>0.71999178066860137</c:v>
                </c:pt>
              </c:numCache>
            </c:numRef>
          </c:yVal>
          <c:smooth val="0"/>
          <c:extLst>
            <c:ext xmlns:c16="http://schemas.microsoft.com/office/drawing/2014/chart" uri="{C3380CC4-5D6E-409C-BE32-E72D297353CC}">
              <c16:uniqueId val="{00000001-736A-4086-BCD8-EAE82013EE06}"/>
            </c:ext>
          </c:extLst>
        </c:ser>
        <c:dLbls>
          <c:showLegendKey val="0"/>
          <c:showVal val="0"/>
          <c:showCatName val="0"/>
          <c:showSerName val="0"/>
          <c:showPercent val="0"/>
          <c:showBubbleSize val="0"/>
        </c:dLbls>
        <c:axId val="42390272"/>
        <c:axId val="42392192"/>
      </c:scatterChart>
      <c:valAx>
        <c:axId val="4239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2392192"/>
        <c:crosses val="autoZero"/>
        <c:crossBetween val="midCat"/>
      </c:valAx>
      <c:valAx>
        <c:axId val="42392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2390272"/>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Закарпатська!$C$1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Закарпатська!$C$2:$C$25</c:f>
              <c:numCache>
                <c:formatCode>General</c:formatCode>
                <c:ptCount val="24"/>
                <c:pt idx="0">
                  <c:v>1.7505651540457551E-5</c:v>
                </c:pt>
                <c:pt idx="1">
                  <c:v>4.296841741748671E-5</c:v>
                </c:pt>
                <c:pt idx="2">
                  <c:v>1.5914228673143227E-6</c:v>
                </c:pt>
                <c:pt idx="3">
                  <c:v>1E-8</c:v>
                </c:pt>
                <c:pt idx="4">
                  <c:v>1E-8</c:v>
                </c:pt>
                <c:pt idx="5">
                  <c:v>1E-8</c:v>
                </c:pt>
                <c:pt idx="6">
                  <c:v>1E-8</c:v>
                </c:pt>
                <c:pt idx="7">
                  <c:v>1E-8</c:v>
                </c:pt>
                <c:pt idx="8">
                  <c:v>1E-8</c:v>
                </c:pt>
                <c:pt idx="9">
                  <c:v>1E-8</c:v>
                </c:pt>
                <c:pt idx="10">
                  <c:v>1E-8</c:v>
                </c:pt>
                <c:pt idx="11">
                  <c:v>3.1828457346286453E-6</c:v>
                </c:pt>
                <c:pt idx="12">
                  <c:v>2.2293987630021718E-5</c:v>
                </c:pt>
                <c:pt idx="13">
                  <c:v>1E-8</c:v>
                </c:pt>
                <c:pt idx="14">
                  <c:v>2.3090201473951066E-5</c:v>
                </c:pt>
                <c:pt idx="15">
                  <c:v>1E-8</c:v>
                </c:pt>
                <c:pt idx="16">
                  <c:v>1E-8</c:v>
                </c:pt>
                <c:pt idx="17">
                  <c:v>1E-8</c:v>
                </c:pt>
                <c:pt idx="18">
                  <c:v>1E-8</c:v>
                </c:pt>
                <c:pt idx="19">
                  <c:v>1E-8</c:v>
                </c:pt>
                <c:pt idx="20">
                  <c:v>1E-8</c:v>
                </c:pt>
                <c:pt idx="21">
                  <c:v>1E-8</c:v>
                </c:pt>
                <c:pt idx="22">
                  <c:v>1E-8</c:v>
                </c:pt>
                <c:pt idx="23">
                  <c:v>1E-8</c:v>
                </c:pt>
              </c:numCache>
            </c:numRef>
          </c:val>
          <c:smooth val="0"/>
          <c:extLst>
            <c:ext xmlns:c16="http://schemas.microsoft.com/office/drawing/2014/chart" uri="{C3380CC4-5D6E-409C-BE32-E72D297353CC}">
              <c16:uniqueId val="{00000000-158A-4C30-A915-1FB9A3186CCA}"/>
            </c:ext>
          </c:extLst>
        </c:ser>
        <c:ser>
          <c:idx val="1"/>
          <c:order val="1"/>
          <c:tx>
            <c:strRef>
              <c:f>Закарпатська!$G$1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Закарпатська!$G$2:$G$25</c:f>
              <c:numCache>
                <c:formatCode>General</c:formatCode>
                <c:ptCount val="24"/>
                <c:pt idx="0">
                  <c:v>1.7505651540457551E-5</c:v>
                </c:pt>
                <c:pt idx="1">
                  <c:v>4.2963947877072082E-5</c:v>
                </c:pt>
                <c:pt idx="2">
                  <c:v>1.6006881002195543E-6</c:v>
                </c:pt>
                <c:pt idx="3">
                  <c:v>9.7288018207132679E-9</c:v>
                </c:pt>
                <c:pt idx="4">
                  <c:v>9.3921205574330832E-9</c:v>
                </c:pt>
                <c:pt idx="5">
                  <c:v>9.0353725591123473E-9</c:v>
                </c:pt>
                <c:pt idx="6">
                  <c:v>8.6501575646542154E-9</c:v>
                </c:pt>
                <c:pt idx="7">
                  <c:v>8.2340829909908032E-9</c:v>
                </c:pt>
                <c:pt idx="8">
                  <c:v>7.7940353304713252E-9</c:v>
                </c:pt>
                <c:pt idx="9">
                  <c:v>7.3481911489818784E-9</c:v>
                </c:pt>
                <c:pt idx="10">
                  <c:v>6.9079810639123303E-9</c:v>
                </c:pt>
                <c:pt idx="11">
                  <c:v>2.0639907299953274E-6</c:v>
                </c:pt>
                <c:pt idx="12">
                  <c:v>1.2805105116197112E-5</c:v>
                </c:pt>
                <c:pt idx="13">
                  <c:v>3.1427590889097298E-5</c:v>
                </c:pt>
                <c:pt idx="14">
                  <c:v>1.1708968474905381E-6</c:v>
                </c:pt>
                <c:pt idx="15">
                  <c:v>7.1165820974822385E-9</c:v>
                </c:pt>
                <c:pt idx="16">
                  <c:v>6.8703010322110827E-9</c:v>
                </c:pt>
                <c:pt idx="17">
                  <c:v>6.6093412234468458E-9</c:v>
                </c:pt>
                <c:pt idx="18">
                  <c:v>6.3275579115353093E-9</c:v>
                </c:pt>
                <c:pt idx="19">
                  <c:v>6.0232009307886111E-9</c:v>
                </c:pt>
                <c:pt idx="20">
                  <c:v>5.7013077245211593E-9</c:v>
                </c:pt>
                <c:pt idx="21">
                  <c:v>5.3751743827530596E-9</c:v>
                </c:pt>
                <c:pt idx="22">
                  <c:v>5.0531623595135782E-9</c:v>
                </c:pt>
                <c:pt idx="23">
                  <c:v>1.5098015165426156E-6</c:v>
                </c:pt>
              </c:numCache>
            </c:numRef>
          </c:val>
          <c:smooth val="0"/>
          <c:extLs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smooth val="0"/>
        <c:axId val="149640320"/>
        <c:axId val="149641856"/>
      </c:lineChart>
      <c:catAx>
        <c:axId val="1496403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41856"/>
        <c:crosses val="autoZero"/>
        <c:auto val="1"/>
        <c:lblAlgn val="ctr"/>
        <c:lblOffset val="100"/>
        <c:noMultiLvlLbl val="0"/>
      </c:catAx>
      <c:valAx>
        <c:axId val="14964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40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Закарпатська!$E$1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Закарпатська!$E$2:$E$25</c:f>
              <c:numCache>
                <c:formatCode>General</c:formatCode>
                <c:ptCount val="24"/>
                <c:pt idx="0">
                  <c:v>2.4545884237150752</c:v>
                </c:pt>
                <c:pt idx="1">
                  <c:v>3.7038628528288209E-2</c:v>
                </c:pt>
                <c:pt idx="2">
                  <c:v>6.283695000015915E-3</c:v>
                </c:pt>
                <c:pt idx="3">
                  <c:v>1.0000000100000002</c:v>
                </c:pt>
                <c:pt idx="4">
                  <c:v>1.0000000100000002</c:v>
                </c:pt>
                <c:pt idx="5">
                  <c:v>1.0000000100000002</c:v>
                </c:pt>
                <c:pt idx="6">
                  <c:v>1.0000000100000002</c:v>
                </c:pt>
                <c:pt idx="7">
                  <c:v>1.0000000100000002</c:v>
                </c:pt>
                <c:pt idx="8">
                  <c:v>1.0000000100000002</c:v>
                </c:pt>
                <c:pt idx="9">
                  <c:v>1.0000000100000002</c:v>
                </c:pt>
                <c:pt idx="10">
                  <c:v>318.28457664571027</c:v>
                </c:pt>
                <c:pt idx="11">
                  <c:v>7.0044420771062397</c:v>
                </c:pt>
                <c:pt idx="12">
                  <c:v>4.4856142879437348E-4</c:v>
                </c:pt>
                <c:pt idx="13">
                  <c:v>2309.0201704853084</c:v>
                </c:pt>
                <c:pt idx="14">
                  <c:v>4.3309413816194187E-4</c:v>
                </c:pt>
                <c:pt idx="15">
                  <c:v>1.0000000100000002</c:v>
                </c:pt>
                <c:pt idx="16">
                  <c:v>1.0000000100000002</c:v>
                </c:pt>
                <c:pt idx="17">
                  <c:v>1.0000000100000002</c:v>
                </c:pt>
                <c:pt idx="18">
                  <c:v>1.0000000100000002</c:v>
                </c:pt>
                <c:pt idx="19">
                  <c:v>1.0000000100000002</c:v>
                </c:pt>
                <c:pt idx="20">
                  <c:v>1.0000000100000002</c:v>
                </c:pt>
                <c:pt idx="21">
                  <c:v>1.0000000100000002</c:v>
                </c:pt>
                <c:pt idx="22">
                  <c:v>1.0000000100000002</c:v>
                </c:pt>
                <c:pt idx="23">
                  <c:v>0</c:v>
                </c:pt>
              </c:numCache>
            </c:numRef>
          </c:val>
          <c:smooth val="0"/>
          <c:extLst>
            <c:ext xmlns:c16="http://schemas.microsoft.com/office/drawing/2014/chart" uri="{C3380CC4-5D6E-409C-BE32-E72D297353CC}">
              <c16:uniqueId val="{00000000-C6DE-44B1-AFDC-327F4E5FCF43}"/>
            </c:ext>
          </c:extLst>
        </c:ser>
        <c:ser>
          <c:idx val="1"/>
          <c:order val="1"/>
          <c:tx>
            <c:strRef>
              <c:f>Закарпатська!$F$1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Закарпатська!$F$2:$F$25</c:f>
              <c:numCache>
                <c:formatCode>General</c:formatCode>
                <c:ptCount val="24"/>
                <c:pt idx="0">
                  <c:v>2.4543330993903627</c:v>
                </c:pt>
                <c:pt idx="1">
                  <c:v>3.7258142097056905E-2</c:v>
                </c:pt>
                <c:pt idx="2">
                  <c:v>6.0778969945369556E-3</c:v>
                </c:pt>
                <c:pt idx="3">
                  <c:v>0.965393356950772</c:v>
                </c:pt>
                <c:pt idx="4">
                  <c:v>0.96201625487259212</c:v>
                </c:pt>
                <c:pt idx="5">
                  <c:v>0.95736590674257938</c:v>
                </c:pt>
                <c:pt idx="6">
                  <c:v>0.9518997776251571</c:v>
                </c:pt>
                <c:pt idx="7">
                  <c:v>0.94655778951654779</c:v>
                </c:pt>
                <c:pt idx="8">
                  <c:v>0.94279675350272962</c:v>
                </c:pt>
                <c:pt idx="9">
                  <c:v>0.94009273501691981</c:v>
                </c:pt>
                <c:pt idx="10">
                  <c:v>298.7834976901915</c:v>
                </c:pt>
                <c:pt idx="11">
                  <c:v>6.2040644658800908</c:v>
                </c:pt>
                <c:pt idx="12">
                  <c:v>2.4543330993903627</c:v>
                </c:pt>
                <c:pt idx="13">
                  <c:v>3.7258142097056905E-2</c:v>
                </c:pt>
                <c:pt idx="14">
                  <c:v>6.0778969945369556E-3</c:v>
                </c:pt>
                <c:pt idx="15">
                  <c:v>0.965393356950772</c:v>
                </c:pt>
                <c:pt idx="16">
                  <c:v>0.96201625487259212</c:v>
                </c:pt>
                <c:pt idx="17">
                  <c:v>0.95736590674257938</c:v>
                </c:pt>
                <c:pt idx="18">
                  <c:v>0.9518997776251571</c:v>
                </c:pt>
                <c:pt idx="19">
                  <c:v>0.94655778951654779</c:v>
                </c:pt>
                <c:pt idx="20">
                  <c:v>0.94279675350272962</c:v>
                </c:pt>
                <c:pt idx="21">
                  <c:v>0.94009273501691981</c:v>
                </c:pt>
                <c:pt idx="22">
                  <c:v>298.7834976901915</c:v>
                </c:pt>
                <c:pt idx="23">
                  <c:v>6.2040644658800908</c:v>
                </c:pt>
              </c:numCache>
            </c:numRef>
          </c:val>
          <c:smooth val="0"/>
          <c:extLs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smooth val="0"/>
        <c:axId val="149884928"/>
        <c:axId val="149886464"/>
      </c:lineChart>
      <c:catAx>
        <c:axId val="1498849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86464"/>
        <c:crosses val="autoZero"/>
        <c:auto val="1"/>
        <c:lblAlgn val="ctr"/>
        <c:lblOffset val="100"/>
        <c:noMultiLvlLbl val="0"/>
      </c:catAx>
      <c:valAx>
        <c:axId val="14988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84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Закарпатська!$B$1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Закарпатська!$B$2:$B$25</c:f>
              <c:numCache>
                <c:formatCode>0.0</c:formatCode>
                <c:ptCount val="24"/>
                <c:pt idx="0">
                  <c:v>1.750565154045755</c:v>
                </c:pt>
                <c:pt idx="1">
                  <c:v>4.2968417417486711</c:v>
                </c:pt>
                <c:pt idx="2">
                  <c:v>0.15914228673143227</c:v>
                </c:pt>
                <c:pt idx="3">
                  <c:v>1E-3</c:v>
                </c:pt>
                <c:pt idx="4">
                  <c:v>1E-3</c:v>
                </c:pt>
                <c:pt idx="5">
                  <c:v>1E-3</c:v>
                </c:pt>
                <c:pt idx="6">
                  <c:v>1E-3</c:v>
                </c:pt>
                <c:pt idx="7">
                  <c:v>1E-3</c:v>
                </c:pt>
                <c:pt idx="8">
                  <c:v>1E-3</c:v>
                </c:pt>
                <c:pt idx="9">
                  <c:v>1E-3</c:v>
                </c:pt>
                <c:pt idx="10">
                  <c:v>1E-3</c:v>
                </c:pt>
                <c:pt idx="11">
                  <c:v>0.31828457346286454</c:v>
                </c:pt>
                <c:pt idx="12">
                  <c:v>2.2293987630021719</c:v>
                </c:pt>
                <c:pt idx="13">
                  <c:v>1E-3</c:v>
                </c:pt>
                <c:pt idx="14">
                  <c:v>2.3090201473951066</c:v>
                </c:pt>
                <c:pt idx="15">
                  <c:v>1E-3</c:v>
                </c:pt>
                <c:pt idx="16">
                  <c:v>1E-3</c:v>
                </c:pt>
                <c:pt idx="17">
                  <c:v>1E-3</c:v>
                </c:pt>
                <c:pt idx="18">
                  <c:v>1E-3</c:v>
                </c:pt>
                <c:pt idx="19">
                  <c:v>1E-3</c:v>
                </c:pt>
                <c:pt idx="20">
                  <c:v>1E-3</c:v>
                </c:pt>
                <c:pt idx="21">
                  <c:v>1E-3</c:v>
                </c:pt>
                <c:pt idx="22">
                  <c:v>1E-3</c:v>
                </c:pt>
                <c:pt idx="23">
                  <c:v>1E-3</c:v>
                </c:pt>
              </c:numCache>
            </c:numRef>
          </c:val>
          <c:smooth val="0"/>
          <c:extLst>
            <c:ext xmlns:c16="http://schemas.microsoft.com/office/drawing/2014/chart" uri="{C3380CC4-5D6E-409C-BE32-E72D297353CC}">
              <c16:uniqueId val="{00000000-465B-4954-BD36-E8579438F128}"/>
            </c:ext>
          </c:extLst>
        </c:ser>
        <c:ser>
          <c:idx val="1"/>
          <c:order val="1"/>
          <c:tx>
            <c:strRef>
              <c:f>Закарпатська!$I$1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Закарпатська!$I$2:$I$25</c:f>
              <c:numCache>
                <c:formatCode>General</c:formatCode>
                <c:ptCount val="24"/>
                <c:pt idx="0">
                  <c:v>1.7505651540457552</c:v>
                </c:pt>
                <c:pt idx="1">
                  <c:v>4.2963947877072082</c:v>
                </c:pt>
                <c:pt idx="2">
                  <c:v>0.16006881002195544</c:v>
                </c:pt>
                <c:pt idx="3">
                  <c:v>9.7288018207132684E-4</c:v>
                </c:pt>
                <c:pt idx="4">
                  <c:v>9.3921205574330833E-4</c:v>
                </c:pt>
                <c:pt idx="5">
                  <c:v>9.0353725591123474E-4</c:v>
                </c:pt>
                <c:pt idx="6">
                  <c:v>8.6501575646542156E-4</c:v>
                </c:pt>
                <c:pt idx="7">
                  <c:v>8.2340829909908033E-4</c:v>
                </c:pt>
                <c:pt idx="8">
                  <c:v>7.7940353304713249E-4</c:v>
                </c:pt>
                <c:pt idx="9">
                  <c:v>7.3481911489818781E-4</c:v>
                </c:pt>
                <c:pt idx="10">
                  <c:v>6.9079810639123302E-4</c:v>
                </c:pt>
                <c:pt idx="11">
                  <c:v>0.20639907299953275</c:v>
                </c:pt>
                <c:pt idx="12">
                  <c:v>1.2805105116197113</c:v>
                </c:pt>
                <c:pt idx="13">
                  <c:v>3.1427590889097297</c:v>
                </c:pt>
                <c:pt idx="14">
                  <c:v>0.11708968474905382</c:v>
                </c:pt>
                <c:pt idx="15">
                  <c:v>7.1165820974822388E-4</c:v>
                </c:pt>
                <c:pt idx="16">
                  <c:v>6.8703010322110824E-4</c:v>
                </c:pt>
                <c:pt idx="17">
                  <c:v>6.6093412234468458E-4</c:v>
                </c:pt>
                <c:pt idx="18">
                  <c:v>6.3275579115353096E-4</c:v>
                </c:pt>
                <c:pt idx="19">
                  <c:v>6.0232009307886107E-4</c:v>
                </c:pt>
                <c:pt idx="20">
                  <c:v>5.7013077245211591E-4</c:v>
                </c:pt>
                <c:pt idx="21">
                  <c:v>5.3751743827530596E-4</c:v>
                </c:pt>
                <c:pt idx="22">
                  <c:v>5.0531623595135786E-4</c:v>
                </c:pt>
                <c:pt idx="23">
                  <c:v>0.15098015165426157</c:v>
                </c:pt>
              </c:numCache>
            </c:numRef>
          </c:val>
          <c:smooth val="0"/>
          <c:extLs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smooth val="0"/>
        <c:axId val="149809792"/>
        <c:axId val="149959040"/>
      </c:lineChart>
      <c:catAx>
        <c:axId val="1498097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59040"/>
        <c:crosses val="autoZero"/>
        <c:auto val="1"/>
        <c:lblAlgn val="ctr"/>
        <c:lblOffset val="100"/>
        <c:noMultiLvlLbl val="0"/>
      </c:catAx>
      <c:valAx>
        <c:axId val="149959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09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Грип!$B$1</c:f>
              <c:strCache>
                <c:ptCount val="1"/>
                <c:pt idx="0">
                  <c:v>Кількість хворих на грип осіб / на 100 тис. населення (спостережна)</c:v>
                </c:pt>
              </c:strCache>
            </c:strRef>
          </c:tx>
          <c:marker>
            <c:symbol val="none"/>
          </c:marker>
          <c:cat>
            <c:strRef>
              <c:f>Грип!$A$2:$A$25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Грип!$B$2:$B$25</c:f>
              <c:numCache>
                <c:formatCode>0.0000000</c:formatCode>
                <c:ptCount val="24"/>
                <c:pt idx="0">
                  <c:v>62.608073529862644</c:v>
                </c:pt>
                <c:pt idx="1">
                  <c:v>56.915792667299208</c:v>
                </c:pt>
                <c:pt idx="2">
                  <c:v>6.2371869599246823</c:v>
                </c:pt>
                <c:pt idx="3">
                  <c:v>0.49813304179375978</c:v>
                </c:pt>
                <c:pt idx="4">
                  <c:v>0.16838300004296106</c:v>
                </c:pt>
                <c:pt idx="5">
                  <c:v>9.3546111134978367E-3</c:v>
                </c:pt>
                <c:pt idx="6">
                  <c:v>1.1693263891872301E-2</c:v>
                </c:pt>
                <c:pt idx="7">
                  <c:v>4.6773055567489183E-3</c:v>
                </c:pt>
                <c:pt idx="8">
                  <c:v>4.6773055567489183E-3</c:v>
                </c:pt>
                <c:pt idx="9">
                  <c:v>8.1852847243106069E-2</c:v>
                </c:pt>
                <c:pt idx="10">
                  <c:v>0.47240786123164075</c:v>
                </c:pt>
                <c:pt idx="11">
                  <c:v>44.277713052963634</c:v>
                </c:pt>
                <c:pt idx="12">
                  <c:v>41.129409579014734</c:v>
                </c:pt>
                <c:pt idx="13">
                  <c:v>5.2127901736429685</c:v>
                </c:pt>
                <c:pt idx="14">
                  <c:v>47.728504873463706</c:v>
                </c:pt>
                <c:pt idx="15">
                  <c:v>0.42673678038415974</c:v>
                </c:pt>
                <c:pt idx="16">
                  <c:v>5.6583882481877498E-2</c:v>
                </c:pt>
                <c:pt idx="17">
                  <c:v>1.8861294160625847E-2</c:v>
                </c:pt>
                <c:pt idx="18">
                  <c:v>0</c:v>
                </c:pt>
                <c:pt idx="19">
                  <c:v>2.942361889057632</c:v>
                </c:pt>
                <c:pt idx="20">
                  <c:v>2.35766177007823E-3</c:v>
                </c:pt>
                <c:pt idx="21">
                  <c:v>2.5934279470860539E-2</c:v>
                </c:pt>
                <c:pt idx="22">
                  <c:v>0.10845244142359861</c:v>
                </c:pt>
                <c:pt idx="23">
                  <c:v>0.45738638339517679</c:v>
                </c:pt>
              </c:numCache>
            </c:numRef>
          </c:val>
          <c:smooth val="0"/>
          <c:extLs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smooth val="0"/>
        <c:axId val="80884864"/>
        <c:axId val="80886400"/>
      </c:lineChart>
      <c:catAx>
        <c:axId val="80884864"/>
        <c:scaling>
          <c:orientation val="minMax"/>
        </c:scaling>
        <c:delete val="0"/>
        <c:axPos val="b"/>
        <c:numFmt formatCode="General" sourceLinked="0"/>
        <c:majorTickMark val="out"/>
        <c:minorTickMark val="none"/>
        <c:tickLblPos val="nextTo"/>
        <c:crossAx val="80886400"/>
        <c:crosses val="autoZero"/>
        <c:auto val="1"/>
        <c:lblAlgn val="ctr"/>
        <c:lblOffset val="100"/>
        <c:noMultiLvlLbl val="0"/>
      </c:catAx>
      <c:valAx>
        <c:axId val="80886400"/>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000000" sourceLinked="1"/>
        <c:majorTickMark val="out"/>
        <c:minorTickMark val="none"/>
        <c:tickLblPos val="nextTo"/>
        <c:crossAx val="8088486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Закарпатська!$B$1</c:f>
              <c:strCache>
                <c:ptCount val="1"/>
                <c:pt idx="0">
                  <c:v>Кількість хворих на грип осіб / на 100 тис. населення (спостережна)</c:v>
                </c:pt>
              </c:strCache>
            </c:strRef>
          </c:tx>
          <c:marker>
            <c:symbol val="none"/>
          </c:marker>
          <c:cat>
            <c:strRef>
              <c:f>Закарпатська!$A$2:$A$25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Закарпатська!$B$2:$B$25</c:f>
              <c:numCache>
                <c:formatCode>0.0</c:formatCode>
                <c:ptCount val="24"/>
                <c:pt idx="0">
                  <c:v>1.750565154045755</c:v>
                </c:pt>
                <c:pt idx="1">
                  <c:v>4.2968417417486711</c:v>
                </c:pt>
                <c:pt idx="2">
                  <c:v>0.15914228673143227</c:v>
                </c:pt>
                <c:pt idx="3">
                  <c:v>1E-3</c:v>
                </c:pt>
                <c:pt idx="4">
                  <c:v>1E-3</c:v>
                </c:pt>
                <c:pt idx="5">
                  <c:v>1E-3</c:v>
                </c:pt>
                <c:pt idx="6">
                  <c:v>1E-3</c:v>
                </c:pt>
                <c:pt idx="7">
                  <c:v>1E-3</c:v>
                </c:pt>
                <c:pt idx="8">
                  <c:v>1E-3</c:v>
                </c:pt>
                <c:pt idx="9">
                  <c:v>1E-3</c:v>
                </c:pt>
                <c:pt idx="10">
                  <c:v>1E-3</c:v>
                </c:pt>
                <c:pt idx="11">
                  <c:v>0.31828457346286454</c:v>
                </c:pt>
                <c:pt idx="12">
                  <c:v>2.2293987630021719</c:v>
                </c:pt>
                <c:pt idx="13">
                  <c:v>1E-3</c:v>
                </c:pt>
                <c:pt idx="14">
                  <c:v>2.3090201473951066</c:v>
                </c:pt>
                <c:pt idx="15">
                  <c:v>1E-3</c:v>
                </c:pt>
                <c:pt idx="16">
                  <c:v>1E-3</c:v>
                </c:pt>
                <c:pt idx="17">
                  <c:v>1E-3</c:v>
                </c:pt>
                <c:pt idx="18">
                  <c:v>1E-3</c:v>
                </c:pt>
                <c:pt idx="19">
                  <c:v>1E-3</c:v>
                </c:pt>
                <c:pt idx="20">
                  <c:v>1E-3</c:v>
                </c:pt>
                <c:pt idx="21">
                  <c:v>1E-3</c:v>
                </c:pt>
                <c:pt idx="22">
                  <c:v>1E-3</c:v>
                </c:pt>
                <c:pt idx="23">
                  <c:v>1E-3</c:v>
                </c:pt>
              </c:numCache>
            </c:numRef>
          </c:val>
          <c:smooth val="0"/>
          <c:extLs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smooth val="0"/>
        <c:axId val="149966848"/>
        <c:axId val="149968384"/>
      </c:lineChart>
      <c:catAx>
        <c:axId val="149966848"/>
        <c:scaling>
          <c:orientation val="minMax"/>
        </c:scaling>
        <c:delete val="0"/>
        <c:axPos val="b"/>
        <c:numFmt formatCode="General" sourceLinked="0"/>
        <c:majorTickMark val="out"/>
        <c:minorTickMark val="none"/>
        <c:tickLblPos val="nextTo"/>
        <c:crossAx val="149968384"/>
        <c:crosses val="autoZero"/>
        <c:auto val="1"/>
        <c:lblAlgn val="ctr"/>
        <c:lblOffset val="100"/>
        <c:noMultiLvlLbl val="0"/>
      </c:catAx>
      <c:valAx>
        <c:axId val="149968384"/>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14996684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Закарпатська!$F$1</c:f>
              <c:strCache>
                <c:ptCount val="1"/>
                <c:pt idx="0">
                  <c:v>Інтенсивність передачи збудника грипу (усереднена)</c:v>
                </c:pt>
              </c:strCache>
            </c:strRef>
          </c:tx>
          <c:spPr>
            <a:ln w="15875"/>
          </c:spPr>
          <c:marker>
            <c:symbol val="square"/>
            <c:size val="5"/>
          </c:marker>
          <c:cat>
            <c:strRef>
              <c:f>Закарпатська!$A$2:$A$25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Закарпатська!$F$2:$F$25</c:f>
              <c:numCache>
                <c:formatCode>General</c:formatCode>
                <c:ptCount val="24"/>
                <c:pt idx="0">
                  <c:v>2.4543330993903627</c:v>
                </c:pt>
                <c:pt idx="1">
                  <c:v>3.7258142097056905E-2</c:v>
                </c:pt>
                <c:pt idx="2">
                  <c:v>6.0778969945369556E-3</c:v>
                </c:pt>
                <c:pt idx="3">
                  <c:v>0.965393356950772</c:v>
                </c:pt>
                <c:pt idx="4">
                  <c:v>0.96201625487259212</c:v>
                </c:pt>
                <c:pt idx="5">
                  <c:v>0.95736590674257938</c:v>
                </c:pt>
                <c:pt idx="6">
                  <c:v>0.9518997776251571</c:v>
                </c:pt>
                <c:pt idx="7">
                  <c:v>0.94655778951654779</c:v>
                </c:pt>
                <c:pt idx="8">
                  <c:v>0.94279675350272962</c:v>
                </c:pt>
                <c:pt idx="9">
                  <c:v>0.94009273501691981</c:v>
                </c:pt>
                <c:pt idx="10">
                  <c:v>298.7834976901915</c:v>
                </c:pt>
                <c:pt idx="11">
                  <c:v>6.2040644658800908</c:v>
                </c:pt>
                <c:pt idx="12">
                  <c:v>2.4543330993903627</c:v>
                </c:pt>
                <c:pt idx="13">
                  <c:v>3.7258142097056905E-2</c:v>
                </c:pt>
                <c:pt idx="14">
                  <c:v>6.0778969945369556E-3</c:v>
                </c:pt>
                <c:pt idx="15">
                  <c:v>0.965393356950772</c:v>
                </c:pt>
                <c:pt idx="16">
                  <c:v>0.96201625487259212</c:v>
                </c:pt>
                <c:pt idx="17">
                  <c:v>0.95736590674257938</c:v>
                </c:pt>
                <c:pt idx="18">
                  <c:v>0.9518997776251571</c:v>
                </c:pt>
                <c:pt idx="19">
                  <c:v>0.94655778951654779</c:v>
                </c:pt>
                <c:pt idx="20">
                  <c:v>0.94279675350272962</c:v>
                </c:pt>
                <c:pt idx="21">
                  <c:v>0.94009273501691981</c:v>
                </c:pt>
                <c:pt idx="22">
                  <c:v>298.7834976901915</c:v>
                </c:pt>
                <c:pt idx="23">
                  <c:v>6.2040644658800908</c:v>
                </c:pt>
              </c:numCache>
            </c:numRef>
          </c:val>
          <c:smooth val="0"/>
          <c:extLst>
            <c:ext xmlns:c16="http://schemas.microsoft.com/office/drawing/2014/chart" uri="{C3380CC4-5D6E-409C-BE32-E72D297353CC}">
              <c16:uniqueId val="{00000000-B25D-4B1A-AC3C-64912DAD8089}"/>
            </c:ext>
          </c:extLst>
        </c:ser>
        <c:ser>
          <c:idx val="1"/>
          <c:order val="1"/>
          <c:tx>
            <c:strRef>
              <c:f>Закарпатська!$E$1</c:f>
              <c:strCache>
                <c:ptCount val="1"/>
                <c:pt idx="0">
                  <c:v>Інтенсивність передачи збудника грипу (розрахована)</c:v>
                </c:pt>
              </c:strCache>
            </c:strRef>
          </c:tx>
          <c:spPr>
            <a:ln w="15875"/>
          </c:spPr>
          <c:marker>
            <c:symbol val="triangle"/>
            <c:size val="5"/>
          </c:marker>
          <c:cat>
            <c:strRef>
              <c:f>Закарпатська!$A$2:$A$25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Закарпатська!$E$2:$E$25</c:f>
              <c:numCache>
                <c:formatCode>General</c:formatCode>
                <c:ptCount val="24"/>
                <c:pt idx="0">
                  <c:v>2.4545884237150752</c:v>
                </c:pt>
                <c:pt idx="1">
                  <c:v>3.7038628528288209E-2</c:v>
                </c:pt>
                <c:pt idx="2">
                  <c:v>6.283695000015915E-3</c:v>
                </c:pt>
                <c:pt idx="3">
                  <c:v>1.0000000100000002</c:v>
                </c:pt>
                <c:pt idx="4">
                  <c:v>1.0000000100000002</c:v>
                </c:pt>
                <c:pt idx="5">
                  <c:v>1.0000000100000002</c:v>
                </c:pt>
                <c:pt idx="6">
                  <c:v>1.0000000100000002</c:v>
                </c:pt>
                <c:pt idx="7">
                  <c:v>1.0000000100000002</c:v>
                </c:pt>
                <c:pt idx="8">
                  <c:v>1.0000000100000002</c:v>
                </c:pt>
                <c:pt idx="9">
                  <c:v>1.0000000100000002</c:v>
                </c:pt>
                <c:pt idx="10">
                  <c:v>318.28457664571027</c:v>
                </c:pt>
                <c:pt idx="11">
                  <c:v>7.0044420771062397</c:v>
                </c:pt>
                <c:pt idx="12">
                  <c:v>4.4856142879437348E-4</c:v>
                </c:pt>
                <c:pt idx="13">
                  <c:v>2309.0201704853084</c:v>
                </c:pt>
                <c:pt idx="14">
                  <c:v>4.3309413816194187E-4</c:v>
                </c:pt>
                <c:pt idx="15">
                  <c:v>1.0000000100000002</c:v>
                </c:pt>
                <c:pt idx="16">
                  <c:v>1.0000000100000002</c:v>
                </c:pt>
                <c:pt idx="17">
                  <c:v>1.0000000100000002</c:v>
                </c:pt>
                <c:pt idx="18">
                  <c:v>1.0000000100000002</c:v>
                </c:pt>
                <c:pt idx="19">
                  <c:v>1.0000000100000002</c:v>
                </c:pt>
                <c:pt idx="20">
                  <c:v>1.0000000100000002</c:v>
                </c:pt>
                <c:pt idx="21">
                  <c:v>1.0000000100000002</c:v>
                </c:pt>
                <c:pt idx="22">
                  <c:v>1.0000000100000002</c:v>
                </c:pt>
                <c:pt idx="23">
                  <c:v>0</c:v>
                </c:pt>
              </c:numCache>
            </c:numRef>
          </c:val>
          <c:smooth val="0"/>
          <c:extLs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149990400"/>
        <c:axId val="150008576"/>
      </c:lineChart>
      <c:catAx>
        <c:axId val="149990400"/>
        <c:scaling>
          <c:orientation val="minMax"/>
        </c:scaling>
        <c:delete val="0"/>
        <c:axPos val="b"/>
        <c:numFmt formatCode="General" sourceLinked="1"/>
        <c:majorTickMark val="out"/>
        <c:minorTickMark val="none"/>
        <c:tickLblPos val="nextTo"/>
        <c:crossAx val="150008576"/>
        <c:crosses val="autoZero"/>
        <c:auto val="1"/>
        <c:lblAlgn val="ctr"/>
        <c:lblOffset val="100"/>
        <c:noMultiLvlLbl val="0"/>
      </c:catAx>
      <c:valAx>
        <c:axId val="150008576"/>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149990400"/>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Закарпатська!$F$1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Закарпатська!$E$2:$E$25</c:f>
              <c:numCache>
                <c:formatCode>General</c:formatCode>
                <c:ptCount val="24"/>
                <c:pt idx="0">
                  <c:v>2.4545884237150752</c:v>
                </c:pt>
                <c:pt idx="1">
                  <c:v>3.7038628528288209E-2</c:v>
                </c:pt>
                <c:pt idx="2">
                  <c:v>6.283695000015915E-3</c:v>
                </c:pt>
                <c:pt idx="3">
                  <c:v>1.0000000100000002</c:v>
                </c:pt>
                <c:pt idx="4">
                  <c:v>1.0000000100000002</c:v>
                </c:pt>
                <c:pt idx="5">
                  <c:v>1.0000000100000002</c:v>
                </c:pt>
                <c:pt idx="6">
                  <c:v>1.0000000100000002</c:v>
                </c:pt>
                <c:pt idx="7">
                  <c:v>1.0000000100000002</c:v>
                </c:pt>
                <c:pt idx="8">
                  <c:v>1.0000000100000002</c:v>
                </c:pt>
                <c:pt idx="9">
                  <c:v>1.0000000100000002</c:v>
                </c:pt>
                <c:pt idx="10">
                  <c:v>318.28457664571027</c:v>
                </c:pt>
                <c:pt idx="11">
                  <c:v>7.0044420771062397</c:v>
                </c:pt>
                <c:pt idx="12">
                  <c:v>4.4856142879437348E-4</c:v>
                </c:pt>
                <c:pt idx="13">
                  <c:v>2309.0201704853084</c:v>
                </c:pt>
                <c:pt idx="14">
                  <c:v>4.3309413816194187E-4</c:v>
                </c:pt>
                <c:pt idx="15">
                  <c:v>1.0000000100000002</c:v>
                </c:pt>
                <c:pt idx="16">
                  <c:v>1.0000000100000002</c:v>
                </c:pt>
                <c:pt idx="17">
                  <c:v>1.0000000100000002</c:v>
                </c:pt>
                <c:pt idx="18">
                  <c:v>1.0000000100000002</c:v>
                </c:pt>
                <c:pt idx="19">
                  <c:v>1.0000000100000002</c:v>
                </c:pt>
                <c:pt idx="20">
                  <c:v>1.0000000100000002</c:v>
                </c:pt>
                <c:pt idx="21">
                  <c:v>1.0000000100000002</c:v>
                </c:pt>
                <c:pt idx="22">
                  <c:v>1.0000000100000002</c:v>
                </c:pt>
                <c:pt idx="23">
                  <c:v>0</c:v>
                </c:pt>
              </c:numCache>
            </c:numRef>
          </c:xVal>
          <c:yVal>
            <c:numRef>
              <c:f>Закарпатська!$F$2:$F$25</c:f>
              <c:numCache>
                <c:formatCode>General</c:formatCode>
                <c:ptCount val="24"/>
                <c:pt idx="0">
                  <c:v>2.4543330993903627</c:v>
                </c:pt>
                <c:pt idx="1">
                  <c:v>3.7258142097056905E-2</c:v>
                </c:pt>
                <c:pt idx="2">
                  <c:v>6.0778969945369556E-3</c:v>
                </c:pt>
                <c:pt idx="3">
                  <c:v>0.965393356950772</c:v>
                </c:pt>
                <c:pt idx="4">
                  <c:v>0.96201625487259212</c:v>
                </c:pt>
                <c:pt idx="5">
                  <c:v>0.95736590674257938</c:v>
                </c:pt>
                <c:pt idx="6">
                  <c:v>0.9518997776251571</c:v>
                </c:pt>
                <c:pt idx="7">
                  <c:v>0.94655778951654779</c:v>
                </c:pt>
                <c:pt idx="8">
                  <c:v>0.94279675350272962</c:v>
                </c:pt>
                <c:pt idx="9">
                  <c:v>0.94009273501691981</c:v>
                </c:pt>
                <c:pt idx="10">
                  <c:v>298.7834976901915</c:v>
                </c:pt>
                <c:pt idx="11">
                  <c:v>6.2040644658800908</c:v>
                </c:pt>
                <c:pt idx="12">
                  <c:v>2.4543330993903627</c:v>
                </c:pt>
                <c:pt idx="13">
                  <c:v>3.7258142097056905E-2</c:v>
                </c:pt>
                <c:pt idx="14">
                  <c:v>6.0778969945369556E-3</c:v>
                </c:pt>
                <c:pt idx="15">
                  <c:v>0.965393356950772</c:v>
                </c:pt>
                <c:pt idx="16">
                  <c:v>0.96201625487259212</c:v>
                </c:pt>
                <c:pt idx="17">
                  <c:v>0.95736590674257938</c:v>
                </c:pt>
                <c:pt idx="18">
                  <c:v>0.9518997776251571</c:v>
                </c:pt>
                <c:pt idx="19">
                  <c:v>0.94655778951654779</c:v>
                </c:pt>
                <c:pt idx="20">
                  <c:v>0.94279675350272962</c:v>
                </c:pt>
                <c:pt idx="21">
                  <c:v>0.94009273501691981</c:v>
                </c:pt>
                <c:pt idx="22">
                  <c:v>298.7834976901915</c:v>
                </c:pt>
                <c:pt idx="23">
                  <c:v>6.2040644658800908</c:v>
                </c:pt>
              </c:numCache>
            </c:numRef>
          </c:yVal>
          <c:smooth val="0"/>
          <c:extLs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150169472"/>
        <c:axId val="150212608"/>
      </c:scatterChart>
      <c:valAx>
        <c:axId val="15016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0212608"/>
        <c:crosses val="autoZero"/>
        <c:crossBetween val="midCat"/>
      </c:valAx>
      <c:valAx>
        <c:axId val="150212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0169472"/>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Запорізька!$C$1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Запорізька!$C$2:$C$25</c:f>
              <c:numCache>
                <c:formatCode>General</c:formatCode>
                <c:ptCount val="24"/>
                <c:pt idx="0">
                  <c:v>6.5320708817502549E-4</c:v>
                </c:pt>
                <c:pt idx="1">
                  <c:v>1.2531605195517401E-3</c:v>
                </c:pt>
                <c:pt idx="2">
                  <c:v>6.005199596405265E-5</c:v>
                </c:pt>
                <c:pt idx="3">
                  <c:v>1E-8</c:v>
                </c:pt>
                <c:pt idx="4">
                  <c:v>1.6995847914354522E-6</c:v>
                </c:pt>
                <c:pt idx="5">
                  <c:v>1E-8</c:v>
                </c:pt>
                <c:pt idx="6">
                  <c:v>1E-8</c:v>
                </c:pt>
                <c:pt idx="7">
                  <c:v>1E-8</c:v>
                </c:pt>
                <c:pt idx="8">
                  <c:v>1E-8</c:v>
                </c:pt>
                <c:pt idx="9">
                  <c:v>1E-8</c:v>
                </c:pt>
                <c:pt idx="10">
                  <c:v>1E-8</c:v>
                </c:pt>
                <c:pt idx="11">
                  <c:v>1.1217259623473985E-4</c:v>
                </c:pt>
                <c:pt idx="12">
                  <c:v>1.7697140218059595E-3</c:v>
                </c:pt>
                <c:pt idx="13">
                  <c:v>2.0187508016051084E-4</c:v>
                </c:pt>
                <c:pt idx="14">
                  <c:v>1.9790659567872301E-3</c:v>
                </c:pt>
                <c:pt idx="15">
                  <c:v>1.1502853570399477E-6</c:v>
                </c:pt>
                <c:pt idx="16">
                  <c:v>1E-8</c:v>
                </c:pt>
                <c:pt idx="17">
                  <c:v>1E-8</c:v>
                </c:pt>
                <c:pt idx="18">
                  <c:v>1E-8</c:v>
                </c:pt>
                <c:pt idx="19">
                  <c:v>1E-8</c:v>
                </c:pt>
                <c:pt idx="20">
                  <c:v>1E-8</c:v>
                </c:pt>
                <c:pt idx="21">
                  <c:v>5.7514267851997386E-7</c:v>
                </c:pt>
                <c:pt idx="22">
                  <c:v>5.7514267851997386E-7</c:v>
                </c:pt>
                <c:pt idx="23">
                  <c:v>5.7514267851997386E-7</c:v>
                </c:pt>
              </c:numCache>
            </c:numRef>
          </c:val>
          <c:smooth val="0"/>
          <c:extLst>
            <c:ext xmlns:c16="http://schemas.microsoft.com/office/drawing/2014/chart" uri="{C3380CC4-5D6E-409C-BE32-E72D297353CC}">
              <c16:uniqueId val="{00000000-158A-4C30-A915-1FB9A3186CCA}"/>
            </c:ext>
          </c:extLst>
        </c:ser>
        <c:ser>
          <c:idx val="1"/>
          <c:order val="1"/>
          <c:tx>
            <c:strRef>
              <c:f>Запорізька!$G$1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Запорізька!$G$2:$G$25</c:f>
              <c:numCache>
                <c:formatCode>General</c:formatCode>
                <c:ptCount val="24"/>
                <c:pt idx="0">
                  <c:v>6.5320708817502549E-4</c:v>
                </c:pt>
                <c:pt idx="1">
                  <c:v>1.2521066681641542E-3</c:v>
                </c:pt>
                <c:pt idx="2">
                  <c:v>6.1210936717494212E-5</c:v>
                </c:pt>
                <c:pt idx="3">
                  <c:v>9.7822254309516578E-9</c:v>
                </c:pt>
                <c:pt idx="4">
                  <c:v>1.5969435478708439E-6</c:v>
                </c:pt>
                <c:pt idx="5">
                  <c:v>9.0552415028194318E-9</c:v>
                </c:pt>
                <c:pt idx="6">
                  <c:v>8.7724236926994711E-9</c:v>
                </c:pt>
                <c:pt idx="7">
                  <c:v>8.4777651112545825E-9</c:v>
                </c:pt>
                <c:pt idx="8">
                  <c:v>8.1678059345409581E-9</c:v>
                </c:pt>
                <c:pt idx="9">
                  <c:v>7.8666950344040553E-9</c:v>
                </c:pt>
                <c:pt idx="10">
                  <c:v>7.5523721482915882E-9</c:v>
                </c:pt>
                <c:pt idx="11">
                  <c:v>8.1394684126924179E-5</c:v>
                </c:pt>
                <c:pt idx="12">
                  <c:v>1.3122018020553876E-3</c:v>
                </c:pt>
                <c:pt idx="13">
                  <c:v>2.513648747950814E-3</c:v>
                </c:pt>
                <c:pt idx="14">
                  <c:v>1.2272791976448882E-4</c:v>
                </c:pt>
                <c:pt idx="15">
                  <c:v>1.9612154025343289E-8</c:v>
                </c:pt>
                <c:pt idx="16">
                  <c:v>3.2016745825193876E-6</c:v>
                </c:pt>
                <c:pt idx="17">
                  <c:v>1.815461170964433E-8</c:v>
                </c:pt>
                <c:pt idx="18">
                  <c:v>1.7587597679718528E-8</c:v>
                </c:pt>
                <c:pt idx="19">
                  <c:v>1.6996844419360665E-8</c:v>
                </c:pt>
                <c:pt idx="20">
                  <c:v>1.6375415420503613E-8</c:v>
                </c:pt>
                <c:pt idx="21">
                  <c:v>1.5771726109786878E-8</c:v>
                </c:pt>
                <c:pt idx="22">
                  <c:v>1.5141548457072192E-8</c:v>
                </c:pt>
                <c:pt idx="23">
                  <c:v>1.6318601894922246E-4</c:v>
                </c:pt>
              </c:numCache>
            </c:numRef>
          </c:val>
          <c:smooth val="0"/>
          <c:extLs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smooth val="0"/>
        <c:axId val="148707200"/>
        <c:axId val="148708736"/>
      </c:lineChart>
      <c:catAx>
        <c:axId val="1487072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08736"/>
        <c:crosses val="autoZero"/>
        <c:auto val="1"/>
        <c:lblAlgn val="ctr"/>
        <c:lblOffset val="100"/>
        <c:noMultiLvlLbl val="0"/>
      </c:catAx>
      <c:valAx>
        <c:axId val="14870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07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Запорізька!$E$1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Запорізька!$E$2:$E$25</c:f>
              <c:numCache>
                <c:formatCode>General</c:formatCode>
                <c:ptCount val="24"/>
                <c:pt idx="0">
                  <c:v>1.9197275268959297</c:v>
                </c:pt>
                <c:pt idx="1">
                  <c:v>4.7980561341562547E-2</c:v>
                </c:pt>
                <c:pt idx="2">
                  <c:v>1.6653235909112207E-4</c:v>
                </c:pt>
                <c:pt idx="3">
                  <c:v>169.95848084313002</c:v>
                </c:pt>
                <c:pt idx="4">
                  <c:v>5.8838000000169966E-3</c:v>
                </c:pt>
                <c:pt idx="5">
                  <c:v>1.0000000100000002</c:v>
                </c:pt>
                <c:pt idx="6">
                  <c:v>1.0000000100000002</c:v>
                </c:pt>
                <c:pt idx="7">
                  <c:v>1.0000000100000002</c:v>
                </c:pt>
                <c:pt idx="8">
                  <c:v>1.0000000100000002</c:v>
                </c:pt>
                <c:pt idx="9">
                  <c:v>1.0000000100000002</c:v>
                </c:pt>
                <c:pt idx="10">
                  <c:v>11217.259735646583</c:v>
                </c:pt>
                <c:pt idx="11">
                  <c:v>15.778475464620655</c:v>
                </c:pt>
                <c:pt idx="12">
                  <c:v>0.11427438117098659</c:v>
                </c:pt>
                <c:pt idx="13">
                  <c:v>9.80539826898036</c:v>
                </c:pt>
                <c:pt idx="14">
                  <c:v>5.8237895403989031E-4</c:v>
                </c:pt>
                <c:pt idx="15">
                  <c:v>8.6935050000115036E-3</c:v>
                </c:pt>
                <c:pt idx="16">
                  <c:v>1.0000000100000002</c:v>
                </c:pt>
                <c:pt idx="17">
                  <c:v>1.0000000100000002</c:v>
                </c:pt>
                <c:pt idx="18">
                  <c:v>1.0000000100000002</c:v>
                </c:pt>
                <c:pt idx="19">
                  <c:v>1.0000000100000002</c:v>
                </c:pt>
                <c:pt idx="20">
                  <c:v>57.514268427140067</c:v>
                </c:pt>
                <c:pt idx="21">
                  <c:v>1.0000005751430092</c:v>
                </c:pt>
                <c:pt idx="22">
                  <c:v>1.0000005751430092</c:v>
                </c:pt>
                <c:pt idx="23">
                  <c:v>0</c:v>
                </c:pt>
              </c:numCache>
            </c:numRef>
          </c:val>
          <c:smooth val="0"/>
          <c:extLst>
            <c:ext xmlns:c16="http://schemas.microsoft.com/office/drawing/2014/chart" uri="{C3380CC4-5D6E-409C-BE32-E72D297353CC}">
              <c16:uniqueId val="{00000000-C6DE-44B1-AFDC-327F4E5FCF43}"/>
            </c:ext>
          </c:extLst>
        </c:ser>
        <c:ser>
          <c:idx val="1"/>
          <c:order val="1"/>
          <c:tx>
            <c:strRef>
              <c:f>Запорізька!$F$1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Запорізька!$F$2:$F$25</c:f>
              <c:numCache>
                <c:formatCode>General</c:formatCode>
                <c:ptCount val="24"/>
                <c:pt idx="0">
                  <c:v>1.9181131227661781</c:v>
                </c:pt>
                <c:pt idx="1">
                  <c:v>4.8947647179636802E-2</c:v>
                </c:pt>
                <c:pt idx="2">
                  <c:v>1.598215085637073E-4</c:v>
                </c:pt>
                <c:pt idx="3">
                  <c:v>163.24951564085436</c:v>
                </c:pt>
                <c:pt idx="4">
                  <c:v>5.6703669804891426E-3</c:v>
                </c:pt>
                <c:pt idx="5">
                  <c:v>0.96876751099399305</c:v>
                </c:pt>
                <c:pt idx="6">
                  <c:v>0.96641082129679168</c:v>
                </c:pt>
                <c:pt idx="7">
                  <c:v>0.96343858276311534</c:v>
                </c:pt>
                <c:pt idx="8">
                  <c:v>0.96313442822999851</c:v>
                </c:pt>
                <c:pt idx="9">
                  <c:v>0.96004385255490332</c:v>
                </c:pt>
                <c:pt idx="10">
                  <c:v>10777.366785356216</c:v>
                </c:pt>
                <c:pt idx="11">
                  <c:v>16.122780388881107</c:v>
                </c:pt>
                <c:pt idx="12">
                  <c:v>1.9181131227661781</c:v>
                </c:pt>
                <c:pt idx="13">
                  <c:v>4.8947647179636802E-2</c:v>
                </c:pt>
                <c:pt idx="14">
                  <c:v>1.598215085637073E-4</c:v>
                </c:pt>
                <c:pt idx="15">
                  <c:v>163.24951564085436</c:v>
                </c:pt>
                <c:pt idx="16">
                  <c:v>5.6703669804891426E-3</c:v>
                </c:pt>
                <c:pt idx="17">
                  <c:v>0.96876751099399305</c:v>
                </c:pt>
                <c:pt idx="18">
                  <c:v>0.96641082129679168</c:v>
                </c:pt>
                <c:pt idx="19">
                  <c:v>0.96343858276311534</c:v>
                </c:pt>
                <c:pt idx="20">
                  <c:v>0.96313442822999851</c:v>
                </c:pt>
                <c:pt idx="21">
                  <c:v>0.96004385255490332</c:v>
                </c:pt>
                <c:pt idx="22">
                  <c:v>10777.366785356216</c:v>
                </c:pt>
                <c:pt idx="23">
                  <c:v>16.122780388881107</c:v>
                </c:pt>
              </c:numCache>
            </c:numRef>
          </c:val>
          <c:smooth val="0"/>
          <c:extLs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smooth val="0"/>
        <c:axId val="148767488"/>
        <c:axId val="148769024"/>
      </c:lineChart>
      <c:catAx>
        <c:axId val="1487674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69024"/>
        <c:crosses val="autoZero"/>
        <c:auto val="1"/>
        <c:lblAlgn val="ctr"/>
        <c:lblOffset val="100"/>
        <c:noMultiLvlLbl val="0"/>
      </c:catAx>
      <c:valAx>
        <c:axId val="14876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67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Запорізька!$B$1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Запорізька!$B$2:$B$25</c:f>
              <c:numCache>
                <c:formatCode>0.0</c:formatCode>
                <c:ptCount val="24"/>
                <c:pt idx="0">
                  <c:v>65.320708817502549</c:v>
                </c:pt>
                <c:pt idx="1">
                  <c:v>125.31605195517402</c:v>
                </c:pt>
                <c:pt idx="2">
                  <c:v>6.0051995964052649</c:v>
                </c:pt>
                <c:pt idx="3">
                  <c:v>1E-3</c:v>
                </c:pt>
                <c:pt idx="4">
                  <c:v>0.16995847914354523</c:v>
                </c:pt>
                <c:pt idx="5">
                  <c:v>1E-3</c:v>
                </c:pt>
                <c:pt idx="6">
                  <c:v>1E-3</c:v>
                </c:pt>
                <c:pt idx="7">
                  <c:v>1E-3</c:v>
                </c:pt>
                <c:pt idx="8">
                  <c:v>1E-3</c:v>
                </c:pt>
                <c:pt idx="9">
                  <c:v>1E-3</c:v>
                </c:pt>
                <c:pt idx="10">
                  <c:v>1E-3</c:v>
                </c:pt>
                <c:pt idx="11">
                  <c:v>11.217259623473986</c:v>
                </c:pt>
                <c:pt idx="12">
                  <c:v>176.97140218059596</c:v>
                </c:pt>
                <c:pt idx="13">
                  <c:v>20.187508016051083</c:v>
                </c:pt>
                <c:pt idx="14">
                  <c:v>197.90659567872299</c:v>
                </c:pt>
                <c:pt idx="15">
                  <c:v>0.11502853570399477</c:v>
                </c:pt>
                <c:pt idx="16">
                  <c:v>1E-3</c:v>
                </c:pt>
                <c:pt idx="17">
                  <c:v>1E-3</c:v>
                </c:pt>
                <c:pt idx="18">
                  <c:v>1E-3</c:v>
                </c:pt>
                <c:pt idx="19">
                  <c:v>1E-3</c:v>
                </c:pt>
                <c:pt idx="20">
                  <c:v>1E-3</c:v>
                </c:pt>
                <c:pt idx="21">
                  <c:v>5.7514267851997383E-2</c:v>
                </c:pt>
                <c:pt idx="22">
                  <c:v>5.7514267851997383E-2</c:v>
                </c:pt>
                <c:pt idx="23">
                  <c:v>5.7514267851997383E-2</c:v>
                </c:pt>
              </c:numCache>
            </c:numRef>
          </c:val>
          <c:smooth val="0"/>
          <c:extLst>
            <c:ext xmlns:c16="http://schemas.microsoft.com/office/drawing/2014/chart" uri="{C3380CC4-5D6E-409C-BE32-E72D297353CC}">
              <c16:uniqueId val="{00000000-465B-4954-BD36-E8579438F128}"/>
            </c:ext>
          </c:extLst>
        </c:ser>
        <c:ser>
          <c:idx val="1"/>
          <c:order val="1"/>
          <c:tx>
            <c:strRef>
              <c:f>Запорізька!$I$1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Запорізька!$I$2:$I$25</c:f>
              <c:numCache>
                <c:formatCode>General</c:formatCode>
                <c:ptCount val="24"/>
                <c:pt idx="0">
                  <c:v>65.320708817502549</c:v>
                </c:pt>
                <c:pt idx="1">
                  <c:v>125.21066681641543</c:v>
                </c:pt>
                <c:pt idx="2">
                  <c:v>6.1210936717494215</c:v>
                </c:pt>
                <c:pt idx="3">
                  <c:v>9.7822254309516579E-4</c:v>
                </c:pt>
                <c:pt idx="4">
                  <c:v>0.15969435478708438</c:v>
                </c:pt>
                <c:pt idx="5">
                  <c:v>9.0552415028194314E-4</c:v>
                </c:pt>
                <c:pt idx="6">
                  <c:v>8.7724236926994706E-4</c:v>
                </c:pt>
                <c:pt idx="7">
                  <c:v>8.4777651112545821E-4</c:v>
                </c:pt>
                <c:pt idx="8">
                  <c:v>8.1678059345409578E-4</c:v>
                </c:pt>
                <c:pt idx="9">
                  <c:v>7.8666950344040551E-4</c:v>
                </c:pt>
                <c:pt idx="10">
                  <c:v>7.5523721482915877E-4</c:v>
                </c:pt>
                <c:pt idx="11">
                  <c:v>8.1394684126924179</c:v>
                </c:pt>
                <c:pt idx="12">
                  <c:v>131.22018020553875</c:v>
                </c:pt>
                <c:pt idx="13">
                  <c:v>251.36487479508139</c:v>
                </c:pt>
                <c:pt idx="14">
                  <c:v>12.272791976448882</c:v>
                </c:pt>
                <c:pt idx="15">
                  <c:v>1.9612154025343289E-3</c:v>
                </c:pt>
                <c:pt idx="16">
                  <c:v>0.32016745825193876</c:v>
                </c:pt>
                <c:pt idx="17">
                  <c:v>1.8154611709644329E-3</c:v>
                </c:pt>
                <c:pt idx="18">
                  <c:v>1.7587597679718529E-3</c:v>
                </c:pt>
                <c:pt idx="19">
                  <c:v>1.6996844419360664E-3</c:v>
                </c:pt>
                <c:pt idx="20">
                  <c:v>1.6375415420503614E-3</c:v>
                </c:pt>
                <c:pt idx="21">
                  <c:v>1.5771726109786877E-3</c:v>
                </c:pt>
                <c:pt idx="22">
                  <c:v>1.5141548457072193E-3</c:v>
                </c:pt>
                <c:pt idx="23">
                  <c:v>16.318601894922246</c:v>
                </c:pt>
              </c:numCache>
            </c:numRef>
          </c:val>
          <c:smooth val="0"/>
          <c:extLs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smooth val="0"/>
        <c:axId val="149725952"/>
        <c:axId val="149727488"/>
      </c:lineChart>
      <c:catAx>
        <c:axId val="1497259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27488"/>
        <c:crosses val="autoZero"/>
        <c:auto val="1"/>
        <c:lblAlgn val="ctr"/>
        <c:lblOffset val="100"/>
        <c:noMultiLvlLbl val="0"/>
      </c:catAx>
      <c:valAx>
        <c:axId val="149727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25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Запорізька!$B$1</c:f>
              <c:strCache>
                <c:ptCount val="1"/>
                <c:pt idx="0">
                  <c:v>Кількість хворих на грип осіб / на 100 тис. населення (спостережна)</c:v>
                </c:pt>
              </c:strCache>
            </c:strRef>
          </c:tx>
          <c:marker>
            <c:symbol val="none"/>
          </c:marker>
          <c:cat>
            <c:strRef>
              <c:f>Запорізька!$A$2:$A$25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Запорізька!$B$2:$B$25</c:f>
              <c:numCache>
                <c:formatCode>0.0</c:formatCode>
                <c:ptCount val="24"/>
                <c:pt idx="0">
                  <c:v>65.320708817502549</c:v>
                </c:pt>
                <c:pt idx="1">
                  <c:v>125.31605195517402</c:v>
                </c:pt>
                <c:pt idx="2">
                  <c:v>6.0051995964052649</c:v>
                </c:pt>
                <c:pt idx="3">
                  <c:v>1E-3</c:v>
                </c:pt>
                <c:pt idx="4">
                  <c:v>0.16995847914354523</c:v>
                </c:pt>
                <c:pt idx="5">
                  <c:v>1E-3</c:v>
                </c:pt>
                <c:pt idx="6">
                  <c:v>1E-3</c:v>
                </c:pt>
                <c:pt idx="7">
                  <c:v>1E-3</c:v>
                </c:pt>
                <c:pt idx="8">
                  <c:v>1E-3</c:v>
                </c:pt>
                <c:pt idx="9">
                  <c:v>1E-3</c:v>
                </c:pt>
                <c:pt idx="10">
                  <c:v>1E-3</c:v>
                </c:pt>
                <c:pt idx="11">
                  <c:v>11.217259623473986</c:v>
                </c:pt>
                <c:pt idx="12">
                  <c:v>176.97140218059596</c:v>
                </c:pt>
                <c:pt idx="13">
                  <c:v>20.187508016051083</c:v>
                </c:pt>
                <c:pt idx="14">
                  <c:v>197.90659567872299</c:v>
                </c:pt>
                <c:pt idx="15">
                  <c:v>0.11502853570399477</c:v>
                </c:pt>
                <c:pt idx="16">
                  <c:v>1E-3</c:v>
                </c:pt>
                <c:pt idx="17">
                  <c:v>1E-3</c:v>
                </c:pt>
                <c:pt idx="18">
                  <c:v>1E-3</c:v>
                </c:pt>
                <c:pt idx="19">
                  <c:v>1E-3</c:v>
                </c:pt>
                <c:pt idx="20">
                  <c:v>1E-3</c:v>
                </c:pt>
                <c:pt idx="21">
                  <c:v>5.7514267851997383E-2</c:v>
                </c:pt>
                <c:pt idx="22">
                  <c:v>5.7514267851997383E-2</c:v>
                </c:pt>
                <c:pt idx="23">
                  <c:v>5.7514267851997383E-2</c:v>
                </c:pt>
              </c:numCache>
            </c:numRef>
          </c:val>
          <c:smooth val="0"/>
          <c:extLs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smooth val="0"/>
        <c:axId val="150239104"/>
        <c:axId val="150240640"/>
      </c:lineChart>
      <c:catAx>
        <c:axId val="150239104"/>
        <c:scaling>
          <c:orientation val="minMax"/>
        </c:scaling>
        <c:delete val="0"/>
        <c:axPos val="b"/>
        <c:numFmt formatCode="General" sourceLinked="0"/>
        <c:majorTickMark val="out"/>
        <c:minorTickMark val="none"/>
        <c:tickLblPos val="nextTo"/>
        <c:crossAx val="150240640"/>
        <c:crosses val="autoZero"/>
        <c:auto val="1"/>
        <c:lblAlgn val="ctr"/>
        <c:lblOffset val="100"/>
        <c:noMultiLvlLbl val="0"/>
      </c:catAx>
      <c:valAx>
        <c:axId val="150240640"/>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15023910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Запорізька!$F$1</c:f>
              <c:strCache>
                <c:ptCount val="1"/>
                <c:pt idx="0">
                  <c:v>Інтенсивність передачи збудника грипу (усереднена)</c:v>
                </c:pt>
              </c:strCache>
            </c:strRef>
          </c:tx>
          <c:spPr>
            <a:ln w="15875"/>
          </c:spPr>
          <c:marker>
            <c:symbol val="square"/>
            <c:size val="5"/>
          </c:marker>
          <c:cat>
            <c:strRef>
              <c:f>Запорізька!$A$2:$A$25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Запорізька!$F$2:$F$25</c:f>
              <c:numCache>
                <c:formatCode>General</c:formatCode>
                <c:ptCount val="24"/>
                <c:pt idx="0">
                  <c:v>1.9181131227661781</c:v>
                </c:pt>
                <c:pt idx="1">
                  <c:v>4.8947647179636802E-2</c:v>
                </c:pt>
                <c:pt idx="2">
                  <c:v>1.598215085637073E-4</c:v>
                </c:pt>
                <c:pt idx="3">
                  <c:v>163.24951564085436</c:v>
                </c:pt>
                <c:pt idx="4">
                  <c:v>5.6703669804891426E-3</c:v>
                </c:pt>
                <c:pt idx="5">
                  <c:v>0.96876751099399305</c:v>
                </c:pt>
                <c:pt idx="6">
                  <c:v>0.96641082129679168</c:v>
                </c:pt>
                <c:pt idx="7">
                  <c:v>0.96343858276311534</c:v>
                </c:pt>
                <c:pt idx="8">
                  <c:v>0.96313442822999851</c:v>
                </c:pt>
                <c:pt idx="9">
                  <c:v>0.96004385255490332</c:v>
                </c:pt>
                <c:pt idx="10">
                  <c:v>10777.366785356216</c:v>
                </c:pt>
                <c:pt idx="11">
                  <c:v>16.122780388881107</c:v>
                </c:pt>
                <c:pt idx="12">
                  <c:v>1.9181131227661781</c:v>
                </c:pt>
                <c:pt idx="13">
                  <c:v>4.8947647179636802E-2</c:v>
                </c:pt>
                <c:pt idx="14">
                  <c:v>1.598215085637073E-4</c:v>
                </c:pt>
                <c:pt idx="15">
                  <c:v>163.24951564085436</c:v>
                </c:pt>
                <c:pt idx="16">
                  <c:v>5.6703669804891426E-3</c:v>
                </c:pt>
                <c:pt idx="17">
                  <c:v>0.96876751099399305</c:v>
                </c:pt>
                <c:pt idx="18">
                  <c:v>0.96641082129679168</c:v>
                </c:pt>
                <c:pt idx="19">
                  <c:v>0.96343858276311534</c:v>
                </c:pt>
                <c:pt idx="20">
                  <c:v>0.96313442822999851</c:v>
                </c:pt>
                <c:pt idx="21">
                  <c:v>0.96004385255490332</c:v>
                </c:pt>
                <c:pt idx="22">
                  <c:v>10777.366785356216</c:v>
                </c:pt>
                <c:pt idx="23">
                  <c:v>16.122780388881107</c:v>
                </c:pt>
              </c:numCache>
            </c:numRef>
          </c:val>
          <c:smooth val="0"/>
          <c:extLst>
            <c:ext xmlns:c16="http://schemas.microsoft.com/office/drawing/2014/chart" uri="{C3380CC4-5D6E-409C-BE32-E72D297353CC}">
              <c16:uniqueId val="{00000000-B25D-4B1A-AC3C-64912DAD8089}"/>
            </c:ext>
          </c:extLst>
        </c:ser>
        <c:ser>
          <c:idx val="1"/>
          <c:order val="1"/>
          <c:tx>
            <c:strRef>
              <c:f>Запорізька!$E$1</c:f>
              <c:strCache>
                <c:ptCount val="1"/>
                <c:pt idx="0">
                  <c:v>Інтенсивність передачи збудника грипу (розрахована)</c:v>
                </c:pt>
              </c:strCache>
            </c:strRef>
          </c:tx>
          <c:spPr>
            <a:ln w="15875"/>
          </c:spPr>
          <c:marker>
            <c:symbol val="triangle"/>
            <c:size val="5"/>
          </c:marker>
          <c:cat>
            <c:strRef>
              <c:f>Запорізька!$A$2:$A$25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Запорізька!$E$2:$E$25</c:f>
              <c:numCache>
                <c:formatCode>General</c:formatCode>
                <c:ptCount val="24"/>
                <c:pt idx="0">
                  <c:v>1.9197275268959297</c:v>
                </c:pt>
                <c:pt idx="1">
                  <c:v>4.7980561341562547E-2</c:v>
                </c:pt>
                <c:pt idx="2">
                  <c:v>1.6653235909112207E-4</c:v>
                </c:pt>
                <c:pt idx="3">
                  <c:v>169.95848084313002</c:v>
                </c:pt>
                <c:pt idx="4">
                  <c:v>5.8838000000169966E-3</c:v>
                </c:pt>
                <c:pt idx="5">
                  <c:v>1.0000000100000002</c:v>
                </c:pt>
                <c:pt idx="6">
                  <c:v>1.0000000100000002</c:v>
                </c:pt>
                <c:pt idx="7">
                  <c:v>1.0000000100000002</c:v>
                </c:pt>
                <c:pt idx="8">
                  <c:v>1.0000000100000002</c:v>
                </c:pt>
                <c:pt idx="9">
                  <c:v>1.0000000100000002</c:v>
                </c:pt>
                <c:pt idx="10">
                  <c:v>11217.259735646583</c:v>
                </c:pt>
                <c:pt idx="11">
                  <c:v>15.778475464620655</c:v>
                </c:pt>
                <c:pt idx="12">
                  <c:v>0.11427438117098659</c:v>
                </c:pt>
                <c:pt idx="13">
                  <c:v>9.80539826898036</c:v>
                </c:pt>
                <c:pt idx="14">
                  <c:v>5.8237895403989031E-4</c:v>
                </c:pt>
                <c:pt idx="15">
                  <c:v>8.6935050000115036E-3</c:v>
                </c:pt>
                <c:pt idx="16">
                  <c:v>1.0000000100000002</c:v>
                </c:pt>
                <c:pt idx="17">
                  <c:v>1.0000000100000002</c:v>
                </c:pt>
                <c:pt idx="18">
                  <c:v>1.0000000100000002</c:v>
                </c:pt>
                <c:pt idx="19">
                  <c:v>1.0000000100000002</c:v>
                </c:pt>
                <c:pt idx="20">
                  <c:v>57.514268427140067</c:v>
                </c:pt>
                <c:pt idx="21">
                  <c:v>1.0000005751430092</c:v>
                </c:pt>
                <c:pt idx="22">
                  <c:v>1.0000005751430092</c:v>
                </c:pt>
                <c:pt idx="23">
                  <c:v>0</c:v>
                </c:pt>
              </c:numCache>
            </c:numRef>
          </c:val>
          <c:smooth val="0"/>
          <c:extLs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154715648"/>
        <c:axId val="154717184"/>
      </c:lineChart>
      <c:catAx>
        <c:axId val="154715648"/>
        <c:scaling>
          <c:orientation val="minMax"/>
        </c:scaling>
        <c:delete val="0"/>
        <c:axPos val="b"/>
        <c:numFmt formatCode="General" sourceLinked="1"/>
        <c:majorTickMark val="out"/>
        <c:minorTickMark val="none"/>
        <c:tickLblPos val="nextTo"/>
        <c:crossAx val="154717184"/>
        <c:crosses val="autoZero"/>
        <c:auto val="1"/>
        <c:lblAlgn val="ctr"/>
        <c:lblOffset val="100"/>
        <c:noMultiLvlLbl val="0"/>
      </c:catAx>
      <c:valAx>
        <c:axId val="154717184"/>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154715648"/>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Запорізька!$F$1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Запорізька!$E$2:$E$25</c:f>
              <c:numCache>
                <c:formatCode>General</c:formatCode>
                <c:ptCount val="24"/>
                <c:pt idx="0">
                  <c:v>1.9197275268959297</c:v>
                </c:pt>
                <c:pt idx="1">
                  <c:v>4.7980561341562547E-2</c:v>
                </c:pt>
                <c:pt idx="2">
                  <c:v>1.6653235909112207E-4</c:v>
                </c:pt>
                <c:pt idx="3">
                  <c:v>169.95848084313002</c:v>
                </c:pt>
                <c:pt idx="4">
                  <c:v>5.8838000000169966E-3</c:v>
                </c:pt>
                <c:pt idx="5">
                  <c:v>1.0000000100000002</c:v>
                </c:pt>
                <c:pt idx="6">
                  <c:v>1.0000000100000002</c:v>
                </c:pt>
                <c:pt idx="7">
                  <c:v>1.0000000100000002</c:v>
                </c:pt>
                <c:pt idx="8">
                  <c:v>1.0000000100000002</c:v>
                </c:pt>
                <c:pt idx="9">
                  <c:v>1.0000000100000002</c:v>
                </c:pt>
                <c:pt idx="10">
                  <c:v>11217.259735646583</c:v>
                </c:pt>
                <c:pt idx="11">
                  <c:v>15.778475464620655</c:v>
                </c:pt>
                <c:pt idx="12">
                  <c:v>0.11427438117098659</c:v>
                </c:pt>
                <c:pt idx="13">
                  <c:v>9.80539826898036</c:v>
                </c:pt>
                <c:pt idx="14">
                  <c:v>5.8237895403989031E-4</c:v>
                </c:pt>
                <c:pt idx="15">
                  <c:v>8.6935050000115036E-3</c:v>
                </c:pt>
                <c:pt idx="16">
                  <c:v>1.0000000100000002</c:v>
                </c:pt>
                <c:pt idx="17">
                  <c:v>1.0000000100000002</c:v>
                </c:pt>
                <c:pt idx="18">
                  <c:v>1.0000000100000002</c:v>
                </c:pt>
                <c:pt idx="19">
                  <c:v>1.0000000100000002</c:v>
                </c:pt>
                <c:pt idx="20">
                  <c:v>57.514268427140067</c:v>
                </c:pt>
                <c:pt idx="21">
                  <c:v>1.0000005751430092</c:v>
                </c:pt>
                <c:pt idx="22">
                  <c:v>1.0000005751430092</c:v>
                </c:pt>
                <c:pt idx="23">
                  <c:v>0</c:v>
                </c:pt>
              </c:numCache>
            </c:numRef>
          </c:xVal>
          <c:yVal>
            <c:numRef>
              <c:f>Запорізька!$F$2:$F$25</c:f>
              <c:numCache>
                <c:formatCode>General</c:formatCode>
                <c:ptCount val="24"/>
                <c:pt idx="0">
                  <c:v>1.9181131227661781</c:v>
                </c:pt>
                <c:pt idx="1">
                  <c:v>4.8947647179636802E-2</c:v>
                </c:pt>
                <c:pt idx="2">
                  <c:v>1.598215085637073E-4</c:v>
                </c:pt>
                <c:pt idx="3">
                  <c:v>163.24951564085436</c:v>
                </c:pt>
                <c:pt idx="4">
                  <c:v>5.6703669804891426E-3</c:v>
                </c:pt>
                <c:pt idx="5">
                  <c:v>0.96876751099399305</c:v>
                </c:pt>
                <c:pt idx="6">
                  <c:v>0.96641082129679168</c:v>
                </c:pt>
                <c:pt idx="7">
                  <c:v>0.96343858276311534</c:v>
                </c:pt>
                <c:pt idx="8">
                  <c:v>0.96313442822999851</c:v>
                </c:pt>
                <c:pt idx="9">
                  <c:v>0.96004385255490332</c:v>
                </c:pt>
                <c:pt idx="10">
                  <c:v>10777.366785356216</c:v>
                </c:pt>
                <c:pt idx="11">
                  <c:v>16.122780388881107</c:v>
                </c:pt>
                <c:pt idx="12">
                  <c:v>1.9181131227661781</c:v>
                </c:pt>
                <c:pt idx="13">
                  <c:v>4.8947647179636802E-2</c:v>
                </c:pt>
                <c:pt idx="14">
                  <c:v>1.598215085637073E-4</c:v>
                </c:pt>
                <c:pt idx="15">
                  <c:v>163.24951564085436</c:v>
                </c:pt>
                <c:pt idx="16">
                  <c:v>5.6703669804891426E-3</c:v>
                </c:pt>
                <c:pt idx="17">
                  <c:v>0.96876751099399305</c:v>
                </c:pt>
                <c:pt idx="18">
                  <c:v>0.96641082129679168</c:v>
                </c:pt>
                <c:pt idx="19">
                  <c:v>0.96343858276311534</c:v>
                </c:pt>
                <c:pt idx="20">
                  <c:v>0.96313442822999851</c:v>
                </c:pt>
                <c:pt idx="21">
                  <c:v>0.96004385255490332</c:v>
                </c:pt>
                <c:pt idx="22">
                  <c:v>10777.366785356216</c:v>
                </c:pt>
                <c:pt idx="23">
                  <c:v>16.122780388881107</c:v>
                </c:pt>
              </c:numCache>
            </c:numRef>
          </c:yVal>
          <c:smooth val="0"/>
          <c:extLs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155013504"/>
        <c:axId val="155015424"/>
      </c:scatterChart>
      <c:valAx>
        <c:axId val="15501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5015424"/>
        <c:crosses val="autoZero"/>
        <c:crossBetween val="midCat"/>
      </c:valAx>
      <c:valAx>
        <c:axId val="155015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5013504"/>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'Ів.-Франковська'!$C$1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'Ів.-Франковська'!$C$2:$C$25</c:f>
              <c:numCache>
                <c:formatCode>General</c:formatCode>
                <c:ptCount val="24"/>
                <c:pt idx="0">
                  <c:v>3.8410612344880917E-5</c:v>
                </c:pt>
                <c:pt idx="1">
                  <c:v>8.6967424177088862E-5</c:v>
                </c:pt>
                <c:pt idx="2">
                  <c:v>1.8842941905035921E-5</c:v>
                </c:pt>
                <c:pt idx="3">
                  <c:v>6.5225568132816647E-6</c:v>
                </c:pt>
                <c:pt idx="4">
                  <c:v>1E-8</c:v>
                </c:pt>
                <c:pt idx="5">
                  <c:v>1E-8</c:v>
                </c:pt>
                <c:pt idx="6">
                  <c:v>1E-8</c:v>
                </c:pt>
                <c:pt idx="7">
                  <c:v>1E-8</c:v>
                </c:pt>
                <c:pt idx="8">
                  <c:v>1E-8</c:v>
                </c:pt>
                <c:pt idx="9">
                  <c:v>1E-8</c:v>
                </c:pt>
                <c:pt idx="10">
                  <c:v>1E-8</c:v>
                </c:pt>
                <c:pt idx="11">
                  <c:v>9.1315795385943309E-5</c:v>
                </c:pt>
                <c:pt idx="12">
                  <c:v>1.415927661344957E-4</c:v>
                </c:pt>
                <c:pt idx="13">
                  <c:v>9.4395177422997135E-6</c:v>
                </c:pt>
                <c:pt idx="14">
                  <c:v>1.5103228387679542E-4</c:v>
                </c:pt>
                <c:pt idx="15">
                  <c:v>7.2611674940767019E-7</c:v>
                </c:pt>
                <c:pt idx="16">
                  <c:v>1E-8</c:v>
                </c:pt>
                <c:pt idx="17">
                  <c:v>1E-8</c:v>
                </c:pt>
                <c:pt idx="18">
                  <c:v>1E-8</c:v>
                </c:pt>
                <c:pt idx="19">
                  <c:v>1E-8</c:v>
                </c:pt>
                <c:pt idx="20">
                  <c:v>1E-8</c:v>
                </c:pt>
                <c:pt idx="21">
                  <c:v>1E-8</c:v>
                </c:pt>
                <c:pt idx="22">
                  <c:v>1E-8</c:v>
                </c:pt>
                <c:pt idx="23">
                  <c:v>7.2611674940767019E-7</c:v>
                </c:pt>
              </c:numCache>
            </c:numRef>
          </c:val>
          <c:smooth val="0"/>
          <c:extLst>
            <c:ext xmlns:c16="http://schemas.microsoft.com/office/drawing/2014/chart" uri="{C3380CC4-5D6E-409C-BE32-E72D297353CC}">
              <c16:uniqueId val="{00000000-158A-4C30-A915-1FB9A3186CCA}"/>
            </c:ext>
          </c:extLst>
        </c:ser>
        <c:ser>
          <c:idx val="1"/>
          <c:order val="1"/>
          <c:tx>
            <c:strRef>
              <c:f>'Ів.-Франковська'!$G$1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'Ів.-Франковська'!$G$2:$G$25</c:f>
              <c:numCache>
                <c:formatCode>General</c:formatCode>
                <c:ptCount val="24"/>
                <c:pt idx="0">
                  <c:v>3.8410612344880917E-5</c:v>
                </c:pt>
                <c:pt idx="1">
                  <c:v>8.3835661558774707E-5</c:v>
                </c:pt>
                <c:pt idx="2">
                  <c:v>2.2232670083216524E-5</c:v>
                </c:pt>
                <c:pt idx="3">
                  <c:v>6.2788918003267523E-6</c:v>
                </c:pt>
                <c:pt idx="4">
                  <c:v>8.1058014786389221E-9</c:v>
                </c:pt>
                <c:pt idx="5">
                  <c:v>6.837599861956806E-9</c:v>
                </c:pt>
                <c:pt idx="6">
                  <c:v>5.7717307614421095E-9</c:v>
                </c:pt>
                <c:pt idx="7">
                  <c:v>4.7697340234203364E-9</c:v>
                </c:pt>
                <c:pt idx="8">
                  <c:v>3.9036744158152311E-9</c:v>
                </c:pt>
                <c:pt idx="9">
                  <c:v>3.2379936219123782E-9</c:v>
                </c:pt>
                <c:pt idx="10">
                  <c:v>2.7305989446745965E-9</c:v>
                </c:pt>
                <c:pt idx="11">
                  <c:v>2.0978317182338674E-5</c:v>
                </c:pt>
                <c:pt idx="12">
                  <c:v>7.7147293518790313E-5</c:v>
                </c:pt>
                <c:pt idx="13">
                  <c:v>1.68376483689137E-4</c:v>
                </c:pt>
                <c:pt idx="14">
                  <c:v>4.4648568883646194E-5</c:v>
                </c:pt>
                <c:pt idx="15">
                  <c:v>1.2609247909431006E-5</c:v>
                </c:pt>
                <c:pt idx="16">
                  <c:v>1.6277938302104513E-8</c:v>
                </c:pt>
                <c:pt idx="17">
                  <c:v>1.3731156391030314E-8</c:v>
                </c:pt>
                <c:pt idx="18">
                  <c:v>1.1590695388143037E-8</c:v>
                </c:pt>
                <c:pt idx="19">
                  <c:v>9.5785018586721154E-9</c:v>
                </c:pt>
                <c:pt idx="20">
                  <c:v>7.8392950810530969E-9</c:v>
                </c:pt>
                <c:pt idx="21">
                  <c:v>6.5024857785271534E-9</c:v>
                </c:pt>
                <c:pt idx="22">
                  <c:v>5.483544076951556E-9</c:v>
                </c:pt>
                <c:pt idx="23">
                  <c:v>4.2128312851394036E-5</c:v>
                </c:pt>
              </c:numCache>
            </c:numRef>
          </c:val>
          <c:smooth val="0"/>
          <c:extLs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smooth val="0"/>
        <c:axId val="160698368"/>
        <c:axId val="160699904"/>
      </c:lineChart>
      <c:catAx>
        <c:axId val="1606983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99904"/>
        <c:crosses val="autoZero"/>
        <c:auto val="1"/>
        <c:lblAlgn val="ctr"/>
        <c:lblOffset val="100"/>
        <c:noMultiLvlLbl val="0"/>
      </c:catAx>
      <c:valAx>
        <c:axId val="16069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98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Грип!$F$1</c:f>
              <c:strCache>
                <c:ptCount val="1"/>
                <c:pt idx="0">
                  <c:v>Інтенсивність передачи збудника грипу (усереднена)</c:v>
                </c:pt>
              </c:strCache>
            </c:strRef>
          </c:tx>
          <c:spPr>
            <a:ln w="15875"/>
          </c:spPr>
          <c:marker>
            <c:symbol val="square"/>
            <c:size val="5"/>
          </c:marker>
          <c:cat>
            <c:strRef>
              <c:f>Грип!$A$2:$A$25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Грип!$F$2:$F$25</c:f>
              <c:numCache>
                <c:formatCode>General</c:formatCode>
                <c:ptCount val="24"/>
                <c:pt idx="0">
                  <c:v>0.88258323764015723</c:v>
                </c:pt>
                <c:pt idx="1">
                  <c:v>0.14901192725192644</c:v>
                </c:pt>
                <c:pt idx="2">
                  <c:v>3.5541579105078554E-2</c:v>
                </c:pt>
                <c:pt idx="3">
                  <c:v>0.24528517346650222</c:v>
                </c:pt>
                <c:pt idx="4">
                  <c:v>0.22277610020632926</c:v>
                </c:pt>
                <c:pt idx="5">
                  <c:v>0.78813657243897062</c:v>
                </c:pt>
                <c:pt idx="6">
                  <c:v>0.51678691229598861</c:v>
                </c:pt>
                <c:pt idx="7">
                  <c:v>0.67575449368799656</c:v>
                </c:pt>
                <c:pt idx="8">
                  <c:v>19.300072159782378</c:v>
                </c:pt>
                <c:pt idx="9">
                  <c:v>5.5405954025335484</c:v>
                </c:pt>
                <c:pt idx="10">
                  <c:v>94.182670031166552</c:v>
                </c:pt>
                <c:pt idx="11">
                  <c:v>1.0581144201006834</c:v>
                </c:pt>
                <c:pt idx="12">
                  <c:v>0.88258323764015723</c:v>
                </c:pt>
                <c:pt idx="13">
                  <c:v>0.14901192725192644</c:v>
                </c:pt>
                <c:pt idx="14">
                  <c:v>3.5541579105078554E-2</c:v>
                </c:pt>
                <c:pt idx="15">
                  <c:v>0.24528517346650222</c:v>
                </c:pt>
                <c:pt idx="16">
                  <c:v>0.22277610020632926</c:v>
                </c:pt>
                <c:pt idx="17">
                  <c:v>0.78813657243897062</c:v>
                </c:pt>
                <c:pt idx="18">
                  <c:v>0.51678691229598861</c:v>
                </c:pt>
                <c:pt idx="19">
                  <c:v>0.67575449368799656</c:v>
                </c:pt>
                <c:pt idx="20">
                  <c:v>19.300072159782378</c:v>
                </c:pt>
                <c:pt idx="21">
                  <c:v>5.5405954025335484</c:v>
                </c:pt>
                <c:pt idx="22">
                  <c:v>94.182670031166552</c:v>
                </c:pt>
                <c:pt idx="23">
                  <c:v>1.0581144201006834</c:v>
                </c:pt>
              </c:numCache>
            </c:numRef>
          </c:val>
          <c:smooth val="0"/>
          <c:extLst>
            <c:ext xmlns:c16="http://schemas.microsoft.com/office/drawing/2014/chart" uri="{C3380CC4-5D6E-409C-BE32-E72D297353CC}">
              <c16:uniqueId val="{00000000-B25D-4B1A-AC3C-64912DAD8089}"/>
            </c:ext>
          </c:extLst>
        </c:ser>
        <c:ser>
          <c:idx val="1"/>
          <c:order val="1"/>
          <c:tx>
            <c:strRef>
              <c:f>Грип!$E$1</c:f>
              <c:strCache>
                <c:ptCount val="1"/>
                <c:pt idx="0">
                  <c:v>Інтенсивність передачи збудника грипу (розрахована)</c:v>
                </c:pt>
              </c:strCache>
            </c:strRef>
          </c:tx>
          <c:spPr>
            <a:ln w="15875"/>
          </c:spPr>
          <c:marker>
            <c:symbol val="triangle"/>
            <c:size val="5"/>
          </c:marker>
          <c:cat>
            <c:strRef>
              <c:f>Грип!$A$2:$A$25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Грип!$E$2:$E$25</c:f>
              <c:numCache>
                <c:formatCode>General</c:formatCode>
                <c:ptCount val="24"/>
                <c:pt idx="0">
                  <c:v>0.90965023616516372</c:v>
                </c:pt>
                <c:pt idx="1">
                  <c:v>0.10964863412221758</c:v>
                </c:pt>
                <c:pt idx="2">
                  <c:v>7.9869998514023099E-2</c:v>
                </c:pt>
                <c:pt idx="3">
                  <c:v>0.33802985285247272</c:v>
                </c:pt>
                <c:pt idx="4">
                  <c:v>5.5555649101824214E-2</c:v>
                </c:pt>
                <c:pt idx="5">
                  <c:v>1.2500001169326502</c:v>
                </c:pt>
                <c:pt idx="6">
                  <c:v>0.40000004677306089</c:v>
                </c:pt>
                <c:pt idx="7">
                  <c:v>1.0000000467730579</c:v>
                </c:pt>
                <c:pt idx="8">
                  <c:v>17.500000818528509</c:v>
                </c:pt>
                <c:pt idx="9">
                  <c:v>5.7714332955110512</c:v>
                </c:pt>
                <c:pt idx="10">
                  <c:v>93.728165551499472</c:v>
                </c:pt>
                <c:pt idx="11">
                  <c:v>0.9293079061876327</c:v>
                </c:pt>
                <c:pt idx="12">
                  <c:v>0.12679333593687084</c:v>
                </c:pt>
                <c:pt idx="13">
                  <c:v>9.1565153017887884</c:v>
                </c:pt>
                <c:pt idx="14">
                  <c:v>8.9451901721741729E-3</c:v>
                </c:pt>
                <c:pt idx="15">
                  <c:v>0.13259725092411229</c:v>
                </c:pt>
                <c:pt idx="16">
                  <c:v>0.33333352194638194</c:v>
                </c:pt>
                <c:pt idx="17">
                  <c:v>0</c:v>
                </c:pt>
                <c:pt idx="18">
                  <c:v>0</c:v>
                </c:pt>
                <c:pt idx="19">
                  <c:v>8.0130562859348161E-4</c:v>
                </c:pt>
                <c:pt idx="20">
                  <c:v>11.000000259342803</c:v>
                </c:pt>
                <c:pt idx="21">
                  <c:v>4.1818192663428775</c:v>
                </c:pt>
                <c:pt idx="22">
                  <c:v>4.217395878216621</c:v>
                </c:pt>
                <c:pt idx="23">
                  <c:v>0</c:v>
                </c:pt>
              </c:numCache>
            </c:numRef>
          </c:val>
          <c:smooth val="0"/>
          <c:extLs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80925440"/>
        <c:axId val="80926976"/>
      </c:lineChart>
      <c:catAx>
        <c:axId val="80925440"/>
        <c:scaling>
          <c:orientation val="minMax"/>
        </c:scaling>
        <c:delete val="0"/>
        <c:axPos val="b"/>
        <c:numFmt formatCode="General" sourceLinked="1"/>
        <c:majorTickMark val="out"/>
        <c:minorTickMark val="none"/>
        <c:tickLblPos val="nextTo"/>
        <c:crossAx val="80926976"/>
        <c:crosses val="autoZero"/>
        <c:auto val="1"/>
        <c:lblAlgn val="ctr"/>
        <c:lblOffset val="100"/>
        <c:noMultiLvlLbl val="0"/>
      </c:catAx>
      <c:valAx>
        <c:axId val="80926976"/>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80925440"/>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'Ів.-Франковська'!$E$1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'Ів.-Франковська'!$E$2:$E$25</c:f>
              <c:numCache>
                <c:formatCode>General</c:formatCode>
                <c:ptCount val="24"/>
                <c:pt idx="0">
                  <c:v>2.2642379141610038</c:v>
                </c:pt>
                <c:pt idx="1">
                  <c:v>0.21668551124743637</c:v>
                </c:pt>
                <c:pt idx="2">
                  <c:v>0.34616036883356588</c:v>
                </c:pt>
                <c:pt idx="3">
                  <c:v>1.5331511111763372E-3</c:v>
                </c:pt>
                <c:pt idx="4">
                  <c:v>1.0000000100000002</c:v>
                </c:pt>
                <c:pt idx="5">
                  <c:v>1.0000000100000002</c:v>
                </c:pt>
                <c:pt idx="6">
                  <c:v>1.0000000100000002</c:v>
                </c:pt>
                <c:pt idx="7">
                  <c:v>1.0000000100000002</c:v>
                </c:pt>
                <c:pt idx="8">
                  <c:v>1.0000000100000002</c:v>
                </c:pt>
                <c:pt idx="9">
                  <c:v>1.0000000100000002</c:v>
                </c:pt>
                <c:pt idx="10">
                  <c:v>9131.5796299101276</c:v>
                </c:pt>
                <c:pt idx="11">
                  <c:v>1.5507251113879459</c:v>
                </c:pt>
                <c:pt idx="12">
                  <c:v>6.6676107521165678E-2</c:v>
                </c:pt>
                <c:pt idx="13">
                  <c:v>16.000151033709564</c:v>
                </c:pt>
                <c:pt idx="14">
                  <c:v>4.8084185341253517E-3</c:v>
                </c:pt>
                <c:pt idx="15">
                  <c:v>1.3771900000007263E-2</c:v>
                </c:pt>
                <c:pt idx="16">
                  <c:v>1.0000000100000002</c:v>
                </c:pt>
                <c:pt idx="17">
                  <c:v>1.0000000100000002</c:v>
                </c:pt>
                <c:pt idx="19">
                  <c:v>1.0000000100000002</c:v>
                </c:pt>
                <c:pt idx="20">
                  <c:v>1.0000000100000002</c:v>
                </c:pt>
                <c:pt idx="21">
                  <c:v>1.0000000100000002</c:v>
                </c:pt>
                <c:pt idx="22">
                  <c:v>72.61167566688377</c:v>
                </c:pt>
              </c:numCache>
            </c:numRef>
          </c:val>
          <c:smooth val="0"/>
          <c:extLst>
            <c:ext xmlns:c16="http://schemas.microsoft.com/office/drawing/2014/chart" uri="{C3380CC4-5D6E-409C-BE32-E72D297353CC}">
              <c16:uniqueId val="{00000000-C6DE-44B1-AFDC-327F4E5FCF43}"/>
            </c:ext>
          </c:extLst>
        </c:ser>
        <c:ser>
          <c:idx val="1"/>
          <c:order val="1"/>
          <c:tx>
            <c:strRef>
              <c:f>'Ів.-Франковська'!$F$1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'Ів.-Франковська'!$F$2:$F$25</c:f>
              <c:numCache>
                <c:formatCode>General</c:formatCode>
                <c:ptCount val="24"/>
                <c:pt idx="0">
                  <c:v>2.1827009970263789</c:v>
                </c:pt>
                <c:pt idx="1">
                  <c:v>0.26521570554443347</c:v>
                </c:pt>
                <c:pt idx="2">
                  <c:v>0.28242363047074404</c:v>
                </c:pt>
                <c:pt idx="3">
                  <c:v>1.2909686346222915E-3</c:v>
                </c:pt>
                <c:pt idx="4">
                  <c:v>0.84354396482569205</c:v>
                </c:pt>
                <c:pt idx="5">
                  <c:v>0.84411649079083761</c:v>
                </c:pt>
                <c:pt idx="6">
                  <c:v>0.82639579843433364</c:v>
                </c:pt>
                <c:pt idx="7">
                  <c:v>0.81842602024911815</c:v>
                </c:pt>
                <c:pt idx="8">
                  <c:v>0.82947328328257586</c:v>
                </c:pt>
                <c:pt idx="9">
                  <c:v>0.84329967021477659</c:v>
                </c:pt>
                <c:pt idx="10">
                  <c:v>7682.6797580565299</c:v>
                </c:pt>
                <c:pt idx="11">
                  <c:v>3.6775548440122949</c:v>
                </c:pt>
                <c:pt idx="12">
                  <c:v>2.1827009970263789</c:v>
                </c:pt>
                <c:pt idx="13">
                  <c:v>0.26521570554443347</c:v>
                </c:pt>
                <c:pt idx="14">
                  <c:v>0.28242363047074404</c:v>
                </c:pt>
                <c:pt idx="15">
                  <c:v>1.2909686346222915E-3</c:v>
                </c:pt>
                <c:pt idx="16">
                  <c:v>0.84354396482569205</c:v>
                </c:pt>
                <c:pt idx="17">
                  <c:v>0.84411649079083761</c:v>
                </c:pt>
                <c:pt idx="18">
                  <c:v>0.82639579843433364</c:v>
                </c:pt>
                <c:pt idx="19">
                  <c:v>0.81842602024911815</c:v>
                </c:pt>
                <c:pt idx="20">
                  <c:v>0.82947328328257586</c:v>
                </c:pt>
                <c:pt idx="21">
                  <c:v>0.84329967021477659</c:v>
                </c:pt>
                <c:pt idx="22">
                  <c:v>7682.6797580565299</c:v>
                </c:pt>
                <c:pt idx="23">
                  <c:v>3.6775548440122949</c:v>
                </c:pt>
              </c:numCache>
            </c:numRef>
          </c:val>
          <c:smooth val="0"/>
          <c:extLs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smooth val="0"/>
        <c:axId val="164522624"/>
        <c:axId val="164536704"/>
      </c:lineChart>
      <c:catAx>
        <c:axId val="1645226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36704"/>
        <c:crosses val="autoZero"/>
        <c:auto val="1"/>
        <c:lblAlgn val="ctr"/>
        <c:lblOffset val="100"/>
        <c:noMultiLvlLbl val="0"/>
      </c:catAx>
      <c:valAx>
        <c:axId val="16453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2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'Ів.-Франковська'!$B$1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'Ів.-Франковська'!$B$2:$B$25</c:f>
              <c:numCache>
                <c:formatCode>0.0</c:formatCode>
                <c:ptCount val="24"/>
                <c:pt idx="0">
                  <c:v>3.8410612344880914</c:v>
                </c:pt>
                <c:pt idx="1">
                  <c:v>8.6967424177088866</c:v>
                </c:pt>
                <c:pt idx="2">
                  <c:v>1.8842941905035921</c:v>
                </c:pt>
                <c:pt idx="3">
                  <c:v>0.65225568132816647</c:v>
                </c:pt>
                <c:pt idx="4">
                  <c:v>1E-3</c:v>
                </c:pt>
                <c:pt idx="5">
                  <c:v>1E-3</c:v>
                </c:pt>
                <c:pt idx="6">
                  <c:v>1E-3</c:v>
                </c:pt>
                <c:pt idx="7">
                  <c:v>1E-3</c:v>
                </c:pt>
                <c:pt idx="8">
                  <c:v>1E-3</c:v>
                </c:pt>
                <c:pt idx="9">
                  <c:v>1E-3</c:v>
                </c:pt>
                <c:pt idx="10">
                  <c:v>1E-3</c:v>
                </c:pt>
                <c:pt idx="11">
                  <c:v>9.1315795385943304</c:v>
                </c:pt>
                <c:pt idx="12">
                  <c:v>14.15927661344957</c:v>
                </c:pt>
                <c:pt idx="13">
                  <c:v>0.94395177422997134</c:v>
                </c:pt>
                <c:pt idx="14">
                  <c:v>15.103228387679541</c:v>
                </c:pt>
                <c:pt idx="15">
                  <c:v>7.2611674940767021E-2</c:v>
                </c:pt>
                <c:pt idx="16">
                  <c:v>1E-3</c:v>
                </c:pt>
                <c:pt idx="17">
                  <c:v>1E-3</c:v>
                </c:pt>
                <c:pt idx="18">
                  <c:v>1E-3</c:v>
                </c:pt>
                <c:pt idx="19">
                  <c:v>1E-3</c:v>
                </c:pt>
                <c:pt idx="20">
                  <c:v>1E-3</c:v>
                </c:pt>
                <c:pt idx="21">
                  <c:v>1E-3</c:v>
                </c:pt>
                <c:pt idx="22">
                  <c:v>1E-3</c:v>
                </c:pt>
                <c:pt idx="23">
                  <c:v>7.2611674940767021E-2</c:v>
                </c:pt>
              </c:numCache>
            </c:numRef>
          </c:val>
          <c:smooth val="0"/>
          <c:extLst>
            <c:ext xmlns:c16="http://schemas.microsoft.com/office/drawing/2014/chart" uri="{C3380CC4-5D6E-409C-BE32-E72D297353CC}">
              <c16:uniqueId val="{00000000-465B-4954-BD36-E8579438F128}"/>
            </c:ext>
          </c:extLst>
        </c:ser>
        <c:ser>
          <c:idx val="1"/>
          <c:order val="1"/>
          <c:tx>
            <c:strRef>
              <c:f>'Ів.-Франковська'!$I$1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'Ів.-Франковська'!$I$2:$I$25</c:f>
              <c:numCache>
                <c:formatCode>General</c:formatCode>
                <c:ptCount val="24"/>
                <c:pt idx="0">
                  <c:v>3.8410612344880919</c:v>
                </c:pt>
                <c:pt idx="1">
                  <c:v>8.383566155877471</c:v>
                </c:pt>
                <c:pt idx="2">
                  <c:v>2.2232670083216526</c:v>
                </c:pt>
                <c:pt idx="3">
                  <c:v>0.62788918003267524</c:v>
                </c:pt>
                <c:pt idx="4">
                  <c:v>8.1058014786389223E-4</c:v>
                </c:pt>
                <c:pt idx="5">
                  <c:v>6.837599861956806E-4</c:v>
                </c:pt>
                <c:pt idx="6">
                  <c:v>5.77173076144211E-4</c:v>
                </c:pt>
                <c:pt idx="7">
                  <c:v>4.7697340234203366E-4</c:v>
                </c:pt>
                <c:pt idx="8">
                  <c:v>3.9036744158152311E-4</c:v>
                </c:pt>
                <c:pt idx="9">
                  <c:v>3.2379936219123782E-4</c:v>
                </c:pt>
                <c:pt idx="10">
                  <c:v>2.7305989446745966E-4</c:v>
                </c:pt>
                <c:pt idx="11">
                  <c:v>2.0978317182338673</c:v>
                </c:pt>
                <c:pt idx="12">
                  <c:v>7.714729351879031</c:v>
                </c:pt>
                <c:pt idx="13">
                  <c:v>16.837648368913701</c:v>
                </c:pt>
                <c:pt idx="14">
                  <c:v>4.4648568883646194</c:v>
                </c:pt>
                <c:pt idx="15">
                  <c:v>1.2609247909431007</c:v>
                </c:pt>
                <c:pt idx="16">
                  <c:v>1.6277938302104514E-3</c:v>
                </c:pt>
                <c:pt idx="17">
                  <c:v>1.3731156391030314E-3</c:v>
                </c:pt>
                <c:pt idx="18">
                  <c:v>1.1590695388143037E-3</c:v>
                </c:pt>
                <c:pt idx="19">
                  <c:v>9.5785018586721149E-4</c:v>
                </c:pt>
                <c:pt idx="20">
                  <c:v>7.8392950810530972E-4</c:v>
                </c:pt>
                <c:pt idx="21">
                  <c:v>6.502485778527153E-4</c:v>
                </c:pt>
                <c:pt idx="22">
                  <c:v>5.4835440769515555E-4</c:v>
                </c:pt>
                <c:pt idx="23">
                  <c:v>4.2128312851394032</c:v>
                </c:pt>
              </c:numCache>
            </c:numRef>
          </c:val>
          <c:smooth val="0"/>
          <c:extLs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smooth val="0"/>
        <c:axId val="164714368"/>
        <c:axId val="164715904"/>
      </c:lineChart>
      <c:catAx>
        <c:axId val="1647143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15904"/>
        <c:crosses val="autoZero"/>
        <c:auto val="1"/>
        <c:lblAlgn val="ctr"/>
        <c:lblOffset val="100"/>
        <c:noMultiLvlLbl val="0"/>
      </c:catAx>
      <c:valAx>
        <c:axId val="164715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14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'Ів.-Франковська'!$B$1</c:f>
              <c:strCache>
                <c:ptCount val="1"/>
                <c:pt idx="0">
                  <c:v>Кількість хворих на грип осіб / на 100 тис. населення (спостережна)</c:v>
                </c:pt>
              </c:strCache>
            </c:strRef>
          </c:tx>
          <c:marker>
            <c:symbol val="none"/>
          </c:marker>
          <c:cat>
            <c:strRef>
              <c:f>'Ів.-Франковська'!$A$2:$A$25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'Ів.-Франковська'!$B$2:$B$25</c:f>
              <c:numCache>
                <c:formatCode>0.0</c:formatCode>
                <c:ptCount val="24"/>
                <c:pt idx="0">
                  <c:v>3.8410612344880914</c:v>
                </c:pt>
                <c:pt idx="1">
                  <c:v>8.6967424177088866</c:v>
                </c:pt>
                <c:pt idx="2">
                  <c:v>1.8842941905035921</c:v>
                </c:pt>
                <c:pt idx="3">
                  <c:v>0.65225568132816647</c:v>
                </c:pt>
                <c:pt idx="4">
                  <c:v>1E-3</c:v>
                </c:pt>
                <c:pt idx="5">
                  <c:v>1E-3</c:v>
                </c:pt>
                <c:pt idx="6">
                  <c:v>1E-3</c:v>
                </c:pt>
                <c:pt idx="7">
                  <c:v>1E-3</c:v>
                </c:pt>
                <c:pt idx="8">
                  <c:v>1E-3</c:v>
                </c:pt>
                <c:pt idx="9">
                  <c:v>1E-3</c:v>
                </c:pt>
                <c:pt idx="10">
                  <c:v>1E-3</c:v>
                </c:pt>
                <c:pt idx="11">
                  <c:v>9.1315795385943304</c:v>
                </c:pt>
                <c:pt idx="12">
                  <c:v>14.15927661344957</c:v>
                </c:pt>
                <c:pt idx="13">
                  <c:v>0.94395177422997134</c:v>
                </c:pt>
                <c:pt idx="14">
                  <c:v>15.103228387679541</c:v>
                </c:pt>
                <c:pt idx="15">
                  <c:v>7.2611674940767021E-2</c:v>
                </c:pt>
                <c:pt idx="16">
                  <c:v>1E-3</c:v>
                </c:pt>
                <c:pt idx="17">
                  <c:v>1E-3</c:v>
                </c:pt>
                <c:pt idx="18">
                  <c:v>1E-3</c:v>
                </c:pt>
                <c:pt idx="19">
                  <c:v>1E-3</c:v>
                </c:pt>
                <c:pt idx="20">
                  <c:v>1E-3</c:v>
                </c:pt>
                <c:pt idx="21">
                  <c:v>1E-3</c:v>
                </c:pt>
                <c:pt idx="22">
                  <c:v>1E-3</c:v>
                </c:pt>
                <c:pt idx="23">
                  <c:v>7.2611674940767021E-2</c:v>
                </c:pt>
              </c:numCache>
            </c:numRef>
          </c:val>
          <c:smooth val="0"/>
          <c:extLs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smooth val="0"/>
        <c:axId val="100773888"/>
        <c:axId val="100775424"/>
      </c:lineChart>
      <c:catAx>
        <c:axId val="100773888"/>
        <c:scaling>
          <c:orientation val="minMax"/>
        </c:scaling>
        <c:delete val="0"/>
        <c:axPos val="b"/>
        <c:numFmt formatCode="General" sourceLinked="0"/>
        <c:majorTickMark val="out"/>
        <c:minorTickMark val="none"/>
        <c:tickLblPos val="nextTo"/>
        <c:crossAx val="100775424"/>
        <c:crosses val="autoZero"/>
        <c:auto val="1"/>
        <c:lblAlgn val="ctr"/>
        <c:lblOffset val="100"/>
        <c:noMultiLvlLbl val="0"/>
      </c:catAx>
      <c:valAx>
        <c:axId val="100775424"/>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10077388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'Ів.-Франковська'!$F$1</c:f>
              <c:strCache>
                <c:ptCount val="1"/>
                <c:pt idx="0">
                  <c:v>Інтенсивність передачи збудника грипу (усереднена)</c:v>
                </c:pt>
              </c:strCache>
            </c:strRef>
          </c:tx>
          <c:spPr>
            <a:ln w="15875"/>
          </c:spPr>
          <c:marker>
            <c:symbol val="square"/>
            <c:size val="5"/>
          </c:marker>
          <c:cat>
            <c:strRef>
              <c:f>'Ів.-Франковська'!$A$2:$A$25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'Ів.-Франковська'!$F$2:$F$25</c:f>
              <c:numCache>
                <c:formatCode>General</c:formatCode>
                <c:ptCount val="24"/>
                <c:pt idx="0">
                  <c:v>2.1827009970263789</c:v>
                </c:pt>
                <c:pt idx="1">
                  <c:v>0.26521570554443347</c:v>
                </c:pt>
                <c:pt idx="2">
                  <c:v>0.28242363047074404</c:v>
                </c:pt>
                <c:pt idx="3">
                  <c:v>1.2909686346222915E-3</c:v>
                </c:pt>
                <c:pt idx="4">
                  <c:v>0.84354396482569205</c:v>
                </c:pt>
                <c:pt idx="5">
                  <c:v>0.84411649079083761</c:v>
                </c:pt>
                <c:pt idx="6">
                  <c:v>0.82639579843433364</c:v>
                </c:pt>
                <c:pt idx="7">
                  <c:v>0.81842602024911815</c:v>
                </c:pt>
                <c:pt idx="8">
                  <c:v>0.82947328328257586</c:v>
                </c:pt>
                <c:pt idx="9">
                  <c:v>0.84329967021477659</c:v>
                </c:pt>
                <c:pt idx="10">
                  <c:v>7682.6797580565299</c:v>
                </c:pt>
                <c:pt idx="11">
                  <c:v>3.6775548440122949</c:v>
                </c:pt>
                <c:pt idx="12">
                  <c:v>2.1827009970263789</c:v>
                </c:pt>
                <c:pt idx="13">
                  <c:v>0.26521570554443347</c:v>
                </c:pt>
                <c:pt idx="14">
                  <c:v>0.28242363047074404</c:v>
                </c:pt>
                <c:pt idx="15">
                  <c:v>1.2909686346222915E-3</c:v>
                </c:pt>
                <c:pt idx="16">
                  <c:v>0.84354396482569205</c:v>
                </c:pt>
                <c:pt idx="17">
                  <c:v>0.84411649079083761</c:v>
                </c:pt>
                <c:pt idx="18">
                  <c:v>0.82639579843433364</c:v>
                </c:pt>
                <c:pt idx="19">
                  <c:v>0.81842602024911815</c:v>
                </c:pt>
                <c:pt idx="20">
                  <c:v>0.82947328328257586</c:v>
                </c:pt>
                <c:pt idx="21">
                  <c:v>0.84329967021477659</c:v>
                </c:pt>
                <c:pt idx="22">
                  <c:v>7682.6797580565299</c:v>
                </c:pt>
                <c:pt idx="23">
                  <c:v>3.6775548440122949</c:v>
                </c:pt>
              </c:numCache>
            </c:numRef>
          </c:val>
          <c:smooth val="0"/>
          <c:extLst>
            <c:ext xmlns:c16="http://schemas.microsoft.com/office/drawing/2014/chart" uri="{C3380CC4-5D6E-409C-BE32-E72D297353CC}">
              <c16:uniqueId val="{00000000-B25D-4B1A-AC3C-64912DAD8089}"/>
            </c:ext>
          </c:extLst>
        </c:ser>
        <c:ser>
          <c:idx val="1"/>
          <c:order val="1"/>
          <c:tx>
            <c:strRef>
              <c:f>'Ів.-Франковська'!$E$1</c:f>
              <c:strCache>
                <c:ptCount val="1"/>
                <c:pt idx="0">
                  <c:v>Інтенсивність передачи збудника грипу (розрахована)</c:v>
                </c:pt>
              </c:strCache>
            </c:strRef>
          </c:tx>
          <c:spPr>
            <a:ln w="15875"/>
          </c:spPr>
          <c:marker>
            <c:symbol val="triangle"/>
            <c:size val="5"/>
          </c:marker>
          <c:cat>
            <c:strRef>
              <c:f>'Ів.-Франковська'!$A$2:$A$25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'Ів.-Франковська'!$E$2:$E$25</c:f>
              <c:numCache>
                <c:formatCode>General</c:formatCode>
                <c:ptCount val="24"/>
                <c:pt idx="0">
                  <c:v>2.2642379141610038</c:v>
                </c:pt>
                <c:pt idx="1">
                  <c:v>0.21668551124743637</c:v>
                </c:pt>
                <c:pt idx="2">
                  <c:v>0.34616036883356588</c:v>
                </c:pt>
                <c:pt idx="3">
                  <c:v>1.5331511111763372E-3</c:v>
                </c:pt>
                <c:pt idx="4">
                  <c:v>1.0000000100000002</c:v>
                </c:pt>
                <c:pt idx="5">
                  <c:v>1.0000000100000002</c:v>
                </c:pt>
                <c:pt idx="6">
                  <c:v>1.0000000100000002</c:v>
                </c:pt>
                <c:pt idx="7">
                  <c:v>1.0000000100000002</c:v>
                </c:pt>
                <c:pt idx="8">
                  <c:v>1.0000000100000002</c:v>
                </c:pt>
                <c:pt idx="9">
                  <c:v>1.0000000100000002</c:v>
                </c:pt>
                <c:pt idx="10">
                  <c:v>9131.5796299101276</c:v>
                </c:pt>
                <c:pt idx="11">
                  <c:v>1.5507251113879459</c:v>
                </c:pt>
                <c:pt idx="12">
                  <c:v>6.6676107521165678E-2</c:v>
                </c:pt>
                <c:pt idx="13">
                  <c:v>16.000151033709564</c:v>
                </c:pt>
                <c:pt idx="14">
                  <c:v>4.8084185341253517E-3</c:v>
                </c:pt>
                <c:pt idx="15">
                  <c:v>1.3771900000007263E-2</c:v>
                </c:pt>
                <c:pt idx="16">
                  <c:v>1.0000000100000002</c:v>
                </c:pt>
                <c:pt idx="17">
                  <c:v>1.0000000100000002</c:v>
                </c:pt>
                <c:pt idx="19">
                  <c:v>1.0000000100000002</c:v>
                </c:pt>
                <c:pt idx="20">
                  <c:v>1.0000000100000002</c:v>
                </c:pt>
                <c:pt idx="21">
                  <c:v>1.0000000100000002</c:v>
                </c:pt>
                <c:pt idx="22">
                  <c:v>72.61167566688377</c:v>
                </c:pt>
              </c:numCache>
            </c:numRef>
          </c:val>
          <c:smooth val="0"/>
          <c:extLs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100740096"/>
        <c:axId val="164885248"/>
      </c:lineChart>
      <c:catAx>
        <c:axId val="100740096"/>
        <c:scaling>
          <c:orientation val="minMax"/>
        </c:scaling>
        <c:delete val="0"/>
        <c:axPos val="b"/>
        <c:numFmt formatCode="General" sourceLinked="1"/>
        <c:majorTickMark val="out"/>
        <c:minorTickMark val="none"/>
        <c:tickLblPos val="nextTo"/>
        <c:crossAx val="164885248"/>
        <c:crosses val="autoZero"/>
        <c:auto val="1"/>
        <c:lblAlgn val="ctr"/>
        <c:lblOffset val="100"/>
        <c:noMultiLvlLbl val="0"/>
      </c:catAx>
      <c:valAx>
        <c:axId val="164885248"/>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100740096"/>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'Ів.-Франковська'!$F$1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'Ів.-Франковська'!$E$2:$E$25</c:f>
              <c:numCache>
                <c:formatCode>General</c:formatCode>
                <c:ptCount val="24"/>
                <c:pt idx="0">
                  <c:v>2.2642379141610038</c:v>
                </c:pt>
                <c:pt idx="1">
                  <c:v>0.21668551124743637</c:v>
                </c:pt>
                <c:pt idx="2">
                  <c:v>0.34616036883356588</c:v>
                </c:pt>
                <c:pt idx="3">
                  <c:v>1.5331511111763372E-3</c:v>
                </c:pt>
                <c:pt idx="4">
                  <c:v>1.0000000100000002</c:v>
                </c:pt>
                <c:pt idx="5">
                  <c:v>1.0000000100000002</c:v>
                </c:pt>
                <c:pt idx="6">
                  <c:v>1.0000000100000002</c:v>
                </c:pt>
                <c:pt idx="7">
                  <c:v>1.0000000100000002</c:v>
                </c:pt>
                <c:pt idx="8">
                  <c:v>1.0000000100000002</c:v>
                </c:pt>
                <c:pt idx="9">
                  <c:v>1.0000000100000002</c:v>
                </c:pt>
                <c:pt idx="10">
                  <c:v>9131.5796299101276</c:v>
                </c:pt>
                <c:pt idx="11">
                  <c:v>1.5507251113879459</c:v>
                </c:pt>
                <c:pt idx="12">
                  <c:v>6.6676107521165678E-2</c:v>
                </c:pt>
                <c:pt idx="13">
                  <c:v>16.000151033709564</c:v>
                </c:pt>
                <c:pt idx="14">
                  <c:v>4.8084185341253517E-3</c:v>
                </c:pt>
                <c:pt idx="15">
                  <c:v>1.3771900000007263E-2</c:v>
                </c:pt>
                <c:pt idx="16">
                  <c:v>1.0000000100000002</c:v>
                </c:pt>
                <c:pt idx="17">
                  <c:v>1.0000000100000002</c:v>
                </c:pt>
                <c:pt idx="19">
                  <c:v>1.0000000100000002</c:v>
                </c:pt>
                <c:pt idx="20">
                  <c:v>1.0000000100000002</c:v>
                </c:pt>
                <c:pt idx="21">
                  <c:v>1.0000000100000002</c:v>
                </c:pt>
                <c:pt idx="22">
                  <c:v>72.61167566688377</c:v>
                </c:pt>
              </c:numCache>
            </c:numRef>
          </c:xVal>
          <c:yVal>
            <c:numRef>
              <c:f>'Ів.-Франковська'!$F$2:$F$25</c:f>
              <c:numCache>
                <c:formatCode>General</c:formatCode>
                <c:ptCount val="24"/>
                <c:pt idx="0">
                  <c:v>2.1827009970263789</c:v>
                </c:pt>
                <c:pt idx="1">
                  <c:v>0.26521570554443347</c:v>
                </c:pt>
                <c:pt idx="2">
                  <c:v>0.28242363047074404</c:v>
                </c:pt>
                <c:pt idx="3">
                  <c:v>1.2909686346222915E-3</c:v>
                </c:pt>
                <c:pt idx="4">
                  <c:v>0.84354396482569205</c:v>
                </c:pt>
                <c:pt idx="5">
                  <c:v>0.84411649079083761</c:v>
                </c:pt>
                <c:pt idx="6">
                  <c:v>0.82639579843433364</c:v>
                </c:pt>
                <c:pt idx="7">
                  <c:v>0.81842602024911815</c:v>
                </c:pt>
                <c:pt idx="8">
                  <c:v>0.82947328328257586</c:v>
                </c:pt>
                <c:pt idx="9">
                  <c:v>0.84329967021477659</c:v>
                </c:pt>
                <c:pt idx="10">
                  <c:v>7682.6797580565299</c:v>
                </c:pt>
                <c:pt idx="11">
                  <c:v>3.6775548440122949</c:v>
                </c:pt>
                <c:pt idx="12">
                  <c:v>2.1827009970263789</c:v>
                </c:pt>
                <c:pt idx="13">
                  <c:v>0.26521570554443347</c:v>
                </c:pt>
                <c:pt idx="14">
                  <c:v>0.28242363047074404</c:v>
                </c:pt>
                <c:pt idx="15">
                  <c:v>1.2909686346222915E-3</c:v>
                </c:pt>
                <c:pt idx="16">
                  <c:v>0.84354396482569205</c:v>
                </c:pt>
                <c:pt idx="17">
                  <c:v>0.84411649079083761</c:v>
                </c:pt>
                <c:pt idx="18">
                  <c:v>0.82639579843433364</c:v>
                </c:pt>
                <c:pt idx="19">
                  <c:v>0.81842602024911815</c:v>
                </c:pt>
                <c:pt idx="20">
                  <c:v>0.82947328328257586</c:v>
                </c:pt>
                <c:pt idx="21">
                  <c:v>0.84329967021477659</c:v>
                </c:pt>
                <c:pt idx="22">
                  <c:v>7682.6797580565299</c:v>
                </c:pt>
                <c:pt idx="23">
                  <c:v>3.6775548440122949</c:v>
                </c:pt>
              </c:numCache>
            </c:numRef>
          </c:yVal>
          <c:smooth val="0"/>
          <c:extLs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116237824"/>
        <c:axId val="116239744"/>
      </c:scatterChart>
      <c:valAx>
        <c:axId val="11623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16239744"/>
        <c:crosses val="autoZero"/>
        <c:crossBetween val="midCat"/>
      </c:valAx>
      <c:valAx>
        <c:axId val="1162397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16237824"/>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Київська!$C$1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Київська!$C$2:$C$25</c:f>
              <c:numCache>
                <c:formatCode>General</c:formatCode>
                <c:ptCount val="24"/>
                <c:pt idx="0">
                  <c:v>7.6764406381367662E-4</c:v>
                </c:pt>
                <c:pt idx="1">
                  <c:v>5.4135443048991701E-4</c:v>
                </c:pt>
                <c:pt idx="2">
                  <c:v>6.0343902219669215E-5</c:v>
                </c:pt>
                <c:pt idx="3">
                  <c:v>1E-8</c:v>
                </c:pt>
                <c:pt idx="4">
                  <c:v>1E-8</c:v>
                </c:pt>
                <c:pt idx="5">
                  <c:v>1E-8</c:v>
                </c:pt>
                <c:pt idx="6">
                  <c:v>1E-8</c:v>
                </c:pt>
                <c:pt idx="7">
                  <c:v>1E-8</c:v>
                </c:pt>
                <c:pt idx="8">
                  <c:v>1E-8</c:v>
                </c:pt>
                <c:pt idx="9">
                  <c:v>1E-8</c:v>
                </c:pt>
                <c:pt idx="10">
                  <c:v>2.9011491451764043E-6</c:v>
                </c:pt>
                <c:pt idx="11">
                  <c:v>4.3169099280224898E-4</c:v>
                </c:pt>
                <c:pt idx="12">
                  <c:v>3.1121796132567285E-4</c:v>
                </c:pt>
                <c:pt idx="13">
                  <c:v>6.3631925178111545E-6</c:v>
                </c:pt>
                <c:pt idx="14">
                  <c:v>3.1873809793763147E-4</c:v>
                </c:pt>
                <c:pt idx="15">
                  <c:v>1E-8</c:v>
                </c:pt>
                <c:pt idx="16">
                  <c:v>5.7847204707374129E-7</c:v>
                </c:pt>
                <c:pt idx="17">
                  <c:v>1E-8</c:v>
                </c:pt>
                <c:pt idx="18">
                  <c:v>1E-8</c:v>
                </c:pt>
                <c:pt idx="19">
                  <c:v>3.0716865699615661E-4</c:v>
                </c:pt>
                <c:pt idx="20">
                  <c:v>1E-8</c:v>
                </c:pt>
                <c:pt idx="21">
                  <c:v>1E-8</c:v>
                </c:pt>
                <c:pt idx="22">
                  <c:v>1E-8</c:v>
                </c:pt>
                <c:pt idx="23">
                  <c:v>1E-8</c:v>
                </c:pt>
              </c:numCache>
            </c:numRef>
          </c:val>
          <c:smooth val="0"/>
          <c:extLst>
            <c:ext xmlns:c16="http://schemas.microsoft.com/office/drawing/2014/chart" uri="{C3380CC4-5D6E-409C-BE32-E72D297353CC}">
              <c16:uniqueId val="{00000000-158A-4C30-A915-1FB9A3186CCA}"/>
            </c:ext>
          </c:extLst>
        </c:ser>
        <c:ser>
          <c:idx val="1"/>
          <c:order val="1"/>
          <c:tx>
            <c:strRef>
              <c:f>Київська!$G$1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Київська!$G$2:$G$25</c:f>
              <c:numCache>
                <c:formatCode>General</c:formatCode>
                <c:ptCount val="24"/>
                <c:pt idx="0">
                  <c:v>7.6764406381367662E-4</c:v>
                </c:pt>
                <c:pt idx="1">
                  <c:v>5.4235684293273698E-4</c:v>
                </c:pt>
                <c:pt idx="2">
                  <c:v>5.9341476017303177E-5</c:v>
                </c:pt>
                <c:pt idx="3">
                  <c:v>9.8541944240007324E-9</c:v>
                </c:pt>
                <c:pt idx="4">
                  <c:v>9.8745239143079742E-9</c:v>
                </c:pt>
                <c:pt idx="5">
                  <c:v>9.8948229423289016E-9</c:v>
                </c:pt>
                <c:pt idx="6">
                  <c:v>9.9150674491614661E-9</c:v>
                </c:pt>
                <c:pt idx="7">
                  <c:v>9.9352338896183831E-9</c:v>
                </c:pt>
                <c:pt idx="8">
                  <c:v>9.9552678164707441E-9</c:v>
                </c:pt>
                <c:pt idx="9">
                  <c:v>9.9752559361924858E-9</c:v>
                </c:pt>
                <c:pt idx="10">
                  <c:v>2.8997832885024169E-6</c:v>
                </c:pt>
                <c:pt idx="11">
                  <c:v>4.3370250572409027E-4</c:v>
                </c:pt>
                <c:pt idx="12">
                  <c:v>3.5697806851680766E-4</c:v>
                </c:pt>
                <c:pt idx="13">
                  <c:v>2.523162456222454E-4</c:v>
                </c:pt>
                <c:pt idx="14">
                  <c:v>2.7614961837983199E-5</c:v>
                </c:pt>
                <c:pt idx="15">
                  <c:v>4.5858622882334547E-9</c:v>
                </c:pt>
                <c:pt idx="16">
                  <c:v>4.5953230800033938E-9</c:v>
                </c:pt>
                <c:pt idx="17">
                  <c:v>4.604769695639801E-9</c:v>
                </c:pt>
                <c:pt idx="18">
                  <c:v>4.614190938812616E-9</c:v>
                </c:pt>
                <c:pt idx="19">
                  <c:v>4.6235758522597476E-9</c:v>
                </c:pt>
                <c:pt idx="20">
                  <c:v>4.6328990977856798E-9</c:v>
                </c:pt>
                <c:pt idx="21">
                  <c:v>4.6422010261217432E-9</c:v>
                </c:pt>
                <c:pt idx="22">
                  <c:v>1.349476857066488E-6</c:v>
                </c:pt>
                <c:pt idx="23">
                  <c:v>2.0183315215305646E-4</c:v>
                </c:pt>
              </c:numCache>
            </c:numRef>
          </c:val>
          <c:smooth val="0"/>
          <c:extLs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smooth val="0"/>
        <c:axId val="171788160"/>
        <c:axId val="171789696"/>
      </c:lineChart>
      <c:catAx>
        <c:axId val="1717881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89696"/>
        <c:crosses val="autoZero"/>
        <c:auto val="1"/>
        <c:lblAlgn val="ctr"/>
        <c:lblOffset val="100"/>
        <c:noMultiLvlLbl val="0"/>
      </c:catAx>
      <c:valAx>
        <c:axId val="17178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88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Київська!$E$1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Київська!$E$2:$E$25</c:f>
              <c:numCache>
                <c:formatCode>General</c:formatCode>
                <c:ptCount val="24"/>
                <c:pt idx="0">
                  <c:v>0.70575718981839164</c:v>
                </c:pt>
                <c:pt idx="1">
                  <c:v>0.11152875815219734</c:v>
                </c:pt>
                <c:pt idx="2">
                  <c:v>1.6572682752655235E-4</c:v>
                </c:pt>
                <c:pt idx="3">
                  <c:v>1.0000000100000002</c:v>
                </c:pt>
                <c:pt idx="4">
                  <c:v>1.0000000100000002</c:v>
                </c:pt>
                <c:pt idx="5">
                  <c:v>1.0000000100000002</c:v>
                </c:pt>
                <c:pt idx="6">
                  <c:v>1.0000000100000002</c:v>
                </c:pt>
                <c:pt idx="7">
                  <c:v>1.0000000100000002</c:v>
                </c:pt>
                <c:pt idx="8">
                  <c:v>1.0000000100000002</c:v>
                </c:pt>
                <c:pt idx="9">
                  <c:v>290.11491741878962</c:v>
                </c:pt>
                <c:pt idx="10">
                  <c:v>148.80043169224521</c:v>
                </c:pt>
                <c:pt idx="11">
                  <c:v>0.72123897540231963</c:v>
                </c:pt>
                <c:pt idx="12">
                  <c:v>2.0452461827749218E-2</c:v>
                </c:pt>
                <c:pt idx="13">
                  <c:v>50.091227831035233</c:v>
                </c:pt>
                <c:pt idx="14">
                  <c:v>3.1383723696564211E-5</c:v>
                </c:pt>
                <c:pt idx="15">
                  <c:v>57.847205285846179</c:v>
                </c:pt>
                <c:pt idx="16">
                  <c:v>1.7286930000005786E-2</c:v>
                </c:pt>
                <c:pt idx="17">
                  <c:v>1.0000000100000002</c:v>
                </c:pt>
                <c:pt idx="18">
                  <c:v>30716.866006784319</c:v>
                </c:pt>
                <c:pt idx="19">
                  <c:v>3.2565407969052235E-5</c:v>
                </c:pt>
                <c:pt idx="20">
                  <c:v>1.0000000100000002</c:v>
                </c:pt>
                <c:pt idx="21">
                  <c:v>1.0000000100000002</c:v>
                </c:pt>
                <c:pt idx="22">
                  <c:v>1.0000000100000002</c:v>
                </c:pt>
                <c:pt idx="23">
                  <c:v>0</c:v>
                </c:pt>
              </c:numCache>
            </c:numRef>
          </c:val>
          <c:smooth val="0"/>
          <c:extLst>
            <c:ext xmlns:c16="http://schemas.microsoft.com/office/drawing/2014/chart" uri="{C3380CC4-5D6E-409C-BE32-E72D297353CC}">
              <c16:uniqueId val="{00000000-C6DE-44B1-AFDC-327F4E5FCF43}"/>
            </c:ext>
          </c:extLst>
        </c:ser>
        <c:ser>
          <c:idx val="1"/>
          <c:order val="1"/>
          <c:tx>
            <c:strRef>
              <c:f>Київська!$F$1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Київська!$F$2:$F$25</c:f>
              <c:numCache>
                <c:formatCode>General</c:formatCode>
                <c:ptCount val="24"/>
                <c:pt idx="0">
                  <c:v>0.70706402273383195</c:v>
                </c:pt>
                <c:pt idx="1">
                  <c:v>0.10947345555125193</c:v>
                </c:pt>
                <c:pt idx="2">
                  <c:v>1.6606899394062963E-4</c:v>
                </c:pt>
                <c:pt idx="3">
                  <c:v>1.0020630390205421</c:v>
                </c:pt>
                <c:pt idx="4">
                  <c:v>1.0020557067767268</c:v>
                </c:pt>
                <c:pt idx="5">
                  <c:v>1.0020459795044738</c:v>
                </c:pt>
                <c:pt idx="6">
                  <c:v>1.0020339285707167</c:v>
                </c:pt>
                <c:pt idx="7">
                  <c:v>1.0020164624187871</c:v>
                </c:pt>
                <c:pt idx="8">
                  <c:v>1.0020078032451341</c:v>
                </c:pt>
                <c:pt idx="9">
                  <c:v>290.69763582781144</c:v>
                </c:pt>
                <c:pt idx="10">
                  <c:v>149.56419850084737</c:v>
                </c:pt>
                <c:pt idx="11">
                  <c:v>0.82345145177177415</c:v>
                </c:pt>
                <c:pt idx="12">
                  <c:v>0.70706402273383195</c:v>
                </c:pt>
                <c:pt idx="13">
                  <c:v>0.10947345555125193</c:v>
                </c:pt>
                <c:pt idx="14">
                  <c:v>1.6606899394062963E-4</c:v>
                </c:pt>
                <c:pt idx="15">
                  <c:v>1.0020630390205421</c:v>
                </c:pt>
                <c:pt idx="16">
                  <c:v>1.0020557067767268</c:v>
                </c:pt>
                <c:pt idx="17">
                  <c:v>1.0020459795044738</c:v>
                </c:pt>
                <c:pt idx="18">
                  <c:v>1.0020339285707167</c:v>
                </c:pt>
                <c:pt idx="19">
                  <c:v>1.0020164624187871</c:v>
                </c:pt>
                <c:pt idx="20">
                  <c:v>1.0020078032451341</c:v>
                </c:pt>
                <c:pt idx="21">
                  <c:v>290.69763582781144</c:v>
                </c:pt>
                <c:pt idx="22">
                  <c:v>149.56419850084737</c:v>
                </c:pt>
                <c:pt idx="23">
                  <c:v>0.82345145177177415</c:v>
                </c:pt>
              </c:numCache>
            </c:numRef>
          </c:val>
          <c:smooth val="0"/>
          <c:extLs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smooth val="0"/>
        <c:axId val="171840256"/>
        <c:axId val="171841792"/>
      </c:lineChart>
      <c:catAx>
        <c:axId val="1718402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41792"/>
        <c:crosses val="autoZero"/>
        <c:auto val="1"/>
        <c:lblAlgn val="ctr"/>
        <c:lblOffset val="100"/>
        <c:noMultiLvlLbl val="0"/>
      </c:catAx>
      <c:valAx>
        <c:axId val="17184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40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Київська!$B$1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Київська!$B$2:$B$25</c:f>
              <c:numCache>
                <c:formatCode>0.0</c:formatCode>
                <c:ptCount val="24"/>
                <c:pt idx="0">
                  <c:v>76.764406381367664</c:v>
                </c:pt>
                <c:pt idx="1">
                  <c:v>54.135443048991704</c:v>
                </c:pt>
                <c:pt idx="2">
                  <c:v>6.0343902219669214</c:v>
                </c:pt>
                <c:pt idx="3">
                  <c:v>1E-3</c:v>
                </c:pt>
                <c:pt idx="4">
                  <c:v>1E-3</c:v>
                </c:pt>
                <c:pt idx="5">
                  <c:v>1E-3</c:v>
                </c:pt>
                <c:pt idx="6">
                  <c:v>1E-3</c:v>
                </c:pt>
                <c:pt idx="7">
                  <c:v>1E-3</c:v>
                </c:pt>
                <c:pt idx="8">
                  <c:v>1E-3</c:v>
                </c:pt>
                <c:pt idx="9">
                  <c:v>1E-3</c:v>
                </c:pt>
                <c:pt idx="10">
                  <c:v>0.29011491451764043</c:v>
                </c:pt>
                <c:pt idx="11">
                  <c:v>43.169099280224899</c:v>
                </c:pt>
                <c:pt idx="12">
                  <c:v>31.121796132567283</c:v>
                </c:pt>
                <c:pt idx="13">
                  <c:v>0.63631925178111548</c:v>
                </c:pt>
                <c:pt idx="14">
                  <c:v>31.873809793763147</c:v>
                </c:pt>
                <c:pt idx="15">
                  <c:v>1E-3</c:v>
                </c:pt>
                <c:pt idx="16">
                  <c:v>5.7847204707374131E-2</c:v>
                </c:pt>
                <c:pt idx="17">
                  <c:v>1E-3</c:v>
                </c:pt>
                <c:pt idx="18">
                  <c:v>1E-3</c:v>
                </c:pt>
                <c:pt idx="19">
                  <c:v>30.716865699615663</c:v>
                </c:pt>
                <c:pt idx="20">
                  <c:v>1E-3</c:v>
                </c:pt>
                <c:pt idx="21">
                  <c:v>1E-3</c:v>
                </c:pt>
                <c:pt idx="22">
                  <c:v>1E-3</c:v>
                </c:pt>
                <c:pt idx="23">
                  <c:v>1E-3</c:v>
                </c:pt>
              </c:numCache>
            </c:numRef>
          </c:val>
          <c:smooth val="0"/>
          <c:extLst>
            <c:ext xmlns:c16="http://schemas.microsoft.com/office/drawing/2014/chart" uri="{C3380CC4-5D6E-409C-BE32-E72D297353CC}">
              <c16:uniqueId val="{00000000-465B-4954-BD36-E8579438F128}"/>
            </c:ext>
          </c:extLst>
        </c:ser>
        <c:ser>
          <c:idx val="1"/>
          <c:order val="1"/>
          <c:tx>
            <c:strRef>
              <c:f>Київська!$I$1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Київська!$I$2:$I$25</c:f>
              <c:numCache>
                <c:formatCode>General</c:formatCode>
                <c:ptCount val="24"/>
                <c:pt idx="0">
                  <c:v>76.764406381367664</c:v>
                </c:pt>
                <c:pt idx="1">
                  <c:v>54.2356842932737</c:v>
                </c:pt>
                <c:pt idx="2">
                  <c:v>5.9341476017303174</c:v>
                </c:pt>
                <c:pt idx="3">
                  <c:v>9.8541944240007314E-4</c:v>
                </c:pt>
                <c:pt idx="4">
                  <c:v>9.8745239143079749E-4</c:v>
                </c:pt>
                <c:pt idx="5">
                  <c:v>9.8948229423289008E-4</c:v>
                </c:pt>
                <c:pt idx="6">
                  <c:v>9.9150674491614663E-4</c:v>
                </c:pt>
                <c:pt idx="7">
                  <c:v>9.9352338896183828E-4</c:v>
                </c:pt>
                <c:pt idx="8">
                  <c:v>9.9552678164707437E-4</c:v>
                </c:pt>
                <c:pt idx="9">
                  <c:v>9.9752559361924857E-4</c:v>
                </c:pt>
                <c:pt idx="10">
                  <c:v>0.28997832885024166</c:v>
                </c:pt>
                <c:pt idx="11">
                  <c:v>43.370250572409027</c:v>
                </c:pt>
                <c:pt idx="12">
                  <c:v>35.697806851680767</c:v>
                </c:pt>
                <c:pt idx="13">
                  <c:v>25.231624562224539</c:v>
                </c:pt>
                <c:pt idx="14">
                  <c:v>2.7614961837983198</c:v>
                </c:pt>
                <c:pt idx="15">
                  <c:v>4.5858622882334545E-4</c:v>
                </c:pt>
                <c:pt idx="16">
                  <c:v>4.5953230800033939E-4</c:v>
                </c:pt>
                <c:pt idx="17">
                  <c:v>4.6047696956398013E-4</c:v>
                </c:pt>
                <c:pt idx="18">
                  <c:v>4.6141909388126162E-4</c:v>
                </c:pt>
                <c:pt idx="19">
                  <c:v>4.6235758522597477E-4</c:v>
                </c:pt>
                <c:pt idx="20">
                  <c:v>4.6328990977856799E-4</c:v>
                </c:pt>
                <c:pt idx="21">
                  <c:v>4.6422010261217434E-4</c:v>
                </c:pt>
                <c:pt idx="22">
                  <c:v>0.13494768570664881</c:v>
                </c:pt>
                <c:pt idx="23">
                  <c:v>20.183315215305647</c:v>
                </c:pt>
              </c:numCache>
            </c:numRef>
          </c:val>
          <c:smooth val="0"/>
          <c:extLs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smooth val="0"/>
        <c:axId val="171863424"/>
        <c:axId val="171881600"/>
      </c:lineChart>
      <c:catAx>
        <c:axId val="1718634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81600"/>
        <c:crosses val="autoZero"/>
        <c:auto val="1"/>
        <c:lblAlgn val="ctr"/>
        <c:lblOffset val="100"/>
        <c:noMultiLvlLbl val="0"/>
      </c:catAx>
      <c:valAx>
        <c:axId val="171881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63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Київська!$B$1</c:f>
              <c:strCache>
                <c:ptCount val="1"/>
                <c:pt idx="0">
                  <c:v>Кількість хворих на грип осіб / на 100 тис. населення (спостережна)</c:v>
                </c:pt>
              </c:strCache>
            </c:strRef>
          </c:tx>
          <c:marker>
            <c:symbol val="none"/>
          </c:marker>
          <c:cat>
            <c:strRef>
              <c:f>Київська!$A$2:$A$25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Київська!$B$2:$B$25</c:f>
              <c:numCache>
                <c:formatCode>0.0</c:formatCode>
                <c:ptCount val="24"/>
                <c:pt idx="0">
                  <c:v>76.764406381367664</c:v>
                </c:pt>
                <c:pt idx="1">
                  <c:v>54.135443048991704</c:v>
                </c:pt>
                <c:pt idx="2">
                  <c:v>6.0343902219669214</c:v>
                </c:pt>
                <c:pt idx="3">
                  <c:v>1E-3</c:v>
                </c:pt>
                <c:pt idx="4">
                  <c:v>1E-3</c:v>
                </c:pt>
                <c:pt idx="5">
                  <c:v>1E-3</c:v>
                </c:pt>
                <c:pt idx="6">
                  <c:v>1E-3</c:v>
                </c:pt>
                <c:pt idx="7">
                  <c:v>1E-3</c:v>
                </c:pt>
                <c:pt idx="8">
                  <c:v>1E-3</c:v>
                </c:pt>
                <c:pt idx="9">
                  <c:v>1E-3</c:v>
                </c:pt>
                <c:pt idx="10">
                  <c:v>0.29011491451764043</c:v>
                </c:pt>
                <c:pt idx="11">
                  <c:v>43.169099280224899</c:v>
                </c:pt>
                <c:pt idx="12">
                  <c:v>31.121796132567283</c:v>
                </c:pt>
                <c:pt idx="13">
                  <c:v>0.63631925178111548</c:v>
                </c:pt>
                <c:pt idx="14">
                  <c:v>31.873809793763147</c:v>
                </c:pt>
                <c:pt idx="15">
                  <c:v>1E-3</c:v>
                </c:pt>
                <c:pt idx="16">
                  <c:v>5.7847204707374131E-2</c:v>
                </c:pt>
                <c:pt idx="17">
                  <c:v>1E-3</c:v>
                </c:pt>
                <c:pt idx="18">
                  <c:v>1E-3</c:v>
                </c:pt>
                <c:pt idx="19">
                  <c:v>30.716865699615663</c:v>
                </c:pt>
                <c:pt idx="20">
                  <c:v>1E-3</c:v>
                </c:pt>
                <c:pt idx="21">
                  <c:v>1E-3</c:v>
                </c:pt>
                <c:pt idx="22">
                  <c:v>1E-3</c:v>
                </c:pt>
                <c:pt idx="23">
                  <c:v>1E-3</c:v>
                </c:pt>
              </c:numCache>
            </c:numRef>
          </c:val>
          <c:smooth val="0"/>
          <c:extLs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smooth val="0"/>
        <c:axId val="171971328"/>
        <c:axId val="171972864"/>
      </c:lineChart>
      <c:catAx>
        <c:axId val="171971328"/>
        <c:scaling>
          <c:orientation val="minMax"/>
        </c:scaling>
        <c:delete val="0"/>
        <c:axPos val="b"/>
        <c:numFmt formatCode="General" sourceLinked="0"/>
        <c:majorTickMark val="out"/>
        <c:minorTickMark val="none"/>
        <c:tickLblPos val="nextTo"/>
        <c:crossAx val="171972864"/>
        <c:crosses val="autoZero"/>
        <c:auto val="1"/>
        <c:lblAlgn val="ctr"/>
        <c:lblOffset val="100"/>
        <c:noMultiLvlLbl val="0"/>
      </c:catAx>
      <c:valAx>
        <c:axId val="171972864"/>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17197132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Київська!$F$1</c:f>
              <c:strCache>
                <c:ptCount val="1"/>
                <c:pt idx="0">
                  <c:v>Інтенсивність передачи збудника грипу (усереднена)</c:v>
                </c:pt>
              </c:strCache>
            </c:strRef>
          </c:tx>
          <c:spPr>
            <a:ln w="15875"/>
          </c:spPr>
          <c:marker>
            <c:symbol val="square"/>
            <c:size val="5"/>
          </c:marker>
          <c:cat>
            <c:strRef>
              <c:f>Київська!$A$2:$A$25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Київська!$F$2:$F$25</c:f>
              <c:numCache>
                <c:formatCode>General</c:formatCode>
                <c:ptCount val="24"/>
                <c:pt idx="0">
                  <c:v>0.70706402273383195</c:v>
                </c:pt>
                <c:pt idx="1">
                  <c:v>0.10947345555125193</c:v>
                </c:pt>
                <c:pt idx="2">
                  <c:v>1.6606899394062963E-4</c:v>
                </c:pt>
                <c:pt idx="3">
                  <c:v>1.0020630390205421</c:v>
                </c:pt>
                <c:pt idx="4">
                  <c:v>1.0020557067767268</c:v>
                </c:pt>
                <c:pt idx="5">
                  <c:v>1.0020459795044738</c:v>
                </c:pt>
                <c:pt idx="6">
                  <c:v>1.0020339285707167</c:v>
                </c:pt>
                <c:pt idx="7">
                  <c:v>1.0020164624187871</c:v>
                </c:pt>
                <c:pt idx="8">
                  <c:v>1.0020078032451341</c:v>
                </c:pt>
                <c:pt idx="9">
                  <c:v>290.69763582781144</c:v>
                </c:pt>
                <c:pt idx="10">
                  <c:v>149.56419850084737</c:v>
                </c:pt>
                <c:pt idx="11">
                  <c:v>0.82345145177177415</c:v>
                </c:pt>
                <c:pt idx="12">
                  <c:v>0.70706402273383195</c:v>
                </c:pt>
                <c:pt idx="13">
                  <c:v>0.10947345555125193</c:v>
                </c:pt>
                <c:pt idx="14">
                  <c:v>1.6606899394062963E-4</c:v>
                </c:pt>
                <c:pt idx="15">
                  <c:v>1.0020630390205421</c:v>
                </c:pt>
                <c:pt idx="16">
                  <c:v>1.0020557067767268</c:v>
                </c:pt>
                <c:pt idx="17">
                  <c:v>1.0020459795044738</c:v>
                </c:pt>
                <c:pt idx="18">
                  <c:v>1.0020339285707167</c:v>
                </c:pt>
                <c:pt idx="19">
                  <c:v>1.0020164624187871</c:v>
                </c:pt>
                <c:pt idx="20">
                  <c:v>1.0020078032451341</c:v>
                </c:pt>
                <c:pt idx="21">
                  <c:v>290.69763582781144</c:v>
                </c:pt>
                <c:pt idx="22">
                  <c:v>149.56419850084737</c:v>
                </c:pt>
                <c:pt idx="23">
                  <c:v>0.82345145177177415</c:v>
                </c:pt>
              </c:numCache>
            </c:numRef>
          </c:val>
          <c:smooth val="0"/>
          <c:extLst>
            <c:ext xmlns:c16="http://schemas.microsoft.com/office/drawing/2014/chart" uri="{C3380CC4-5D6E-409C-BE32-E72D297353CC}">
              <c16:uniqueId val="{00000000-B25D-4B1A-AC3C-64912DAD8089}"/>
            </c:ext>
          </c:extLst>
        </c:ser>
        <c:ser>
          <c:idx val="1"/>
          <c:order val="1"/>
          <c:tx>
            <c:strRef>
              <c:f>Київська!$E$1</c:f>
              <c:strCache>
                <c:ptCount val="1"/>
                <c:pt idx="0">
                  <c:v>Інтенсивність передачи збудника грипу (розрахована)</c:v>
                </c:pt>
              </c:strCache>
            </c:strRef>
          </c:tx>
          <c:spPr>
            <a:ln w="15875"/>
          </c:spPr>
          <c:marker>
            <c:symbol val="triangle"/>
            <c:size val="5"/>
          </c:marker>
          <c:cat>
            <c:strRef>
              <c:f>Київська!$A$2:$A$25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Київська!$E$2:$E$25</c:f>
              <c:numCache>
                <c:formatCode>General</c:formatCode>
                <c:ptCount val="24"/>
                <c:pt idx="0">
                  <c:v>0.70575718981839164</c:v>
                </c:pt>
                <c:pt idx="1">
                  <c:v>0.11152875815219734</c:v>
                </c:pt>
                <c:pt idx="2">
                  <c:v>1.6572682752655235E-4</c:v>
                </c:pt>
                <c:pt idx="3">
                  <c:v>1.0000000100000002</c:v>
                </c:pt>
                <c:pt idx="4">
                  <c:v>1.0000000100000002</c:v>
                </c:pt>
                <c:pt idx="5">
                  <c:v>1.0000000100000002</c:v>
                </c:pt>
                <c:pt idx="6">
                  <c:v>1.0000000100000002</c:v>
                </c:pt>
                <c:pt idx="7">
                  <c:v>1.0000000100000002</c:v>
                </c:pt>
                <c:pt idx="8">
                  <c:v>1.0000000100000002</c:v>
                </c:pt>
                <c:pt idx="9">
                  <c:v>290.11491741878962</c:v>
                </c:pt>
                <c:pt idx="10">
                  <c:v>148.80043169224521</c:v>
                </c:pt>
                <c:pt idx="11">
                  <c:v>0.72123897540231963</c:v>
                </c:pt>
                <c:pt idx="12">
                  <c:v>2.0452461827749218E-2</c:v>
                </c:pt>
                <c:pt idx="13">
                  <c:v>50.091227831035233</c:v>
                </c:pt>
                <c:pt idx="14">
                  <c:v>3.1383723696564211E-5</c:v>
                </c:pt>
                <c:pt idx="15">
                  <c:v>57.847205285846179</c:v>
                </c:pt>
                <c:pt idx="16">
                  <c:v>1.7286930000005786E-2</c:v>
                </c:pt>
                <c:pt idx="17">
                  <c:v>1.0000000100000002</c:v>
                </c:pt>
                <c:pt idx="18">
                  <c:v>30716.866006784319</c:v>
                </c:pt>
                <c:pt idx="19">
                  <c:v>3.2565407969052235E-5</c:v>
                </c:pt>
                <c:pt idx="20">
                  <c:v>1.0000000100000002</c:v>
                </c:pt>
                <c:pt idx="21">
                  <c:v>1.0000000100000002</c:v>
                </c:pt>
                <c:pt idx="22">
                  <c:v>1.0000000100000002</c:v>
                </c:pt>
                <c:pt idx="23">
                  <c:v>0</c:v>
                </c:pt>
              </c:numCache>
            </c:numRef>
          </c:val>
          <c:smooth val="0"/>
          <c:extLs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172036096"/>
        <c:axId val="172037632"/>
      </c:lineChart>
      <c:catAx>
        <c:axId val="172036096"/>
        <c:scaling>
          <c:orientation val="minMax"/>
        </c:scaling>
        <c:delete val="0"/>
        <c:axPos val="b"/>
        <c:numFmt formatCode="General" sourceLinked="1"/>
        <c:majorTickMark val="out"/>
        <c:minorTickMark val="none"/>
        <c:tickLblPos val="nextTo"/>
        <c:crossAx val="172037632"/>
        <c:crosses val="autoZero"/>
        <c:auto val="1"/>
        <c:lblAlgn val="ctr"/>
        <c:lblOffset val="100"/>
        <c:noMultiLvlLbl val="0"/>
      </c:catAx>
      <c:valAx>
        <c:axId val="172037632"/>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172036096"/>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Грип!$F$1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Грип!$E$2:$E$25</c:f>
              <c:numCache>
                <c:formatCode>General</c:formatCode>
                <c:ptCount val="24"/>
                <c:pt idx="0">
                  <c:v>0.90965023616516372</c:v>
                </c:pt>
                <c:pt idx="1">
                  <c:v>0.10964863412221758</c:v>
                </c:pt>
                <c:pt idx="2">
                  <c:v>7.9869998514023099E-2</c:v>
                </c:pt>
                <c:pt idx="3">
                  <c:v>0.33802985285247272</c:v>
                </c:pt>
                <c:pt idx="4">
                  <c:v>5.5555649101824214E-2</c:v>
                </c:pt>
                <c:pt idx="5">
                  <c:v>1.2500001169326502</c:v>
                </c:pt>
                <c:pt idx="6">
                  <c:v>0.40000004677306089</c:v>
                </c:pt>
                <c:pt idx="7">
                  <c:v>1.0000000467730579</c:v>
                </c:pt>
                <c:pt idx="8">
                  <c:v>17.500000818528509</c:v>
                </c:pt>
                <c:pt idx="9">
                  <c:v>5.7714332955110512</c:v>
                </c:pt>
                <c:pt idx="10">
                  <c:v>93.728165551499472</c:v>
                </c:pt>
                <c:pt idx="11">
                  <c:v>0.9293079061876327</c:v>
                </c:pt>
                <c:pt idx="12">
                  <c:v>0.12679333593687084</c:v>
                </c:pt>
                <c:pt idx="13">
                  <c:v>9.1565153017887884</c:v>
                </c:pt>
                <c:pt idx="14">
                  <c:v>8.9451901721741729E-3</c:v>
                </c:pt>
                <c:pt idx="15">
                  <c:v>0.13259725092411229</c:v>
                </c:pt>
                <c:pt idx="16">
                  <c:v>0.33333352194638194</c:v>
                </c:pt>
                <c:pt idx="17">
                  <c:v>0</c:v>
                </c:pt>
                <c:pt idx="18">
                  <c:v>0</c:v>
                </c:pt>
                <c:pt idx="19">
                  <c:v>8.0130562859348161E-4</c:v>
                </c:pt>
                <c:pt idx="20">
                  <c:v>11.000000259342803</c:v>
                </c:pt>
                <c:pt idx="21">
                  <c:v>4.1818192663428775</c:v>
                </c:pt>
                <c:pt idx="22">
                  <c:v>4.217395878216621</c:v>
                </c:pt>
                <c:pt idx="23">
                  <c:v>0</c:v>
                </c:pt>
              </c:numCache>
            </c:numRef>
          </c:xVal>
          <c:yVal>
            <c:numRef>
              <c:f>Грип!$F$2:$F$25</c:f>
              <c:numCache>
                <c:formatCode>General</c:formatCode>
                <c:ptCount val="24"/>
                <c:pt idx="0">
                  <c:v>0.88258323764015723</c:v>
                </c:pt>
                <c:pt idx="1">
                  <c:v>0.14901192725192644</c:v>
                </c:pt>
                <c:pt idx="2">
                  <c:v>3.5541579105078554E-2</c:v>
                </c:pt>
                <c:pt idx="3">
                  <c:v>0.24528517346650222</c:v>
                </c:pt>
                <c:pt idx="4">
                  <c:v>0.22277610020632926</c:v>
                </c:pt>
                <c:pt idx="5">
                  <c:v>0.78813657243897062</c:v>
                </c:pt>
                <c:pt idx="6">
                  <c:v>0.51678691229598861</c:v>
                </c:pt>
                <c:pt idx="7">
                  <c:v>0.67575449368799656</c:v>
                </c:pt>
                <c:pt idx="8">
                  <c:v>19.300072159782378</c:v>
                </c:pt>
                <c:pt idx="9">
                  <c:v>5.5405954025335484</c:v>
                </c:pt>
                <c:pt idx="10">
                  <c:v>94.182670031166552</c:v>
                </c:pt>
                <c:pt idx="11">
                  <c:v>1.0581144201006834</c:v>
                </c:pt>
                <c:pt idx="12">
                  <c:v>0.88258323764015723</c:v>
                </c:pt>
                <c:pt idx="13">
                  <c:v>0.14901192725192644</c:v>
                </c:pt>
                <c:pt idx="14">
                  <c:v>3.5541579105078554E-2</c:v>
                </c:pt>
                <c:pt idx="15">
                  <c:v>0.24528517346650222</c:v>
                </c:pt>
                <c:pt idx="16">
                  <c:v>0.22277610020632926</c:v>
                </c:pt>
                <c:pt idx="17">
                  <c:v>0.78813657243897062</c:v>
                </c:pt>
                <c:pt idx="18">
                  <c:v>0.51678691229598861</c:v>
                </c:pt>
                <c:pt idx="19">
                  <c:v>0.67575449368799656</c:v>
                </c:pt>
                <c:pt idx="20">
                  <c:v>19.300072159782378</c:v>
                </c:pt>
                <c:pt idx="21">
                  <c:v>5.5405954025335484</c:v>
                </c:pt>
                <c:pt idx="22">
                  <c:v>94.182670031166552</c:v>
                </c:pt>
                <c:pt idx="23">
                  <c:v>1.0581144201006834</c:v>
                </c:pt>
              </c:numCache>
            </c:numRef>
          </c:yVal>
          <c:smooth val="0"/>
          <c:extLs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80973184"/>
        <c:axId val="80979456"/>
      </c:scatterChart>
      <c:valAx>
        <c:axId val="8097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979456"/>
        <c:crosses val="autoZero"/>
        <c:crossBetween val="midCat"/>
      </c:valAx>
      <c:valAx>
        <c:axId val="809794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973184"/>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Київська!$F$1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Київська!$E$2:$E$25</c:f>
              <c:numCache>
                <c:formatCode>General</c:formatCode>
                <c:ptCount val="24"/>
                <c:pt idx="0">
                  <c:v>0.70575718981839164</c:v>
                </c:pt>
                <c:pt idx="1">
                  <c:v>0.11152875815219734</c:v>
                </c:pt>
                <c:pt idx="2">
                  <c:v>1.6572682752655235E-4</c:v>
                </c:pt>
                <c:pt idx="3">
                  <c:v>1.0000000100000002</c:v>
                </c:pt>
                <c:pt idx="4">
                  <c:v>1.0000000100000002</c:v>
                </c:pt>
                <c:pt idx="5">
                  <c:v>1.0000000100000002</c:v>
                </c:pt>
                <c:pt idx="6">
                  <c:v>1.0000000100000002</c:v>
                </c:pt>
                <c:pt idx="7">
                  <c:v>1.0000000100000002</c:v>
                </c:pt>
                <c:pt idx="8">
                  <c:v>1.0000000100000002</c:v>
                </c:pt>
                <c:pt idx="9">
                  <c:v>290.11491741878962</c:v>
                </c:pt>
                <c:pt idx="10">
                  <c:v>148.80043169224521</c:v>
                </c:pt>
                <c:pt idx="11">
                  <c:v>0.72123897540231963</c:v>
                </c:pt>
                <c:pt idx="12">
                  <c:v>2.0452461827749218E-2</c:v>
                </c:pt>
                <c:pt idx="13">
                  <c:v>50.091227831035233</c:v>
                </c:pt>
                <c:pt idx="14">
                  <c:v>3.1383723696564211E-5</c:v>
                </c:pt>
                <c:pt idx="15">
                  <c:v>57.847205285846179</c:v>
                </c:pt>
                <c:pt idx="16">
                  <c:v>1.7286930000005786E-2</c:v>
                </c:pt>
                <c:pt idx="17">
                  <c:v>1.0000000100000002</c:v>
                </c:pt>
                <c:pt idx="18">
                  <c:v>30716.866006784319</c:v>
                </c:pt>
                <c:pt idx="19">
                  <c:v>3.2565407969052235E-5</c:v>
                </c:pt>
                <c:pt idx="20">
                  <c:v>1.0000000100000002</c:v>
                </c:pt>
                <c:pt idx="21">
                  <c:v>1.0000000100000002</c:v>
                </c:pt>
                <c:pt idx="22">
                  <c:v>1.0000000100000002</c:v>
                </c:pt>
                <c:pt idx="23">
                  <c:v>0</c:v>
                </c:pt>
              </c:numCache>
            </c:numRef>
          </c:xVal>
          <c:yVal>
            <c:numRef>
              <c:f>Київська!$F$2:$F$25</c:f>
              <c:numCache>
                <c:formatCode>General</c:formatCode>
                <c:ptCount val="24"/>
                <c:pt idx="0">
                  <c:v>0.70706402273383195</c:v>
                </c:pt>
                <c:pt idx="1">
                  <c:v>0.10947345555125193</c:v>
                </c:pt>
                <c:pt idx="2">
                  <c:v>1.6606899394062963E-4</c:v>
                </c:pt>
                <c:pt idx="3">
                  <c:v>1.0020630390205421</c:v>
                </c:pt>
                <c:pt idx="4">
                  <c:v>1.0020557067767268</c:v>
                </c:pt>
                <c:pt idx="5">
                  <c:v>1.0020459795044738</c:v>
                </c:pt>
                <c:pt idx="6">
                  <c:v>1.0020339285707167</c:v>
                </c:pt>
                <c:pt idx="7">
                  <c:v>1.0020164624187871</c:v>
                </c:pt>
                <c:pt idx="8">
                  <c:v>1.0020078032451341</c:v>
                </c:pt>
                <c:pt idx="9">
                  <c:v>290.69763582781144</c:v>
                </c:pt>
                <c:pt idx="10">
                  <c:v>149.56419850084737</c:v>
                </c:pt>
                <c:pt idx="11">
                  <c:v>0.82345145177177415</c:v>
                </c:pt>
                <c:pt idx="12">
                  <c:v>0.70706402273383195</c:v>
                </c:pt>
                <c:pt idx="13">
                  <c:v>0.10947345555125193</c:v>
                </c:pt>
                <c:pt idx="14">
                  <c:v>1.6606899394062963E-4</c:v>
                </c:pt>
                <c:pt idx="15">
                  <c:v>1.0020630390205421</c:v>
                </c:pt>
                <c:pt idx="16">
                  <c:v>1.0020557067767268</c:v>
                </c:pt>
                <c:pt idx="17">
                  <c:v>1.0020459795044738</c:v>
                </c:pt>
                <c:pt idx="18">
                  <c:v>1.0020339285707167</c:v>
                </c:pt>
                <c:pt idx="19">
                  <c:v>1.0020164624187871</c:v>
                </c:pt>
                <c:pt idx="20">
                  <c:v>1.0020078032451341</c:v>
                </c:pt>
                <c:pt idx="21">
                  <c:v>290.69763582781144</c:v>
                </c:pt>
                <c:pt idx="22">
                  <c:v>149.56419850084737</c:v>
                </c:pt>
                <c:pt idx="23">
                  <c:v>0.82345145177177415</c:v>
                </c:pt>
              </c:numCache>
            </c:numRef>
          </c:yVal>
          <c:smooth val="0"/>
          <c:extLs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172059264"/>
        <c:axId val="172081920"/>
      </c:scatterChart>
      <c:valAx>
        <c:axId val="17205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2081920"/>
        <c:crosses val="autoZero"/>
        <c:crossBetween val="midCat"/>
      </c:valAx>
      <c:valAx>
        <c:axId val="1720819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2059264"/>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Кіровоградська!$C$1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Кіровоградська!$C$2:$C$25</c:f>
              <c:numCache>
                <c:formatCode>General</c:formatCode>
                <c:ptCount val="24"/>
                <c:pt idx="0">
                  <c:v>1.9801593982122106E-3</c:v>
                </c:pt>
                <c:pt idx="1">
                  <c:v>1.1589424367970896E-3</c:v>
                </c:pt>
                <c:pt idx="2">
                  <c:v>4.4140411676062754E-5</c:v>
                </c:pt>
                <c:pt idx="3">
                  <c:v>6.159127210613408E-6</c:v>
                </c:pt>
                <c:pt idx="4">
                  <c:v>1.0265212017689013E-6</c:v>
                </c:pt>
                <c:pt idx="5">
                  <c:v>1E-8</c:v>
                </c:pt>
                <c:pt idx="6">
                  <c:v>1E-8</c:v>
                </c:pt>
                <c:pt idx="7">
                  <c:v>1E-8</c:v>
                </c:pt>
                <c:pt idx="8">
                  <c:v>1.0265212017689013E-6</c:v>
                </c:pt>
                <c:pt idx="9">
                  <c:v>1E-8</c:v>
                </c:pt>
                <c:pt idx="10">
                  <c:v>2.0530424035378027E-6</c:v>
                </c:pt>
                <c:pt idx="11">
                  <c:v>8.8794083953009956E-4</c:v>
                </c:pt>
                <c:pt idx="12">
                  <c:v>9.7671213885365061E-4</c:v>
                </c:pt>
                <c:pt idx="13">
                  <c:v>1.2091633736075076E-4</c:v>
                </c:pt>
                <c:pt idx="14">
                  <c:v>1.1674680848624212E-3</c:v>
                </c:pt>
                <c:pt idx="15">
                  <c:v>1.0423822186271619E-5</c:v>
                </c:pt>
                <c:pt idx="16">
                  <c:v>1E-8</c:v>
                </c:pt>
                <c:pt idx="17">
                  <c:v>1E-8</c:v>
                </c:pt>
                <c:pt idx="18">
                  <c:v>1E-8</c:v>
                </c:pt>
                <c:pt idx="19">
                  <c:v>1E-8</c:v>
                </c:pt>
                <c:pt idx="20">
                  <c:v>1E-8</c:v>
                </c:pt>
                <c:pt idx="21">
                  <c:v>1.0423822186271619E-6</c:v>
                </c:pt>
                <c:pt idx="22">
                  <c:v>1E-8</c:v>
                </c:pt>
                <c:pt idx="23">
                  <c:v>1E-8</c:v>
                </c:pt>
              </c:numCache>
            </c:numRef>
          </c:val>
          <c:smooth val="0"/>
          <c:extLst>
            <c:ext xmlns:c16="http://schemas.microsoft.com/office/drawing/2014/chart" uri="{C3380CC4-5D6E-409C-BE32-E72D297353CC}">
              <c16:uniqueId val="{00000000-158A-4C30-A915-1FB9A3186CCA}"/>
            </c:ext>
          </c:extLst>
        </c:ser>
        <c:ser>
          <c:idx val="1"/>
          <c:order val="1"/>
          <c:tx>
            <c:strRef>
              <c:f>Кіровоградська!$G$1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Кіровоградська!$G$2:$G$25</c:f>
              <c:numCache>
                <c:formatCode>General</c:formatCode>
                <c:ptCount val="24"/>
                <c:pt idx="0">
                  <c:v>1.9801593982122106E-3</c:v>
                </c:pt>
                <c:pt idx="1">
                  <c:v>1.1588889789316537E-3</c:v>
                </c:pt>
                <c:pt idx="2">
                  <c:v>4.4192211661454009E-5</c:v>
                </c:pt>
                <c:pt idx="3">
                  <c:v>6.1629117700103779E-6</c:v>
                </c:pt>
                <c:pt idx="4">
                  <c:v>1.0265805037756369E-6</c:v>
                </c:pt>
                <c:pt idx="5">
                  <c:v>9.9952054962295144E-9</c:v>
                </c:pt>
                <c:pt idx="6">
                  <c:v>9.9898084468260747E-9</c:v>
                </c:pt>
                <c:pt idx="7">
                  <c:v>9.9843916320026726E-9</c:v>
                </c:pt>
                <c:pt idx="8">
                  <c:v>1.0243678639566935E-6</c:v>
                </c:pt>
                <c:pt idx="9">
                  <c:v>9.9813154000494619E-9</c:v>
                </c:pt>
                <c:pt idx="10">
                  <c:v>2.0496730338605274E-6</c:v>
                </c:pt>
                <c:pt idx="11">
                  <c:v>8.8794244027433399E-4</c:v>
                </c:pt>
                <c:pt idx="12">
                  <c:v>1.4120068004974617E-3</c:v>
                </c:pt>
                <c:pt idx="13">
                  <c:v>8.2684791287299586E-4</c:v>
                </c:pt>
                <c:pt idx="14">
                  <c:v>3.154088577814802E-5</c:v>
                </c:pt>
                <c:pt idx="15">
                  <c:v>4.3986518938680222E-6</c:v>
                </c:pt>
                <c:pt idx="16">
                  <c:v>7.3270207530841306E-7</c:v>
                </c:pt>
                <c:pt idx="17">
                  <c:v>7.1338876352216186E-9</c:v>
                </c:pt>
                <c:pt idx="18">
                  <c:v>7.1300356143596939E-9</c:v>
                </c:pt>
                <c:pt idx="19">
                  <c:v>7.126169486272428E-9</c:v>
                </c:pt>
                <c:pt idx="20">
                  <c:v>7.3112306735974464E-7</c:v>
                </c:pt>
                <c:pt idx="21">
                  <c:v>7.1239759937005767E-9</c:v>
                </c:pt>
                <c:pt idx="22">
                  <c:v>1.4629155521733968E-6</c:v>
                </c:pt>
                <c:pt idx="23">
                  <c:v>6.33752577139641E-4</c:v>
                </c:pt>
              </c:numCache>
            </c:numRef>
          </c:val>
          <c:smooth val="0"/>
          <c:extLs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smooth val="0"/>
        <c:axId val="190711680"/>
        <c:axId val="190713216"/>
      </c:lineChart>
      <c:catAx>
        <c:axId val="1907116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13216"/>
        <c:crosses val="autoZero"/>
        <c:auto val="1"/>
        <c:lblAlgn val="ctr"/>
        <c:lblOffset val="100"/>
        <c:noMultiLvlLbl val="0"/>
      </c:catAx>
      <c:valAx>
        <c:axId val="19071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11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Кіровоградська!$E$1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Кіровоградська!$E$2:$E$25</c:f>
              <c:numCache>
                <c:formatCode>General</c:formatCode>
                <c:ptCount val="24"/>
                <c:pt idx="0">
                  <c:v>0.58643858765583401</c:v>
                </c:pt>
                <c:pt idx="1">
                  <c:v>3.813099410729906E-2</c:v>
                </c:pt>
                <c:pt idx="2">
                  <c:v>0.13954104312001928</c:v>
                </c:pt>
                <c:pt idx="3">
                  <c:v>0.16666769319419095</c:v>
                </c:pt>
                <c:pt idx="4">
                  <c:v>9.7416500000102654E-3</c:v>
                </c:pt>
                <c:pt idx="5">
                  <c:v>1.0000000100000002</c:v>
                </c:pt>
                <c:pt idx="6">
                  <c:v>1.0000000100000002</c:v>
                </c:pt>
                <c:pt idx="7">
                  <c:v>102.65212120341134</c:v>
                </c:pt>
                <c:pt idx="8">
                  <c:v>9.7416500000102654E-3</c:v>
                </c:pt>
                <c:pt idx="9">
                  <c:v>205.30424240682268</c:v>
                </c:pt>
                <c:pt idx="10">
                  <c:v>432.50088794266247</c:v>
                </c:pt>
                <c:pt idx="11">
                  <c:v>1.1009519200961753</c:v>
                </c:pt>
                <c:pt idx="12">
                  <c:v>0.12392039421176268</c:v>
                </c:pt>
                <c:pt idx="13">
                  <c:v>9.6563400230610021</c:v>
                </c:pt>
                <c:pt idx="14">
                  <c:v>8.9390074344615107E-3</c:v>
                </c:pt>
                <c:pt idx="15">
                  <c:v>9.5935100010423931E-4</c:v>
                </c:pt>
                <c:pt idx="16">
                  <c:v>1.0000000100000002</c:v>
                </c:pt>
                <c:pt idx="17">
                  <c:v>1.0000000100000002</c:v>
                </c:pt>
                <c:pt idx="18">
                  <c:v>1.0000000100000002</c:v>
                </c:pt>
                <c:pt idx="19">
                  <c:v>1.0000000100000002</c:v>
                </c:pt>
                <c:pt idx="20">
                  <c:v>104.23822290509841</c:v>
                </c:pt>
                <c:pt idx="21">
                  <c:v>9.593420000010424E-3</c:v>
                </c:pt>
                <c:pt idx="22">
                  <c:v>1.0000000100000002</c:v>
                </c:pt>
                <c:pt idx="23">
                  <c:v>0</c:v>
                </c:pt>
              </c:numCache>
            </c:numRef>
          </c:val>
          <c:smooth val="0"/>
          <c:extLst>
            <c:ext xmlns:c16="http://schemas.microsoft.com/office/drawing/2014/chart" uri="{C3380CC4-5D6E-409C-BE32-E72D297353CC}">
              <c16:uniqueId val="{00000000-C6DE-44B1-AFDC-327F4E5FCF43}"/>
            </c:ext>
          </c:extLst>
        </c:ser>
        <c:ser>
          <c:idx val="1"/>
          <c:order val="1"/>
          <c:tx>
            <c:strRef>
              <c:f>Кіровоградська!$F$1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Кіровоградська!$F$2:$F$25</c:f>
              <c:numCache>
                <c:formatCode>General</c:formatCode>
                <c:ptCount val="24"/>
                <c:pt idx="0">
                  <c:v>0.5864115373433163</c:v>
                </c:pt>
                <c:pt idx="1">
                  <c:v>3.8177500824399253E-2</c:v>
                </c:pt>
                <c:pt idx="2">
                  <c:v>0.13946312943020034</c:v>
                </c:pt>
                <c:pt idx="3">
                  <c:v>0.16657496794538226</c:v>
                </c:pt>
                <c:pt idx="4">
                  <c:v>9.7364168911858017E-3</c:v>
                </c:pt>
                <c:pt idx="5">
                  <c:v>0.99946004616360451</c:v>
                </c:pt>
                <c:pt idx="6">
                  <c:v>0.99945777588128204</c:v>
                </c:pt>
                <c:pt idx="7">
                  <c:v>102.5969244736963</c:v>
                </c:pt>
                <c:pt idx="8">
                  <c:v>9.7438878900838362E-3</c:v>
                </c:pt>
                <c:pt idx="9">
                  <c:v>205.3509955520295</c:v>
                </c:pt>
                <c:pt idx="10">
                  <c:v>433.2126371381832</c:v>
                </c:pt>
                <c:pt idx="11">
                  <c:v>1.5916140860431318</c:v>
                </c:pt>
                <c:pt idx="12">
                  <c:v>0.5864115373433163</c:v>
                </c:pt>
                <c:pt idx="13">
                  <c:v>3.8177500824399253E-2</c:v>
                </c:pt>
                <c:pt idx="14">
                  <c:v>0.13946312943020034</c:v>
                </c:pt>
                <c:pt idx="15">
                  <c:v>0.16657496794538226</c:v>
                </c:pt>
                <c:pt idx="16">
                  <c:v>9.7364168911858017E-3</c:v>
                </c:pt>
                <c:pt idx="17">
                  <c:v>0.99946004616360451</c:v>
                </c:pt>
                <c:pt idx="18">
                  <c:v>0.99945777588128204</c:v>
                </c:pt>
                <c:pt idx="19">
                  <c:v>102.5969244736963</c:v>
                </c:pt>
                <c:pt idx="20">
                  <c:v>9.7438878900838362E-3</c:v>
                </c:pt>
                <c:pt idx="21">
                  <c:v>205.3509955520295</c:v>
                </c:pt>
                <c:pt idx="22">
                  <c:v>433.2126371381832</c:v>
                </c:pt>
                <c:pt idx="23">
                  <c:v>1.5916140860431318</c:v>
                </c:pt>
              </c:numCache>
            </c:numRef>
          </c:val>
          <c:smooth val="0"/>
          <c:extLs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smooth val="0"/>
        <c:axId val="190755584"/>
        <c:axId val="190757120"/>
      </c:lineChart>
      <c:catAx>
        <c:axId val="1907555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57120"/>
        <c:crosses val="autoZero"/>
        <c:auto val="1"/>
        <c:lblAlgn val="ctr"/>
        <c:lblOffset val="100"/>
        <c:noMultiLvlLbl val="0"/>
      </c:catAx>
      <c:valAx>
        <c:axId val="19075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55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Кіровоградська!$B$1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Кіровоградська!$B$2:$B$25</c:f>
              <c:numCache>
                <c:formatCode>0.0</c:formatCode>
                <c:ptCount val="24"/>
                <c:pt idx="0">
                  <c:v>198.01593982122105</c:v>
                </c:pt>
                <c:pt idx="1">
                  <c:v>115.89424367970896</c:v>
                </c:pt>
                <c:pt idx="2">
                  <c:v>4.4140411676062756</c:v>
                </c:pt>
                <c:pt idx="3">
                  <c:v>0.61591272106134076</c:v>
                </c:pt>
                <c:pt idx="4">
                  <c:v>0.10265212017689013</c:v>
                </c:pt>
                <c:pt idx="5">
                  <c:v>1E-3</c:v>
                </c:pt>
                <c:pt idx="6">
                  <c:v>1E-3</c:v>
                </c:pt>
                <c:pt idx="7">
                  <c:v>1E-3</c:v>
                </c:pt>
                <c:pt idx="8">
                  <c:v>0.10265212017689013</c:v>
                </c:pt>
                <c:pt idx="9">
                  <c:v>1E-3</c:v>
                </c:pt>
                <c:pt idx="10">
                  <c:v>0.20530424035378025</c:v>
                </c:pt>
                <c:pt idx="11">
                  <c:v>88.794083953009959</c:v>
                </c:pt>
                <c:pt idx="12">
                  <c:v>97.671213885365063</c:v>
                </c:pt>
                <c:pt idx="13">
                  <c:v>12.091633736075076</c:v>
                </c:pt>
                <c:pt idx="14">
                  <c:v>116.74680848624212</c:v>
                </c:pt>
                <c:pt idx="15">
                  <c:v>1.0423822186271618</c:v>
                </c:pt>
                <c:pt idx="16">
                  <c:v>1E-3</c:v>
                </c:pt>
                <c:pt idx="17">
                  <c:v>1E-3</c:v>
                </c:pt>
                <c:pt idx="18">
                  <c:v>1E-3</c:v>
                </c:pt>
                <c:pt idx="19">
                  <c:v>1E-3</c:v>
                </c:pt>
                <c:pt idx="20">
                  <c:v>1E-3</c:v>
                </c:pt>
                <c:pt idx="21">
                  <c:v>0.10423822186271618</c:v>
                </c:pt>
                <c:pt idx="22">
                  <c:v>1E-3</c:v>
                </c:pt>
                <c:pt idx="23">
                  <c:v>1E-3</c:v>
                </c:pt>
              </c:numCache>
            </c:numRef>
          </c:val>
          <c:smooth val="0"/>
          <c:extLst>
            <c:ext xmlns:c16="http://schemas.microsoft.com/office/drawing/2014/chart" uri="{C3380CC4-5D6E-409C-BE32-E72D297353CC}">
              <c16:uniqueId val="{00000000-465B-4954-BD36-E8579438F128}"/>
            </c:ext>
          </c:extLst>
        </c:ser>
        <c:ser>
          <c:idx val="1"/>
          <c:order val="1"/>
          <c:tx>
            <c:strRef>
              <c:f>Кіровоградська!$I$1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Кіровоградська!$I$2:$I$25</c:f>
              <c:numCache>
                <c:formatCode>General</c:formatCode>
                <c:ptCount val="24"/>
                <c:pt idx="0">
                  <c:v>198.01593982122105</c:v>
                </c:pt>
                <c:pt idx="1">
                  <c:v>115.88889789316536</c:v>
                </c:pt>
                <c:pt idx="2">
                  <c:v>4.4192211661454008</c:v>
                </c:pt>
                <c:pt idx="3">
                  <c:v>0.61629117700103775</c:v>
                </c:pt>
                <c:pt idx="4">
                  <c:v>0.10265805037756369</c:v>
                </c:pt>
                <c:pt idx="5">
                  <c:v>9.9952054962295137E-4</c:v>
                </c:pt>
                <c:pt idx="6">
                  <c:v>9.989808446826075E-4</c:v>
                </c:pt>
                <c:pt idx="7">
                  <c:v>9.9843916320026716E-4</c:v>
                </c:pt>
                <c:pt idx="8">
                  <c:v>0.10243678639566935</c:v>
                </c:pt>
                <c:pt idx="9">
                  <c:v>9.9813154000494612E-4</c:v>
                </c:pt>
                <c:pt idx="10">
                  <c:v>0.20496730338605273</c:v>
                </c:pt>
                <c:pt idx="11">
                  <c:v>88.794244027433393</c:v>
                </c:pt>
                <c:pt idx="12">
                  <c:v>141.20068004974615</c:v>
                </c:pt>
                <c:pt idx="13">
                  <c:v>82.684791287299589</c:v>
                </c:pt>
                <c:pt idx="14">
                  <c:v>3.154088577814802</c:v>
                </c:pt>
                <c:pt idx="15">
                  <c:v>0.43986518938680225</c:v>
                </c:pt>
                <c:pt idx="16">
                  <c:v>7.3270207530841305E-2</c:v>
                </c:pt>
                <c:pt idx="17">
                  <c:v>7.1338876352216186E-4</c:v>
                </c:pt>
                <c:pt idx="18">
                  <c:v>7.1300356143596936E-4</c:v>
                </c:pt>
                <c:pt idx="19">
                  <c:v>7.1261694862724285E-4</c:v>
                </c:pt>
                <c:pt idx="20">
                  <c:v>7.3112306735974464E-2</c:v>
                </c:pt>
                <c:pt idx="21">
                  <c:v>7.1239759937005763E-4</c:v>
                </c:pt>
                <c:pt idx="22">
                  <c:v>0.14629155521733969</c:v>
                </c:pt>
                <c:pt idx="23">
                  <c:v>63.375257713964096</c:v>
                </c:pt>
              </c:numCache>
            </c:numRef>
          </c:val>
          <c:smooth val="0"/>
          <c:extLs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smooth val="0"/>
        <c:axId val="190589952"/>
        <c:axId val="190612224"/>
      </c:lineChart>
      <c:catAx>
        <c:axId val="1905899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12224"/>
        <c:crosses val="autoZero"/>
        <c:auto val="1"/>
        <c:lblAlgn val="ctr"/>
        <c:lblOffset val="100"/>
        <c:noMultiLvlLbl val="0"/>
      </c:catAx>
      <c:valAx>
        <c:axId val="190612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9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Кіровоградська!$B$1</c:f>
              <c:strCache>
                <c:ptCount val="1"/>
                <c:pt idx="0">
                  <c:v>Кількість хворих на грип осіб / на 100 тис. населення (спостережна)</c:v>
                </c:pt>
              </c:strCache>
            </c:strRef>
          </c:tx>
          <c:marker>
            <c:symbol val="none"/>
          </c:marker>
          <c:cat>
            <c:strRef>
              <c:f>Кіровоградська!$A$2:$A$25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Кіровоградська!$B$2:$B$25</c:f>
              <c:numCache>
                <c:formatCode>0.0</c:formatCode>
                <c:ptCount val="24"/>
                <c:pt idx="0">
                  <c:v>198.01593982122105</c:v>
                </c:pt>
                <c:pt idx="1">
                  <c:v>115.89424367970896</c:v>
                </c:pt>
                <c:pt idx="2">
                  <c:v>4.4140411676062756</c:v>
                </c:pt>
                <c:pt idx="3">
                  <c:v>0.61591272106134076</c:v>
                </c:pt>
                <c:pt idx="4">
                  <c:v>0.10265212017689013</c:v>
                </c:pt>
                <c:pt idx="5">
                  <c:v>1E-3</c:v>
                </c:pt>
                <c:pt idx="6">
                  <c:v>1E-3</c:v>
                </c:pt>
                <c:pt idx="7">
                  <c:v>1E-3</c:v>
                </c:pt>
                <c:pt idx="8">
                  <c:v>0.10265212017689013</c:v>
                </c:pt>
                <c:pt idx="9">
                  <c:v>1E-3</c:v>
                </c:pt>
                <c:pt idx="10">
                  <c:v>0.20530424035378025</c:v>
                </c:pt>
                <c:pt idx="11">
                  <c:v>88.794083953009959</c:v>
                </c:pt>
                <c:pt idx="12">
                  <c:v>97.671213885365063</c:v>
                </c:pt>
                <c:pt idx="13">
                  <c:v>12.091633736075076</c:v>
                </c:pt>
                <c:pt idx="14">
                  <c:v>116.74680848624212</c:v>
                </c:pt>
                <c:pt idx="15">
                  <c:v>1.0423822186271618</c:v>
                </c:pt>
                <c:pt idx="16">
                  <c:v>1E-3</c:v>
                </c:pt>
                <c:pt idx="17">
                  <c:v>1E-3</c:v>
                </c:pt>
                <c:pt idx="18">
                  <c:v>1E-3</c:v>
                </c:pt>
                <c:pt idx="19">
                  <c:v>1E-3</c:v>
                </c:pt>
                <c:pt idx="20">
                  <c:v>1E-3</c:v>
                </c:pt>
                <c:pt idx="21">
                  <c:v>0.10423822186271618</c:v>
                </c:pt>
                <c:pt idx="22">
                  <c:v>1E-3</c:v>
                </c:pt>
                <c:pt idx="23">
                  <c:v>1E-3</c:v>
                </c:pt>
              </c:numCache>
            </c:numRef>
          </c:val>
          <c:smooth val="0"/>
          <c:extLs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smooth val="0"/>
        <c:axId val="190582144"/>
        <c:axId val="190641280"/>
      </c:lineChart>
      <c:catAx>
        <c:axId val="190582144"/>
        <c:scaling>
          <c:orientation val="minMax"/>
        </c:scaling>
        <c:delete val="0"/>
        <c:axPos val="b"/>
        <c:numFmt formatCode="General" sourceLinked="0"/>
        <c:majorTickMark val="out"/>
        <c:minorTickMark val="none"/>
        <c:tickLblPos val="nextTo"/>
        <c:crossAx val="190641280"/>
        <c:crosses val="autoZero"/>
        <c:auto val="1"/>
        <c:lblAlgn val="ctr"/>
        <c:lblOffset val="100"/>
        <c:noMultiLvlLbl val="0"/>
      </c:catAx>
      <c:valAx>
        <c:axId val="190641280"/>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19058214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Кіровоградська!$F$1</c:f>
              <c:strCache>
                <c:ptCount val="1"/>
                <c:pt idx="0">
                  <c:v>Інтенсивність передачи збудника грипу (усереднена)</c:v>
                </c:pt>
              </c:strCache>
            </c:strRef>
          </c:tx>
          <c:spPr>
            <a:ln w="15875"/>
          </c:spPr>
          <c:marker>
            <c:symbol val="square"/>
            <c:size val="5"/>
          </c:marker>
          <c:cat>
            <c:strRef>
              <c:f>Кіровоградська!$A$2:$A$25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Кіровоградська!$F$2:$F$25</c:f>
              <c:numCache>
                <c:formatCode>General</c:formatCode>
                <c:ptCount val="24"/>
                <c:pt idx="0">
                  <c:v>0.5864115373433163</c:v>
                </c:pt>
                <c:pt idx="1">
                  <c:v>3.8177500824399253E-2</c:v>
                </c:pt>
                <c:pt idx="2">
                  <c:v>0.13946312943020034</c:v>
                </c:pt>
                <c:pt idx="3">
                  <c:v>0.16657496794538226</c:v>
                </c:pt>
                <c:pt idx="4">
                  <c:v>9.7364168911858017E-3</c:v>
                </c:pt>
                <c:pt idx="5">
                  <c:v>0.99946004616360451</c:v>
                </c:pt>
                <c:pt idx="6">
                  <c:v>0.99945777588128204</c:v>
                </c:pt>
                <c:pt idx="7">
                  <c:v>102.5969244736963</c:v>
                </c:pt>
                <c:pt idx="8">
                  <c:v>9.7438878900838362E-3</c:v>
                </c:pt>
                <c:pt idx="9">
                  <c:v>205.3509955520295</c:v>
                </c:pt>
                <c:pt idx="10">
                  <c:v>433.2126371381832</c:v>
                </c:pt>
                <c:pt idx="11">
                  <c:v>1.5916140860431318</c:v>
                </c:pt>
                <c:pt idx="12">
                  <c:v>0.5864115373433163</c:v>
                </c:pt>
                <c:pt idx="13">
                  <c:v>3.8177500824399253E-2</c:v>
                </c:pt>
                <c:pt idx="14">
                  <c:v>0.13946312943020034</c:v>
                </c:pt>
                <c:pt idx="15">
                  <c:v>0.16657496794538226</c:v>
                </c:pt>
                <c:pt idx="16">
                  <c:v>9.7364168911858017E-3</c:v>
                </c:pt>
                <c:pt idx="17">
                  <c:v>0.99946004616360451</c:v>
                </c:pt>
                <c:pt idx="18">
                  <c:v>0.99945777588128204</c:v>
                </c:pt>
                <c:pt idx="19">
                  <c:v>102.5969244736963</c:v>
                </c:pt>
                <c:pt idx="20">
                  <c:v>9.7438878900838362E-3</c:v>
                </c:pt>
                <c:pt idx="21">
                  <c:v>205.3509955520295</c:v>
                </c:pt>
                <c:pt idx="22">
                  <c:v>433.2126371381832</c:v>
                </c:pt>
                <c:pt idx="23">
                  <c:v>1.5916140860431318</c:v>
                </c:pt>
              </c:numCache>
            </c:numRef>
          </c:val>
          <c:smooth val="0"/>
          <c:extLst>
            <c:ext xmlns:c16="http://schemas.microsoft.com/office/drawing/2014/chart" uri="{C3380CC4-5D6E-409C-BE32-E72D297353CC}">
              <c16:uniqueId val="{00000000-B25D-4B1A-AC3C-64912DAD8089}"/>
            </c:ext>
          </c:extLst>
        </c:ser>
        <c:ser>
          <c:idx val="1"/>
          <c:order val="1"/>
          <c:tx>
            <c:strRef>
              <c:f>Кіровоградська!$E$1</c:f>
              <c:strCache>
                <c:ptCount val="1"/>
                <c:pt idx="0">
                  <c:v>Інтенсивність передачи збудника грипу (розрахована)</c:v>
                </c:pt>
              </c:strCache>
            </c:strRef>
          </c:tx>
          <c:spPr>
            <a:ln w="15875"/>
          </c:spPr>
          <c:marker>
            <c:symbol val="triangle"/>
            <c:size val="5"/>
          </c:marker>
          <c:cat>
            <c:strRef>
              <c:f>Кіровоградська!$A$2:$A$25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Кіровоградська!$E$2:$E$25</c:f>
              <c:numCache>
                <c:formatCode>General</c:formatCode>
                <c:ptCount val="24"/>
                <c:pt idx="0">
                  <c:v>0.58643858765583401</c:v>
                </c:pt>
                <c:pt idx="1">
                  <c:v>3.813099410729906E-2</c:v>
                </c:pt>
                <c:pt idx="2">
                  <c:v>0.13954104312001928</c:v>
                </c:pt>
                <c:pt idx="3">
                  <c:v>0.16666769319419095</c:v>
                </c:pt>
                <c:pt idx="4">
                  <c:v>9.7416500000102654E-3</c:v>
                </c:pt>
                <c:pt idx="5">
                  <c:v>1.0000000100000002</c:v>
                </c:pt>
                <c:pt idx="6">
                  <c:v>1.0000000100000002</c:v>
                </c:pt>
                <c:pt idx="7">
                  <c:v>102.65212120341134</c:v>
                </c:pt>
                <c:pt idx="8">
                  <c:v>9.7416500000102654E-3</c:v>
                </c:pt>
                <c:pt idx="9">
                  <c:v>205.30424240682268</c:v>
                </c:pt>
                <c:pt idx="10">
                  <c:v>432.50088794266247</c:v>
                </c:pt>
                <c:pt idx="11">
                  <c:v>1.1009519200961753</c:v>
                </c:pt>
                <c:pt idx="12">
                  <c:v>0.12392039421176268</c:v>
                </c:pt>
                <c:pt idx="13">
                  <c:v>9.6563400230610021</c:v>
                </c:pt>
                <c:pt idx="14">
                  <c:v>8.9390074344615107E-3</c:v>
                </c:pt>
                <c:pt idx="15">
                  <c:v>9.5935100010423931E-4</c:v>
                </c:pt>
                <c:pt idx="16">
                  <c:v>1.0000000100000002</c:v>
                </c:pt>
                <c:pt idx="17">
                  <c:v>1.0000000100000002</c:v>
                </c:pt>
                <c:pt idx="18">
                  <c:v>1.0000000100000002</c:v>
                </c:pt>
                <c:pt idx="19">
                  <c:v>1.0000000100000002</c:v>
                </c:pt>
                <c:pt idx="20">
                  <c:v>104.23822290509841</c:v>
                </c:pt>
                <c:pt idx="21">
                  <c:v>9.593420000010424E-3</c:v>
                </c:pt>
                <c:pt idx="22">
                  <c:v>1.0000000100000002</c:v>
                </c:pt>
                <c:pt idx="23">
                  <c:v>0</c:v>
                </c:pt>
              </c:numCache>
            </c:numRef>
          </c:val>
          <c:smooth val="0"/>
          <c:extLs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190868096"/>
        <c:axId val="190878080"/>
      </c:lineChart>
      <c:catAx>
        <c:axId val="190868096"/>
        <c:scaling>
          <c:orientation val="minMax"/>
        </c:scaling>
        <c:delete val="0"/>
        <c:axPos val="b"/>
        <c:numFmt formatCode="General" sourceLinked="1"/>
        <c:majorTickMark val="out"/>
        <c:minorTickMark val="none"/>
        <c:tickLblPos val="nextTo"/>
        <c:crossAx val="190878080"/>
        <c:crosses val="autoZero"/>
        <c:auto val="1"/>
        <c:lblAlgn val="ctr"/>
        <c:lblOffset val="100"/>
        <c:noMultiLvlLbl val="0"/>
      </c:catAx>
      <c:valAx>
        <c:axId val="190878080"/>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190868096"/>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Кіровоградська!$F$1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Кіровоградська!$E$2:$E$25</c:f>
              <c:numCache>
                <c:formatCode>General</c:formatCode>
                <c:ptCount val="24"/>
                <c:pt idx="0">
                  <c:v>0.58643858765583401</c:v>
                </c:pt>
                <c:pt idx="1">
                  <c:v>3.813099410729906E-2</c:v>
                </c:pt>
                <c:pt idx="2">
                  <c:v>0.13954104312001928</c:v>
                </c:pt>
                <c:pt idx="3">
                  <c:v>0.16666769319419095</c:v>
                </c:pt>
                <c:pt idx="4">
                  <c:v>9.7416500000102654E-3</c:v>
                </c:pt>
                <c:pt idx="5">
                  <c:v>1.0000000100000002</c:v>
                </c:pt>
                <c:pt idx="6">
                  <c:v>1.0000000100000002</c:v>
                </c:pt>
                <c:pt idx="7">
                  <c:v>102.65212120341134</c:v>
                </c:pt>
                <c:pt idx="8">
                  <c:v>9.7416500000102654E-3</c:v>
                </c:pt>
                <c:pt idx="9">
                  <c:v>205.30424240682268</c:v>
                </c:pt>
                <c:pt idx="10">
                  <c:v>432.50088794266247</c:v>
                </c:pt>
                <c:pt idx="11">
                  <c:v>1.1009519200961753</c:v>
                </c:pt>
                <c:pt idx="12">
                  <c:v>0.12392039421176268</c:v>
                </c:pt>
                <c:pt idx="13">
                  <c:v>9.6563400230610021</c:v>
                </c:pt>
                <c:pt idx="14">
                  <c:v>8.9390074344615107E-3</c:v>
                </c:pt>
                <c:pt idx="15">
                  <c:v>9.5935100010423931E-4</c:v>
                </c:pt>
                <c:pt idx="16">
                  <c:v>1.0000000100000002</c:v>
                </c:pt>
                <c:pt idx="17">
                  <c:v>1.0000000100000002</c:v>
                </c:pt>
                <c:pt idx="18">
                  <c:v>1.0000000100000002</c:v>
                </c:pt>
                <c:pt idx="19">
                  <c:v>1.0000000100000002</c:v>
                </c:pt>
                <c:pt idx="20">
                  <c:v>104.23822290509841</c:v>
                </c:pt>
                <c:pt idx="21">
                  <c:v>9.593420000010424E-3</c:v>
                </c:pt>
                <c:pt idx="22">
                  <c:v>1.0000000100000002</c:v>
                </c:pt>
                <c:pt idx="23">
                  <c:v>0</c:v>
                </c:pt>
              </c:numCache>
            </c:numRef>
          </c:xVal>
          <c:yVal>
            <c:numRef>
              <c:f>Кіровоградська!$F$2:$F$25</c:f>
              <c:numCache>
                <c:formatCode>General</c:formatCode>
                <c:ptCount val="24"/>
                <c:pt idx="0">
                  <c:v>0.5864115373433163</c:v>
                </c:pt>
                <c:pt idx="1">
                  <c:v>3.8177500824399253E-2</c:v>
                </c:pt>
                <c:pt idx="2">
                  <c:v>0.13946312943020034</c:v>
                </c:pt>
                <c:pt idx="3">
                  <c:v>0.16657496794538226</c:v>
                </c:pt>
                <c:pt idx="4">
                  <c:v>9.7364168911858017E-3</c:v>
                </c:pt>
                <c:pt idx="5">
                  <c:v>0.99946004616360451</c:v>
                </c:pt>
                <c:pt idx="6">
                  <c:v>0.99945777588128204</c:v>
                </c:pt>
                <c:pt idx="7">
                  <c:v>102.5969244736963</c:v>
                </c:pt>
                <c:pt idx="8">
                  <c:v>9.7438878900838362E-3</c:v>
                </c:pt>
                <c:pt idx="9">
                  <c:v>205.3509955520295</c:v>
                </c:pt>
                <c:pt idx="10">
                  <c:v>433.2126371381832</c:v>
                </c:pt>
                <c:pt idx="11">
                  <c:v>1.5916140860431318</c:v>
                </c:pt>
                <c:pt idx="12">
                  <c:v>0.5864115373433163</c:v>
                </c:pt>
                <c:pt idx="13">
                  <c:v>3.8177500824399253E-2</c:v>
                </c:pt>
                <c:pt idx="14">
                  <c:v>0.13946312943020034</c:v>
                </c:pt>
                <c:pt idx="15">
                  <c:v>0.16657496794538226</c:v>
                </c:pt>
                <c:pt idx="16">
                  <c:v>9.7364168911858017E-3</c:v>
                </c:pt>
                <c:pt idx="17">
                  <c:v>0.99946004616360451</c:v>
                </c:pt>
                <c:pt idx="18">
                  <c:v>0.99945777588128204</c:v>
                </c:pt>
                <c:pt idx="19">
                  <c:v>102.5969244736963</c:v>
                </c:pt>
                <c:pt idx="20">
                  <c:v>9.7438878900838362E-3</c:v>
                </c:pt>
                <c:pt idx="21">
                  <c:v>205.3509955520295</c:v>
                </c:pt>
                <c:pt idx="22">
                  <c:v>433.2126371381832</c:v>
                </c:pt>
                <c:pt idx="23">
                  <c:v>1.5916140860431318</c:v>
                </c:pt>
              </c:numCache>
            </c:numRef>
          </c:yVal>
          <c:smooth val="0"/>
          <c:extLs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190977536"/>
        <c:axId val="190979456"/>
      </c:scatterChart>
      <c:valAx>
        <c:axId val="19097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0979456"/>
        <c:crosses val="autoZero"/>
        <c:crossBetween val="midCat"/>
      </c:valAx>
      <c:valAx>
        <c:axId val="1909794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0977536"/>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Луганська!$C$1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Луганська!$C$2:$C$25</c:f>
              <c:numCache>
                <c:formatCode>General</c:formatCode>
                <c:ptCount val="24"/>
                <c:pt idx="0">
                  <c:v>2.1439333006552762E-4</c:v>
                </c:pt>
                <c:pt idx="1">
                  <c:v>1.7693091660144595E-4</c:v>
                </c:pt>
                <c:pt idx="2">
                  <c:v>1.3540631372559639E-5</c:v>
                </c:pt>
                <c:pt idx="3">
                  <c:v>4.5135437908532134E-7</c:v>
                </c:pt>
                <c:pt idx="4">
                  <c:v>1E-8</c:v>
                </c:pt>
                <c:pt idx="5">
                  <c:v>1E-8</c:v>
                </c:pt>
                <c:pt idx="6">
                  <c:v>1E-8</c:v>
                </c:pt>
                <c:pt idx="7">
                  <c:v>1E-8</c:v>
                </c:pt>
                <c:pt idx="8">
                  <c:v>1E-8</c:v>
                </c:pt>
                <c:pt idx="9">
                  <c:v>1E-8</c:v>
                </c:pt>
                <c:pt idx="10">
                  <c:v>1E-8</c:v>
                </c:pt>
                <c:pt idx="11">
                  <c:v>1.2547651738571933E-4</c:v>
                </c:pt>
                <c:pt idx="12">
                  <c:v>8.9469405343423289E-5</c:v>
                </c:pt>
                <c:pt idx="13">
                  <c:v>1.3694296736238259E-6</c:v>
                </c:pt>
                <c:pt idx="14">
                  <c:v>9.0838835017047111E-5</c:v>
                </c:pt>
                <c:pt idx="15">
                  <c:v>1E-8</c:v>
                </c:pt>
                <c:pt idx="16">
                  <c:v>1E-8</c:v>
                </c:pt>
                <c:pt idx="17">
                  <c:v>1E-8</c:v>
                </c:pt>
                <c:pt idx="18">
                  <c:v>1E-8</c:v>
                </c:pt>
                <c:pt idx="19">
                  <c:v>1E-8</c:v>
                </c:pt>
                <c:pt idx="20">
                  <c:v>1E-8</c:v>
                </c:pt>
                <c:pt idx="21">
                  <c:v>1E-8</c:v>
                </c:pt>
                <c:pt idx="22">
                  <c:v>1E-8</c:v>
                </c:pt>
                <c:pt idx="23">
                  <c:v>9.1295311574921721E-7</c:v>
                </c:pt>
              </c:numCache>
            </c:numRef>
          </c:val>
          <c:smooth val="0"/>
          <c:extLst>
            <c:ext xmlns:c16="http://schemas.microsoft.com/office/drawing/2014/chart" uri="{C3380CC4-5D6E-409C-BE32-E72D297353CC}">
              <c16:uniqueId val="{00000000-158A-4C30-A915-1FB9A3186CCA}"/>
            </c:ext>
          </c:extLst>
        </c:ser>
        <c:ser>
          <c:idx val="1"/>
          <c:order val="1"/>
          <c:tx>
            <c:strRef>
              <c:f>Луганська!$G$1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Луганська!$G$2:$G$25</c:f>
              <c:numCache>
                <c:formatCode>General</c:formatCode>
                <c:ptCount val="24"/>
                <c:pt idx="0">
                  <c:v>2.1439333006552762E-4</c:v>
                </c:pt>
                <c:pt idx="1">
                  <c:v>1.7694976098453025E-4</c:v>
                </c:pt>
                <c:pt idx="2">
                  <c:v>1.3522718299532567E-5</c:v>
                </c:pt>
                <c:pt idx="3">
                  <c:v>4.5039808477688384E-7</c:v>
                </c:pt>
                <c:pt idx="4">
                  <c:v>9.9827110031403197E-9</c:v>
                </c:pt>
                <c:pt idx="5">
                  <c:v>9.986659977627583E-9</c:v>
                </c:pt>
                <c:pt idx="6">
                  <c:v>9.9902724193318888E-9</c:v>
                </c:pt>
                <c:pt idx="7">
                  <c:v>9.9934277425936039E-9</c:v>
                </c:pt>
                <c:pt idx="8">
                  <c:v>9.9960791044579421E-9</c:v>
                </c:pt>
                <c:pt idx="9">
                  <c:v>9.9981681113850793E-9</c:v>
                </c:pt>
                <c:pt idx="10">
                  <c:v>9.999760808127976E-9</c:v>
                </c:pt>
                <c:pt idx="11">
                  <c:v>1.2548872517083605E-4</c:v>
                </c:pt>
                <c:pt idx="12">
                  <c:v>9.6104553692840248E-5</c:v>
                </c:pt>
                <c:pt idx="13">
                  <c:v>7.9329379381605584E-5</c:v>
                </c:pt>
                <c:pt idx="14">
                  <c:v>6.0630406335160774E-6</c:v>
                </c:pt>
                <c:pt idx="15">
                  <c:v>2.0194181375371854E-7</c:v>
                </c:pt>
                <c:pt idx="16">
                  <c:v>4.4758788617448771E-9</c:v>
                </c:pt>
                <c:pt idx="17">
                  <c:v>4.4776494606911841E-9</c:v>
                </c:pt>
                <c:pt idx="18">
                  <c:v>4.479269170796418E-9</c:v>
                </c:pt>
                <c:pt idx="19">
                  <c:v>4.4806839259009117E-9</c:v>
                </c:pt>
                <c:pt idx="20">
                  <c:v>4.4818727233491018E-9</c:v>
                </c:pt>
                <c:pt idx="21">
                  <c:v>4.4828093816290349E-9</c:v>
                </c:pt>
                <c:pt idx="22">
                  <c:v>4.4835235127637295E-9</c:v>
                </c:pt>
                <c:pt idx="23">
                  <c:v>5.6264511100753749E-5</c:v>
                </c:pt>
              </c:numCache>
            </c:numRef>
          </c:val>
          <c:smooth val="0"/>
          <c:extLs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smooth val="0"/>
        <c:axId val="193869696"/>
        <c:axId val="193871232"/>
      </c:lineChart>
      <c:catAx>
        <c:axId val="1938696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71232"/>
        <c:crosses val="autoZero"/>
        <c:auto val="1"/>
        <c:lblAlgn val="ctr"/>
        <c:lblOffset val="100"/>
        <c:noMultiLvlLbl val="0"/>
      </c:catAx>
      <c:valAx>
        <c:axId val="19387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69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Луганська!$E$1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Луганська!$E$2:$E$25</c:f>
              <c:numCache>
                <c:formatCode>General</c:formatCode>
                <c:ptCount val="24"/>
                <c:pt idx="0">
                  <c:v>0.82544012675228107</c:v>
                </c:pt>
                <c:pt idx="1">
                  <c:v>7.6544155272450801E-2</c:v>
                </c:pt>
                <c:pt idx="2">
                  <c:v>3.3333784693824128E-2</c:v>
                </c:pt>
                <c:pt idx="3">
                  <c:v>2.2155550000004513E-2</c:v>
                </c:pt>
                <c:pt idx="4">
                  <c:v>1.0000000100000002</c:v>
                </c:pt>
                <c:pt idx="5">
                  <c:v>1.0000000100000002</c:v>
                </c:pt>
                <c:pt idx="6">
                  <c:v>1.0000000100000002</c:v>
                </c:pt>
                <c:pt idx="7">
                  <c:v>1.0000000100000002</c:v>
                </c:pt>
                <c:pt idx="8">
                  <c:v>1.0000000100000002</c:v>
                </c:pt>
                <c:pt idx="9">
                  <c:v>1.0000000100000002</c:v>
                </c:pt>
                <c:pt idx="10">
                  <c:v>12547.651864048452</c:v>
                </c:pt>
                <c:pt idx="11">
                  <c:v>0.71312652698645318</c:v>
                </c:pt>
                <c:pt idx="12">
                  <c:v>1.5307492001186238E-2</c:v>
                </c:pt>
                <c:pt idx="13">
                  <c:v>66.333424172292752</c:v>
                </c:pt>
                <c:pt idx="14">
                  <c:v>1.1009507628535531E-4</c:v>
                </c:pt>
                <c:pt idx="15">
                  <c:v>1.0000000100000002</c:v>
                </c:pt>
                <c:pt idx="16">
                  <c:v>1.0000000100000002</c:v>
                </c:pt>
                <c:pt idx="17">
                  <c:v>1.0000000100000002</c:v>
                </c:pt>
                <c:pt idx="18">
                  <c:v>1.0000000100000002</c:v>
                </c:pt>
                <c:pt idx="19">
                  <c:v>1.0000000100000002</c:v>
                </c:pt>
                <c:pt idx="20">
                  <c:v>1.0000000100000002</c:v>
                </c:pt>
                <c:pt idx="21">
                  <c:v>1.0000000100000002</c:v>
                </c:pt>
                <c:pt idx="22">
                  <c:v>91.295312487874838</c:v>
                </c:pt>
                <c:pt idx="23">
                  <c:v>0</c:v>
                </c:pt>
              </c:numCache>
            </c:numRef>
          </c:val>
          <c:smooth val="0"/>
          <c:extLst>
            <c:ext xmlns:c16="http://schemas.microsoft.com/office/drawing/2014/chart" uri="{C3380CC4-5D6E-409C-BE32-E72D297353CC}">
              <c16:uniqueId val="{00000000-C6DE-44B1-AFDC-327F4E5FCF43}"/>
            </c:ext>
          </c:extLst>
        </c:ser>
        <c:ser>
          <c:idx val="1"/>
          <c:order val="1"/>
          <c:tx>
            <c:strRef>
              <c:f>Луганська!$F$1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Луганська!$F$2:$F$25</c:f>
              <c:numCache>
                <c:formatCode>General</c:formatCode>
                <c:ptCount val="24"/>
                <c:pt idx="0">
                  <c:v>0.82552804191295759</c:v>
                </c:pt>
                <c:pt idx="1">
                  <c:v>7.6434754641876421E-2</c:v>
                </c:pt>
                <c:pt idx="2">
                  <c:v>3.3307221631706879E-2</c:v>
                </c:pt>
                <c:pt idx="3">
                  <c:v>2.2164205037153863E-2</c:v>
                </c:pt>
                <c:pt idx="4">
                  <c:v>1.0003955913558915</c:v>
                </c:pt>
                <c:pt idx="5">
                  <c:v>1.0003617367049498</c:v>
                </c:pt>
                <c:pt idx="6">
                  <c:v>1.0003158495550808</c:v>
                </c:pt>
                <c:pt idx="7">
                  <c:v>1.0002653205514394</c:v>
                </c:pt>
                <c:pt idx="8">
                  <c:v>1.0002089926307891</c:v>
                </c:pt>
                <c:pt idx="9">
                  <c:v>1.0001593088558267</c:v>
                </c:pt>
                <c:pt idx="10">
                  <c:v>12549.172808582975</c:v>
                </c:pt>
                <c:pt idx="11">
                  <c:v>0.7659382555166222</c:v>
                </c:pt>
                <c:pt idx="12">
                  <c:v>0.82552804191295759</c:v>
                </c:pt>
                <c:pt idx="13">
                  <c:v>7.6434754641876421E-2</c:v>
                </c:pt>
                <c:pt idx="14">
                  <c:v>3.3307221631706879E-2</c:v>
                </c:pt>
                <c:pt idx="15">
                  <c:v>2.2164205037153863E-2</c:v>
                </c:pt>
                <c:pt idx="16">
                  <c:v>1.0003955913558915</c:v>
                </c:pt>
                <c:pt idx="17">
                  <c:v>1.0003617367049498</c:v>
                </c:pt>
                <c:pt idx="18">
                  <c:v>1.0003158495550808</c:v>
                </c:pt>
                <c:pt idx="19">
                  <c:v>1.0002653205514394</c:v>
                </c:pt>
                <c:pt idx="20">
                  <c:v>1.0002089926307891</c:v>
                </c:pt>
                <c:pt idx="21">
                  <c:v>1.0001593088558267</c:v>
                </c:pt>
                <c:pt idx="22">
                  <c:v>12549.172808582975</c:v>
                </c:pt>
                <c:pt idx="23">
                  <c:v>0.7659382555166222</c:v>
                </c:pt>
              </c:numCache>
            </c:numRef>
          </c:val>
          <c:smooth val="0"/>
          <c:extLs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smooth val="0"/>
        <c:axId val="194619264"/>
        <c:axId val="194620800"/>
      </c:lineChart>
      <c:catAx>
        <c:axId val="1946192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20800"/>
        <c:crosses val="autoZero"/>
        <c:auto val="1"/>
        <c:lblAlgn val="ctr"/>
        <c:lblOffset val="100"/>
        <c:noMultiLvlLbl val="0"/>
      </c:catAx>
      <c:valAx>
        <c:axId val="19462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19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Луганська!$B$1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Луганська!$B$2:$B$25</c:f>
              <c:numCache>
                <c:formatCode>0.0</c:formatCode>
                <c:ptCount val="24"/>
                <c:pt idx="0">
                  <c:v>21.439333006552761</c:v>
                </c:pt>
                <c:pt idx="1">
                  <c:v>17.693091660144596</c:v>
                </c:pt>
                <c:pt idx="2">
                  <c:v>1.3540631372559639</c:v>
                </c:pt>
                <c:pt idx="3">
                  <c:v>4.5135437908532132E-2</c:v>
                </c:pt>
                <c:pt idx="4">
                  <c:v>1E-3</c:v>
                </c:pt>
                <c:pt idx="5">
                  <c:v>1E-3</c:v>
                </c:pt>
                <c:pt idx="6">
                  <c:v>1E-3</c:v>
                </c:pt>
                <c:pt idx="7">
                  <c:v>1E-3</c:v>
                </c:pt>
                <c:pt idx="8">
                  <c:v>1E-3</c:v>
                </c:pt>
                <c:pt idx="9">
                  <c:v>1E-3</c:v>
                </c:pt>
                <c:pt idx="10">
                  <c:v>1E-3</c:v>
                </c:pt>
                <c:pt idx="11">
                  <c:v>12.547651738571933</c:v>
                </c:pt>
                <c:pt idx="12">
                  <c:v>8.9469405343423283</c:v>
                </c:pt>
                <c:pt idx="13">
                  <c:v>0.13694296736238259</c:v>
                </c:pt>
                <c:pt idx="14">
                  <c:v>9.0838835017047117</c:v>
                </c:pt>
                <c:pt idx="15">
                  <c:v>1E-3</c:v>
                </c:pt>
                <c:pt idx="16">
                  <c:v>1E-3</c:v>
                </c:pt>
                <c:pt idx="17">
                  <c:v>1E-3</c:v>
                </c:pt>
                <c:pt idx="18">
                  <c:v>1E-3</c:v>
                </c:pt>
                <c:pt idx="19">
                  <c:v>1E-3</c:v>
                </c:pt>
                <c:pt idx="20">
                  <c:v>1E-3</c:v>
                </c:pt>
                <c:pt idx="21">
                  <c:v>1E-3</c:v>
                </c:pt>
                <c:pt idx="22">
                  <c:v>1E-3</c:v>
                </c:pt>
                <c:pt idx="23">
                  <c:v>9.1295311574921725E-2</c:v>
                </c:pt>
              </c:numCache>
            </c:numRef>
          </c:val>
          <c:smooth val="0"/>
          <c:extLst>
            <c:ext xmlns:c16="http://schemas.microsoft.com/office/drawing/2014/chart" uri="{C3380CC4-5D6E-409C-BE32-E72D297353CC}">
              <c16:uniqueId val="{00000000-465B-4954-BD36-E8579438F128}"/>
            </c:ext>
          </c:extLst>
        </c:ser>
        <c:ser>
          <c:idx val="1"/>
          <c:order val="1"/>
          <c:tx>
            <c:strRef>
              <c:f>Луганська!$I$1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Луганська!$I$2:$I$25</c:f>
              <c:numCache>
                <c:formatCode>General</c:formatCode>
                <c:ptCount val="24"/>
                <c:pt idx="0">
                  <c:v>21.439333006552761</c:v>
                </c:pt>
                <c:pt idx="1">
                  <c:v>17.694976098453026</c:v>
                </c:pt>
                <c:pt idx="2">
                  <c:v>1.3522718299532568</c:v>
                </c:pt>
                <c:pt idx="3">
                  <c:v>4.5039808477688383E-2</c:v>
                </c:pt>
                <c:pt idx="4">
                  <c:v>9.9827110031403205E-4</c:v>
                </c:pt>
                <c:pt idx="5">
                  <c:v>9.9866599776275819E-4</c:v>
                </c:pt>
                <c:pt idx="6">
                  <c:v>9.9902724193318897E-4</c:v>
                </c:pt>
                <c:pt idx="7">
                  <c:v>9.9934277425936047E-4</c:v>
                </c:pt>
                <c:pt idx="8">
                  <c:v>9.9960791044579429E-4</c:v>
                </c:pt>
                <c:pt idx="9">
                  <c:v>9.9981681113850787E-4</c:v>
                </c:pt>
                <c:pt idx="10">
                  <c:v>9.999760808127975E-4</c:v>
                </c:pt>
                <c:pt idx="11">
                  <c:v>12.548872517083606</c:v>
                </c:pt>
                <c:pt idx="12">
                  <c:v>9.6104553692840256</c:v>
                </c:pt>
                <c:pt idx="13">
                  <c:v>7.932937938160558</c:v>
                </c:pt>
                <c:pt idx="14">
                  <c:v>0.60630406335160769</c:v>
                </c:pt>
                <c:pt idx="15">
                  <c:v>2.0194181375371854E-2</c:v>
                </c:pt>
                <c:pt idx="16">
                  <c:v>4.4758788617448768E-4</c:v>
                </c:pt>
                <c:pt idx="17">
                  <c:v>4.4776494606911841E-4</c:v>
                </c:pt>
                <c:pt idx="18">
                  <c:v>4.4792691707964179E-4</c:v>
                </c:pt>
                <c:pt idx="19">
                  <c:v>4.4806839259009117E-4</c:v>
                </c:pt>
                <c:pt idx="20">
                  <c:v>4.4818727233491017E-4</c:v>
                </c:pt>
                <c:pt idx="21">
                  <c:v>4.4828093816290349E-4</c:v>
                </c:pt>
                <c:pt idx="22">
                  <c:v>4.4835235127637296E-4</c:v>
                </c:pt>
                <c:pt idx="23">
                  <c:v>5.6264511100753749</c:v>
                </c:pt>
              </c:numCache>
            </c:numRef>
          </c:val>
          <c:smooth val="0"/>
          <c:extLs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smooth val="0"/>
        <c:axId val="213193472"/>
        <c:axId val="213195008"/>
      </c:lineChart>
      <c:catAx>
        <c:axId val="2131934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95008"/>
        <c:crosses val="autoZero"/>
        <c:auto val="1"/>
        <c:lblAlgn val="ctr"/>
        <c:lblOffset val="100"/>
        <c:noMultiLvlLbl val="0"/>
      </c:catAx>
      <c:valAx>
        <c:axId val="213195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93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Вінницька!$C$1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Вінницька!$C$2:$C$25</c:f>
              <c:numCache>
                <c:formatCode>General</c:formatCode>
                <c:ptCount val="24"/>
                <c:pt idx="0">
                  <c:v>6.4172603723881936E-4</c:v>
                </c:pt>
                <c:pt idx="1">
                  <c:v>1.5528647548344608E-4</c:v>
                </c:pt>
                <c:pt idx="2">
                  <c:v>1.2472809275778803E-5</c:v>
                </c:pt>
                <c:pt idx="3">
                  <c:v>1E-8</c:v>
                </c:pt>
                <c:pt idx="4">
                  <c:v>1E-8</c:v>
                </c:pt>
                <c:pt idx="5">
                  <c:v>1E-8</c:v>
                </c:pt>
                <c:pt idx="6">
                  <c:v>1E-8</c:v>
                </c:pt>
                <c:pt idx="7">
                  <c:v>1E-8</c:v>
                </c:pt>
                <c:pt idx="8">
                  <c:v>1E-8</c:v>
                </c:pt>
                <c:pt idx="9">
                  <c:v>1.2472809275778802E-6</c:v>
                </c:pt>
                <c:pt idx="10">
                  <c:v>3.1182023189447007E-6</c:v>
                </c:pt>
                <c:pt idx="11">
                  <c:v>2.5756351154483225E-4</c:v>
                </c:pt>
                <c:pt idx="12">
                  <c:v>3.8275166869621897E-4</c:v>
                </c:pt>
                <c:pt idx="13">
                  <c:v>6.7581565264843941E-5</c:v>
                </c:pt>
                <c:pt idx="14">
                  <c:v>4.610704919937951E-4</c:v>
                </c:pt>
                <c:pt idx="15">
                  <c:v>1E-8</c:v>
                </c:pt>
                <c:pt idx="16">
                  <c:v>1E-8</c:v>
                </c:pt>
                <c:pt idx="17">
                  <c:v>1E-8</c:v>
                </c:pt>
                <c:pt idx="18">
                  <c:v>1E-8</c:v>
                </c:pt>
                <c:pt idx="19">
                  <c:v>1E-8</c:v>
                </c:pt>
                <c:pt idx="20">
                  <c:v>1E-8</c:v>
                </c:pt>
                <c:pt idx="21">
                  <c:v>6.3160341369013037E-7</c:v>
                </c:pt>
                <c:pt idx="22">
                  <c:v>1E-8</c:v>
                </c:pt>
                <c:pt idx="23">
                  <c:v>1E-8</c:v>
                </c:pt>
              </c:numCache>
            </c:numRef>
          </c:val>
          <c:smooth val="0"/>
          <c:extLst>
            <c:ext xmlns:c16="http://schemas.microsoft.com/office/drawing/2014/chart" uri="{C3380CC4-5D6E-409C-BE32-E72D297353CC}">
              <c16:uniqueId val="{00000000-CFAB-4672-B183-C2300A477DDE}"/>
            </c:ext>
          </c:extLst>
        </c:ser>
        <c:ser>
          <c:idx val="1"/>
          <c:order val="1"/>
          <c:tx>
            <c:strRef>
              <c:f>Вінницька!$G$1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Вінницька!$G$2:$G$25</c:f>
              <c:numCache>
                <c:formatCode>General</c:formatCode>
                <c:ptCount val="24"/>
                <c:pt idx="0">
                  <c:v>6.4172603723881936E-4</c:v>
                </c:pt>
                <c:pt idx="1">
                  <c:v>1.5523741347131268E-4</c:v>
                </c:pt>
                <c:pt idx="2">
                  <c:v>1.2524055150776584E-5</c:v>
                </c:pt>
                <c:pt idx="3">
                  <c:v>9.8952788736069892E-9</c:v>
                </c:pt>
                <c:pt idx="4">
                  <c:v>9.7517632143691025E-9</c:v>
                </c:pt>
                <c:pt idx="5">
                  <c:v>9.6098840334036119E-9</c:v>
                </c:pt>
                <c:pt idx="6">
                  <c:v>9.468034803792415E-9</c:v>
                </c:pt>
                <c:pt idx="7">
                  <c:v>9.326791337661627E-9</c:v>
                </c:pt>
                <c:pt idx="8">
                  <c:v>9.1907952016402448E-9</c:v>
                </c:pt>
                <c:pt idx="9">
                  <c:v>1.129845831519989E-6</c:v>
                </c:pt>
                <c:pt idx="10">
                  <c:v>2.8265765333977761E-6</c:v>
                </c:pt>
                <c:pt idx="11">
                  <c:v>2.3794741298940132E-4</c:v>
                </c:pt>
                <c:pt idx="12">
                  <c:v>7.2252907122388515E-4</c:v>
                </c:pt>
                <c:pt idx="13">
                  <c:v>1.7477002442152498E-4</c:v>
                </c:pt>
                <c:pt idx="14">
                  <c:v>1.4099607919392843E-5</c:v>
                </c:pt>
                <c:pt idx="15">
                  <c:v>1.1140108444754689E-8</c:v>
                </c:pt>
                <c:pt idx="16">
                  <c:v>1.0978538451317943E-8</c:v>
                </c:pt>
                <c:pt idx="17">
                  <c:v>1.081881080629024E-8</c:v>
                </c:pt>
                <c:pt idx="18">
                  <c:v>1.0659116881089783E-8</c:v>
                </c:pt>
                <c:pt idx="19">
                  <c:v>1.0500104925199303E-8</c:v>
                </c:pt>
                <c:pt idx="20">
                  <c:v>1.0347000415922908E-8</c:v>
                </c:pt>
                <c:pt idx="21">
                  <c:v>1.2719808263231778E-6</c:v>
                </c:pt>
                <c:pt idx="22">
                  <c:v>3.1821603826730616E-6</c:v>
                </c:pt>
                <c:pt idx="23">
                  <c:v>2.6788114617934974E-4</c:v>
                </c:pt>
              </c:numCache>
            </c:numRef>
          </c:val>
          <c:smooth val="0"/>
          <c:extLst>
            <c:ext xmlns:c16="http://schemas.microsoft.com/office/drawing/2014/chart" uri="{C3380CC4-5D6E-409C-BE32-E72D297353CC}">
              <c16:uniqueId val="{00000001-CFAB-4672-B183-C2300A477DDE}"/>
            </c:ext>
          </c:extLst>
        </c:ser>
        <c:dLbls>
          <c:showLegendKey val="0"/>
          <c:showVal val="0"/>
          <c:showCatName val="0"/>
          <c:showSerName val="0"/>
          <c:showPercent val="0"/>
          <c:showBubbleSize val="0"/>
        </c:dLbls>
        <c:smooth val="0"/>
        <c:axId val="81079296"/>
        <c:axId val="81089280"/>
      </c:lineChart>
      <c:catAx>
        <c:axId val="810792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9280"/>
        <c:crosses val="autoZero"/>
        <c:auto val="1"/>
        <c:lblAlgn val="ctr"/>
        <c:lblOffset val="100"/>
        <c:noMultiLvlLbl val="0"/>
      </c:catAx>
      <c:valAx>
        <c:axId val="8108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7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Луганська!$B$1</c:f>
              <c:strCache>
                <c:ptCount val="1"/>
                <c:pt idx="0">
                  <c:v>Кількість хворих на грип осіб / на 100 тис. населення (спостережна)</c:v>
                </c:pt>
              </c:strCache>
            </c:strRef>
          </c:tx>
          <c:marker>
            <c:symbol val="none"/>
          </c:marker>
          <c:cat>
            <c:strRef>
              <c:f>Луганська!$A$2:$A$25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Луганська!$B$2:$B$25</c:f>
              <c:numCache>
                <c:formatCode>0.0</c:formatCode>
                <c:ptCount val="24"/>
                <c:pt idx="0">
                  <c:v>21.439333006552761</c:v>
                </c:pt>
                <c:pt idx="1">
                  <c:v>17.693091660144596</c:v>
                </c:pt>
                <c:pt idx="2">
                  <c:v>1.3540631372559639</c:v>
                </c:pt>
                <c:pt idx="3">
                  <c:v>4.5135437908532132E-2</c:v>
                </c:pt>
                <c:pt idx="4">
                  <c:v>1E-3</c:v>
                </c:pt>
                <c:pt idx="5">
                  <c:v>1E-3</c:v>
                </c:pt>
                <c:pt idx="6">
                  <c:v>1E-3</c:v>
                </c:pt>
                <c:pt idx="7">
                  <c:v>1E-3</c:v>
                </c:pt>
                <c:pt idx="8">
                  <c:v>1E-3</c:v>
                </c:pt>
                <c:pt idx="9">
                  <c:v>1E-3</c:v>
                </c:pt>
                <c:pt idx="10">
                  <c:v>1E-3</c:v>
                </c:pt>
                <c:pt idx="11">
                  <c:v>12.547651738571933</c:v>
                </c:pt>
                <c:pt idx="12">
                  <c:v>8.9469405343423283</c:v>
                </c:pt>
                <c:pt idx="13">
                  <c:v>0.13694296736238259</c:v>
                </c:pt>
                <c:pt idx="14">
                  <c:v>9.0838835017047117</c:v>
                </c:pt>
                <c:pt idx="15">
                  <c:v>1E-3</c:v>
                </c:pt>
                <c:pt idx="16">
                  <c:v>1E-3</c:v>
                </c:pt>
                <c:pt idx="17">
                  <c:v>1E-3</c:v>
                </c:pt>
                <c:pt idx="18">
                  <c:v>1E-3</c:v>
                </c:pt>
                <c:pt idx="19">
                  <c:v>1E-3</c:v>
                </c:pt>
                <c:pt idx="20">
                  <c:v>1E-3</c:v>
                </c:pt>
                <c:pt idx="21">
                  <c:v>1E-3</c:v>
                </c:pt>
                <c:pt idx="22">
                  <c:v>1E-3</c:v>
                </c:pt>
                <c:pt idx="23">
                  <c:v>9.1295311574921725E-2</c:v>
                </c:pt>
              </c:numCache>
            </c:numRef>
          </c:val>
          <c:smooth val="0"/>
          <c:extLs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smooth val="0"/>
        <c:axId val="213224064"/>
        <c:axId val="213242240"/>
      </c:lineChart>
      <c:catAx>
        <c:axId val="213224064"/>
        <c:scaling>
          <c:orientation val="minMax"/>
        </c:scaling>
        <c:delete val="0"/>
        <c:axPos val="b"/>
        <c:numFmt formatCode="General" sourceLinked="0"/>
        <c:majorTickMark val="out"/>
        <c:minorTickMark val="none"/>
        <c:tickLblPos val="nextTo"/>
        <c:crossAx val="213242240"/>
        <c:crosses val="autoZero"/>
        <c:auto val="1"/>
        <c:lblAlgn val="ctr"/>
        <c:lblOffset val="100"/>
        <c:noMultiLvlLbl val="0"/>
      </c:catAx>
      <c:valAx>
        <c:axId val="213242240"/>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1322406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Луганська!$F$1</c:f>
              <c:strCache>
                <c:ptCount val="1"/>
                <c:pt idx="0">
                  <c:v>Інтенсивність передачи збудника грипу (усереднена)</c:v>
                </c:pt>
              </c:strCache>
            </c:strRef>
          </c:tx>
          <c:spPr>
            <a:ln w="15875"/>
          </c:spPr>
          <c:marker>
            <c:symbol val="square"/>
            <c:size val="5"/>
          </c:marker>
          <c:cat>
            <c:strRef>
              <c:f>Луганська!$A$2:$A$25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Луганська!$F$2:$F$25</c:f>
              <c:numCache>
                <c:formatCode>General</c:formatCode>
                <c:ptCount val="24"/>
                <c:pt idx="0">
                  <c:v>0.82552804191295759</c:v>
                </c:pt>
                <c:pt idx="1">
                  <c:v>7.6434754641876421E-2</c:v>
                </c:pt>
                <c:pt idx="2">
                  <c:v>3.3307221631706879E-2</c:v>
                </c:pt>
                <c:pt idx="3">
                  <c:v>2.2164205037153863E-2</c:v>
                </c:pt>
                <c:pt idx="4">
                  <c:v>1.0003955913558915</c:v>
                </c:pt>
                <c:pt idx="5">
                  <c:v>1.0003617367049498</c:v>
                </c:pt>
                <c:pt idx="6">
                  <c:v>1.0003158495550808</c:v>
                </c:pt>
                <c:pt idx="7">
                  <c:v>1.0002653205514394</c:v>
                </c:pt>
                <c:pt idx="8">
                  <c:v>1.0002089926307891</c:v>
                </c:pt>
                <c:pt idx="9">
                  <c:v>1.0001593088558267</c:v>
                </c:pt>
                <c:pt idx="10">
                  <c:v>12549.172808582975</c:v>
                </c:pt>
                <c:pt idx="11">
                  <c:v>0.7659382555166222</c:v>
                </c:pt>
                <c:pt idx="12">
                  <c:v>0.82552804191295759</c:v>
                </c:pt>
                <c:pt idx="13">
                  <c:v>7.6434754641876421E-2</c:v>
                </c:pt>
                <c:pt idx="14">
                  <c:v>3.3307221631706879E-2</c:v>
                </c:pt>
                <c:pt idx="15">
                  <c:v>2.2164205037153863E-2</c:v>
                </c:pt>
                <c:pt idx="16">
                  <c:v>1.0003955913558915</c:v>
                </c:pt>
                <c:pt idx="17">
                  <c:v>1.0003617367049498</c:v>
                </c:pt>
                <c:pt idx="18">
                  <c:v>1.0003158495550808</c:v>
                </c:pt>
                <c:pt idx="19">
                  <c:v>1.0002653205514394</c:v>
                </c:pt>
                <c:pt idx="20">
                  <c:v>1.0002089926307891</c:v>
                </c:pt>
                <c:pt idx="21">
                  <c:v>1.0001593088558267</c:v>
                </c:pt>
                <c:pt idx="22">
                  <c:v>12549.172808582975</c:v>
                </c:pt>
                <c:pt idx="23">
                  <c:v>0.7659382555166222</c:v>
                </c:pt>
              </c:numCache>
            </c:numRef>
          </c:val>
          <c:smooth val="0"/>
          <c:extLst>
            <c:ext xmlns:c16="http://schemas.microsoft.com/office/drawing/2014/chart" uri="{C3380CC4-5D6E-409C-BE32-E72D297353CC}">
              <c16:uniqueId val="{00000000-B25D-4B1A-AC3C-64912DAD8089}"/>
            </c:ext>
          </c:extLst>
        </c:ser>
        <c:ser>
          <c:idx val="1"/>
          <c:order val="1"/>
          <c:tx>
            <c:strRef>
              <c:f>Луганська!$E$1</c:f>
              <c:strCache>
                <c:ptCount val="1"/>
                <c:pt idx="0">
                  <c:v>Інтенсивність передачи збудника грипу (розрахована)</c:v>
                </c:pt>
              </c:strCache>
            </c:strRef>
          </c:tx>
          <c:spPr>
            <a:ln w="15875"/>
          </c:spPr>
          <c:marker>
            <c:symbol val="triangle"/>
            <c:size val="5"/>
          </c:marker>
          <c:cat>
            <c:strRef>
              <c:f>Луганська!$A$2:$A$25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Луганська!$E$2:$E$25</c:f>
              <c:numCache>
                <c:formatCode>General</c:formatCode>
                <c:ptCount val="24"/>
                <c:pt idx="0">
                  <c:v>0.82544012675228107</c:v>
                </c:pt>
                <c:pt idx="1">
                  <c:v>7.6544155272450801E-2</c:v>
                </c:pt>
                <c:pt idx="2">
                  <c:v>3.3333784693824128E-2</c:v>
                </c:pt>
                <c:pt idx="3">
                  <c:v>2.2155550000004513E-2</c:v>
                </c:pt>
                <c:pt idx="4">
                  <c:v>1.0000000100000002</c:v>
                </c:pt>
                <c:pt idx="5">
                  <c:v>1.0000000100000002</c:v>
                </c:pt>
                <c:pt idx="6">
                  <c:v>1.0000000100000002</c:v>
                </c:pt>
                <c:pt idx="7">
                  <c:v>1.0000000100000002</c:v>
                </c:pt>
                <c:pt idx="8">
                  <c:v>1.0000000100000002</c:v>
                </c:pt>
                <c:pt idx="9">
                  <c:v>1.0000000100000002</c:v>
                </c:pt>
                <c:pt idx="10">
                  <c:v>12547.651864048452</c:v>
                </c:pt>
                <c:pt idx="11">
                  <c:v>0.71312652698645318</c:v>
                </c:pt>
                <c:pt idx="12">
                  <c:v>1.5307492001186238E-2</c:v>
                </c:pt>
                <c:pt idx="13">
                  <c:v>66.333424172292752</c:v>
                </c:pt>
                <c:pt idx="14">
                  <c:v>1.1009507628535531E-4</c:v>
                </c:pt>
                <c:pt idx="15">
                  <c:v>1.0000000100000002</c:v>
                </c:pt>
                <c:pt idx="16">
                  <c:v>1.0000000100000002</c:v>
                </c:pt>
                <c:pt idx="17">
                  <c:v>1.0000000100000002</c:v>
                </c:pt>
                <c:pt idx="18">
                  <c:v>1.0000000100000002</c:v>
                </c:pt>
                <c:pt idx="19">
                  <c:v>1.0000000100000002</c:v>
                </c:pt>
                <c:pt idx="20">
                  <c:v>1.0000000100000002</c:v>
                </c:pt>
                <c:pt idx="21">
                  <c:v>1.0000000100000002</c:v>
                </c:pt>
                <c:pt idx="22">
                  <c:v>91.295312487874838</c:v>
                </c:pt>
                <c:pt idx="23">
                  <c:v>0</c:v>
                </c:pt>
              </c:numCache>
            </c:numRef>
          </c:val>
          <c:smooth val="0"/>
          <c:extLs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213284736"/>
        <c:axId val="213286272"/>
      </c:lineChart>
      <c:catAx>
        <c:axId val="213284736"/>
        <c:scaling>
          <c:orientation val="minMax"/>
        </c:scaling>
        <c:delete val="0"/>
        <c:axPos val="b"/>
        <c:numFmt formatCode="General" sourceLinked="1"/>
        <c:majorTickMark val="out"/>
        <c:minorTickMark val="none"/>
        <c:tickLblPos val="nextTo"/>
        <c:crossAx val="213286272"/>
        <c:crosses val="autoZero"/>
        <c:auto val="1"/>
        <c:lblAlgn val="ctr"/>
        <c:lblOffset val="100"/>
        <c:noMultiLvlLbl val="0"/>
      </c:catAx>
      <c:valAx>
        <c:axId val="213286272"/>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213284736"/>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Луганська!$F$1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Луганська!$E$2:$E$25</c:f>
              <c:numCache>
                <c:formatCode>General</c:formatCode>
                <c:ptCount val="24"/>
                <c:pt idx="0">
                  <c:v>0.82544012675228107</c:v>
                </c:pt>
                <c:pt idx="1">
                  <c:v>7.6544155272450801E-2</c:v>
                </c:pt>
                <c:pt idx="2">
                  <c:v>3.3333784693824128E-2</c:v>
                </c:pt>
                <c:pt idx="3">
                  <c:v>2.2155550000004513E-2</c:v>
                </c:pt>
                <c:pt idx="4">
                  <c:v>1.0000000100000002</c:v>
                </c:pt>
                <c:pt idx="5">
                  <c:v>1.0000000100000002</c:v>
                </c:pt>
                <c:pt idx="6">
                  <c:v>1.0000000100000002</c:v>
                </c:pt>
                <c:pt idx="7">
                  <c:v>1.0000000100000002</c:v>
                </c:pt>
                <c:pt idx="8">
                  <c:v>1.0000000100000002</c:v>
                </c:pt>
                <c:pt idx="9">
                  <c:v>1.0000000100000002</c:v>
                </c:pt>
                <c:pt idx="10">
                  <c:v>12547.651864048452</c:v>
                </c:pt>
                <c:pt idx="11">
                  <c:v>0.71312652698645318</c:v>
                </c:pt>
                <c:pt idx="12">
                  <c:v>1.5307492001186238E-2</c:v>
                </c:pt>
                <c:pt idx="13">
                  <c:v>66.333424172292752</c:v>
                </c:pt>
                <c:pt idx="14">
                  <c:v>1.1009507628535531E-4</c:v>
                </c:pt>
                <c:pt idx="15">
                  <c:v>1.0000000100000002</c:v>
                </c:pt>
                <c:pt idx="16">
                  <c:v>1.0000000100000002</c:v>
                </c:pt>
                <c:pt idx="17">
                  <c:v>1.0000000100000002</c:v>
                </c:pt>
                <c:pt idx="18">
                  <c:v>1.0000000100000002</c:v>
                </c:pt>
                <c:pt idx="19">
                  <c:v>1.0000000100000002</c:v>
                </c:pt>
                <c:pt idx="20">
                  <c:v>1.0000000100000002</c:v>
                </c:pt>
                <c:pt idx="21">
                  <c:v>1.0000000100000002</c:v>
                </c:pt>
                <c:pt idx="22">
                  <c:v>91.295312487874838</c:v>
                </c:pt>
                <c:pt idx="23">
                  <c:v>0</c:v>
                </c:pt>
              </c:numCache>
            </c:numRef>
          </c:xVal>
          <c:yVal>
            <c:numRef>
              <c:f>Луганська!$F$2:$F$25</c:f>
              <c:numCache>
                <c:formatCode>General</c:formatCode>
                <c:ptCount val="24"/>
                <c:pt idx="0">
                  <c:v>0.82552804191295759</c:v>
                </c:pt>
                <c:pt idx="1">
                  <c:v>7.6434754641876421E-2</c:v>
                </c:pt>
                <c:pt idx="2">
                  <c:v>3.3307221631706879E-2</c:v>
                </c:pt>
                <c:pt idx="3">
                  <c:v>2.2164205037153863E-2</c:v>
                </c:pt>
                <c:pt idx="4">
                  <c:v>1.0003955913558915</c:v>
                </c:pt>
                <c:pt idx="5">
                  <c:v>1.0003617367049498</c:v>
                </c:pt>
                <c:pt idx="6">
                  <c:v>1.0003158495550808</c:v>
                </c:pt>
                <c:pt idx="7">
                  <c:v>1.0002653205514394</c:v>
                </c:pt>
                <c:pt idx="8">
                  <c:v>1.0002089926307891</c:v>
                </c:pt>
                <c:pt idx="9">
                  <c:v>1.0001593088558267</c:v>
                </c:pt>
                <c:pt idx="10">
                  <c:v>12549.172808582975</c:v>
                </c:pt>
                <c:pt idx="11">
                  <c:v>0.7659382555166222</c:v>
                </c:pt>
                <c:pt idx="12">
                  <c:v>0.82552804191295759</c:v>
                </c:pt>
                <c:pt idx="13">
                  <c:v>7.6434754641876421E-2</c:v>
                </c:pt>
                <c:pt idx="14">
                  <c:v>3.3307221631706879E-2</c:v>
                </c:pt>
                <c:pt idx="15">
                  <c:v>2.2164205037153863E-2</c:v>
                </c:pt>
                <c:pt idx="16">
                  <c:v>1.0003955913558915</c:v>
                </c:pt>
                <c:pt idx="17">
                  <c:v>1.0003617367049498</c:v>
                </c:pt>
                <c:pt idx="18">
                  <c:v>1.0003158495550808</c:v>
                </c:pt>
                <c:pt idx="19">
                  <c:v>1.0002653205514394</c:v>
                </c:pt>
                <c:pt idx="20">
                  <c:v>1.0002089926307891</c:v>
                </c:pt>
                <c:pt idx="21">
                  <c:v>1.0001593088558267</c:v>
                </c:pt>
                <c:pt idx="22">
                  <c:v>12549.172808582975</c:v>
                </c:pt>
                <c:pt idx="23">
                  <c:v>0.7659382555166222</c:v>
                </c:pt>
              </c:numCache>
            </c:numRef>
          </c:yVal>
          <c:smooth val="0"/>
          <c:extLs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213398272"/>
        <c:axId val="213400192"/>
      </c:scatterChart>
      <c:valAx>
        <c:axId val="21339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3400192"/>
        <c:crosses val="autoZero"/>
        <c:crossBetween val="midCat"/>
      </c:valAx>
      <c:valAx>
        <c:axId val="213400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3398272"/>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Львівська!$C$1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Львівська!$C$2:$C$25</c:f>
              <c:numCache>
                <c:formatCode>General</c:formatCode>
                <c:ptCount val="24"/>
                <c:pt idx="0">
                  <c:v>6.2355398782819446E-4</c:v>
                </c:pt>
                <c:pt idx="1">
                  <c:v>9.6807649669825978E-4</c:v>
                </c:pt>
                <c:pt idx="2">
                  <c:v>1.1510544651188822E-4</c:v>
                </c:pt>
                <c:pt idx="3">
                  <c:v>1.0319798652789978E-5</c:v>
                </c:pt>
                <c:pt idx="4">
                  <c:v>7.93830665599229E-7</c:v>
                </c:pt>
                <c:pt idx="5">
                  <c:v>1E-8</c:v>
                </c:pt>
                <c:pt idx="6">
                  <c:v>1E-8</c:v>
                </c:pt>
                <c:pt idx="7">
                  <c:v>1E-8</c:v>
                </c:pt>
                <c:pt idx="8">
                  <c:v>1E-8</c:v>
                </c:pt>
                <c:pt idx="9">
                  <c:v>3.969153327996145E-7</c:v>
                </c:pt>
                <c:pt idx="10">
                  <c:v>2.3814919967976871E-6</c:v>
                </c:pt>
                <c:pt idx="11">
                  <c:v>8.9901322879112682E-4</c:v>
                </c:pt>
                <c:pt idx="12">
                  <c:v>7.4890972815451387E-4</c:v>
                </c:pt>
                <c:pt idx="13">
                  <c:v>4.4521172798994463E-5</c:v>
                </c:pt>
                <c:pt idx="14">
                  <c:v>8.0376617321041783E-4</c:v>
                </c:pt>
                <c:pt idx="15">
                  <c:v>1E-8</c:v>
                </c:pt>
                <c:pt idx="16">
                  <c:v>7.9502094283918673E-7</c:v>
                </c:pt>
                <c:pt idx="17">
                  <c:v>1.19253141425878E-6</c:v>
                </c:pt>
                <c:pt idx="18">
                  <c:v>1E-8</c:v>
                </c:pt>
                <c:pt idx="19">
                  <c:v>2.8461749753642886E-4</c:v>
                </c:pt>
                <c:pt idx="20">
                  <c:v>1E-8</c:v>
                </c:pt>
                <c:pt idx="21">
                  <c:v>1E-8</c:v>
                </c:pt>
                <c:pt idx="22">
                  <c:v>2.3850628285175601E-6</c:v>
                </c:pt>
                <c:pt idx="23">
                  <c:v>7.5526989569722733E-6</c:v>
                </c:pt>
              </c:numCache>
            </c:numRef>
          </c:val>
          <c:smooth val="0"/>
          <c:extLst>
            <c:ext xmlns:c16="http://schemas.microsoft.com/office/drawing/2014/chart" uri="{C3380CC4-5D6E-409C-BE32-E72D297353CC}">
              <c16:uniqueId val="{00000000-158A-4C30-A915-1FB9A3186CCA}"/>
            </c:ext>
          </c:extLst>
        </c:ser>
        <c:ser>
          <c:idx val="1"/>
          <c:order val="1"/>
          <c:tx>
            <c:strRef>
              <c:f>Львівська!$G$1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Львівська!$G$2:$G$25</c:f>
              <c:numCache>
                <c:formatCode>General</c:formatCode>
                <c:ptCount val="24"/>
                <c:pt idx="0">
                  <c:v>6.2355398782819446E-4</c:v>
                </c:pt>
                <c:pt idx="1">
                  <c:v>9.651624335491949E-4</c:v>
                </c:pt>
                <c:pt idx="2">
                  <c:v>1.1804828909553667E-4</c:v>
                </c:pt>
                <c:pt idx="3">
                  <c:v>1.0313749072502198E-5</c:v>
                </c:pt>
                <c:pt idx="4">
                  <c:v>7.7268242258623299E-7</c:v>
                </c:pt>
                <c:pt idx="5">
                  <c:v>9.4775280038297791E-9</c:v>
                </c:pt>
                <c:pt idx="6">
                  <c:v>9.2281062455978787E-9</c:v>
                </c:pt>
                <c:pt idx="7">
                  <c:v>8.9851177180581239E-9</c:v>
                </c:pt>
                <c:pt idx="8">
                  <c:v>8.7482989806123615E-9</c:v>
                </c:pt>
                <c:pt idx="9">
                  <c:v>3.3807173230466186E-7</c:v>
                </c:pt>
                <c:pt idx="10">
                  <c:v>1.9733807914393288E-6</c:v>
                </c:pt>
                <c:pt idx="11">
                  <c:v>7.2286593501977422E-4</c:v>
                </c:pt>
                <c:pt idx="12">
                  <c:v>5.8046187057262397E-4</c:v>
                </c:pt>
                <c:pt idx="13">
                  <c:v>8.985014281223001E-4</c:v>
                </c:pt>
                <c:pt idx="14">
                  <c:v>1.099023646037835E-4</c:v>
                </c:pt>
                <c:pt idx="15">
                  <c:v>9.6021268433659911E-6</c:v>
                </c:pt>
                <c:pt idx="16">
                  <c:v>7.1936982944000659E-7</c:v>
                </c:pt>
                <c:pt idx="17">
                  <c:v>8.8236096329012195E-9</c:v>
                </c:pt>
                <c:pt idx="18">
                  <c:v>8.5913971641588016E-9</c:v>
                </c:pt>
                <c:pt idx="19">
                  <c:v>8.3651740538350054E-9</c:v>
                </c:pt>
                <c:pt idx="20">
                  <c:v>8.1446950378958254E-9</c:v>
                </c:pt>
                <c:pt idx="21">
                  <c:v>3.1474589155204034E-7</c:v>
                </c:pt>
                <c:pt idx="22">
                  <c:v>1.8372240317966302E-6</c:v>
                </c:pt>
                <c:pt idx="23">
                  <c:v>6.7299066362271954E-4</c:v>
                </c:pt>
              </c:numCache>
            </c:numRef>
          </c:val>
          <c:smooth val="0"/>
          <c:extLs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smooth val="0"/>
        <c:axId val="231394688"/>
        <c:axId val="231441536"/>
      </c:lineChart>
      <c:catAx>
        <c:axId val="2313946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441536"/>
        <c:crosses val="autoZero"/>
        <c:auto val="1"/>
        <c:lblAlgn val="ctr"/>
        <c:lblOffset val="100"/>
        <c:noMultiLvlLbl val="0"/>
      </c:catAx>
      <c:valAx>
        <c:axId val="23144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394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Львівська!$E$1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Львівська!$E$2:$E$25</c:f>
              <c:numCache>
                <c:formatCode>General</c:formatCode>
                <c:ptCount val="24"/>
                <c:pt idx="0">
                  <c:v>1.5534830026091422</c:v>
                </c:pt>
                <c:pt idx="1">
                  <c:v>0.11901640599725757</c:v>
                </c:pt>
                <c:pt idx="2">
                  <c:v>8.9665493400447674E-2</c:v>
                </c:pt>
                <c:pt idx="3">
                  <c:v>7.6923870761934771E-2</c:v>
                </c:pt>
                <c:pt idx="4">
                  <c:v>1.259715500000794E-2</c:v>
                </c:pt>
                <c:pt idx="5">
                  <c:v>1.0000000100000002</c:v>
                </c:pt>
                <c:pt idx="6">
                  <c:v>1.0000000100000002</c:v>
                </c:pt>
                <c:pt idx="7">
                  <c:v>1.0000000100000002</c:v>
                </c:pt>
                <c:pt idx="8">
                  <c:v>39.691533676876787</c:v>
                </c:pt>
                <c:pt idx="9">
                  <c:v>6.0000023814929424</c:v>
                </c:pt>
                <c:pt idx="10">
                  <c:v>377.50089901536978</c:v>
                </c:pt>
                <c:pt idx="11">
                  <c:v>0.83378485403078073</c:v>
                </c:pt>
                <c:pt idx="12">
                  <c:v>5.9492537554989539E-2</c:v>
                </c:pt>
                <c:pt idx="13">
                  <c:v>18.054375230530844</c:v>
                </c:pt>
                <c:pt idx="14">
                  <c:v>1.245143732206996E-5</c:v>
                </c:pt>
                <c:pt idx="15">
                  <c:v>79.502095078939618</c:v>
                </c:pt>
                <c:pt idx="16">
                  <c:v>1.5000011925323622</c:v>
                </c:pt>
                <c:pt idx="17">
                  <c:v>8.3855333333452582E-3</c:v>
                </c:pt>
                <c:pt idx="18">
                  <c:v>28461.750038260387</c:v>
                </c:pt>
                <c:pt idx="19">
                  <c:v>3.5144877148661248E-5</c:v>
                </c:pt>
                <c:pt idx="20">
                  <c:v>1.0000000100000002</c:v>
                </c:pt>
                <c:pt idx="21">
                  <c:v>238.50628523681885</c:v>
                </c:pt>
                <c:pt idx="22">
                  <c:v>3.1666742193836375</c:v>
                </c:pt>
                <c:pt idx="23">
                  <c:v>0</c:v>
                </c:pt>
              </c:numCache>
            </c:numRef>
          </c:val>
          <c:smooth val="0"/>
          <c:extLst>
            <c:ext xmlns:c16="http://schemas.microsoft.com/office/drawing/2014/chart" uri="{C3380CC4-5D6E-409C-BE32-E72D297353CC}">
              <c16:uniqueId val="{00000000-C6DE-44B1-AFDC-327F4E5FCF43}"/>
            </c:ext>
          </c:extLst>
        </c:ser>
        <c:ser>
          <c:idx val="1"/>
          <c:order val="1"/>
          <c:tx>
            <c:strRef>
              <c:f>Львівська!$F$1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Львівська!$F$2:$F$25</c:f>
              <c:numCache>
                <c:formatCode>General</c:formatCode>
                <c:ptCount val="24"/>
                <c:pt idx="0">
                  <c:v>1.5488067734206001</c:v>
                </c:pt>
                <c:pt idx="1">
                  <c:v>0.12242740790041391</c:v>
                </c:pt>
                <c:pt idx="2">
                  <c:v>8.7379214181830478E-2</c:v>
                </c:pt>
                <c:pt idx="3">
                  <c:v>7.491847886634545E-2</c:v>
                </c:pt>
                <c:pt idx="4">
                  <c:v>1.2265757638477951E-2</c:v>
                </c:pt>
                <c:pt idx="5">
                  <c:v>0.97368283473586414</c:v>
                </c:pt>
                <c:pt idx="6">
                  <c:v>0.97366865550122517</c:v>
                </c:pt>
                <c:pt idx="7">
                  <c:v>0.97364323247926821</c:v>
                </c:pt>
                <c:pt idx="8">
                  <c:v>38.644282278353295</c:v>
                </c:pt>
                <c:pt idx="9">
                  <c:v>5.8371678848483395</c:v>
                </c:pt>
                <c:pt idx="10">
                  <c:v>366.30911005528787</c:v>
                </c:pt>
                <c:pt idx="11">
                  <c:v>0.80358160770253662</c:v>
                </c:pt>
                <c:pt idx="12">
                  <c:v>1.5488067734206001</c:v>
                </c:pt>
                <c:pt idx="13">
                  <c:v>0.12242740790041391</c:v>
                </c:pt>
                <c:pt idx="14">
                  <c:v>8.7379214181830478E-2</c:v>
                </c:pt>
                <c:pt idx="15">
                  <c:v>7.491847886634545E-2</c:v>
                </c:pt>
                <c:pt idx="16">
                  <c:v>1.2265757638477951E-2</c:v>
                </c:pt>
                <c:pt idx="17">
                  <c:v>0.97368283473586414</c:v>
                </c:pt>
                <c:pt idx="18">
                  <c:v>0.97366865550122517</c:v>
                </c:pt>
                <c:pt idx="19">
                  <c:v>0.97364323247926821</c:v>
                </c:pt>
                <c:pt idx="20">
                  <c:v>38.644282278353295</c:v>
                </c:pt>
                <c:pt idx="21">
                  <c:v>5.8371678848483395</c:v>
                </c:pt>
                <c:pt idx="22">
                  <c:v>366.30911005528787</c:v>
                </c:pt>
                <c:pt idx="23">
                  <c:v>0.80358160770253662</c:v>
                </c:pt>
              </c:numCache>
            </c:numRef>
          </c:val>
          <c:smooth val="0"/>
          <c:extLs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smooth val="0"/>
        <c:axId val="231508224"/>
        <c:axId val="231514112"/>
      </c:lineChart>
      <c:catAx>
        <c:axId val="2315082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514112"/>
        <c:crosses val="autoZero"/>
        <c:auto val="1"/>
        <c:lblAlgn val="ctr"/>
        <c:lblOffset val="100"/>
        <c:noMultiLvlLbl val="0"/>
      </c:catAx>
      <c:valAx>
        <c:axId val="23151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508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Львівська!$B$1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Львівська!$B$2:$B$25</c:f>
              <c:numCache>
                <c:formatCode>0.0</c:formatCode>
                <c:ptCount val="24"/>
                <c:pt idx="0">
                  <c:v>62.355398782819442</c:v>
                </c:pt>
                <c:pt idx="1">
                  <c:v>96.807649669825977</c:v>
                </c:pt>
                <c:pt idx="2">
                  <c:v>11.510544651188821</c:v>
                </c:pt>
                <c:pt idx="3">
                  <c:v>1.0319798652789978</c:v>
                </c:pt>
                <c:pt idx="4">
                  <c:v>7.9383066559922902E-2</c:v>
                </c:pt>
                <c:pt idx="5">
                  <c:v>1E-3</c:v>
                </c:pt>
                <c:pt idx="6">
                  <c:v>1E-3</c:v>
                </c:pt>
                <c:pt idx="7">
                  <c:v>1E-3</c:v>
                </c:pt>
                <c:pt idx="8">
                  <c:v>1E-3</c:v>
                </c:pt>
                <c:pt idx="9">
                  <c:v>3.9691533279961451E-2</c:v>
                </c:pt>
                <c:pt idx="10">
                  <c:v>0.23814919967976872</c:v>
                </c:pt>
                <c:pt idx="11">
                  <c:v>89.901322879112683</c:v>
                </c:pt>
                <c:pt idx="12">
                  <c:v>74.890972815451391</c:v>
                </c:pt>
                <c:pt idx="13">
                  <c:v>4.4521172798994462</c:v>
                </c:pt>
                <c:pt idx="14">
                  <c:v>80.376617321041778</c:v>
                </c:pt>
                <c:pt idx="15">
                  <c:v>1E-3</c:v>
                </c:pt>
                <c:pt idx="16">
                  <c:v>7.9502094283918676E-2</c:v>
                </c:pt>
                <c:pt idx="17">
                  <c:v>0.11925314142587801</c:v>
                </c:pt>
                <c:pt idx="18">
                  <c:v>1E-3</c:v>
                </c:pt>
                <c:pt idx="19">
                  <c:v>28.461749753642884</c:v>
                </c:pt>
                <c:pt idx="20">
                  <c:v>1E-3</c:v>
                </c:pt>
                <c:pt idx="21">
                  <c:v>1E-3</c:v>
                </c:pt>
                <c:pt idx="22">
                  <c:v>0.23850628285175601</c:v>
                </c:pt>
                <c:pt idx="23">
                  <c:v>0.75526989569722736</c:v>
                </c:pt>
              </c:numCache>
            </c:numRef>
          </c:val>
          <c:smooth val="0"/>
          <c:extLst>
            <c:ext xmlns:c16="http://schemas.microsoft.com/office/drawing/2014/chart" uri="{C3380CC4-5D6E-409C-BE32-E72D297353CC}">
              <c16:uniqueId val="{00000000-465B-4954-BD36-E8579438F128}"/>
            </c:ext>
          </c:extLst>
        </c:ser>
        <c:ser>
          <c:idx val="1"/>
          <c:order val="1"/>
          <c:tx>
            <c:strRef>
              <c:f>Львівська!$I$1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Львівська!$I$2:$I$25</c:f>
              <c:numCache>
                <c:formatCode>General</c:formatCode>
                <c:ptCount val="24"/>
                <c:pt idx="0">
                  <c:v>62.355398782819442</c:v>
                </c:pt>
                <c:pt idx="1">
                  <c:v>96.516243354919496</c:v>
                </c:pt>
                <c:pt idx="2">
                  <c:v>11.804828909553667</c:v>
                </c:pt>
                <c:pt idx="3">
                  <c:v>1.0313749072502199</c:v>
                </c:pt>
                <c:pt idx="4">
                  <c:v>7.7268242258623304E-2</c:v>
                </c:pt>
                <c:pt idx="5">
                  <c:v>9.4775280038297794E-4</c:v>
                </c:pt>
                <c:pt idx="6">
                  <c:v>9.2281062455978782E-4</c:v>
                </c:pt>
                <c:pt idx="7">
                  <c:v>8.9851177180581235E-4</c:v>
                </c:pt>
                <c:pt idx="8">
                  <c:v>8.748298980612362E-4</c:v>
                </c:pt>
                <c:pt idx="9">
                  <c:v>3.3807173230466184E-2</c:v>
                </c:pt>
                <c:pt idx="10">
                  <c:v>0.19733807914393289</c:v>
                </c:pt>
                <c:pt idx="11">
                  <c:v>72.286593501977421</c:v>
                </c:pt>
                <c:pt idx="12">
                  <c:v>58.046187057262394</c:v>
                </c:pt>
                <c:pt idx="13">
                  <c:v>89.850142812230004</c:v>
                </c:pt>
                <c:pt idx="14">
                  <c:v>10.99023646037835</c:v>
                </c:pt>
                <c:pt idx="15">
                  <c:v>0.96021268433659912</c:v>
                </c:pt>
                <c:pt idx="16">
                  <c:v>7.1936982944000666E-2</c:v>
                </c:pt>
                <c:pt idx="17">
                  <c:v>8.8236096329012193E-4</c:v>
                </c:pt>
                <c:pt idx="18">
                  <c:v>8.5913971641588015E-4</c:v>
                </c:pt>
                <c:pt idx="19">
                  <c:v>8.3651740538350059E-4</c:v>
                </c:pt>
                <c:pt idx="20">
                  <c:v>8.1446950378958249E-4</c:v>
                </c:pt>
                <c:pt idx="21">
                  <c:v>3.1474589155204034E-2</c:v>
                </c:pt>
                <c:pt idx="22">
                  <c:v>0.18372240317966301</c:v>
                </c:pt>
                <c:pt idx="23">
                  <c:v>67.299066362271958</c:v>
                </c:pt>
              </c:numCache>
            </c:numRef>
          </c:val>
          <c:smooth val="0"/>
          <c:extLs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smooth val="0"/>
        <c:axId val="232473728"/>
        <c:axId val="232475264"/>
      </c:lineChart>
      <c:catAx>
        <c:axId val="2324737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75264"/>
        <c:crosses val="autoZero"/>
        <c:auto val="1"/>
        <c:lblAlgn val="ctr"/>
        <c:lblOffset val="100"/>
        <c:noMultiLvlLbl val="0"/>
      </c:catAx>
      <c:valAx>
        <c:axId val="232475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73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Львівська!$B$1</c:f>
              <c:strCache>
                <c:ptCount val="1"/>
                <c:pt idx="0">
                  <c:v>Кількість хворих на грип осіб / на 100 тис. населення (спостережна)</c:v>
                </c:pt>
              </c:strCache>
            </c:strRef>
          </c:tx>
          <c:marker>
            <c:symbol val="none"/>
          </c:marker>
          <c:cat>
            <c:strRef>
              <c:f>Львівська!$A$2:$A$25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Львівська!$B$2:$B$25</c:f>
              <c:numCache>
                <c:formatCode>0.0</c:formatCode>
                <c:ptCount val="24"/>
                <c:pt idx="0">
                  <c:v>62.355398782819442</c:v>
                </c:pt>
                <c:pt idx="1">
                  <c:v>96.807649669825977</c:v>
                </c:pt>
                <c:pt idx="2">
                  <c:v>11.510544651188821</c:v>
                </c:pt>
                <c:pt idx="3">
                  <c:v>1.0319798652789978</c:v>
                </c:pt>
                <c:pt idx="4">
                  <c:v>7.9383066559922902E-2</c:v>
                </c:pt>
                <c:pt idx="5">
                  <c:v>1E-3</c:v>
                </c:pt>
                <c:pt idx="6">
                  <c:v>1E-3</c:v>
                </c:pt>
                <c:pt idx="7">
                  <c:v>1E-3</c:v>
                </c:pt>
                <c:pt idx="8">
                  <c:v>1E-3</c:v>
                </c:pt>
                <c:pt idx="9">
                  <c:v>3.9691533279961451E-2</c:v>
                </c:pt>
                <c:pt idx="10">
                  <c:v>0.23814919967976872</c:v>
                </c:pt>
                <c:pt idx="11">
                  <c:v>89.901322879112683</c:v>
                </c:pt>
                <c:pt idx="12">
                  <c:v>74.890972815451391</c:v>
                </c:pt>
                <c:pt idx="13">
                  <c:v>4.4521172798994462</c:v>
                </c:pt>
                <c:pt idx="14">
                  <c:v>80.376617321041778</c:v>
                </c:pt>
                <c:pt idx="15">
                  <c:v>1E-3</c:v>
                </c:pt>
                <c:pt idx="16">
                  <c:v>7.9502094283918676E-2</c:v>
                </c:pt>
                <c:pt idx="17">
                  <c:v>0.11925314142587801</c:v>
                </c:pt>
                <c:pt idx="18">
                  <c:v>1E-3</c:v>
                </c:pt>
                <c:pt idx="19">
                  <c:v>28.461749753642884</c:v>
                </c:pt>
                <c:pt idx="20">
                  <c:v>1E-3</c:v>
                </c:pt>
                <c:pt idx="21">
                  <c:v>1E-3</c:v>
                </c:pt>
                <c:pt idx="22">
                  <c:v>0.23850628285175601</c:v>
                </c:pt>
                <c:pt idx="23">
                  <c:v>0.75526989569722736</c:v>
                </c:pt>
              </c:numCache>
            </c:numRef>
          </c:val>
          <c:smooth val="0"/>
          <c:extLs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smooth val="0"/>
        <c:axId val="232495360"/>
        <c:axId val="232497152"/>
      </c:lineChart>
      <c:catAx>
        <c:axId val="232495360"/>
        <c:scaling>
          <c:orientation val="minMax"/>
        </c:scaling>
        <c:delete val="0"/>
        <c:axPos val="b"/>
        <c:numFmt formatCode="General" sourceLinked="0"/>
        <c:majorTickMark val="out"/>
        <c:minorTickMark val="none"/>
        <c:tickLblPos val="nextTo"/>
        <c:crossAx val="232497152"/>
        <c:crosses val="autoZero"/>
        <c:auto val="1"/>
        <c:lblAlgn val="ctr"/>
        <c:lblOffset val="100"/>
        <c:noMultiLvlLbl val="0"/>
      </c:catAx>
      <c:valAx>
        <c:axId val="232497152"/>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3249536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Львівська!$F$1</c:f>
              <c:strCache>
                <c:ptCount val="1"/>
                <c:pt idx="0">
                  <c:v>Інтенсивність передачи збудника грипу (усереднена)</c:v>
                </c:pt>
              </c:strCache>
            </c:strRef>
          </c:tx>
          <c:spPr>
            <a:ln w="15875"/>
          </c:spPr>
          <c:marker>
            <c:symbol val="square"/>
            <c:size val="5"/>
          </c:marker>
          <c:cat>
            <c:strRef>
              <c:f>Львівська!$A$2:$A$25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Львівська!$F$2:$F$25</c:f>
              <c:numCache>
                <c:formatCode>General</c:formatCode>
                <c:ptCount val="24"/>
                <c:pt idx="0">
                  <c:v>1.5488067734206001</c:v>
                </c:pt>
                <c:pt idx="1">
                  <c:v>0.12242740790041391</c:v>
                </c:pt>
                <c:pt idx="2">
                  <c:v>8.7379214181830478E-2</c:v>
                </c:pt>
                <c:pt idx="3">
                  <c:v>7.491847886634545E-2</c:v>
                </c:pt>
                <c:pt idx="4">
                  <c:v>1.2265757638477951E-2</c:v>
                </c:pt>
                <c:pt idx="5">
                  <c:v>0.97368283473586414</c:v>
                </c:pt>
                <c:pt idx="6">
                  <c:v>0.97366865550122517</c:v>
                </c:pt>
                <c:pt idx="7">
                  <c:v>0.97364323247926821</c:v>
                </c:pt>
                <c:pt idx="8">
                  <c:v>38.644282278353295</c:v>
                </c:pt>
                <c:pt idx="9">
                  <c:v>5.8371678848483395</c:v>
                </c:pt>
                <c:pt idx="10">
                  <c:v>366.30911005528787</c:v>
                </c:pt>
                <c:pt idx="11">
                  <c:v>0.80358160770253662</c:v>
                </c:pt>
                <c:pt idx="12">
                  <c:v>1.5488067734206001</c:v>
                </c:pt>
                <c:pt idx="13">
                  <c:v>0.12242740790041391</c:v>
                </c:pt>
                <c:pt idx="14">
                  <c:v>8.7379214181830478E-2</c:v>
                </c:pt>
                <c:pt idx="15">
                  <c:v>7.491847886634545E-2</c:v>
                </c:pt>
                <c:pt idx="16">
                  <c:v>1.2265757638477951E-2</c:v>
                </c:pt>
                <c:pt idx="17">
                  <c:v>0.97368283473586414</c:v>
                </c:pt>
                <c:pt idx="18">
                  <c:v>0.97366865550122517</c:v>
                </c:pt>
                <c:pt idx="19">
                  <c:v>0.97364323247926821</c:v>
                </c:pt>
                <c:pt idx="20">
                  <c:v>38.644282278353295</c:v>
                </c:pt>
                <c:pt idx="21">
                  <c:v>5.8371678848483395</c:v>
                </c:pt>
                <c:pt idx="22">
                  <c:v>366.30911005528787</c:v>
                </c:pt>
                <c:pt idx="23">
                  <c:v>0.80358160770253662</c:v>
                </c:pt>
              </c:numCache>
            </c:numRef>
          </c:val>
          <c:smooth val="0"/>
          <c:extLst>
            <c:ext xmlns:c16="http://schemas.microsoft.com/office/drawing/2014/chart" uri="{C3380CC4-5D6E-409C-BE32-E72D297353CC}">
              <c16:uniqueId val="{00000000-B25D-4B1A-AC3C-64912DAD8089}"/>
            </c:ext>
          </c:extLst>
        </c:ser>
        <c:ser>
          <c:idx val="1"/>
          <c:order val="1"/>
          <c:tx>
            <c:strRef>
              <c:f>Львівська!$E$1</c:f>
              <c:strCache>
                <c:ptCount val="1"/>
                <c:pt idx="0">
                  <c:v>Інтенсивність передачи збудника грипу (розрахована)</c:v>
                </c:pt>
              </c:strCache>
            </c:strRef>
          </c:tx>
          <c:spPr>
            <a:ln w="15875"/>
          </c:spPr>
          <c:marker>
            <c:symbol val="triangle"/>
            <c:size val="5"/>
          </c:marker>
          <c:cat>
            <c:strRef>
              <c:f>Львівська!$A$2:$A$25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Львівська!$E$2:$E$25</c:f>
              <c:numCache>
                <c:formatCode>General</c:formatCode>
                <c:ptCount val="24"/>
                <c:pt idx="0">
                  <c:v>1.5534830026091422</c:v>
                </c:pt>
                <c:pt idx="1">
                  <c:v>0.11901640599725757</c:v>
                </c:pt>
                <c:pt idx="2">
                  <c:v>8.9665493400447674E-2</c:v>
                </c:pt>
                <c:pt idx="3">
                  <c:v>7.6923870761934771E-2</c:v>
                </c:pt>
                <c:pt idx="4">
                  <c:v>1.259715500000794E-2</c:v>
                </c:pt>
                <c:pt idx="5">
                  <c:v>1.0000000100000002</c:v>
                </c:pt>
                <c:pt idx="6">
                  <c:v>1.0000000100000002</c:v>
                </c:pt>
                <c:pt idx="7">
                  <c:v>1.0000000100000002</c:v>
                </c:pt>
                <c:pt idx="8">
                  <c:v>39.691533676876787</c:v>
                </c:pt>
                <c:pt idx="9">
                  <c:v>6.0000023814929424</c:v>
                </c:pt>
                <c:pt idx="10">
                  <c:v>377.50089901536978</c:v>
                </c:pt>
                <c:pt idx="11">
                  <c:v>0.83378485403078073</c:v>
                </c:pt>
                <c:pt idx="12">
                  <c:v>5.9492537554989539E-2</c:v>
                </c:pt>
                <c:pt idx="13">
                  <c:v>18.054375230530844</c:v>
                </c:pt>
                <c:pt idx="14">
                  <c:v>1.245143732206996E-5</c:v>
                </c:pt>
                <c:pt idx="15">
                  <c:v>79.502095078939618</c:v>
                </c:pt>
                <c:pt idx="16">
                  <c:v>1.5000011925323622</c:v>
                </c:pt>
                <c:pt idx="17">
                  <c:v>8.3855333333452582E-3</c:v>
                </c:pt>
                <c:pt idx="18">
                  <c:v>28461.750038260387</c:v>
                </c:pt>
                <c:pt idx="19">
                  <c:v>3.5144877148661248E-5</c:v>
                </c:pt>
                <c:pt idx="20">
                  <c:v>1.0000000100000002</c:v>
                </c:pt>
                <c:pt idx="21">
                  <c:v>238.50628523681885</c:v>
                </c:pt>
                <c:pt idx="22">
                  <c:v>3.1666742193836375</c:v>
                </c:pt>
                <c:pt idx="23">
                  <c:v>0</c:v>
                </c:pt>
              </c:numCache>
            </c:numRef>
          </c:val>
          <c:smooth val="0"/>
          <c:extLs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232572416"/>
        <c:axId val="232573952"/>
      </c:lineChart>
      <c:catAx>
        <c:axId val="232572416"/>
        <c:scaling>
          <c:orientation val="minMax"/>
        </c:scaling>
        <c:delete val="0"/>
        <c:axPos val="b"/>
        <c:numFmt formatCode="General" sourceLinked="1"/>
        <c:majorTickMark val="out"/>
        <c:minorTickMark val="none"/>
        <c:tickLblPos val="nextTo"/>
        <c:crossAx val="232573952"/>
        <c:crosses val="autoZero"/>
        <c:auto val="1"/>
        <c:lblAlgn val="ctr"/>
        <c:lblOffset val="100"/>
        <c:noMultiLvlLbl val="0"/>
      </c:catAx>
      <c:valAx>
        <c:axId val="232573952"/>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232572416"/>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Львівська!$F$1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Львівська!$E$2:$E$25</c:f>
              <c:numCache>
                <c:formatCode>General</c:formatCode>
                <c:ptCount val="24"/>
                <c:pt idx="0">
                  <c:v>1.5534830026091422</c:v>
                </c:pt>
                <c:pt idx="1">
                  <c:v>0.11901640599725757</c:v>
                </c:pt>
                <c:pt idx="2">
                  <c:v>8.9665493400447674E-2</c:v>
                </c:pt>
                <c:pt idx="3">
                  <c:v>7.6923870761934771E-2</c:v>
                </c:pt>
                <c:pt idx="4">
                  <c:v>1.259715500000794E-2</c:v>
                </c:pt>
                <c:pt idx="5">
                  <c:v>1.0000000100000002</c:v>
                </c:pt>
                <c:pt idx="6">
                  <c:v>1.0000000100000002</c:v>
                </c:pt>
                <c:pt idx="7">
                  <c:v>1.0000000100000002</c:v>
                </c:pt>
                <c:pt idx="8">
                  <c:v>39.691533676876787</c:v>
                </c:pt>
                <c:pt idx="9">
                  <c:v>6.0000023814929424</c:v>
                </c:pt>
                <c:pt idx="10">
                  <c:v>377.50089901536978</c:v>
                </c:pt>
                <c:pt idx="11">
                  <c:v>0.83378485403078073</c:v>
                </c:pt>
                <c:pt idx="12">
                  <c:v>5.9492537554989539E-2</c:v>
                </c:pt>
                <c:pt idx="13">
                  <c:v>18.054375230530844</c:v>
                </c:pt>
                <c:pt idx="14">
                  <c:v>1.245143732206996E-5</c:v>
                </c:pt>
                <c:pt idx="15">
                  <c:v>79.502095078939618</c:v>
                </c:pt>
                <c:pt idx="16">
                  <c:v>1.5000011925323622</c:v>
                </c:pt>
                <c:pt idx="17">
                  <c:v>8.3855333333452582E-3</c:v>
                </c:pt>
                <c:pt idx="18">
                  <c:v>28461.750038260387</c:v>
                </c:pt>
                <c:pt idx="19">
                  <c:v>3.5144877148661248E-5</c:v>
                </c:pt>
                <c:pt idx="20">
                  <c:v>1.0000000100000002</c:v>
                </c:pt>
                <c:pt idx="21">
                  <c:v>238.50628523681885</c:v>
                </c:pt>
                <c:pt idx="22">
                  <c:v>3.1666742193836375</c:v>
                </c:pt>
                <c:pt idx="23">
                  <c:v>0</c:v>
                </c:pt>
              </c:numCache>
            </c:numRef>
          </c:xVal>
          <c:yVal>
            <c:numRef>
              <c:f>Львівська!$F$2:$F$25</c:f>
              <c:numCache>
                <c:formatCode>General</c:formatCode>
                <c:ptCount val="24"/>
                <c:pt idx="0">
                  <c:v>1.5488067734206001</c:v>
                </c:pt>
                <c:pt idx="1">
                  <c:v>0.12242740790041391</c:v>
                </c:pt>
                <c:pt idx="2">
                  <c:v>8.7379214181830478E-2</c:v>
                </c:pt>
                <c:pt idx="3">
                  <c:v>7.491847886634545E-2</c:v>
                </c:pt>
                <c:pt idx="4">
                  <c:v>1.2265757638477951E-2</c:v>
                </c:pt>
                <c:pt idx="5">
                  <c:v>0.97368283473586414</c:v>
                </c:pt>
                <c:pt idx="6">
                  <c:v>0.97366865550122517</c:v>
                </c:pt>
                <c:pt idx="7">
                  <c:v>0.97364323247926821</c:v>
                </c:pt>
                <c:pt idx="8">
                  <c:v>38.644282278353295</c:v>
                </c:pt>
                <c:pt idx="9">
                  <c:v>5.8371678848483395</c:v>
                </c:pt>
                <c:pt idx="10">
                  <c:v>366.30911005528787</c:v>
                </c:pt>
                <c:pt idx="11">
                  <c:v>0.80358160770253662</c:v>
                </c:pt>
                <c:pt idx="12">
                  <c:v>1.5488067734206001</c:v>
                </c:pt>
                <c:pt idx="13">
                  <c:v>0.12242740790041391</c:v>
                </c:pt>
                <c:pt idx="14">
                  <c:v>8.7379214181830478E-2</c:v>
                </c:pt>
                <c:pt idx="15">
                  <c:v>7.491847886634545E-2</c:v>
                </c:pt>
                <c:pt idx="16">
                  <c:v>1.2265757638477951E-2</c:v>
                </c:pt>
                <c:pt idx="17">
                  <c:v>0.97368283473586414</c:v>
                </c:pt>
                <c:pt idx="18">
                  <c:v>0.97366865550122517</c:v>
                </c:pt>
                <c:pt idx="19">
                  <c:v>0.97364323247926821</c:v>
                </c:pt>
                <c:pt idx="20">
                  <c:v>38.644282278353295</c:v>
                </c:pt>
                <c:pt idx="21">
                  <c:v>5.8371678848483395</c:v>
                </c:pt>
                <c:pt idx="22">
                  <c:v>366.30911005528787</c:v>
                </c:pt>
                <c:pt idx="23">
                  <c:v>0.80358160770253662</c:v>
                </c:pt>
              </c:numCache>
            </c:numRef>
          </c:yVal>
          <c:smooth val="0"/>
          <c:extLs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232583552"/>
        <c:axId val="232585472"/>
      </c:scatterChart>
      <c:valAx>
        <c:axId val="23258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32585472"/>
        <c:crosses val="autoZero"/>
        <c:crossBetween val="midCat"/>
      </c:valAx>
      <c:valAx>
        <c:axId val="232585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32583552"/>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Миколаївська!$C$1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Миколаївська!$C$2:$C$25</c:f>
              <c:numCache>
                <c:formatCode>General</c:formatCode>
                <c:ptCount val="24"/>
                <c:pt idx="0">
                  <c:v>2.4320508204089453E-4</c:v>
                </c:pt>
                <c:pt idx="1">
                  <c:v>6.1102054180592238E-4</c:v>
                </c:pt>
                <c:pt idx="2">
                  <c:v>1.1945408623210015E-4</c:v>
                </c:pt>
                <c:pt idx="3">
                  <c:v>7.7344372380496495E-6</c:v>
                </c:pt>
                <c:pt idx="4">
                  <c:v>1E-8</c:v>
                </c:pt>
                <c:pt idx="5">
                  <c:v>8.5938191533885005E-7</c:v>
                </c:pt>
                <c:pt idx="6">
                  <c:v>1E-8</c:v>
                </c:pt>
                <c:pt idx="7">
                  <c:v>1E-8</c:v>
                </c:pt>
                <c:pt idx="8">
                  <c:v>1E-8</c:v>
                </c:pt>
                <c:pt idx="9">
                  <c:v>3.4375276613554002E-6</c:v>
                </c:pt>
                <c:pt idx="10">
                  <c:v>3.4375276613554002E-6</c:v>
                </c:pt>
                <c:pt idx="11">
                  <c:v>6.4023952692744332E-4</c:v>
                </c:pt>
                <c:pt idx="12">
                  <c:v>7.3689915965655464E-4</c:v>
                </c:pt>
                <c:pt idx="13">
                  <c:v>5.3070659668299679E-5</c:v>
                </c:pt>
                <c:pt idx="14">
                  <c:v>7.9605989502449517E-4</c:v>
                </c:pt>
                <c:pt idx="15">
                  <c:v>1E-8</c:v>
                </c:pt>
                <c:pt idx="16">
                  <c:v>1E-8</c:v>
                </c:pt>
                <c:pt idx="17">
                  <c:v>1E-8</c:v>
                </c:pt>
                <c:pt idx="18">
                  <c:v>1E-8</c:v>
                </c:pt>
                <c:pt idx="19">
                  <c:v>1E-8</c:v>
                </c:pt>
                <c:pt idx="20">
                  <c:v>1E-8</c:v>
                </c:pt>
                <c:pt idx="21">
                  <c:v>1.7400216284688418E-6</c:v>
                </c:pt>
                <c:pt idx="22">
                  <c:v>4.3500540711721044E-6</c:v>
                </c:pt>
                <c:pt idx="23">
                  <c:v>1.7400216284688418E-6</c:v>
                </c:pt>
              </c:numCache>
            </c:numRef>
          </c:val>
          <c:smooth val="0"/>
          <c:extLst>
            <c:ext xmlns:c16="http://schemas.microsoft.com/office/drawing/2014/chart" uri="{C3380CC4-5D6E-409C-BE32-E72D297353CC}">
              <c16:uniqueId val="{00000000-158A-4C30-A915-1FB9A3186CCA}"/>
            </c:ext>
          </c:extLst>
        </c:ser>
        <c:ser>
          <c:idx val="1"/>
          <c:order val="1"/>
          <c:tx>
            <c:strRef>
              <c:f>Миколаївська!$G$1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Миколаївська!$G$2:$G$25</c:f>
              <c:numCache>
                <c:formatCode>General</c:formatCode>
                <c:ptCount val="24"/>
                <c:pt idx="0">
                  <c:v>2.4320508204089453E-4</c:v>
                </c:pt>
                <c:pt idx="1">
                  <c:v>5.9260289593515659E-4</c:v>
                </c:pt>
                <c:pt idx="2">
                  <c:v>1.3808949208629954E-4</c:v>
                </c:pt>
                <c:pt idx="3">
                  <c:v>7.70494492858686E-6</c:v>
                </c:pt>
                <c:pt idx="4">
                  <c:v>8.6923308238882123E-9</c:v>
                </c:pt>
                <c:pt idx="5">
                  <c:v>6.5183600270341692E-7</c:v>
                </c:pt>
                <c:pt idx="6">
                  <c:v>6.6663001440735699E-9</c:v>
                </c:pt>
                <c:pt idx="7">
                  <c:v>5.8594704851817905E-9</c:v>
                </c:pt>
                <c:pt idx="8">
                  <c:v>5.150686367029921E-9</c:v>
                </c:pt>
                <c:pt idx="9">
                  <c:v>1.5564130375112786E-6</c:v>
                </c:pt>
                <c:pt idx="10">
                  <c:v>1.3555102669154437E-6</c:v>
                </c:pt>
                <c:pt idx="11">
                  <c:v>2.1785813124443619E-4</c:v>
                </c:pt>
                <c:pt idx="12">
                  <c:v>3.9276900055169509E-4</c:v>
                </c:pt>
                <c:pt idx="13">
                  <c:v>9.5689294332425734E-4</c:v>
                </c:pt>
                <c:pt idx="14">
                  <c:v>2.2289579876327444E-4</c:v>
                </c:pt>
                <c:pt idx="15">
                  <c:v>1.2435806388204167E-5</c:v>
                </c:pt>
                <c:pt idx="16">
                  <c:v>1.4029384090108028E-8</c:v>
                </c:pt>
                <c:pt idx="17">
                  <c:v>1.0520604636616561E-6</c:v>
                </c:pt>
                <c:pt idx="18">
                  <c:v>1.0759375033717603E-8</c:v>
                </c:pt>
                <c:pt idx="19">
                  <c:v>9.4571559678530995E-9</c:v>
                </c:pt>
                <c:pt idx="20">
                  <c:v>8.313181927008044E-9</c:v>
                </c:pt>
                <c:pt idx="21">
                  <c:v>2.5120428174974854E-6</c:v>
                </c:pt>
                <c:pt idx="22">
                  <c:v>2.1877846651001843E-6</c:v>
                </c:pt>
                <c:pt idx="23">
                  <c:v>3.5162129985473044E-4</c:v>
                </c:pt>
              </c:numCache>
            </c:numRef>
          </c:val>
          <c:smooth val="0"/>
          <c:extLs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smooth val="0"/>
        <c:axId val="185402496"/>
        <c:axId val="185404032"/>
      </c:lineChart>
      <c:catAx>
        <c:axId val="1854024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04032"/>
        <c:crosses val="autoZero"/>
        <c:auto val="1"/>
        <c:lblAlgn val="ctr"/>
        <c:lblOffset val="100"/>
        <c:noMultiLvlLbl val="0"/>
      </c:catAx>
      <c:valAx>
        <c:axId val="18540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02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Вінницька!$E$1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Вінницька!$E$2:$E$25</c:f>
              <c:numCache>
                <c:formatCode>General</c:formatCode>
                <c:ptCount val="24"/>
                <c:pt idx="0">
                  <c:v>0.24213789347947764</c:v>
                </c:pt>
                <c:pt idx="1">
                  <c:v>8.0333759886997452E-2</c:v>
                </c:pt>
                <c:pt idx="2">
                  <c:v>8.0175400012472955E-4</c:v>
                </c:pt>
                <c:pt idx="3">
                  <c:v>1.0000000100000002</c:v>
                </c:pt>
                <c:pt idx="4">
                  <c:v>1.0000000100000002</c:v>
                </c:pt>
                <c:pt idx="5">
                  <c:v>1.0000000100000002</c:v>
                </c:pt>
                <c:pt idx="6">
                  <c:v>1.0000000100000002</c:v>
                </c:pt>
                <c:pt idx="7">
                  <c:v>1.0000000100000002</c:v>
                </c:pt>
                <c:pt idx="8">
                  <c:v>124.72809400506897</c:v>
                </c:pt>
                <c:pt idx="9">
                  <c:v>2.5000031182062079</c:v>
                </c:pt>
                <c:pt idx="10">
                  <c:v>82.60025756431466</c:v>
                </c:pt>
                <c:pt idx="11">
                  <c:v>1.4864305687620978</c:v>
                </c:pt>
                <c:pt idx="12">
                  <c:v>0.17663526420780268</c:v>
                </c:pt>
                <c:pt idx="13">
                  <c:v>6.8228910081960219</c:v>
                </c:pt>
                <c:pt idx="14">
                  <c:v>2.1698662147078339E-5</c:v>
                </c:pt>
                <c:pt idx="15">
                  <c:v>1.0000000100000002</c:v>
                </c:pt>
                <c:pt idx="16">
                  <c:v>1.0000000100000002</c:v>
                </c:pt>
                <c:pt idx="17">
                  <c:v>1.0000000100000002</c:v>
                </c:pt>
                <c:pt idx="18">
                  <c:v>1.0000000100000002</c:v>
                </c:pt>
                <c:pt idx="19">
                  <c:v>1.0000000100000002</c:v>
                </c:pt>
                <c:pt idx="20">
                  <c:v>63.16034200061646</c:v>
                </c:pt>
                <c:pt idx="21">
                  <c:v>1.5832730000006314E-2</c:v>
                </c:pt>
                <c:pt idx="22">
                  <c:v>1.0000000100000002</c:v>
                </c:pt>
                <c:pt idx="23">
                  <c:v>0</c:v>
                </c:pt>
              </c:numCache>
            </c:numRef>
          </c:val>
          <c:smooth val="0"/>
          <c:extLst>
            <c:ext xmlns:c16="http://schemas.microsoft.com/office/drawing/2014/chart" uri="{C3380CC4-5D6E-409C-BE32-E72D297353CC}">
              <c16:uniqueId val="{00000000-5927-4936-9741-0ED685A4D48B}"/>
            </c:ext>
          </c:extLst>
        </c:ser>
        <c:ser>
          <c:idx val="1"/>
          <c:order val="1"/>
          <c:tx>
            <c:strRef>
              <c:f>Вінницька!$F$1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Вінницька!$F$2:$F$25</c:f>
              <c:numCache>
                <c:formatCode>General</c:formatCode>
                <c:ptCount val="24"/>
                <c:pt idx="0">
                  <c:v>0.24206139118118761</c:v>
                </c:pt>
                <c:pt idx="1">
                  <c:v>8.0689309197224293E-2</c:v>
                </c:pt>
                <c:pt idx="2">
                  <c:v>7.9011172380248249E-4</c:v>
                </c:pt>
                <c:pt idx="3">
                  <c:v>0.9854965620904067</c:v>
                </c:pt>
                <c:pt idx="4">
                  <c:v>0.9854509298335794</c:v>
                </c:pt>
                <c:pt idx="5">
                  <c:v>0.98523924553809206</c:v>
                </c:pt>
                <c:pt idx="6">
                  <c:v>0.9850820808381664</c:v>
                </c:pt>
                <c:pt idx="7">
                  <c:v>0.98541877421963975</c:v>
                </c:pt>
                <c:pt idx="8">
                  <c:v>122.93232708553137</c:v>
                </c:pt>
                <c:pt idx="9">
                  <c:v>2.5017393064985529</c:v>
                </c:pt>
                <c:pt idx="10">
                  <c:v>84.182431558590451</c:v>
                </c:pt>
                <c:pt idx="11">
                  <c:v>3.0372300626692357</c:v>
                </c:pt>
                <c:pt idx="12">
                  <c:v>0.24206139118118761</c:v>
                </c:pt>
                <c:pt idx="13">
                  <c:v>8.0689309197224293E-2</c:v>
                </c:pt>
                <c:pt idx="14">
                  <c:v>7.9011172380248249E-4</c:v>
                </c:pt>
                <c:pt idx="15">
                  <c:v>0.9854965620904067</c:v>
                </c:pt>
                <c:pt idx="16">
                  <c:v>0.9854509298335794</c:v>
                </c:pt>
                <c:pt idx="17">
                  <c:v>0.98523924553809206</c:v>
                </c:pt>
                <c:pt idx="18">
                  <c:v>0.9850820808381664</c:v>
                </c:pt>
                <c:pt idx="19">
                  <c:v>0.98541877421963975</c:v>
                </c:pt>
                <c:pt idx="20">
                  <c:v>122.93232708553137</c:v>
                </c:pt>
                <c:pt idx="21">
                  <c:v>2.5017393064985529</c:v>
                </c:pt>
                <c:pt idx="22">
                  <c:v>84.182431558590451</c:v>
                </c:pt>
                <c:pt idx="23">
                  <c:v>3.0372300626692357</c:v>
                </c:pt>
              </c:numCache>
            </c:numRef>
          </c:val>
          <c:smooth val="0"/>
          <c:extLst>
            <c:ext xmlns:c16="http://schemas.microsoft.com/office/drawing/2014/chart" uri="{C3380CC4-5D6E-409C-BE32-E72D297353CC}">
              <c16:uniqueId val="{00000001-5927-4936-9741-0ED685A4D48B}"/>
            </c:ext>
          </c:extLst>
        </c:ser>
        <c:dLbls>
          <c:showLegendKey val="0"/>
          <c:showVal val="0"/>
          <c:showCatName val="0"/>
          <c:showSerName val="0"/>
          <c:showPercent val="0"/>
          <c:showBubbleSize val="0"/>
        </c:dLbls>
        <c:smooth val="0"/>
        <c:axId val="90047616"/>
        <c:axId val="90049152"/>
      </c:lineChart>
      <c:catAx>
        <c:axId val="900476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49152"/>
        <c:crosses val="autoZero"/>
        <c:auto val="1"/>
        <c:lblAlgn val="ctr"/>
        <c:lblOffset val="100"/>
        <c:noMultiLvlLbl val="0"/>
      </c:catAx>
      <c:valAx>
        <c:axId val="9004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47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Миколаївська!$E$1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Миколаївська!$E$2:$E$25</c:f>
              <c:numCache>
                <c:formatCode>General</c:formatCode>
                <c:ptCount val="24"/>
                <c:pt idx="0">
                  <c:v>2.512978660347335</c:v>
                </c:pt>
                <c:pt idx="1">
                  <c:v>0.19561882388487714</c:v>
                </c:pt>
                <c:pt idx="2">
                  <c:v>6.475593680010748E-2</c:v>
                </c:pt>
                <c:pt idx="3">
                  <c:v>1.292928888966234E-3</c:v>
                </c:pt>
                <c:pt idx="4">
                  <c:v>85.938192393266931</c:v>
                </c:pt>
                <c:pt idx="5">
                  <c:v>1.1636280000008593E-2</c:v>
                </c:pt>
                <c:pt idx="6">
                  <c:v>1.0000000100000002</c:v>
                </c:pt>
                <c:pt idx="7">
                  <c:v>1.0000000100000002</c:v>
                </c:pt>
                <c:pt idx="8">
                  <c:v>343.75276957306772</c:v>
                </c:pt>
                <c:pt idx="9">
                  <c:v>1.000003437539478</c:v>
                </c:pt>
                <c:pt idx="10">
                  <c:v>186.25064024172778</c:v>
                </c:pt>
                <c:pt idx="11">
                  <c:v>1.1517115436749232</c:v>
                </c:pt>
                <c:pt idx="12">
                  <c:v>7.2071999996940889E-2</c:v>
                </c:pt>
                <c:pt idx="13">
                  <c:v>15.00079610214469</c:v>
                </c:pt>
                <c:pt idx="14">
                  <c:v>1.257187681940013E-5</c:v>
                </c:pt>
                <c:pt idx="15">
                  <c:v>1.0000000100000002</c:v>
                </c:pt>
                <c:pt idx="16">
                  <c:v>1.0000000100000002</c:v>
                </c:pt>
                <c:pt idx="17">
                  <c:v>1.0000000100000002</c:v>
                </c:pt>
                <c:pt idx="18">
                  <c:v>1.0000000100000002</c:v>
                </c:pt>
                <c:pt idx="19">
                  <c:v>1.0000000100000002</c:v>
                </c:pt>
                <c:pt idx="20">
                  <c:v>174.00216458690582</c:v>
                </c:pt>
                <c:pt idx="21">
                  <c:v>2.5000043500616402</c:v>
                </c:pt>
                <c:pt idx="22">
                  <c:v>0.40000174002919764</c:v>
                </c:pt>
                <c:pt idx="23">
                  <c:v>0</c:v>
                </c:pt>
              </c:numCache>
            </c:numRef>
          </c:val>
          <c:smooth val="0"/>
          <c:extLst>
            <c:ext xmlns:c16="http://schemas.microsoft.com/office/drawing/2014/chart" uri="{C3380CC4-5D6E-409C-BE32-E72D297353CC}">
              <c16:uniqueId val="{00000000-C6DE-44B1-AFDC-327F4E5FCF43}"/>
            </c:ext>
          </c:extLst>
        </c:ser>
        <c:ser>
          <c:idx val="1"/>
          <c:order val="1"/>
          <c:tx>
            <c:strRef>
              <c:f>Миколаївська!$F$1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Миколаївська!$F$2:$F$25</c:f>
              <c:numCache>
                <c:formatCode>General</c:formatCode>
                <c:ptCount val="24"/>
                <c:pt idx="0">
                  <c:v>2.4372313689219518</c:v>
                </c:pt>
                <c:pt idx="1">
                  <c:v>0.23316013774104125</c:v>
                </c:pt>
                <c:pt idx="2">
                  <c:v>5.5804456450939344E-2</c:v>
                </c:pt>
                <c:pt idx="3">
                  <c:v>1.1281583293456183E-3</c:v>
                </c:pt>
                <c:pt idx="4">
                  <c:v>74.989783704276334</c:v>
                </c:pt>
                <c:pt idx="5">
                  <c:v>1.0226965773236042E-2</c:v>
                </c:pt>
                <c:pt idx="6">
                  <c:v>0.87896890293065011</c:v>
                </c:pt>
                <c:pt idx="7">
                  <c:v>0.87903615356301523</c:v>
                </c:pt>
                <c:pt idx="8">
                  <c:v>302.17585281267282</c:v>
                </c:pt>
                <c:pt idx="9">
                  <c:v>0.87092072861331105</c:v>
                </c:pt>
                <c:pt idx="10">
                  <c:v>160.72060232308078</c:v>
                </c:pt>
                <c:pt idx="11">
                  <c:v>1.8032587761303878</c:v>
                </c:pt>
                <c:pt idx="12">
                  <c:v>2.4372313689219518</c:v>
                </c:pt>
                <c:pt idx="13">
                  <c:v>0.23316013774104125</c:v>
                </c:pt>
                <c:pt idx="14">
                  <c:v>5.5804456450939344E-2</c:v>
                </c:pt>
                <c:pt idx="15">
                  <c:v>1.1281583293456183E-3</c:v>
                </c:pt>
                <c:pt idx="16">
                  <c:v>74.989783704276334</c:v>
                </c:pt>
                <c:pt idx="17">
                  <c:v>1.0226965773236042E-2</c:v>
                </c:pt>
                <c:pt idx="18">
                  <c:v>0.87896890293065011</c:v>
                </c:pt>
                <c:pt idx="19">
                  <c:v>0.87903615356301523</c:v>
                </c:pt>
                <c:pt idx="20">
                  <c:v>302.17585281267282</c:v>
                </c:pt>
                <c:pt idx="21">
                  <c:v>0.87092072861331105</c:v>
                </c:pt>
                <c:pt idx="22">
                  <c:v>160.72060232308078</c:v>
                </c:pt>
                <c:pt idx="23">
                  <c:v>1.8032587761303878</c:v>
                </c:pt>
              </c:numCache>
            </c:numRef>
          </c:val>
          <c:smooth val="0"/>
          <c:extLs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smooth val="0"/>
        <c:axId val="185458688"/>
        <c:axId val="185460224"/>
      </c:lineChart>
      <c:catAx>
        <c:axId val="1854586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0224"/>
        <c:crosses val="autoZero"/>
        <c:auto val="1"/>
        <c:lblAlgn val="ctr"/>
        <c:lblOffset val="100"/>
        <c:noMultiLvlLbl val="0"/>
      </c:catAx>
      <c:valAx>
        <c:axId val="18546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5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Миколаївська!$B$1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Миколаївська!$B$2:$B$25</c:f>
              <c:numCache>
                <c:formatCode>0.0</c:formatCode>
                <c:ptCount val="24"/>
                <c:pt idx="0">
                  <c:v>24.320508204089453</c:v>
                </c:pt>
                <c:pt idx="1">
                  <c:v>61.102054180592233</c:v>
                </c:pt>
                <c:pt idx="2">
                  <c:v>11.945408623210016</c:v>
                </c:pt>
                <c:pt idx="3">
                  <c:v>0.77344372380496496</c:v>
                </c:pt>
                <c:pt idx="4">
                  <c:v>1E-3</c:v>
                </c:pt>
                <c:pt idx="5">
                  <c:v>8.5938191533885003E-2</c:v>
                </c:pt>
                <c:pt idx="6">
                  <c:v>1E-3</c:v>
                </c:pt>
                <c:pt idx="7">
                  <c:v>1E-3</c:v>
                </c:pt>
                <c:pt idx="8">
                  <c:v>1E-3</c:v>
                </c:pt>
                <c:pt idx="9">
                  <c:v>0.34375276613554001</c:v>
                </c:pt>
                <c:pt idx="10">
                  <c:v>0.34375276613554001</c:v>
                </c:pt>
                <c:pt idx="11">
                  <c:v>64.023952692744331</c:v>
                </c:pt>
                <c:pt idx="12">
                  <c:v>73.689915965655459</c:v>
                </c:pt>
                <c:pt idx="13">
                  <c:v>5.3070659668299678</c:v>
                </c:pt>
                <c:pt idx="14">
                  <c:v>79.605989502449518</c:v>
                </c:pt>
                <c:pt idx="15">
                  <c:v>1E-3</c:v>
                </c:pt>
                <c:pt idx="16">
                  <c:v>1E-3</c:v>
                </c:pt>
                <c:pt idx="17">
                  <c:v>1E-3</c:v>
                </c:pt>
                <c:pt idx="18">
                  <c:v>1E-3</c:v>
                </c:pt>
                <c:pt idx="19">
                  <c:v>1E-3</c:v>
                </c:pt>
                <c:pt idx="20">
                  <c:v>1E-3</c:v>
                </c:pt>
                <c:pt idx="21">
                  <c:v>0.17400216284688419</c:v>
                </c:pt>
                <c:pt idx="22">
                  <c:v>0.43500540711721047</c:v>
                </c:pt>
                <c:pt idx="23">
                  <c:v>0.17400216284688419</c:v>
                </c:pt>
              </c:numCache>
            </c:numRef>
          </c:val>
          <c:smooth val="0"/>
          <c:extLst>
            <c:ext xmlns:c16="http://schemas.microsoft.com/office/drawing/2014/chart" uri="{C3380CC4-5D6E-409C-BE32-E72D297353CC}">
              <c16:uniqueId val="{00000000-465B-4954-BD36-E8579438F128}"/>
            </c:ext>
          </c:extLst>
        </c:ser>
        <c:ser>
          <c:idx val="1"/>
          <c:order val="1"/>
          <c:tx>
            <c:strRef>
              <c:f>Миколаївська!$I$1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Миколаївська!$I$2:$I$25</c:f>
              <c:numCache>
                <c:formatCode>General</c:formatCode>
                <c:ptCount val="24"/>
                <c:pt idx="0">
                  <c:v>24.320508204089453</c:v>
                </c:pt>
                <c:pt idx="1">
                  <c:v>59.260289593515658</c:v>
                </c:pt>
                <c:pt idx="2">
                  <c:v>13.808949208629954</c:v>
                </c:pt>
                <c:pt idx="3">
                  <c:v>0.77049449285868599</c:v>
                </c:pt>
                <c:pt idx="4">
                  <c:v>8.6923308238882121E-4</c:v>
                </c:pt>
                <c:pt idx="5">
                  <c:v>6.5183600270341688E-2</c:v>
                </c:pt>
                <c:pt idx="6">
                  <c:v>6.6663001440735701E-4</c:v>
                </c:pt>
                <c:pt idx="7">
                  <c:v>5.8594704851817902E-4</c:v>
                </c:pt>
                <c:pt idx="8">
                  <c:v>5.1506863670299212E-4</c:v>
                </c:pt>
                <c:pt idx="9">
                  <c:v>0.15564130375112786</c:v>
                </c:pt>
                <c:pt idx="10">
                  <c:v>0.13555102669154437</c:v>
                </c:pt>
                <c:pt idx="11">
                  <c:v>21.785813124443617</c:v>
                </c:pt>
                <c:pt idx="12">
                  <c:v>39.276900055169506</c:v>
                </c:pt>
                <c:pt idx="13">
                  <c:v>95.689294332425732</c:v>
                </c:pt>
                <c:pt idx="14">
                  <c:v>22.289579876327444</c:v>
                </c:pt>
                <c:pt idx="15">
                  <c:v>1.2435806388204167</c:v>
                </c:pt>
                <c:pt idx="16">
                  <c:v>1.4029384090108027E-3</c:v>
                </c:pt>
                <c:pt idx="17">
                  <c:v>0.10520604636616561</c:v>
                </c:pt>
                <c:pt idx="18">
                  <c:v>1.0759375033717604E-3</c:v>
                </c:pt>
                <c:pt idx="19">
                  <c:v>9.4571559678530994E-4</c:v>
                </c:pt>
                <c:pt idx="20">
                  <c:v>8.3131819270080437E-4</c:v>
                </c:pt>
                <c:pt idx="21">
                  <c:v>0.25120428174974851</c:v>
                </c:pt>
                <c:pt idx="22">
                  <c:v>0.21877846651001842</c:v>
                </c:pt>
                <c:pt idx="23">
                  <c:v>35.162129985473044</c:v>
                </c:pt>
              </c:numCache>
            </c:numRef>
          </c:val>
          <c:smooth val="0"/>
          <c:extLs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smooth val="0"/>
        <c:axId val="185617024"/>
        <c:axId val="185618816"/>
      </c:lineChart>
      <c:catAx>
        <c:axId val="1856170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18816"/>
        <c:crosses val="autoZero"/>
        <c:auto val="1"/>
        <c:lblAlgn val="ctr"/>
        <c:lblOffset val="100"/>
        <c:noMultiLvlLbl val="0"/>
      </c:catAx>
      <c:valAx>
        <c:axId val="185618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17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Миколаївська!$B$1</c:f>
              <c:strCache>
                <c:ptCount val="1"/>
                <c:pt idx="0">
                  <c:v>Кількість хворих на грип осіб / на 100 тис. населення (спостережна)</c:v>
                </c:pt>
              </c:strCache>
            </c:strRef>
          </c:tx>
          <c:marker>
            <c:symbol val="none"/>
          </c:marker>
          <c:cat>
            <c:strRef>
              <c:f>Миколаївська!$A$2:$A$25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Миколаївська!$B$2:$B$25</c:f>
              <c:numCache>
                <c:formatCode>0.0</c:formatCode>
                <c:ptCount val="24"/>
                <c:pt idx="0">
                  <c:v>24.320508204089453</c:v>
                </c:pt>
                <c:pt idx="1">
                  <c:v>61.102054180592233</c:v>
                </c:pt>
                <c:pt idx="2">
                  <c:v>11.945408623210016</c:v>
                </c:pt>
                <c:pt idx="3">
                  <c:v>0.77344372380496496</c:v>
                </c:pt>
                <c:pt idx="4">
                  <c:v>1E-3</c:v>
                </c:pt>
                <c:pt idx="5">
                  <c:v>8.5938191533885003E-2</c:v>
                </c:pt>
                <c:pt idx="6">
                  <c:v>1E-3</c:v>
                </c:pt>
                <c:pt idx="7">
                  <c:v>1E-3</c:v>
                </c:pt>
                <c:pt idx="8">
                  <c:v>1E-3</c:v>
                </c:pt>
                <c:pt idx="9">
                  <c:v>0.34375276613554001</c:v>
                </c:pt>
                <c:pt idx="10">
                  <c:v>0.34375276613554001</c:v>
                </c:pt>
                <c:pt idx="11">
                  <c:v>64.023952692744331</c:v>
                </c:pt>
                <c:pt idx="12">
                  <c:v>73.689915965655459</c:v>
                </c:pt>
                <c:pt idx="13">
                  <c:v>5.3070659668299678</c:v>
                </c:pt>
                <c:pt idx="14">
                  <c:v>79.605989502449518</c:v>
                </c:pt>
                <c:pt idx="15">
                  <c:v>1E-3</c:v>
                </c:pt>
                <c:pt idx="16">
                  <c:v>1E-3</c:v>
                </c:pt>
                <c:pt idx="17">
                  <c:v>1E-3</c:v>
                </c:pt>
                <c:pt idx="18">
                  <c:v>1E-3</c:v>
                </c:pt>
                <c:pt idx="19">
                  <c:v>1E-3</c:v>
                </c:pt>
                <c:pt idx="20">
                  <c:v>1E-3</c:v>
                </c:pt>
                <c:pt idx="21">
                  <c:v>0.17400216284688419</c:v>
                </c:pt>
                <c:pt idx="22">
                  <c:v>0.43500540711721047</c:v>
                </c:pt>
                <c:pt idx="23">
                  <c:v>0.17400216284688419</c:v>
                </c:pt>
              </c:numCache>
            </c:numRef>
          </c:val>
          <c:smooth val="0"/>
          <c:extLs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smooth val="0"/>
        <c:axId val="185647104"/>
        <c:axId val="185648640"/>
      </c:lineChart>
      <c:catAx>
        <c:axId val="185647104"/>
        <c:scaling>
          <c:orientation val="minMax"/>
        </c:scaling>
        <c:delete val="0"/>
        <c:axPos val="b"/>
        <c:numFmt formatCode="General" sourceLinked="0"/>
        <c:majorTickMark val="out"/>
        <c:minorTickMark val="none"/>
        <c:tickLblPos val="nextTo"/>
        <c:crossAx val="185648640"/>
        <c:crosses val="autoZero"/>
        <c:auto val="1"/>
        <c:lblAlgn val="ctr"/>
        <c:lblOffset val="100"/>
        <c:noMultiLvlLbl val="0"/>
      </c:catAx>
      <c:valAx>
        <c:axId val="185648640"/>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18564710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Миколаївська!$F$1</c:f>
              <c:strCache>
                <c:ptCount val="1"/>
                <c:pt idx="0">
                  <c:v>Інтенсивність передачи збудника грипу (усереднена)</c:v>
                </c:pt>
              </c:strCache>
            </c:strRef>
          </c:tx>
          <c:spPr>
            <a:ln w="15875"/>
          </c:spPr>
          <c:marker>
            <c:symbol val="square"/>
            <c:size val="5"/>
          </c:marker>
          <c:cat>
            <c:strRef>
              <c:f>Миколаївська!$A$2:$A$25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Миколаївська!$F$2:$F$25</c:f>
              <c:numCache>
                <c:formatCode>General</c:formatCode>
                <c:ptCount val="24"/>
                <c:pt idx="0">
                  <c:v>2.4372313689219518</c:v>
                </c:pt>
                <c:pt idx="1">
                  <c:v>0.23316013774104125</c:v>
                </c:pt>
                <c:pt idx="2">
                  <c:v>5.5804456450939344E-2</c:v>
                </c:pt>
                <c:pt idx="3">
                  <c:v>1.1281583293456183E-3</c:v>
                </c:pt>
                <c:pt idx="4">
                  <c:v>74.989783704276334</c:v>
                </c:pt>
                <c:pt idx="5">
                  <c:v>1.0226965773236042E-2</c:v>
                </c:pt>
                <c:pt idx="6">
                  <c:v>0.87896890293065011</c:v>
                </c:pt>
                <c:pt idx="7">
                  <c:v>0.87903615356301523</c:v>
                </c:pt>
                <c:pt idx="8">
                  <c:v>302.17585281267282</c:v>
                </c:pt>
                <c:pt idx="9">
                  <c:v>0.87092072861331105</c:v>
                </c:pt>
                <c:pt idx="10">
                  <c:v>160.72060232308078</c:v>
                </c:pt>
                <c:pt idx="11">
                  <c:v>1.8032587761303878</c:v>
                </c:pt>
                <c:pt idx="12">
                  <c:v>2.4372313689219518</c:v>
                </c:pt>
                <c:pt idx="13">
                  <c:v>0.23316013774104125</c:v>
                </c:pt>
                <c:pt idx="14">
                  <c:v>5.5804456450939344E-2</c:v>
                </c:pt>
                <c:pt idx="15">
                  <c:v>1.1281583293456183E-3</c:v>
                </c:pt>
                <c:pt idx="16">
                  <c:v>74.989783704276334</c:v>
                </c:pt>
                <c:pt idx="17">
                  <c:v>1.0226965773236042E-2</c:v>
                </c:pt>
                <c:pt idx="18">
                  <c:v>0.87896890293065011</c:v>
                </c:pt>
                <c:pt idx="19">
                  <c:v>0.87903615356301523</c:v>
                </c:pt>
                <c:pt idx="20">
                  <c:v>302.17585281267282</c:v>
                </c:pt>
                <c:pt idx="21">
                  <c:v>0.87092072861331105</c:v>
                </c:pt>
                <c:pt idx="22">
                  <c:v>160.72060232308078</c:v>
                </c:pt>
                <c:pt idx="23">
                  <c:v>1.8032587761303878</c:v>
                </c:pt>
              </c:numCache>
            </c:numRef>
          </c:val>
          <c:smooth val="0"/>
          <c:extLst>
            <c:ext xmlns:c16="http://schemas.microsoft.com/office/drawing/2014/chart" uri="{C3380CC4-5D6E-409C-BE32-E72D297353CC}">
              <c16:uniqueId val="{00000000-B25D-4B1A-AC3C-64912DAD8089}"/>
            </c:ext>
          </c:extLst>
        </c:ser>
        <c:ser>
          <c:idx val="1"/>
          <c:order val="1"/>
          <c:tx>
            <c:strRef>
              <c:f>Миколаївська!$E$1</c:f>
              <c:strCache>
                <c:ptCount val="1"/>
                <c:pt idx="0">
                  <c:v>Інтенсивність передачи збудника грипу (розрахована)</c:v>
                </c:pt>
              </c:strCache>
            </c:strRef>
          </c:tx>
          <c:spPr>
            <a:ln w="15875"/>
          </c:spPr>
          <c:marker>
            <c:symbol val="triangle"/>
            <c:size val="5"/>
          </c:marker>
          <c:cat>
            <c:strRef>
              <c:f>Миколаївська!$A$2:$A$25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Миколаївська!$E$2:$E$25</c:f>
              <c:numCache>
                <c:formatCode>General</c:formatCode>
                <c:ptCount val="24"/>
                <c:pt idx="0">
                  <c:v>2.512978660347335</c:v>
                </c:pt>
                <c:pt idx="1">
                  <c:v>0.19561882388487714</c:v>
                </c:pt>
                <c:pt idx="2">
                  <c:v>6.475593680010748E-2</c:v>
                </c:pt>
                <c:pt idx="3">
                  <c:v>1.292928888966234E-3</c:v>
                </c:pt>
                <c:pt idx="4">
                  <c:v>85.938192393266931</c:v>
                </c:pt>
                <c:pt idx="5">
                  <c:v>1.1636280000008593E-2</c:v>
                </c:pt>
                <c:pt idx="6">
                  <c:v>1.0000000100000002</c:v>
                </c:pt>
                <c:pt idx="7">
                  <c:v>1.0000000100000002</c:v>
                </c:pt>
                <c:pt idx="8">
                  <c:v>343.75276957306772</c:v>
                </c:pt>
                <c:pt idx="9">
                  <c:v>1.000003437539478</c:v>
                </c:pt>
                <c:pt idx="10">
                  <c:v>186.25064024172778</c:v>
                </c:pt>
                <c:pt idx="11">
                  <c:v>1.1517115436749232</c:v>
                </c:pt>
                <c:pt idx="12">
                  <c:v>7.2071999996940889E-2</c:v>
                </c:pt>
                <c:pt idx="13">
                  <c:v>15.00079610214469</c:v>
                </c:pt>
                <c:pt idx="14">
                  <c:v>1.257187681940013E-5</c:v>
                </c:pt>
                <c:pt idx="15">
                  <c:v>1.0000000100000002</c:v>
                </c:pt>
                <c:pt idx="16">
                  <c:v>1.0000000100000002</c:v>
                </c:pt>
                <c:pt idx="17">
                  <c:v>1.0000000100000002</c:v>
                </c:pt>
                <c:pt idx="18">
                  <c:v>1.0000000100000002</c:v>
                </c:pt>
                <c:pt idx="19">
                  <c:v>1.0000000100000002</c:v>
                </c:pt>
                <c:pt idx="20">
                  <c:v>174.00216458690582</c:v>
                </c:pt>
                <c:pt idx="21">
                  <c:v>2.5000043500616402</c:v>
                </c:pt>
                <c:pt idx="22">
                  <c:v>0.40000174002919764</c:v>
                </c:pt>
                <c:pt idx="23">
                  <c:v>0</c:v>
                </c:pt>
              </c:numCache>
            </c:numRef>
          </c:val>
          <c:smooth val="0"/>
          <c:extLs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185682944"/>
        <c:axId val="185692928"/>
      </c:lineChart>
      <c:catAx>
        <c:axId val="185682944"/>
        <c:scaling>
          <c:orientation val="minMax"/>
        </c:scaling>
        <c:delete val="0"/>
        <c:axPos val="b"/>
        <c:numFmt formatCode="General" sourceLinked="1"/>
        <c:majorTickMark val="out"/>
        <c:minorTickMark val="none"/>
        <c:tickLblPos val="nextTo"/>
        <c:crossAx val="185692928"/>
        <c:crosses val="autoZero"/>
        <c:auto val="1"/>
        <c:lblAlgn val="ctr"/>
        <c:lblOffset val="100"/>
        <c:noMultiLvlLbl val="0"/>
      </c:catAx>
      <c:valAx>
        <c:axId val="185692928"/>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185682944"/>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Миколаївська!$F$1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Миколаївська!$E$2:$E$25</c:f>
              <c:numCache>
                <c:formatCode>General</c:formatCode>
                <c:ptCount val="24"/>
                <c:pt idx="0">
                  <c:v>2.512978660347335</c:v>
                </c:pt>
                <c:pt idx="1">
                  <c:v>0.19561882388487714</c:v>
                </c:pt>
                <c:pt idx="2">
                  <c:v>6.475593680010748E-2</c:v>
                </c:pt>
                <c:pt idx="3">
                  <c:v>1.292928888966234E-3</c:v>
                </c:pt>
                <c:pt idx="4">
                  <c:v>85.938192393266931</c:v>
                </c:pt>
                <c:pt idx="5">
                  <c:v>1.1636280000008593E-2</c:v>
                </c:pt>
                <c:pt idx="6">
                  <c:v>1.0000000100000002</c:v>
                </c:pt>
                <c:pt idx="7">
                  <c:v>1.0000000100000002</c:v>
                </c:pt>
                <c:pt idx="8">
                  <c:v>343.75276957306772</c:v>
                </c:pt>
                <c:pt idx="9">
                  <c:v>1.000003437539478</c:v>
                </c:pt>
                <c:pt idx="10">
                  <c:v>186.25064024172778</c:v>
                </c:pt>
                <c:pt idx="11">
                  <c:v>1.1517115436749232</c:v>
                </c:pt>
                <c:pt idx="12">
                  <c:v>7.2071999996940889E-2</c:v>
                </c:pt>
                <c:pt idx="13">
                  <c:v>15.00079610214469</c:v>
                </c:pt>
                <c:pt idx="14">
                  <c:v>1.257187681940013E-5</c:v>
                </c:pt>
                <c:pt idx="15">
                  <c:v>1.0000000100000002</c:v>
                </c:pt>
                <c:pt idx="16">
                  <c:v>1.0000000100000002</c:v>
                </c:pt>
                <c:pt idx="17">
                  <c:v>1.0000000100000002</c:v>
                </c:pt>
                <c:pt idx="18">
                  <c:v>1.0000000100000002</c:v>
                </c:pt>
                <c:pt idx="19">
                  <c:v>1.0000000100000002</c:v>
                </c:pt>
                <c:pt idx="20">
                  <c:v>174.00216458690582</c:v>
                </c:pt>
                <c:pt idx="21">
                  <c:v>2.5000043500616402</c:v>
                </c:pt>
                <c:pt idx="22">
                  <c:v>0.40000174002919764</c:v>
                </c:pt>
                <c:pt idx="23">
                  <c:v>0</c:v>
                </c:pt>
              </c:numCache>
            </c:numRef>
          </c:xVal>
          <c:yVal>
            <c:numRef>
              <c:f>Миколаївська!$F$2:$F$25</c:f>
              <c:numCache>
                <c:formatCode>General</c:formatCode>
                <c:ptCount val="24"/>
                <c:pt idx="0">
                  <c:v>2.4372313689219518</c:v>
                </c:pt>
                <c:pt idx="1">
                  <c:v>0.23316013774104125</c:v>
                </c:pt>
                <c:pt idx="2">
                  <c:v>5.5804456450939344E-2</c:v>
                </c:pt>
                <c:pt idx="3">
                  <c:v>1.1281583293456183E-3</c:v>
                </c:pt>
                <c:pt idx="4">
                  <c:v>74.989783704276334</c:v>
                </c:pt>
                <c:pt idx="5">
                  <c:v>1.0226965773236042E-2</c:v>
                </c:pt>
                <c:pt idx="6">
                  <c:v>0.87896890293065011</c:v>
                </c:pt>
                <c:pt idx="7">
                  <c:v>0.87903615356301523</c:v>
                </c:pt>
                <c:pt idx="8">
                  <c:v>302.17585281267282</c:v>
                </c:pt>
                <c:pt idx="9">
                  <c:v>0.87092072861331105</c:v>
                </c:pt>
                <c:pt idx="10">
                  <c:v>160.72060232308078</c:v>
                </c:pt>
                <c:pt idx="11">
                  <c:v>1.8032587761303878</c:v>
                </c:pt>
                <c:pt idx="12">
                  <c:v>2.4372313689219518</c:v>
                </c:pt>
                <c:pt idx="13">
                  <c:v>0.23316013774104125</c:v>
                </c:pt>
                <c:pt idx="14">
                  <c:v>5.5804456450939344E-2</c:v>
                </c:pt>
                <c:pt idx="15">
                  <c:v>1.1281583293456183E-3</c:v>
                </c:pt>
                <c:pt idx="16">
                  <c:v>74.989783704276334</c:v>
                </c:pt>
                <c:pt idx="17">
                  <c:v>1.0226965773236042E-2</c:v>
                </c:pt>
                <c:pt idx="18">
                  <c:v>0.87896890293065011</c:v>
                </c:pt>
                <c:pt idx="19">
                  <c:v>0.87903615356301523</c:v>
                </c:pt>
                <c:pt idx="20">
                  <c:v>302.17585281267282</c:v>
                </c:pt>
                <c:pt idx="21">
                  <c:v>0.87092072861331105</c:v>
                </c:pt>
                <c:pt idx="22">
                  <c:v>160.72060232308078</c:v>
                </c:pt>
                <c:pt idx="23">
                  <c:v>1.8032587761303878</c:v>
                </c:pt>
              </c:numCache>
            </c:numRef>
          </c:yVal>
          <c:smooth val="0"/>
          <c:extLs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186148736"/>
        <c:axId val="186150912"/>
      </c:scatterChart>
      <c:valAx>
        <c:axId val="18614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6150912"/>
        <c:crosses val="autoZero"/>
        <c:crossBetween val="midCat"/>
      </c:valAx>
      <c:valAx>
        <c:axId val="1861509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6148736"/>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Одеська!$C$1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Одеська!$C$2:$C$25</c:f>
              <c:numCache>
                <c:formatCode>General</c:formatCode>
                <c:ptCount val="24"/>
                <c:pt idx="0">
                  <c:v>1.5783635493183061E-3</c:v>
                </c:pt>
                <c:pt idx="1">
                  <c:v>8.3718247224134326E-4</c:v>
                </c:pt>
                <c:pt idx="2">
                  <c:v>7.7974932316920317E-5</c:v>
                </c:pt>
                <c:pt idx="3">
                  <c:v>5.0306407946400199E-6</c:v>
                </c:pt>
                <c:pt idx="4">
                  <c:v>1E-8</c:v>
                </c:pt>
                <c:pt idx="5">
                  <c:v>1E-8</c:v>
                </c:pt>
                <c:pt idx="6">
                  <c:v>1E-8</c:v>
                </c:pt>
                <c:pt idx="7">
                  <c:v>1E-8</c:v>
                </c:pt>
                <c:pt idx="8">
                  <c:v>1E-8</c:v>
                </c:pt>
                <c:pt idx="9">
                  <c:v>1E-8</c:v>
                </c:pt>
                <c:pt idx="10">
                  <c:v>1E-8</c:v>
                </c:pt>
                <c:pt idx="11">
                  <c:v>5.1144848078840211E-4</c:v>
                </c:pt>
                <c:pt idx="12">
                  <c:v>4.8159174491129282E-4</c:v>
                </c:pt>
                <c:pt idx="13">
                  <c:v>1.8059690434173479E-4</c:v>
                </c:pt>
                <c:pt idx="14">
                  <c:v>7.7122034674605633E-4</c:v>
                </c:pt>
                <c:pt idx="15">
                  <c:v>2.062761844462705E-5</c:v>
                </c:pt>
                <c:pt idx="16">
                  <c:v>1E-8</c:v>
                </c:pt>
                <c:pt idx="17">
                  <c:v>1E-8</c:v>
                </c:pt>
                <c:pt idx="18">
                  <c:v>1E-8</c:v>
                </c:pt>
                <c:pt idx="19">
                  <c:v>1E-8</c:v>
                </c:pt>
                <c:pt idx="20">
                  <c:v>1E-8</c:v>
                </c:pt>
                <c:pt idx="21">
                  <c:v>1E-8</c:v>
                </c:pt>
                <c:pt idx="22">
                  <c:v>1E-8</c:v>
                </c:pt>
                <c:pt idx="23">
                  <c:v>3.7887462449314992E-5</c:v>
                </c:pt>
              </c:numCache>
            </c:numRef>
          </c:val>
          <c:smooth val="0"/>
          <c:extLst>
            <c:ext xmlns:c16="http://schemas.microsoft.com/office/drawing/2014/chart" uri="{C3380CC4-5D6E-409C-BE32-E72D297353CC}">
              <c16:uniqueId val="{00000000-158A-4C30-A915-1FB9A3186CCA}"/>
            </c:ext>
          </c:extLst>
        </c:ser>
        <c:ser>
          <c:idx val="1"/>
          <c:order val="1"/>
          <c:tx>
            <c:strRef>
              <c:f>Одеська!$G$1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Одеська!$G$2:$G$25</c:f>
              <c:numCache>
                <c:formatCode>General</c:formatCode>
                <c:ptCount val="24"/>
                <c:pt idx="0">
                  <c:v>1.5783635493183061E-3</c:v>
                </c:pt>
                <c:pt idx="1">
                  <c:v>8.2974181413215714E-4</c:v>
                </c:pt>
                <c:pt idx="2">
                  <c:v>8.4685176352880398E-5</c:v>
                </c:pt>
                <c:pt idx="3">
                  <c:v>5.7574879019304534E-6</c:v>
                </c:pt>
                <c:pt idx="4">
                  <c:v>1.1254334195787943E-8</c:v>
                </c:pt>
                <c:pt idx="5">
                  <c:v>1.1065836143228567E-8</c:v>
                </c:pt>
                <c:pt idx="6">
                  <c:v>1.0879956873720927E-8</c:v>
                </c:pt>
                <c:pt idx="7">
                  <c:v>1.0696016975919135E-8</c:v>
                </c:pt>
                <c:pt idx="8">
                  <c:v>1.051454457167892E-8</c:v>
                </c:pt>
                <c:pt idx="9">
                  <c:v>1.033493337967489E-8</c:v>
                </c:pt>
                <c:pt idx="10">
                  <c:v>1.0157408065184228E-8</c:v>
                </c:pt>
                <c:pt idx="11">
                  <c:v>5.1054947214677427E-4</c:v>
                </c:pt>
                <c:pt idx="12">
                  <c:v>9.1830187470212145E-4</c:v>
                </c:pt>
                <c:pt idx="13">
                  <c:v>4.8306817216848489E-4</c:v>
                </c:pt>
                <c:pt idx="14">
                  <c:v>4.9320049204880407E-5</c:v>
                </c:pt>
                <c:pt idx="15">
                  <c:v>3.3532389252377554E-6</c:v>
                </c:pt>
                <c:pt idx="16">
                  <c:v>6.5546924073432861E-9</c:v>
                </c:pt>
                <c:pt idx="17">
                  <c:v>6.4449083551252058E-9</c:v>
                </c:pt>
                <c:pt idx="18">
                  <c:v>6.3366495197721742E-9</c:v>
                </c:pt>
                <c:pt idx="19">
                  <c:v>6.2295202020120468E-9</c:v>
                </c:pt>
                <c:pt idx="20">
                  <c:v>6.1238279879561789E-9</c:v>
                </c:pt>
                <c:pt idx="21">
                  <c:v>6.0192197703428889E-9</c:v>
                </c:pt>
                <c:pt idx="22">
                  <c:v>5.9158263976329399E-9</c:v>
                </c:pt>
                <c:pt idx="23">
                  <c:v>2.9735165093808924E-4</c:v>
                </c:pt>
              </c:numCache>
            </c:numRef>
          </c:val>
          <c:smooth val="0"/>
          <c:extLs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smooth val="0"/>
        <c:axId val="232284544"/>
        <c:axId val="232286080"/>
      </c:lineChart>
      <c:catAx>
        <c:axId val="2322845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86080"/>
        <c:crosses val="autoZero"/>
        <c:auto val="1"/>
        <c:lblAlgn val="ctr"/>
        <c:lblOffset val="100"/>
        <c:noMultiLvlLbl val="0"/>
      </c:catAx>
      <c:valAx>
        <c:axId val="23228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84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Одеська!$E$1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Одеська!$E$2:$E$25</c:f>
              <c:numCache>
                <c:formatCode>General</c:formatCode>
                <c:ptCount val="24"/>
                <c:pt idx="0">
                  <c:v>0.53125019252643746</c:v>
                </c:pt>
                <c:pt idx="1">
                  <c:v>9.3217749830606489E-2</c:v>
                </c:pt>
                <c:pt idx="2">
                  <c:v>6.4521160065347166E-2</c:v>
                </c:pt>
                <c:pt idx="3">
                  <c:v>1.9878283333836398E-3</c:v>
                </c:pt>
                <c:pt idx="4">
                  <c:v>1.0000000100000002</c:v>
                </c:pt>
                <c:pt idx="5">
                  <c:v>1.0000000100000002</c:v>
                </c:pt>
                <c:pt idx="6">
                  <c:v>1.0000000100000002</c:v>
                </c:pt>
                <c:pt idx="7">
                  <c:v>1.0000000100000002</c:v>
                </c:pt>
                <c:pt idx="8">
                  <c:v>1.0000000100000002</c:v>
                </c:pt>
                <c:pt idx="9">
                  <c:v>1.0000000100000002</c:v>
                </c:pt>
                <c:pt idx="10">
                  <c:v>51144.848590288697</c:v>
                </c:pt>
                <c:pt idx="11">
                  <c:v>0.94210501822948811</c:v>
                </c:pt>
                <c:pt idx="12">
                  <c:v>0.37518068392022613</c:v>
                </c:pt>
                <c:pt idx="13">
                  <c:v>4.2711676300481818</c:v>
                </c:pt>
                <c:pt idx="14">
                  <c:v>2.6767368429991747E-2</c:v>
                </c:pt>
                <c:pt idx="15">
                  <c:v>4.8479693898179072E-4</c:v>
                </c:pt>
                <c:pt idx="16">
                  <c:v>1.0000000100000002</c:v>
                </c:pt>
                <c:pt idx="17">
                  <c:v>1.0000000100000002</c:v>
                </c:pt>
                <c:pt idx="18">
                  <c:v>1.0000000100000002</c:v>
                </c:pt>
                <c:pt idx="19">
                  <c:v>1.0000000100000002</c:v>
                </c:pt>
                <c:pt idx="20">
                  <c:v>1.0000000100000002</c:v>
                </c:pt>
                <c:pt idx="21">
                  <c:v>1.0000000100000002</c:v>
                </c:pt>
                <c:pt idx="22">
                  <c:v>3788.7462828189618</c:v>
                </c:pt>
                <c:pt idx="23">
                  <c:v>0</c:v>
                </c:pt>
              </c:numCache>
            </c:numRef>
          </c:val>
          <c:smooth val="0"/>
          <c:extLst>
            <c:ext xmlns:c16="http://schemas.microsoft.com/office/drawing/2014/chart" uri="{C3380CC4-5D6E-409C-BE32-E72D297353CC}">
              <c16:uniqueId val="{00000000-C6DE-44B1-AFDC-327F4E5FCF43}"/>
            </c:ext>
          </c:extLst>
        </c:ser>
        <c:ser>
          <c:idx val="1"/>
          <c:order val="1"/>
          <c:tx>
            <c:strRef>
              <c:f>Одеська!$F$1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Одеська!$F$2:$F$25</c:f>
              <c:numCache>
                <c:formatCode>General</c:formatCode>
                <c:ptCount val="24"/>
                <c:pt idx="0">
                  <c:v>0.52652858023270921</c:v>
                </c:pt>
                <c:pt idx="1">
                  <c:v>0.10214683663391168</c:v>
                </c:pt>
                <c:pt idx="2">
                  <c:v>6.7992720391928524E-2</c:v>
                </c:pt>
                <c:pt idx="3">
                  <c:v>1.954741231688989E-3</c:v>
                </c:pt>
                <c:pt idx="4">
                  <c:v>0.98325108133972916</c:v>
                </c:pt>
                <c:pt idx="5">
                  <c:v>0.98320243073312064</c:v>
                </c:pt>
                <c:pt idx="6">
                  <c:v>0.98309370307580268</c:v>
                </c:pt>
                <c:pt idx="7">
                  <c:v>0.98303365709076274</c:v>
                </c:pt>
                <c:pt idx="8">
                  <c:v>0.98291784469479593</c:v>
                </c:pt>
                <c:pt idx="9">
                  <c:v>0.98282280078711937</c:v>
                </c:pt>
                <c:pt idx="10">
                  <c:v>50263.755680211863</c:v>
                </c:pt>
                <c:pt idx="11">
                  <c:v>1.7995728187981146</c:v>
                </c:pt>
                <c:pt idx="12">
                  <c:v>0.52652858023270921</c:v>
                </c:pt>
                <c:pt idx="13">
                  <c:v>0.10214683663391168</c:v>
                </c:pt>
                <c:pt idx="14">
                  <c:v>6.7992720391928524E-2</c:v>
                </c:pt>
                <c:pt idx="15">
                  <c:v>1.954741231688989E-3</c:v>
                </c:pt>
                <c:pt idx="16">
                  <c:v>0.98325108133972916</c:v>
                </c:pt>
                <c:pt idx="17">
                  <c:v>0.98320243073312064</c:v>
                </c:pt>
                <c:pt idx="18">
                  <c:v>0.98309370307580268</c:v>
                </c:pt>
                <c:pt idx="19">
                  <c:v>0.98303365709076274</c:v>
                </c:pt>
                <c:pt idx="20">
                  <c:v>0.98291784469479593</c:v>
                </c:pt>
                <c:pt idx="21">
                  <c:v>0.98282280078711937</c:v>
                </c:pt>
                <c:pt idx="22">
                  <c:v>50263.755680211863</c:v>
                </c:pt>
                <c:pt idx="23">
                  <c:v>1.7995728187981146</c:v>
                </c:pt>
              </c:numCache>
            </c:numRef>
          </c:val>
          <c:smooth val="0"/>
          <c:extLs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smooth val="0"/>
        <c:axId val="232279040"/>
        <c:axId val="233657088"/>
      </c:lineChart>
      <c:catAx>
        <c:axId val="2322790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657088"/>
        <c:crosses val="autoZero"/>
        <c:auto val="1"/>
        <c:lblAlgn val="ctr"/>
        <c:lblOffset val="100"/>
        <c:noMultiLvlLbl val="0"/>
      </c:catAx>
      <c:valAx>
        <c:axId val="23365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79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Одеська!$B$1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Одеська!$B$2:$B$25</c:f>
              <c:numCache>
                <c:formatCode>0.0</c:formatCode>
                <c:ptCount val="24"/>
                <c:pt idx="0">
                  <c:v>157.83635493183061</c:v>
                </c:pt>
                <c:pt idx="1">
                  <c:v>83.718247224134331</c:v>
                </c:pt>
                <c:pt idx="2">
                  <c:v>7.7974932316920311</c:v>
                </c:pt>
                <c:pt idx="3">
                  <c:v>0.503064079464002</c:v>
                </c:pt>
                <c:pt idx="4">
                  <c:v>1E-3</c:v>
                </c:pt>
                <c:pt idx="5">
                  <c:v>1E-3</c:v>
                </c:pt>
                <c:pt idx="6">
                  <c:v>1E-3</c:v>
                </c:pt>
                <c:pt idx="7">
                  <c:v>1E-3</c:v>
                </c:pt>
                <c:pt idx="8">
                  <c:v>1E-3</c:v>
                </c:pt>
                <c:pt idx="9">
                  <c:v>1E-3</c:v>
                </c:pt>
                <c:pt idx="10">
                  <c:v>1E-3</c:v>
                </c:pt>
                <c:pt idx="11">
                  <c:v>51.144848078840205</c:v>
                </c:pt>
                <c:pt idx="12">
                  <c:v>48.159174491129285</c:v>
                </c:pt>
                <c:pt idx="13">
                  <c:v>18.059690434173479</c:v>
                </c:pt>
                <c:pt idx="14">
                  <c:v>77.122034674605629</c:v>
                </c:pt>
                <c:pt idx="15">
                  <c:v>2.0627618444627052</c:v>
                </c:pt>
                <c:pt idx="16">
                  <c:v>1E-3</c:v>
                </c:pt>
                <c:pt idx="17">
                  <c:v>1E-3</c:v>
                </c:pt>
                <c:pt idx="18">
                  <c:v>1E-3</c:v>
                </c:pt>
                <c:pt idx="19">
                  <c:v>1E-3</c:v>
                </c:pt>
                <c:pt idx="20">
                  <c:v>1E-3</c:v>
                </c:pt>
                <c:pt idx="21">
                  <c:v>1E-3</c:v>
                </c:pt>
                <c:pt idx="22">
                  <c:v>1E-3</c:v>
                </c:pt>
                <c:pt idx="23">
                  <c:v>3.7887462449314993</c:v>
                </c:pt>
              </c:numCache>
            </c:numRef>
          </c:val>
          <c:smooth val="0"/>
          <c:extLst>
            <c:ext xmlns:c16="http://schemas.microsoft.com/office/drawing/2014/chart" uri="{C3380CC4-5D6E-409C-BE32-E72D297353CC}">
              <c16:uniqueId val="{00000000-465B-4954-BD36-E8579438F128}"/>
            </c:ext>
          </c:extLst>
        </c:ser>
        <c:ser>
          <c:idx val="1"/>
          <c:order val="1"/>
          <c:tx>
            <c:strRef>
              <c:f>Одеська!$I$1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Одеська!$I$2:$I$25</c:f>
              <c:numCache>
                <c:formatCode>General</c:formatCode>
                <c:ptCount val="24"/>
                <c:pt idx="0">
                  <c:v>157.83635493183061</c:v>
                </c:pt>
                <c:pt idx="1">
                  <c:v>82.974181413215717</c:v>
                </c:pt>
                <c:pt idx="2">
                  <c:v>8.4685176352880394</c:v>
                </c:pt>
                <c:pt idx="3">
                  <c:v>0.57574879019304537</c:v>
                </c:pt>
                <c:pt idx="4">
                  <c:v>1.1254334195787944E-3</c:v>
                </c:pt>
                <c:pt idx="5">
                  <c:v>1.1065836143228566E-3</c:v>
                </c:pt>
                <c:pt idx="6">
                  <c:v>1.0879956873720926E-3</c:v>
                </c:pt>
                <c:pt idx="7">
                  <c:v>1.0696016975919136E-3</c:v>
                </c:pt>
                <c:pt idx="8">
                  <c:v>1.0514544571678919E-3</c:v>
                </c:pt>
                <c:pt idx="9">
                  <c:v>1.033493337967489E-3</c:v>
                </c:pt>
                <c:pt idx="10">
                  <c:v>1.0157408065184228E-3</c:v>
                </c:pt>
                <c:pt idx="11">
                  <c:v>51.054947214677426</c:v>
                </c:pt>
                <c:pt idx="12">
                  <c:v>91.830187470212138</c:v>
                </c:pt>
                <c:pt idx="13">
                  <c:v>48.306817216848486</c:v>
                </c:pt>
                <c:pt idx="14">
                  <c:v>4.9320049204880405</c:v>
                </c:pt>
                <c:pt idx="15">
                  <c:v>0.33532389252377554</c:v>
                </c:pt>
                <c:pt idx="16">
                  <c:v>6.5546924073432863E-4</c:v>
                </c:pt>
                <c:pt idx="17">
                  <c:v>6.4449083551252056E-4</c:v>
                </c:pt>
                <c:pt idx="18">
                  <c:v>6.3366495197721736E-4</c:v>
                </c:pt>
                <c:pt idx="19">
                  <c:v>6.2295202020120472E-4</c:v>
                </c:pt>
                <c:pt idx="20">
                  <c:v>6.1238279879561783E-4</c:v>
                </c:pt>
                <c:pt idx="21">
                  <c:v>6.0192197703428892E-4</c:v>
                </c:pt>
                <c:pt idx="22">
                  <c:v>5.9158263976329399E-4</c:v>
                </c:pt>
                <c:pt idx="23">
                  <c:v>29.735165093808924</c:v>
                </c:pt>
              </c:numCache>
            </c:numRef>
          </c:val>
          <c:smooth val="0"/>
          <c:extLs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smooth val="0"/>
        <c:axId val="232355712"/>
        <c:axId val="232357248"/>
      </c:lineChart>
      <c:catAx>
        <c:axId val="2323557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357248"/>
        <c:crosses val="autoZero"/>
        <c:auto val="1"/>
        <c:lblAlgn val="ctr"/>
        <c:lblOffset val="100"/>
        <c:noMultiLvlLbl val="0"/>
      </c:catAx>
      <c:valAx>
        <c:axId val="232357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355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Одеська!$B$1</c:f>
              <c:strCache>
                <c:ptCount val="1"/>
                <c:pt idx="0">
                  <c:v>Кількість хворих на грип осіб / на 100 тис. населення (спостережна)</c:v>
                </c:pt>
              </c:strCache>
            </c:strRef>
          </c:tx>
          <c:marker>
            <c:symbol val="none"/>
          </c:marker>
          <c:cat>
            <c:strRef>
              <c:f>Одеська!$A$2:$A$25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Одеська!$B$2:$B$25</c:f>
              <c:numCache>
                <c:formatCode>0.0</c:formatCode>
                <c:ptCount val="24"/>
                <c:pt idx="0">
                  <c:v>157.83635493183061</c:v>
                </c:pt>
                <c:pt idx="1">
                  <c:v>83.718247224134331</c:v>
                </c:pt>
                <c:pt idx="2">
                  <c:v>7.7974932316920311</c:v>
                </c:pt>
                <c:pt idx="3">
                  <c:v>0.503064079464002</c:v>
                </c:pt>
                <c:pt idx="4">
                  <c:v>1E-3</c:v>
                </c:pt>
                <c:pt idx="5">
                  <c:v>1E-3</c:v>
                </c:pt>
                <c:pt idx="6">
                  <c:v>1E-3</c:v>
                </c:pt>
                <c:pt idx="7">
                  <c:v>1E-3</c:v>
                </c:pt>
                <c:pt idx="8">
                  <c:v>1E-3</c:v>
                </c:pt>
                <c:pt idx="9">
                  <c:v>1E-3</c:v>
                </c:pt>
                <c:pt idx="10">
                  <c:v>1E-3</c:v>
                </c:pt>
                <c:pt idx="11">
                  <c:v>51.144848078840205</c:v>
                </c:pt>
                <c:pt idx="12">
                  <c:v>48.159174491129285</c:v>
                </c:pt>
                <c:pt idx="13">
                  <c:v>18.059690434173479</c:v>
                </c:pt>
                <c:pt idx="14">
                  <c:v>77.122034674605629</c:v>
                </c:pt>
                <c:pt idx="15">
                  <c:v>2.0627618444627052</c:v>
                </c:pt>
                <c:pt idx="16">
                  <c:v>1E-3</c:v>
                </c:pt>
                <c:pt idx="17">
                  <c:v>1E-3</c:v>
                </c:pt>
                <c:pt idx="18">
                  <c:v>1E-3</c:v>
                </c:pt>
                <c:pt idx="19">
                  <c:v>1E-3</c:v>
                </c:pt>
                <c:pt idx="20">
                  <c:v>1E-3</c:v>
                </c:pt>
                <c:pt idx="21">
                  <c:v>1E-3</c:v>
                </c:pt>
                <c:pt idx="22">
                  <c:v>1E-3</c:v>
                </c:pt>
                <c:pt idx="23">
                  <c:v>3.7887462449314993</c:v>
                </c:pt>
              </c:numCache>
            </c:numRef>
          </c:val>
          <c:smooth val="0"/>
          <c:extLs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smooth val="0"/>
        <c:axId val="232344576"/>
        <c:axId val="232375040"/>
      </c:lineChart>
      <c:catAx>
        <c:axId val="232344576"/>
        <c:scaling>
          <c:orientation val="minMax"/>
        </c:scaling>
        <c:delete val="0"/>
        <c:axPos val="b"/>
        <c:numFmt formatCode="General" sourceLinked="0"/>
        <c:majorTickMark val="out"/>
        <c:minorTickMark val="none"/>
        <c:tickLblPos val="nextTo"/>
        <c:crossAx val="232375040"/>
        <c:crosses val="autoZero"/>
        <c:auto val="1"/>
        <c:lblAlgn val="ctr"/>
        <c:lblOffset val="100"/>
        <c:noMultiLvlLbl val="0"/>
      </c:catAx>
      <c:valAx>
        <c:axId val="232375040"/>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3234457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Одеська!$F$1</c:f>
              <c:strCache>
                <c:ptCount val="1"/>
                <c:pt idx="0">
                  <c:v>Інтенсивність передачи збудника грипу (усереднена)</c:v>
                </c:pt>
              </c:strCache>
            </c:strRef>
          </c:tx>
          <c:spPr>
            <a:ln w="15875"/>
          </c:spPr>
          <c:marker>
            <c:symbol val="square"/>
            <c:size val="5"/>
          </c:marker>
          <c:cat>
            <c:strRef>
              <c:f>Одеська!$A$2:$A$25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Одеська!$F$2:$F$25</c:f>
              <c:numCache>
                <c:formatCode>General</c:formatCode>
                <c:ptCount val="24"/>
                <c:pt idx="0">
                  <c:v>0.52652858023270921</c:v>
                </c:pt>
                <c:pt idx="1">
                  <c:v>0.10214683663391168</c:v>
                </c:pt>
                <c:pt idx="2">
                  <c:v>6.7992720391928524E-2</c:v>
                </c:pt>
                <c:pt idx="3">
                  <c:v>1.954741231688989E-3</c:v>
                </c:pt>
                <c:pt idx="4">
                  <c:v>0.98325108133972916</c:v>
                </c:pt>
                <c:pt idx="5">
                  <c:v>0.98320243073312064</c:v>
                </c:pt>
                <c:pt idx="6">
                  <c:v>0.98309370307580268</c:v>
                </c:pt>
                <c:pt idx="7">
                  <c:v>0.98303365709076274</c:v>
                </c:pt>
                <c:pt idx="8">
                  <c:v>0.98291784469479593</c:v>
                </c:pt>
                <c:pt idx="9">
                  <c:v>0.98282280078711937</c:v>
                </c:pt>
                <c:pt idx="10">
                  <c:v>50263.755680211863</c:v>
                </c:pt>
                <c:pt idx="11">
                  <c:v>1.7995728187981146</c:v>
                </c:pt>
                <c:pt idx="12">
                  <c:v>0.52652858023270921</c:v>
                </c:pt>
                <c:pt idx="13">
                  <c:v>0.10214683663391168</c:v>
                </c:pt>
                <c:pt idx="14">
                  <c:v>6.7992720391928524E-2</c:v>
                </c:pt>
                <c:pt idx="15">
                  <c:v>1.954741231688989E-3</c:v>
                </c:pt>
                <c:pt idx="16">
                  <c:v>0.98325108133972916</c:v>
                </c:pt>
                <c:pt idx="17">
                  <c:v>0.98320243073312064</c:v>
                </c:pt>
                <c:pt idx="18">
                  <c:v>0.98309370307580268</c:v>
                </c:pt>
                <c:pt idx="19">
                  <c:v>0.98303365709076274</c:v>
                </c:pt>
                <c:pt idx="20">
                  <c:v>0.98291784469479593</c:v>
                </c:pt>
                <c:pt idx="21">
                  <c:v>0.98282280078711937</c:v>
                </c:pt>
                <c:pt idx="22">
                  <c:v>50263.755680211863</c:v>
                </c:pt>
                <c:pt idx="23">
                  <c:v>1.7995728187981146</c:v>
                </c:pt>
              </c:numCache>
            </c:numRef>
          </c:val>
          <c:smooth val="0"/>
          <c:extLst>
            <c:ext xmlns:c16="http://schemas.microsoft.com/office/drawing/2014/chart" uri="{C3380CC4-5D6E-409C-BE32-E72D297353CC}">
              <c16:uniqueId val="{00000000-B25D-4B1A-AC3C-64912DAD8089}"/>
            </c:ext>
          </c:extLst>
        </c:ser>
        <c:ser>
          <c:idx val="1"/>
          <c:order val="1"/>
          <c:tx>
            <c:strRef>
              <c:f>Одеська!$E$1</c:f>
              <c:strCache>
                <c:ptCount val="1"/>
                <c:pt idx="0">
                  <c:v>Інтенсивність передачи збудника грипу (розрахована)</c:v>
                </c:pt>
              </c:strCache>
            </c:strRef>
          </c:tx>
          <c:spPr>
            <a:ln w="15875"/>
          </c:spPr>
          <c:marker>
            <c:symbol val="triangle"/>
            <c:size val="5"/>
          </c:marker>
          <c:cat>
            <c:strRef>
              <c:f>Одеська!$A$2:$A$25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Одеська!$E$2:$E$25</c:f>
              <c:numCache>
                <c:formatCode>General</c:formatCode>
                <c:ptCount val="24"/>
                <c:pt idx="0">
                  <c:v>0.53125019252643746</c:v>
                </c:pt>
                <c:pt idx="1">
                  <c:v>9.3217749830606489E-2</c:v>
                </c:pt>
                <c:pt idx="2">
                  <c:v>6.4521160065347166E-2</c:v>
                </c:pt>
                <c:pt idx="3">
                  <c:v>1.9878283333836398E-3</c:v>
                </c:pt>
                <c:pt idx="4">
                  <c:v>1.0000000100000002</c:v>
                </c:pt>
                <c:pt idx="5">
                  <c:v>1.0000000100000002</c:v>
                </c:pt>
                <c:pt idx="6">
                  <c:v>1.0000000100000002</c:v>
                </c:pt>
                <c:pt idx="7">
                  <c:v>1.0000000100000002</c:v>
                </c:pt>
                <c:pt idx="8">
                  <c:v>1.0000000100000002</c:v>
                </c:pt>
                <c:pt idx="9">
                  <c:v>1.0000000100000002</c:v>
                </c:pt>
                <c:pt idx="10">
                  <c:v>51144.848590288697</c:v>
                </c:pt>
                <c:pt idx="11">
                  <c:v>0.94210501822948811</c:v>
                </c:pt>
                <c:pt idx="12">
                  <c:v>0.37518068392022613</c:v>
                </c:pt>
                <c:pt idx="13">
                  <c:v>4.2711676300481818</c:v>
                </c:pt>
                <c:pt idx="14">
                  <c:v>2.6767368429991747E-2</c:v>
                </c:pt>
                <c:pt idx="15">
                  <c:v>4.8479693898179072E-4</c:v>
                </c:pt>
                <c:pt idx="16">
                  <c:v>1.0000000100000002</c:v>
                </c:pt>
                <c:pt idx="17">
                  <c:v>1.0000000100000002</c:v>
                </c:pt>
                <c:pt idx="18">
                  <c:v>1.0000000100000002</c:v>
                </c:pt>
                <c:pt idx="19">
                  <c:v>1.0000000100000002</c:v>
                </c:pt>
                <c:pt idx="20">
                  <c:v>1.0000000100000002</c:v>
                </c:pt>
                <c:pt idx="21">
                  <c:v>1.0000000100000002</c:v>
                </c:pt>
                <c:pt idx="22">
                  <c:v>3788.7462828189618</c:v>
                </c:pt>
                <c:pt idx="23">
                  <c:v>0</c:v>
                </c:pt>
              </c:numCache>
            </c:numRef>
          </c:val>
          <c:smooth val="0"/>
          <c:extLs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232806656"/>
        <c:axId val="232816640"/>
      </c:lineChart>
      <c:catAx>
        <c:axId val="232806656"/>
        <c:scaling>
          <c:orientation val="minMax"/>
        </c:scaling>
        <c:delete val="0"/>
        <c:axPos val="b"/>
        <c:numFmt formatCode="General" sourceLinked="1"/>
        <c:majorTickMark val="out"/>
        <c:minorTickMark val="none"/>
        <c:tickLblPos val="nextTo"/>
        <c:crossAx val="232816640"/>
        <c:crosses val="autoZero"/>
        <c:auto val="1"/>
        <c:lblAlgn val="ctr"/>
        <c:lblOffset val="100"/>
        <c:noMultiLvlLbl val="0"/>
      </c:catAx>
      <c:valAx>
        <c:axId val="232816640"/>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232806656"/>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Вінницька!$B$1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Вінницька!$B$2:$B$25</c:f>
              <c:numCache>
                <c:formatCode>0.0</c:formatCode>
                <c:ptCount val="24"/>
                <c:pt idx="0">
                  <c:v>64.172603723881934</c:v>
                </c:pt>
                <c:pt idx="1">
                  <c:v>15.528647548344608</c:v>
                </c:pt>
                <c:pt idx="2">
                  <c:v>1.2472809275778802</c:v>
                </c:pt>
                <c:pt idx="3">
                  <c:v>1E-3</c:v>
                </c:pt>
                <c:pt idx="4">
                  <c:v>1E-3</c:v>
                </c:pt>
                <c:pt idx="5">
                  <c:v>1E-3</c:v>
                </c:pt>
                <c:pt idx="6">
                  <c:v>1E-3</c:v>
                </c:pt>
                <c:pt idx="7">
                  <c:v>1E-3</c:v>
                </c:pt>
                <c:pt idx="8">
                  <c:v>1E-3</c:v>
                </c:pt>
                <c:pt idx="9">
                  <c:v>0.12472809275778803</c:v>
                </c:pt>
                <c:pt idx="10">
                  <c:v>0.31182023189447006</c:v>
                </c:pt>
                <c:pt idx="11">
                  <c:v>25.756351154483227</c:v>
                </c:pt>
                <c:pt idx="12">
                  <c:v>38.275166869621899</c:v>
                </c:pt>
                <c:pt idx="13">
                  <c:v>6.7581565264843944</c:v>
                </c:pt>
                <c:pt idx="14">
                  <c:v>46.10704919937951</c:v>
                </c:pt>
                <c:pt idx="15">
                  <c:v>1E-3</c:v>
                </c:pt>
                <c:pt idx="16">
                  <c:v>1E-3</c:v>
                </c:pt>
                <c:pt idx="17">
                  <c:v>1E-3</c:v>
                </c:pt>
                <c:pt idx="18">
                  <c:v>1E-3</c:v>
                </c:pt>
                <c:pt idx="19">
                  <c:v>1E-3</c:v>
                </c:pt>
                <c:pt idx="20">
                  <c:v>1E-3</c:v>
                </c:pt>
                <c:pt idx="21">
                  <c:v>6.3160341369013037E-2</c:v>
                </c:pt>
                <c:pt idx="22">
                  <c:v>1E-3</c:v>
                </c:pt>
                <c:pt idx="23">
                  <c:v>1E-3</c:v>
                </c:pt>
              </c:numCache>
            </c:numRef>
          </c:val>
          <c:smooth val="0"/>
          <c:extLst>
            <c:ext xmlns:c16="http://schemas.microsoft.com/office/drawing/2014/chart" uri="{C3380CC4-5D6E-409C-BE32-E72D297353CC}">
              <c16:uniqueId val="{00000000-5CCB-4349-A73F-3263685E919C}"/>
            </c:ext>
          </c:extLst>
        </c:ser>
        <c:ser>
          <c:idx val="1"/>
          <c:order val="1"/>
          <c:tx>
            <c:strRef>
              <c:f>Вінницька!$I$1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Вінницька!$I$2:$I$25</c:f>
              <c:numCache>
                <c:formatCode>General</c:formatCode>
                <c:ptCount val="24"/>
                <c:pt idx="0">
                  <c:v>64.172603723881934</c:v>
                </c:pt>
                <c:pt idx="1">
                  <c:v>15.523741347131269</c:v>
                </c:pt>
                <c:pt idx="2">
                  <c:v>1.2524055150776583</c:v>
                </c:pt>
                <c:pt idx="3">
                  <c:v>9.8952788736069884E-4</c:v>
                </c:pt>
                <c:pt idx="4">
                  <c:v>9.751763214369102E-4</c:v>
                </c:pt>
                <c:pt idx="5">
                  <c:v>9.6098840334036119E-4</c:v>
                </c:pt>
                <c:pt idx="6">
                  <c:v>9.4680348037924145E-4</c:v>
                </c:pt>
                <c:pt idx="7">
                  <c:v>9.326791337661627E-4</c:v>
                </c:pt>
                <c:pt idx="8">
                  <c:v>9.1907952016402443E-4</c:v>
                </c:pt>
                <c:pt idx="9">
                  <c:v>0.1129845831519989</c:v>
                </c:pt>
                <c:pt idx="10">
                  <c:v>0.2826576533397776</c:v>
                </c:pt>
                <c:pt idx="11">
                  <c:v>23.794741298940131</c:v>
                </c:pt>
                <c:pt idx="12">
                  <c:v>72.252907122388521</c:v>
                </c:pt>
                <c:pt idx="13">
                  <c:v>17.477002442152497</c:v>
                </c:pt>
                <c:pt idx="14">
                  <c:v>1.4099607919392843</c:v>
                </c:pt>
                <c:pt idx="15">
                  <c:v>1.1140108444754689E-3</c:v>
                </c:pt>
                <c:pt idx="16">
                  <c:v>1.0978538451317944E-3</c:v>
                </c:pt>
                <c:pt idx="17">
                  <c:v>1.0818810806290241E-3</c:v>
                </c:pt>
                <c:pt idx="18">
                  <c:v>1.0659116881089783E-3</c:v>
                </c:pt>
                <c:pt idx="19">
                  <c:v>1.0500104925199303E-3</c:v>
                </c:pt>
                <c:pt idx="20">
                  <c:v>1.0347000415922908E-3</c:v>
                </c:pt>
                <c:pt idx="21">
                  <c:v>0.12719808263231777</c:v>
                </c:pt>
                <c:pt idx="22">
                  <c:v>0.31821603826730616</c:v>
                </c:pt>
                <c:pt idx="23">
                  <c:v>26.788114617934973</c:v>
                </c:pt>
              </c:numCache>
            </c:numRef>
          </c:val>
          <c:smooth val="0"/>
          <c:extLst>
            <c:ext xmlns:c16="http://schemas.microsoft.com/office/drawing/2014/chart" uri="{C3380CC4-5D6E-409C-BE32-E72D297353CC}">
              <c16:uniqueId val="{00000001-5CCB-4349-A73F-3263685E919C}"/>
            </c:ext>
          </c:extLst>
        </c:ser>
        <c:dLbls>
          <c:showLegendKey val="0"/>
          <c:showVal val="0"/>
          <c:showCatName val="0"/>
          <c:showSerName val="0"/>
          <c:showPercent val="0"/>
          <c:showBubbleSize val="0"/>
        </c:dLbls>
        <c:smooth val="0"/>
        <c:axId val="90087424"/>
        <c:axId val="90088960"/>
      </c:lineChart>
      <c:catAx>
        <c:axId val="900874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88960"/>
        <c:crosses val="autoZero"/>
        <c:auto val="1"/>
        <c:lblAlgn val="ctr"/>
        <c:lblOffset val="100"/>
        <c:noMultiLvlLbl val="0"/>
      </c:catAx>
      <c:valAx>
        <c:axId val="90088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87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Одеська!$F$1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Одеська!$E$2:$E$25</c:f>
              <c:numCache>
                <c:formatCode>General</c:formatCode>
                <c:ptCount val="24"/>
                <c:pt idx="0">
                  <c:v>0.53125019252643746</c:v>
                </c:pt>
                <c:pt idx="1">
                  <c:v>9.3217749830606489E-2</c:v>
                </c:pt>
                <c:pt idx="2">
                  <c:v>6.4521160065347166E-2</c:v>
                </c:pt>
                <c:pt idx="3">
                  <c:v>1.9878283333836398E-3</c:v>
                </c:pt>
                <c:pt idx="4">
                  <c:v>1.0000000100000002</c:v>
                </c:pt>
                <c:pt idx="5">
                  <c:v>1.0000000100000002</c:v>
                </c:pt>
                <c:pt idx="6">
                  <c:v>1.0000000100000002</c:v>
                </c:pt>
                <c:pt idx="7">
                  <c:v>1.0000000100000002</c:v>
                </c:pt>
                <c:pt idx="8">
                  <c:v>1.0000000100000002</c:v>
                </c:pt>
                <c:pt idx="9">
                  <c:v>1.0000000100000002</c:v>
                </c:pt>
                <c:pt idx="10">
                  <c:v>51144.848590288697</c:v>
                </c:pt>
                <c:pt idx="11">
                  <c:v>0.94210501822948811</c:v>
                </c:pt>
                <c:pt idx="12">
                  <c:v>0.37518068392022613</c:v>
                </c:pt>
                <c:pt idx="13">
                  <c:v>4.2711676300481818</c:v>
                </c:pt>
                <c:pt idx="14">
                  <c:v>2.6767368429991747E-2</c:v>
                </c:pt>
                <c:pt idx="15">
                  <c:v>4.8479693898179072E-4</c:v>
                </c:pt>
                <c:pt idx="16">
                  <c:v>1.0000000100000002</c:v>
                </c:pt>
                <c:pt idx="17">
                  <c:v>1.0000000100000002</c:v>
                </c:pt>
                <c:pt idx="18">
                  <c:v>1.0000000100000002</c:v>
                </c:pt>
                <c:pt idx="19">
                  <c:v>1.0000000100000002</c:v>
                </c:pt>
                <c:pt idx="20">
                  <c:v>1.0000000100000002</c:v>
                </c:pt>
                <c:pt idx="21">
                  <c:v>1.0000000100000002</c:v>
                </c:pt>
                <c:pt idx="22">
                  <c:v>3788.7462828189618</c:v>
                </c:pt>
                <c:pt idx="23">
                  <c:v>0</c:v>
                </c:pt>
              </c:numCache>
            </c:numRef>
          </c:xVal>
          <c:yVal>
            <c:numRef>
              <c:f>Одеська!$F$2:$F$25</c:f>
              <c:numCache>
                <c:formatCode>General</c:formatCode>
                <c:ptCount val="24"/>
                <c:pt idx="0">
                  <c:v>0.52652858023270921</c:v>
                </c:pt>
                <c:pt idx="1">
                  <c:v>0.10214683663391168</c:v>
                </c:pt>
                <c:pt idx="2">
                  <c:v>6.7992720391928524E-2</c:v>
                </c:pt>
                <c:pt idx="3">
                  <c:v>1.954741231688989E-3</c:v>
                </c:pt>
                <c:pt idx="4">
                  <c:v>0.98325108133972916</c:v>
                </c:pt>
                <c:pt idx="5">
                  <c:v>0.98320243073312064</c:v>
                </c:pt>
                <c:pt idx="6">
                  <c:v>0.98309370307580268</c:v>
                </c:pt>
                <c:pt idx="7">
                  <c:v>0.98303365709076274</c:v>
                </c:pt>
                <c:pt idx="8">
                  <c:v>0.98291784469479593</c:v>
                </c:pt>
                <c:pt idx="9">
                  <c:v>0.98282280078711937</c:v>
                </c:pt>
                <c:pt idx="10">
                  <c:v>50263.755680211863</c:v>
                </c:pt>
                <c:pt idx="11">
                  <c:v>1.7995728187981146</c:v>
                </c:pt>
                <c:pt idx="12">
                  <c:v>0.52652858023270921</c:v>
                </c:pt>
                <c:pt idx="13">
                  <c:v>0.10214683663391168</c:v>
                </c:pt>
                <c:pt idx="14">
                  <c:v>6.7992720391928524E-2</c:v>
                </c:pt>
                <c:pt idx="15">
                  <c:v>1.954741231688989E-3</c:v>
                </c:pt>
                <c:pt idx="16">
                  <c:v>0.98325108133972916</c:v>
                </c:pt>
                <c:pt idx="17">
                  <c:v>0.98320243073312064</c:v>
                </c:pt>
                <c:pt idx="18">
                  <c:v>0.98309370307580268</c:v>
                </c:pt>
                <c:pt idx="19">
                  <c:v>0.98303365709076274</c:v>
                </c:pt>
                <c:pt idx="20">
                  <c:v>0.98291784469479593</c:v>
                </c:pt>
                <c:pt idx="21">
                  <c:v>0.98282280078711937</c:v>
                </c:pt>
                <c:pt idx="22">
                  <c:v>50263.755680211863</c:v>
                </c:pt>
                <c:pt idx="23">
                  <c:v>1.7995728187981146</c:v>
                </c:pt>
              </c:numCache>
            </c:numRef>
          </c:yVal>
          <c:smooth val="0"/>
          <c:extLs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232068224"/>
        <c:axId val="232070144"/>
      </c:scatterChart>
      <c:valAx>
        <c:axId val="23206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32070144"/>
        <c:crosses val="autoZero"/>
        <c:crossBetween val="midCat"/>
      </c:valAx>
      <c:valAx>
        <c:axId val="232070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32068224"/>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Полтавська!$C$1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Полтавська!$C$2:$C$25</c:f>
              <c:numCache>
                <c:formatCode>General</c:formatCode>
                <c:ptCount val="24"/>
                <c:pt idx="0">
                  <c:v>2.7408913933928559E-4</c:v>
                </c:pt>
                <c:pt idx="1">
                  <c:v>4.0315389862310107E-4</c:v>
                </c:pt>
                <c:pt idx="2">
                  <c:v>1.089417591804249E-4</c:v>
                </c:pt>
                <c:pt idx="3">
                  <c:v>9.020655218761297E-6</c:v>
                </c:pt>
                <c:pt idx="4">
                  <c:v>3.6776517430334522E-5</c:v>
                </c:pt>
                <c:pt idx="5">
                  <c:v>1E-8</c:v>
                </c:pt>
                <c:pt idx="6">
                  <c:v>1E-8</c:v>
                </c:pt>
                <c:pt idx="7">
                  <c:v>1E-8</c:v>
                </c:pt>
                <c:pt idx="8">
                  <c:v>1E-8</c:v>
                </c:pt>
                <c:pt idx="9">
                  <c:v>3.4694827764466529E-6</c:v>
                </c:pt>
                <c:pt idx="10">
                  <c:v>1E-8</c:v>
                </c:pt>
                <c:pt idx="11">
                  <c:v>9.7145517740506276E-5</c:v>
                </c:pt>
                <c:pt idx="12">
                  <c:v>8.1748285752542292E-5</c:v>
                </c:pt>
                <c:pt idx="13">
                  <c:v>1.6208711830245459E-5</c:v>
                </c:pt>
                <c:pt idx="14">
                  <c:v>1.1416570941303322E-4</c:v>
                </c:pt>
                <c:pt idx="15">
                  <c:v>3.4531603464435973E-5</c:v>
                </c:pt>
                <c:pt idx="16">
                  <c:v>1E-8</c:v>
                </c:pt>
                <c:pt idx="17">
                  <c:v>1E-8</c:v>
                </c:pt>
                <c:pt idx="18">
                  <c:v>1E-8</c:v>
                </c:pt>
                <c:pt idx="19">
                  <c:v>1E-8</c:v>
                </c:pt>
                <c:pt idx="20">
                  <c:v>1E-8</c:v>
                </c:pt>
                <c:pt idx="21">
                  <c:v>1E-8</c:v>
                </c:pt>
                <c:pt idx="22">
                  <c:v>1.4094532026300397E-6</c:v>
                </c:pt>
                <c:pt idx="23">
                  <c:v>2.1141798039450598E-6</c:v>
                </c:pt>
              </c:numCache>
            </c:numRef>
          </c:val>
          <c:smooth val="0"/>
          <c:extLst>
            <c:ext xmlns:c16="http://schemas.microsoft.com/office/drawing/2014/chart" uri="{C3380CC4-5D6E-409C-BE32-E72D297353CC}">
              <c16:uniqueId val="{00000000-158A-4C30-A915-1FB9A3186CCA}"/>
            </c:ext>
          </c:extLst>
        </c:ser>
        <c:ser>
          <c:idx val="1"/>
          <c:order val="1"/>
          <c:tx>
            <c:strRef>
              <c:f>Полтавська!$G$1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Полтавська!$G$2:$G$25</c:f>
              <c:numCache>
                <c:formatCode>General</c:formatCode>
                <c:ptCount val="24"/>
                <c:pt idx="0">
                  <c:v>2.7408913933928559E-4</c:v>
                </c:pt>
                <c:pt idx="1">
                  <c:v>4.031488091490707E-4</c:v>
                </c:pt>
                <c:pt idx="2">
                  <c:v>1.0893536529585208E-4</c:v>
                </c:pt>
                <c:pt idx="3">
                  <c:v>9.0386596637274042E-6</c:v>
                </c:pt>
                <c:pt idx="4">
                  <c:v>3.6769469778664936E-5</c:v>
                </c:pt>
                <c:pt idx="5">
                  <c:v>1.0007955947639125E-8</c:v>
                </c:pt>
                <c:pt idx="6">
                  <c:v>1.0017810213128445E-8</c:v>
                </c:pt>
                <c:pt idx="7">
                  <c:v>1.0027546293674872E-8</c:v>
                </c:pt>
                <c:pt idx="8">
                  <c:v>1.0037152092694304E-8</c:v>
                </c:pt>
                <c:pt idx="9">
                  <c:v>3.4856454099353327E-6</c:v>
                </c:pt>
                <c:pt idx="10">
                  <c:v>1.0023047277908931E-8</c:v>
                </c:pt>
                <c:pt idx="11">
                  <c:v>9.713668786393908E-5</c:v>
                </c:pt>
                <c:pt idx="12">
                  <c:v>8.1248478136281848E-5</c:v>
                </c:pt>
                <c:pt idx="13">
                  <c:v>1.1952879839103635E-4</c:v>
                </c:pt>
                <c:pt idx="14">
                  <c:v>3.2307196502932376E-5</c:v>
                </c:pt>
                <c:pt idx="15">
                  <c:v>2.6808202460525222E-6</c:v>
                </c:pt>
                <c:pt idx="16">
                  <c:v>1.0905706089101545E-5</c:v>
                </c:pt>
                <c:pt idx="17">
                  <c:v>2.9684042154691409E-9</c:v>
                </c:pt>
                <c:pt idx="18">
                  <c:v>2.97132705532839E-9</c:v>
                </c:pt>
                <c:pt idx="19">
                  <c:v>2.9742148410695651E-9</c:v>
                </c:pt>
                <c:pt idx="20">
                  <c:v>2.977063984791052E-9</c:v>
                </c:pt>
                <c:pt idx="21">
                  <c:v>1.0338579500540033E-6</c:v>
                </c:pt>
                <c:pt idx="22">
                  <c:v>2.9728877438321829E-9</c:v>
                </c:pt>
                <c:pt idx="23">
                  <c:v>2.8811245009244669E-5</c:v>
                </c:pt>
              </c:numCache>
            </c:numRef>
          </c:val>
          <c:smooth val="0"/>
          <c:extLs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smooth val="0"/>
        <c:axId val="248880128"/>
        <c:axId val="248894208"/>
      </c:lineChart>
      <c:catAx>
        <c:axId val="2488801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894208"/>
        <c:crosses val="autoZero"/>
        <c:auto val="1"/>
        <c:lblAlgn val="ctr"/>
        <c:lblOffset val="100"/>
        <c:noMultiLvlLbl val="0"/>
      </c:catAx>
      <c:valAx>
        <c:axId val="24889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880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Полтавська!$E$1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Полтавська!$E$2:$E$25</c:f>
              <c:numCache>
                <c:formatCode>General</c:formatCode>
                <c:ptCount val="24"/>
                <c:pt idx="0">
                  <c:v>1.4712893403783902</c:v>
                </c:pt>
                <c:pt idx="1">
                  <c:v>0.27033273784865214</c:v>
                </c:pt>
                <c:pt idx="2">
                  <c:v>8.2811569408752519E-2</c:v>
                </c:pt>
                <c:pt idx="3">
                  <c:v>4.0769598537722596</c:v>
                </c:pt>
                <c:pt idx="4">
                  <c:v>2.7192264187721264E-4</c:v>
                </c:pt>
                <c:pt idx="5">
                  <c:v>1.0000000100000002</c:v>
                </c:pt>
                <c:pt idx="6">
                  <c:v>1.0000000100000002</c:v>
                </c:pt>
                <c:pt idx="7">
                  <c:v>1.0000000100000002</c:v>
                </c:pt>
                <c:pt idx="8">
                  <c:v>346.94828111414807</c:v>
                </c:pt>
                <c:pt idx="9">
                  <c:v>2.8822840000346951E-3</c:v>
                </c:pt>
                <c:pt idx="10">
                  <c:v>9714.5518711961467</c:v>
                </c:pt>
                <c:pt idx="11">
                  <c:v>0.84158517968915747</c:v>
                </c:pt>
                <c:pt idx="12">
                  <c:v>0.19829207210593858</c:v>
                </c:pt>
                <c:pt idx="13">
                  <c:v>7.0435924284294869</c:v>
                </c:pt>
                <c:pt idx="14">
                  <c:v>0.3025036713487087</c:v>
                </c:pt>
                <c:pt idx="15">
                  <c:v>2.8959979626369531E-4</c:v>
                </c:pt>
                <c:pt idx="16">
                  <c:v>1.0000000100000002</c:v>
                </c:pt>
                <c:pt idx="17">
                  <c:v>1.0000000100000002</c:v>
                </c:pt>
                <c:pt idx="18">
                  <c:v>1.0000000100000002</c:v>
                </c:pt>
                <c:pt idx="19">
                  <c:v>1.0000000100000002</c:v>
                </c:pt>
                <c:pt idx="20">
                  <c:v>1.0000000100000002</c:v>
                </c:pt>
                <c:pt idx="21">
                  <c:v>140.9453216724572</c:v>
                </c:pt>
                <c:pt idx="22">
                  <c:v>1.500002114182784</c:v>
                </c:pt>
                <c:pt idx="23">
                  <c:v>0</c:v>
                </c:pt>
              </c:numCache>
            </c:numRef>
          </c:val>
          <c:smooth val="0"/>
          <c:extLst>
            <c:ext xmlns:c16="http://schemas.microsoft.com/office/drawing/2014/chart" uri="{C3380CC4-5D6E-409C-BE32-E72D297353CC}">
              <c16:uniqueId val="{00000000-C6DE-44B1-AFDC-327F4E5FCF43}"/>
            </c:ext>
          </c:extLst>
        </c:ser>
        <c:ser>
          <c:idx val="1"/>
          <c:order val="1"/>
          <c:tx>
            <c:strRef>
              <c:f>Полтавська!$F$1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Полтавська!$F$2:$F$25</c:f>
              <c:numCache>
                <c:formatCode>General</c:formatCode>
                <c:ptCount val="24"/>
                <c:pt idx="0">
                  <c:v>1.4712707666056584</c:v>
                </c:pt>
                <c:pt idx="1">
                  <c:v>0.27032028297680288</c:v>
                </c:pt>
                <c:pt idx="2">
                  <c:v>8.2981723851955916E-2</c:v>
                </c:pt>
                <c:pt idx="3">
                  <c:v>4.0680591477463572</c:v>
                </c:pt>
                <c:pt idx="4">
                  <c:v>2.7219114141839752E-4</c:v>
                </c:pt>
                <c:pt idx="5">
                  <c:v>1.0009846531897904</c:v>
                </c:pt>
                <c:pt idx="6">
                  <c:v>1.0009718871483237</c:v>
                </c:pt>
                <c:pt idx="7">
                  <c:v>1.0009579511663287</c:v>
                </c:pt>
                <c:pt idx="8">
                  <c:v>347.27434761682719</c:v>
                </c:pt>
                <c:pt idx="9">
                  <c:v>2.8755312247912787E-3</c:v>
                </c:pt>
                <c:pt idx="10">
                  <c:v>9691.3329992602758</c:v>
                </c:pt>
                <c:pt idx="11">
                  <c:v>0.83651576863374744</c:v>
                </c:pt>
                <c:pt idx="12">
                  <c:v>1.4712707666056584</c:v>
                </c:pt>
                <c:pt idx="13">
                  <c:v>0.27032028297680288</c:v>
                </c:pt>
                <c:pt idx="14">
                  <c:v>8.2981723851955916E-2</c:v>
                </c:pt>
                <c:pt idx="15">
                  <c:v>4.0680591477463572</c:v>
                </c:pt>
                <c:pt idx="16">
                  <c:v>2.7219114141839752E-4</c:v>
                </c:pt>
                <c:pt idx="17">
                  <c:v>1.0009846531897904</c:v>
                </c:pt>
                <c:pt idx="18">
                  <c:v>1.0009718871483237</c:v>
                </c:pt>
                <c:pt idx="19">
                  <c:v>1.0009579511663287</c:v>
                </c:pt>
                <c:pt idx="20">
                  <c:v>347.27434761682719</c:v>
                </c:pt>
                <c:pt idx="21">
                  <c:v>2.8755312247912787E-3</c:v>
                </c:pt>
                <c:pt idx="22">
                  <c:v>9691.3329992602758</c:v>
                </c:pt>
                <c:pt idx="23">
                  <c:v>0.83651576863374744</c:v>
                </c:pt>
              </c:numCache>
            </c:numRef>
          </c:val>
          <c:smooth val="0"/>
          <c:extLs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smooth val="0"/>
        <c:axId val="249053952"/>
        <c:axId val="249055488"/>
      </c:lineChart>
      <c:catAx>
        <c:axId val="2490539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055488"/>
        <c:crosses val="autoZero"/>
        <c:auto val="1"/>
        <c:lblAlgn val="ctr"/>
        <c:lblOffset val="100"/>
        <c:noMultiLvlLbl val="0"/>
      </c:catAx>
      <c:valAx>
        <c:axId val="24905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053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Полтавська!$B$1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Полтавська!$B$2:$B$25</c:f>
              <c:numCache>
                <c:formatCode>0.0</c:formatCode>
                <c:ptCount val="24"/>
                <c:pt idx="0">
                  <c:v>27.408913933928559</c:v>
                </c:pt>
                <c:pt idx="1">
                  <c:v>40.315389862310106</c:v>
                </c:pt>
                <c:pt idx="2">
                  <c:v>10.894175918042491</c:v>
                </c:pt>
                <c:pt idx="3">
                  <c:v>0.90206552187612976</c:v>
                </c:pt>
                <c:pt idx="4">
                  <c:v>3.6776517430334521</c:v>
                </c:pt>
                <c:pt idx="5">
                  <c:v>1E-3</c:v>
                </c:pt>
                <c:pt idx="6">
                  <c:v>1E-3</c:v>
                </c:pt>
                <c:pt idx="7">
                  <c:v>1E-3</c:v>
                </c:pt>
                <c:pt idx="8">
                  <c:v>1E-3</c:v>
                </c:pt>
                <c:pt idx="9">
                  <c:v>0.34694827764466529</c:v>
                </c:pt>
                <c:pt idx="10">
                  <c:v>1E-3</c:v>
                </c:pt>
                <c:pt idx="11">
                  <c:v>9.7145517740506282</c:v>
                </c:pt>
                <c:pt idx="12">
                  <c:v>8.1748285752542298</c:v>
                </c:pt>
                <c:pt idx="13">
                  <c:v>1.6208711830245457</c:v>
                </c:pt>
                <c:pt idx="14">
                  <c:v>11.416570941303322</c:v>
                </c:pt>
                <c:pt idx="15">
                  <c:v>3.4531603464435974</c:v>
                </c:pt>
                <c:pt idx="16">
                  <c:v>1E-3</c:v>
                </c:pt>
                <c:pt idx="17">
                  <c:v>1E-3</c:v>
                </c:pt>
                <c:pt idx="18">
                  <c:v>1E-3</c:v>
                </c:pt>
                <c:pt idx="19">
                  <c:v>1E-3</c:v>
                </c:pt>
                <c:pt idx="20">
                  <c:v>1E-3</c:v>
                </c:pt>
                <c:pt idx="21">
                  <c:v>1E-3</c:v>
                </c:pt>
                <c:pt idx="22">
                  <c:v>0.14094532026300396</c:v>
                </c:pt>
                <c:pt idx="23">
                  <c:v>0.21141798039450596</c:v>
                </c:pt>
              </c:numCache>
            </c:numRef>
          </c:val>
          <c:smooth val="0"/>
          <c:extLst>
            <c:ext xmlns:c16="http://schemas.microsoft.com/office/drawing/2014/chart" uri="{C3380CC4-5D6E-409C-BE32-E72D297353CC}">
              <c16:uniqueId val="{00000000-465B-4954-BD36-E8579438F128}"/>
            </c:ext>
          </c:extLst>
        </c:ser>
        <c:ser>
          <c:idx val="1"/>
          <c:order val="1"/>
          <c:tx>
            <c:strRef>
              <c:f>Полтавська!$I$1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Полтавська!$I$2:$I$25</c:f>
              <c:numCache>
                <c:formatCode>General</c:formatCode>
                <c:ptCount val="24"/>
                <c:pt idx="0">
                  <c:v>27.408913933928559</c:v>
                </c:pt>
                <c:pt idx="1">
                  <c:v>40.314880914907071</c:v>
                </c:pt>
                <c:pt idx="2">
                  <c:v>10.893536529585209</c:v>
                </c:pt>
                <c:pt idx="3">
                  <c:v>0.90386596637274041</c:v>
                </c:pt>
                <c:pt idx="4">
                  <c:v>3.6769469778664936</c:v>
                </c:pt>
                <c:pt idx="5">
                  <c:v>1.0007955947639125E-3</c:v>
                </c:pt>
                <c:pt idx="6">
                  <c:v>1.0017810213128445E-3</c:v>
                </c:pt>
                <c:pt idx="7">
                  <c:v>1.0027546293674872E-3</c:v>
                </c:pt>
                <c:pt idx="8">
                  <c:v>1.0037152092694304E-3</c:v>
                </c:pt>
                <c:pt idx="9">
                  <c:v>0.34856454099353329</c:v>
                </c:pt>
                <c:pt idx="10">
                  <c:v>1.0023047277908932E-3</c:v>
                </c:pt>
                <c:pt idx="11">
                  <c:v>9.7136687863939084</c:v>
                </c:pt>
                <c:pt idx="12">
                  <c:v>8.1248478136281843</c:v>
                </c:pt>
                <c:pt idx="13">
                  <c:v>11.952879839103634</c:v>
                </c:pt>
                <c:pt idx="14">
                  <c:v>3.2307196502932376</c:v>
                </c:pt>
                <c:pt idx="15">
                  <c:v>0.26808202460525221</c:v>
                </c:pt>
                <c:pt idx="16">
                  <c:v>1.0905706089101546</c:v>
                </c:pt>
                <c:pt idx="17">
                  <c:v>2.9684042154691411E-4</c:v>
                </c:pt>
                <c:pt idx="18">
                  <c:v>2.9713270553283899E-4</c:v>
                </c:pt>
                <c:pt idx="19">
                  <c:v>2.9742148410695653E-4</c:v>
                </c:pt>
                <c:pt idx="20">
                  <c:v>2.9770639847910519E-4</c:v>
                </c:pt>
                <c:pt idx="21">
                  <c:v>0.10338579500540034</c:v>
                </c:pt>
                <c:pt idx="22">
                  <c:v>2.9728877438321829E-4</c:v>
                </c:pt>
                <c:pt idx="23">
                  <c:v>2.881124500924467</c:v>
                </c:pt>
              </c:numCache>
            </c:numRef>
          </c:val>
          <c:smooth val="0"/>
          <c:extLs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smooth val="0"/>
        <c:axId val="249097600"/>
        <c:axId val="249099392"/>
      </c:lineChart>
      <c:catAx>
        <c:axId val="2490976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099392"/>
        <c:crosses val="autoZero"/>
        <c:auto val="1"/>
        <c:lblAlgn val="ctr"/>
        <c:lblOffset val="100"/>
        <c:noMultiLvlLbl val="0"/>
      </c:catAx>
      <c:valAx>
        <c:axId val="249099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09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Полтавська!$B$1</c:f>
              <c:strCache>
                <c:ptCount val="1"/>
                <c:pt idx="0">
                  <c:v>Кількість хворих на грип осіб / на 100 тис. населення (спостережна)</c:v>
                </c:pt>
              </c:strCache>
            </c:strRef>
          </c:tx>
          <c:marker>
            <c:symbol val="none"/>
          </c:marker>
          <c:cat>
            <c:strRef>
              <c:f>Полтавська!$A$2:$A$25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Полтавська!$B$2:$B$25</c:f>
              <c:numCache>
                <c:formatCode>0.0</c:formatCode>
                <c:ptCount val="24"/>
                <c:pt idx="0">
                  <c:v>27.408913933928559</c:v>
                </c:pt>
                <c:pt idx="1">
                  <c:v>40.315389862310106</c:v>
                </c:pt>
                <c:pt idx="2">
                  <c:v>10.894175918042491</c:v>
                </c:pt>
                <c:pt idx="3">
                  <c:v>0.90206552187612976</c:v>
                </c:pt>
                <c:pt idx="4">
                  <c:v>3.6776517430334521</c:v>
                </c:pt>
                <c:pt idx="5">
                  <c:v>1E-3</c:v>
                </c:pt>
                <c:pt idx="6">
                  <c:v>1E-3</c:v>
                </c:pt>
                <c:pt idx="7">
                  <c:v>1E-3</c:v>
                </c:pt>
                <c:pt idx="8">
                  <c:v>1E-3</c:v>
                </c:pt>
                <c:pt idx="9">
                  <c:v>0.34694827764466529</c:v>
                </c:pt>
                <c:pt idx="10">
                  <c:v>1E-3</c:v>
                </c:pt>
                <c:pt idx="11">
                  <c:v>9.7145517740506282</c:v>
                </c:pt>
                <c:pt idx="12">
                  <c:v>8.1748285752542298</c:v>
                </c:pt>
                <c:pt idx="13">
                  <c:v>1.6208711830245457</c:v>
                </c:pt>
                <c:pt idx="14">
                  <c:v>11.416570941303322</c:v>
                </c:pt>
                <c:pt idx="15">
                  <c:v>3.4531603464435974</c:v>
                </c:pt>
                <c:pt idx="16">
                  <c:v>1E-3</c:v>
                </c:pt>
                <c:pt idx="17">
                  <c:v>1E-3</c:v>
                </c:pt>
                <c:pt idx="18">
                  <c:v>1E-3</c:v>
                </c:pt>
                <c:pt idx="19">
                  <c:v>1E-3</c:v>
                </c:pt>
                <c:pt idx="20">
                  <c:v>1E-3</c:v>
                </c:pt>
                <c:pt idx="21">
                  <c:v>1E-3</c:v>
                </c:pt>
                <c:pt idx="22">
                  <c:v>0.14094532026300396</c:v>
                </c:pt>
                <c:pt idx="23">
                  <c:v>0.21141798039450596</c:v>
                </c:pt>
              </c:numCache>
            </c:numRef>
          </c:val>
          <c:smooth val="0"/>
          <c:extLs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smooth val="0"/>
        <c:axId val="249192448"/>
        <c:axId val="249193984"/>
      </c:lineChart>
      <c:catAx>
        <c:axId val="249192448"/>
        <c:scaling>
          <c:orientation val="minMax"/>
        </c:scaling>
        <c:delete val="0"/>
        <c:axPos val="b"/>
        <c:numFmt formatCode="General" sourceLinked="0"/>
        <c:majorTickMark val="out"/>
        <c:minorTickMark val="none"/>
        <c:tickLblPos val="nextTo"/>
        <c:crossAx val="249193984"/>
        <c:crosses val="autoZero"/>
        <c:auto val="1"/>
        <c:lblAlgn val="ctr"/>
        <c:lblOffset val="100"/>
        <c:noMultiLvlLbl val="0"/>
      </c:catAx>
      <c:valAx>
        <c:axId val="249193984"/>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4919244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Полтавська!$F$1</c:f>
              <c:strCache>
                <c:ptCount val="1"/>
                <c:pt idx="0">
                  <c:v>Інтенсивність передачи збудника грипу (усереднена)</c:v>
                </c:pt>
              </c:strCache>
            </c:strRef>
          </c:tx>
          <c:spPr>
            <a:ln w="15875"/>
          </c:spPr>
          <c:marker>
            <c:symbol val="square"/>
            <c:size val="5"/>
          </c:marker>
          <c:cat>
            <c:strRef>
              <c:f>Полтавська!$A$2:$A$25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Полтавська!$F$2:$F$25</c:f>
              <c:numCache>
                <c:formatCode>General</c:formatCode>
                <c:ptCount val="24"/>
                <c:pt idx="0">
                  <c:v>1.4712707666056584</c:v>
                </c:pt>
                <c:pt idx="1">
                  <c:v>0.27032028297680288</c:v>
                </c:pt>
                <c:pt idx="2">
                  <c:v>8.2981723851955916E-2</c:v>
                </c:pt>
                <c:pt idx="3">
                  <c:v>4.0680591477463572</c:v>
                </c:pt>
                <c:pt idx="4">
                  <c:v>2.7219114141839752E-4</c:v>
                </c:pt>
                <c:pt idx="5">
                  <c:v>1.0009846531897904</c:v>
                </c:pt>
                <c:pt idx="6">
                  <c:v>1.0009718871483237</c:v>
                </c:pt>
                <c:pt idx="7">
                  <c:v>1.0009579511663287</c:v>
                </c:pt>
                <c:pt idx="8">
                  <c:v>347.27434761682719</c:v>
                </c:pt>
                <c:pt idx="9">
                  <c:v>2.8755312247912787E-3</c:v>
                </c:pt>
                <c:pt idx="10">
                  <c:v>9691.3329992602758</c:v>
                </c:pt>
                <c:pt idx="11">
                  <c:v>0.83651576863374744</c:v>
                </c:pt>
                <c:pt idx="12">
                  <c:v>1.4712707666056584</c:v>
                </c:pt>
                <c:pt idx="13">
                  <c:v>0.27032028297680288</c:v>
                </c:pt>
                <c:pt idx="14">
                  <c:v>8.2981723851955916E-2</c:v>
                </c:pt>
                <c:pt idx="15">
                  <c:v>4.0680591477463572</c:v>
                </c:pt>
                <c:pt idx="16">
                  <c:v>2.7219114141839752E-4</c:v>
                </c:pt>
                <c:pt idx="17">
                  <c:v>1.0009846531897904</c:v>
                </c:pt>
                <c:pt idx="18">
                  <c:v>1.0009718871483237</c:v>
                </c:pt>
                <c:pt idx="19">
                  <c:v>1.0009579511663287</c:v>
                </c:pt>
                <c:pt idx="20">
                  <c:v>347.27434761682719</c:v>
                </c:pt>
                <c:pt idx="21">
                  <c:v>2.8755312247912787E-3</c:v>
                </c:pt>
                <c:pt idx="22">
                  <c:v>9691.3329992602758</c:v>
                </c:pt>
                <c:pt idx="23">
                  <c:v>0.83651576863374744</c:v>
                </c:pt>
              </c:numCache>
            </c:numRef>
          </c:val>
          <c:smooth val="0"/>
          <c:extLst>
            <c:ext xmlns:c16="http://schemas.microsoft.com/office/drawing/2014/chart" uri="{C3380CC4-5D6E-409C-BE32-E72D297353CC}">
              <c16:uniqueId val="{00000000-B25D-4B1A-AC3C-64912DAD8089}"/>
            </c:ext>
          </c:extLst>
        </c:ser>
        <c:ser>
          <c:idx val="1"/>
          <c:order val="1"/>
          <c:tx>
            <c:strRef>
              <c:f>Полтавська!$E$1</c:f>
              <c:strCache>
                <c:ptCount val="1"/>
                <c:pt idx="0">
                  <c:v>Інтенсивність передачи збудника грипу (розрахована)</c:v>
                </c:pt>
              </c:strCache>
            </c:strRef>
          </c:tx>
          <c:spPr>
            <a:ln w="15875"/>
          </c:spPr>
          <c:marker>
            <c:symbol val="triangle"/>
            <c:size val="5"/>
          </c:marker>
          <c:cat>
            <c:strRef>
              <c:f>Полтавська!$A$2:$A$25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Полтавська!$E$2:$E$25</c:f>
              <c:numCache>
                <c:formatCode>General</c:formatCode>
                <c:ptCount val="24"/>
                <c:pt idx="0">
                  <c:v>1.4712893403783902</c:v>
                </c:pt>
                <c:pt idx="1">
                  <c:v>0.27033273784865214</c:v>
                </c:pt>
                <c:pt idx="2">
                  <c:v>8.2811569408752519E-2</c:v>
                </c:pt>
                <c:pt idx="3">
                  <c:v>4.0769598537722596</c:v>
                </c:pt>
                <c:pt idx="4">
                  <c:v>2.7192264187721264E-4</c:v>
                </c:pt>
                <c:pt idx="5">
                  <c:v>1.0000000100000002</c:v>
                </c:pt>
                <c:pt idx="6">
                  <c:v>1.0000000100000002</c:v>
                </c:pt>
                <c:pt idx="7">
                  <c:v>1.0000000100000002</c:v>
                </c:pt>
                <c:pt idx="8">
                  <c:v>346.94828111414807</c:v>
                </c:pt>
                <c:pt idx="9">
                  <c:v>2.8822840000346951E-3</c:v>
                </c:pt>
                <c:pt idx="10">
                  <c:v>9714.5518711961467</c:v>
                </c:pt>
                <c:pt idx="11">
                  <c:v>0.84158517968915747</c:v>
                </c:pt>
                <c:pt idx="12">
                  <c:v>0.19829207210593858</c:v>
                </c:pt>
                <c:pt idx="13">
                  <c:v>7.0435924284294869</c:v>
                </c:pt>
                <c:pt idx="14">
                  <c:v>0.3025036713487087</c:v>
                </c:pt>
                <c:pt idx="15">
                  <c:v>2.8959979626369531E-4</c:v>
                </c:pt>
                <c:pt idx="16">
                  <c:v>1.0000000100000002</c:v>
                </c:pt>
                <c:pt idx="17">
                  <c:v>1.0000000100000002</c:v>
                </c:pt>
                <c:pt idx="18">
                  <c:v>1.0000000100000002</c:v>
                </c:pt>
                <c:pt idx="19">
                  <c:v>1.0000000100000002</c:v>
                </c:pt>
                <c:pt idx="20">
                  <c:v>1.0000000100000002</c:v>
                </c:pt>
                <c:pt idx="21">
                  <c:v>140.9453216724572</c:v>
                </c:pt>
                <c:pt idx="22">
                  <c:v>1.500002114182784</c:v>
                </c:pt>
                <c:pt idx="23">
                  <c:v>0</c:v>
                </c:pt>
              </c:numCache>
            </c:numRef>
          </c:val>
          <c:smooth val="0"/>
          <c:extLs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249207808"/>
        <c:axId val="249221888"/>
      </c:lineChart>
      <c:catAx>
        <c:axId val="249207808"/>
        <c:scaling>
          <c:orientation val="minMax"/>
        </c:scaling>
        <c:delete val="0"/>
        <c:axPos val="b"/>
        <c:numFmt formatCode="General" sourceLinked="1"/>
        <c:majorTickMark val="out"/>
        <c:minorTickMark val="none"/>
        <c:tickLblPos val="nextTo"/>
        <c:crossAx val="249221888"/>
        <c:crosses val="autoZero"/>
        <c:auto val="1"/>
        <c:lblAlgn val="ctr"/>
        <c:lblOffset val="100"/>
        <c:noMultiLvlLbl val="0"/>
      </c:catAx>
      <c:valAx>
        <c:axId val="249221888"/>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249207808"/>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Полтавська!$F$1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Полтавська!$E$2:$E$25</c:f>
              <c:numCache>
                <c:formatCode>General</c:formatCode>
                <c:ptCount val="24"/>
                <c:pt idx="0">
                  <c:v>1.4712893403783902</c:v>
                </c:pt>
                <c:pt idx="1">
                  <c:v>0.27033273784865214</c:v>
                </c:pt>
                <c:pt idx="2">
                  <c:v>8.2811569408752519E-2</c:v>
                </c:pt>
                <c:pt idx="3">
                  <c:v>4.0769598537722596</c:v>
                </c:pt>
                <c:pt idx="4">
                  <c:v>2.7192264187721264E-4</c:v>
                </c:pt>
                <c:pt idx="5">
                  <c:v>1.0000000100000002</c:v>
                </c:pt>
                <c:pt idx="6">
                  <c:v>1.0000000100000002</c:v>
                </c:pt>
                <c:pt idx="7">
                  <c:v>1.0000000100000002</c:v>
                </c:pt>
                <c:pt idx="8">
                  <c:v>346.94828111414807</c:v>
                </c:pt>
                <c:pt idx="9">
                  <c:v>2.8822840000346951E-3</c:v>
                </c:pt>
                <c:pt idx="10">
                  <c:v>9714.5518711961467</c:v>
                </c:pt>
                <c:pt idx="11">
                  <c:v>0.84158517968915747</c:v>
                </c:pt>
                <c:pt idx="12">
                  <c:v>0.19829207210593858</c:v>
                </c:pt>
                <c:pt idx="13">
                  <c:v>7.0435924284294869</c:v>
                </c:pt>
                <c:pt idx="14">
                  <c:v>0.3025036713487087</c:v>
                </c:pt>
                <c:pt idx="15">
                  <c:v>2.8959979626369531E-4</c:v>
                </c:pt>
                <c:pt idx="16">
                  <c:v>1.0000000100000002</c:v>
                </c:pt>
                <c:pt idx="17">
                  <c:v>1.0000000100000002</c:v>
                </c:pt>
                <c:pt idx="18">
                  <c:v>1.0000000100000002</c:v>
                </c:pt>
                <c:pt idx="19">
                  <c:v>1.0000000100000002</c:v>
                </c:pt>
                <c:pt idx="20">
                  <c:v>1.0000000100000002</c:v>
                </c:pt>
                <c:pt idx="21">
                  <c:v>140.9453216724572</c:v>
                </c:pt>
                <c:pt idx="22">
                  <c:v>1.500002114182784</c:v>
                </c:pt>
                <c:pt idx="23">
                  <c:v>0</c:v>
                </c:pt>
              </c:numCache>
            </c:numRef>
          </c:xVal>
          <c:yVal>
            <c:numRef>
              <c:f>Полтавська!$F$2:$F$25</c:f>
              <c:numCache>
                <c:formatCode>General</c:formatCode>
                <c:ptCount val="24"/>
                <c:pt idx="0">
                  <c:v>1.4712707666056584</c:v>
                </c:pt>
                <c:pt idx="1">
                  <c:v>0.27032028297680288</c:v>
                </c:pt>
                <c:pt idx="2">
                  <c:v>8.2981723851955916E-2</c:v>
                </c:pt>
                <c:pt idx="3">
                  <c:v>4.0680591477463572</c:v>
                </c:pt>
                <c:pt idx="4">
                  <c:v>2.7219114141839752E-4</c:v>
                </c:pt>
                <c:pt idx="5">
                  <c:v>1.0009846531897904</c:v>
                </c:pt>
                <c:pt idx="6">
                  <c:v>1.0009718871483237</c:v>
                </c:pt>
                <c:pt idx="7">
                  <c:v>1.0009579511663287</c:v>
                </c:pt>
                <c:pt idx="8">
                  <c:v>347.27434761682719</c:v>
                </c:pt>
                <c:pt idx="9">
                  <c:v>2.8755312247912787E-3</c:v>
                </c:pt>
                <c:pt idx="10">
                  <c:v>9691.3329992602758</c:v>
                </c:pt>
                <c:pt idx="11">
                  <c:v>0.83651576863374744</c:v>
                </c:pt>
                <c:pt idx="12">
                  <c:v>1.4712707666056584</c:v>
                </c:pt>
                <c:pt idx="13">
                  <c:v>0.27032028297680288</c:v>
                </c:pt>
                <c:pt idx="14">
                  <c:v>8.2981723851955916E-2</c:v>
                </c:pt>
                <c:pt idx="15">
                  <c:v>4.0680591477463572</c:v>
                </c:pt>
                <c:pt idx="16">
                  <c:v>2.7219114141839752E-4</c:v>
                </c:pt>
                <c:pt idx="17">
                  <c:v>1.0009846531897904</c:v>
                </c:pt>
                <c:pt idx="18">
                  <c:v>1.0009718871483237</c:v>
                </c:pt>
                <c:pt idx="19">
                  <c:v>1.0009579511663287</c:v>
                </c:pt>
                <c:pt idx="20">
                  <c:v>347.27434761682719</c:v>
                </c:pt>
                <c:pt idx="21">
                  <c:v>2.8755312247912787E-3</c:v>
                </c:pt>
                <c:pt idx="22">
                  <c:v>9691.3329992602758</c:v>
                </c:pt>
                <c:pt idx="23">
                  <c:v>0.83651576863374744</c:v>
                </c:pt>
              </c:numCache>
            </c:numRef>
          </c:yVal>
          <c:smooth val="0"/>
          <c:extLs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249350016"/>
        <c:axId val="249495552"/>
      </c:scatterChart>
      <c:valAx>
        <c:axId val="24935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49495552"/>
        <c:crosses val="autoZero"/>
        <c:crossBetween val="midCat"/>
      </c:valAx>
      <c:valAx>
        <c:axId val="2494955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49350016"/>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Рівненська!$C$1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Рівненська!$C$2:$C$25</c:f>
              <c:numCache>
                <c:formatCode>General</c:formatCode>
                <c:ptCount val="24"/>
                <c:pt idx="0">
                  <c:v>2.8058143714587906E-3</c:v>
                </c:pt>
                <c:pt idx="1">
                  <c:v>1.0749156747186213E-3</c:v>
                </c:pt>
                <c:pt idx="2">
                  <c:v>2.8446044318937048E-5</c:v>
                </c:pt>
                <c:pt idx="3">
                  <c:v>5.172008057988554E-6</c:v>
                </c:pt>
                <c:pt idx="4">
                  <c:v>1E-8</c:v>
                </c:pt>
                <c:pt idx="5">
                  <c:v>1E-8</c:v>
                </c:pt>
                <c:pt idx="6">
                  <c:v>1E-8</c:v>
                </c:pt>
                <c:pt idx="7">
                  <c:v>1E-8</c:v>
                </c:pt>
                <c:pt idx="8">
                  <c:v>8.6200134299809245E-7</c:v>
                </c:pt>
                <c:pt idx="9">
                  <c:v>7.7580120869828319E-6</c:v>
                </c:pt>
                <c:pt idx="10">
                  <c:v>1.1206017458975201E-5</c:v>
                </c:pt>
                <c:pt idx="11">
                  <c:v>1.6283205369233965E-3</c:v>
                </c:pt>
                <c:pt idx="12">
                  <c:v>9.4430332021179259E-4</c:v>
                </c:pt>
                <c:pt idx="13">
                  <c:v>1.2653836651880902E-4</c:v>
                </c:pt>
                <c:pt idx="14">
                  <c:v>1.0768673232314974E-3</c:v>
                </c:pt>
                <c:pt idx="15">
                  <c:v>2.5824156432410005E-6</c:v>
                </c:pt>
                <c:pt idx="16">
                  <c:v>1E-8</c:v>
                </c:pt>
                <c:pt idx="17">
                  <c:v>1E-8</c:v>
                </c:pt>
                <c:pt idx="18">
                  <c:v>1E-8</c:v>
                </c:pt>
                <c:pt idx="19">
                  <c:v>1E-8</c:v>
                </c:pt>
                <c:pt idx="20">
                  <c:v>1E-8</c:v>
                </c:pt>
                <c:pt idx="21">
                  <c:v>1E-8</c:v>
                </c:pt>
                <c:pt idx="22">
                  <c:v>1E-8</c:v>
                </c:pt>
                <c:pt idx="23">
                  <c:v>6.0256365008956681E-6</c:v>
                </c:pt>
              </c:numCache>
            </c:numRef>
          </c:val>
          <c:smooth val="0"/>
          <c:extLst>
            <c:ext xmlns:c16="http://schemas.microsoft.com/office/drawing/2014/chart" uri="{C3380CC4-5D6E-409C-BE32-E72D297353CC}">
              <c16:uniqueId val="{00000000-158A-4C30-A915-1FB9A3186CCA}"/>
            </c:ext>
          </c:extLst>
        </c:ser>
        <c:ser>
          <c:idx val="1"/>
          <c:order val="1"/>
          <c:tx>
            <c:strRef>
              <c:f>Рівненська!$G$1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Рівненська!$G$2:$G$25</c:f>
              <c:numCache>
                <c:formatCode>General</c:formatCode>
                <c:ptCount val="24"/>
                <c:pt idx="0">
                  <c:v>2.8058143714587906E-3</c:v>
                </c:pt>
                <c:pt idx="1">
                  <c:v>1.0742511157168547E-3</c:v>
                </c:pt>
                <c:pt idx="2">
                  <c:v>2.9000567628209549E-5</c:v>
                </c:pt>
                <c:pt idx="3">
                  <c:v>5.2819011142853483E-6</c:v>
                </c:pt>
                <c:pt idx="4">
                  <c:v>1.0174534474507116E-8</c:v>
                </c:pt>
                <c:pt idx="5">
                  <c:v>1.0136662045968974E-8</c:v>
                </c:pt>
                <c:pt idx="6">
                  <c:v>1.0098880253057778E-8</c:v>
                </c:pt>
                <c:pt idx="7">
                  <c:v>1.0061211997527161E-8</c:v>
                </c:pt>
                <c:pt idx="8">
                  <c:v>8.6404255070966081E-7</c:v>
                </c:pt>
                <c:pt idx="9">
                  <c:v>7.748875413686976E-6</c:v>
                </c:pt>
                <c:pt idx="10">
                  <c:v>1.1178431032673125E-5</c:v>
                </c:pt>
                <c:pt idx="11">
                  <c:v>1.6283274042297677E-3</c:v>
                </c:pt>
                <c:pt idx="12">
                  <c:v>1.5406524828031694E-3</c:v>
                </c:pt>
                <c:pt idx="13">
                  <c:v>5.9061193081177119E-4</c:v>
                </c:pt>
                <c:pt idx="14">
                  <c:v>1.5951925681560057E-5</c:v>
                </c:pt>
                <c:pt idx="15">
                  <c:v>2.905377390447253E-6</c:v>
                </c:pt>
                <c:pt idx="16">
                  <c:v>5.596646365277639E-9</c:v>
                </c:pt>
                <c:pt idx="17">
                  <c:v>5.5758141266780555E-9</c:v>
                </c:pt>
                <c:pt idx="18">
                  <c:v>5.5550317432000287E-9</c:v>
                </c:pt>
                <c:pt idx="19">
                  <c:v>5.5343118122786883E-9</c:v>
                </c:pt>
                <c:pt idx="20">
                  <c:v>4.752788150698215E-7</c:v>
                </c:pt>
                <c:pt idx="21">
                  <c:v>4.2623800801082879E-6</c:v>
                </c:pt>
                <c:pt idx="22">
                  <c:v>6.1488777839595961E-6</c:v>
                </c:pt>
                <c:pt idx="23">
                  <c:v>8.9569247508960927E-4</c:v>
                </c:pt>
              </c:numCache>
            </c:numRef>
          </c:val>
          <c:smooth val="0"/>
          <c:extLs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smooth val="0"/>
        <c:axId val="249542528"/>
        <c:axId val="249544064"/>
      </c:lineChart>
      <c:catAx>
        <c:axId val="2495425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544064"/>
        <c:crosses val="autoZero"/>
        <c:auto val="1"/>
        <c:lblAlgn val="ctr"/>
        <c:lblOffset val="100"/>
        <c:noMultiLvlLbl val="0"/>
      </c:catAx>
      <c:valAx>
        <c:axId val="24954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542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Рівненська!$E$1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Рівненська!$E$2:$E$25</c:f>
              <c:numCache>
                <c:formatCode>General</c:formatCode>
                <c:ptCount val="24"/>
                <c:pt idx="0">
                  <c:v>0.38418085876154212</c:v>
                </c:pt>
                <c:pt idx="1">
                  <c:v>2.6491989084152619E-2</c:v>
                </c:pt>
                <c:pt idx="2">
                  <c:v>0.18182335397336716</c:v>
                </c:pt>
                <c:pt idx="3">
                  <c:v>1.9334950000517203E-3</c:v>
                </c:pt>
                <c:pt idx="4">
                  <c:v>1.0000000100000002</c:v>
                </c:pt>
                <c:pt idx="5">
                  <c:v>1.0000000100000002</c:v>
                </c:pt>
                <c:pt idx="6">
                  <c:v>1.0000000100000002</c:v>
                </c:pt>
                <c:pt idx="7">
                  <c:v>86.200135161810593</c:v>
                </c:pt>
                <c:pt idx="8">
                  <c:v>9.0000077580187732</c:v>
                </c:pt>
                <c:pt idx="9">
                  <c:v>1.4444556505488404</c:v>
                </c:pt>
                <c:pt idx="10">
                  <c:v>145.30932064647641</c:v>
                </c:pt>
                <c:pt idx="11">
                  <c:v>0.58087055655755249</c:v>
                </c:pt>
                <c:pt idx="12">
                  <c:v>0.13412848112411696</c:v>
                </c:pt>
                <c:pt idx="13">
                  <c:v>8.5112810852381635</c:v>
                </c:pt>
                <c:pt idx="14">
                  <c:v>2.4006667343323533E-3</c:v>
                </c:pt>
                <c:pt idx="15">
                  <c:v>3.8723533333591574E-3</c:v>
                </c:pt>
                <c:pt idx="16">
                  <c:v>1.0000000100000002</c:v>
                </c:pt>
                <c:pt idx="17">
                  <c:v>1.0000000100000002</c:v>
                </c:pt>
                <c:pt idx="18">
                  <c:v>1.0000000100000002</c:v>
                </c:pt>
                <c:pt idx="19">
                  <c:v>1.0000000100000002</c:v>
                </c:pt>
                <c:pt idx="20">
                  <c:v>1.0000000100000002</c:v>
                </c:pt>
                <c:pt idx="21">
                  <c:v>1.0000000100000002</c:v>
                </c:pt>
                <c:pt idx="22">
                  <c:v>602.56365611520334</c:v>
                </c:pt>
                <c:pt idx="23">
                  <c:v>0</c:v>
                </c:pt>
              </c:numCache>
            </c:numRef>
          </c:val>
          <c:smooth val="0"/>
          <c:extLst>
            <c:ext xmlns:c16="http://schemas.microsoft.com/office/drawing/2014/chart" uri="{C3380CC4-5D6E-409C-BE32-E72D297353CC}">
              <c16:uniqueId val="{00000000-C6DE-44B1-AFDC-327F4E5FCF43}"/>
            </c:ext>
          </c:extLst>
        </c:ser>
        <c:ser>
          <c:idx val="1"/>
          <c:order val="1"/>
          <c:tx>
            <c:strRef>
              <c:f>Рівненська!$F$1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Рівненська!$F$2:$F$25</c:f>
              <c:numCache>
                <c:formatCode>General</c:formatCode>
                <c:ptCount val="24"/>
                <c:pt idx="0">
                  <c:v>0.38394334166694472</c:v>
                </c:pt>
                <c:pt idx="1">
                  <c:v>2.7025110422214099E-2</c:v>
                </c:pt>
                <c:pt idx="2">
                  <c:v>0.18213623831694312</c:v>
                </c:pt>
                <c:pt idx="3">
                  <c:v>1.9263117569842262E-3</c:v>
                </c:pt>
                <c:pt idx="4">
                  <c:v>0.99627773383664731</c:v>
                </c:pt>
                <c:pt idx="5">
                  <c:v>0.99627276806004572</c:v>
                </c:pt>
                <c:pt idx="6">
                  <c:v>0.99627006628658321</c:v>
                </c:pt>
                <c:pt idx="7">
                  <c:v>85.878576021988209</c:v>
                </c:pt>
                <c:pt idx="8">
                  <c:v>8.9681718830704327</c:v>
                </c:pt>
                <c:pt idx="9">
                  <c:v>1.4425987071451578</c:v>
                </c:pt>
                <c:pt idx="10">
                  <c:v>145.66852913609989</c:v>
                </c:pt>
                <c:pt idx="11">
                  <c:v>0.94769961930168567</c:v>
                </c:pt>
                <c:pt idx="12">
                  <c:v>0.38394334166694472</c:v>
                </c:pt>
                <c:pt idx="13">
                  <c:v>2.7025110422214099E-2</c:v>
                </c:pt>
                <c:pt idx="14">
                  <c:v>0.18213623831694312</c:v>
                </c:pt>
                <c:pt idx="15">
                  <c:v>1.9263117569842262E-3</c:v>
                </c:pt>
                <c:pt idx="16">
                  <c:v>0.99627773383664731</c:v>
                </c:pt>
                <c:pt idx="17">
                  <c:v>0.99627276806004572</c:v>
                </c:pt>
                <c:pt idx="18">
                  <c:v>0.99627006628658321</c:v>
                </c:pt>
                <c:pt idx="19">
                  <c:v>85.878576021988209</c:v>
                </c:pt>
                <c:pt idx="20">
                  <c:v>8.9681718830704327</c:v>
                </c:pt>
                <c:pt idx="21">
                  <c:v>1.4425987071451578</c:v>
                </c:pt>
                <c:pt idx="22">
                  <c:v>145.66852913609989</c:v>
                </c:pt>
                <c:pt idx="23">
                  <c:v>0.94769961930168567</c:v>
                </c:pt>
              </c:numCache>
            </c:numRef>
          </c:val>
          <c:smooth val="0"/>
          <c:extLs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smooth val="0"/>
        <c:axId val="239919872"/>
        <c:axId val="239921408"/>
      </c:lineChart>
      <c:catAx>
        <c:axId val="2399198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21408"/>
        <c:crosses val="autoZero"/>
        <c:auto val="1"/>
        <c:lblAlgn val="ctr"/>
        <c:lblOffset val="100"/>
        <c:noMultiLvlLbl val="0"/>
      </c:catAx>
      <c:valAx>
        <c:axId val="23992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19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Рівненська!$B$1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Рівненська!$B$2:$B$25</c:f>
              <c:numCache>
                <c:formatCode>0.0</c:formatCode>
                <c:ptCount val="24"/>
                <c:pt idx="0">
                  <c:v>280.58143714587908</c:v>
                </c:pt>
                <c:pt idx="1">
                  <c:v>107.49156747186213</c:v>
                </c:pt>
                <c:pt idx="2">
                  <c:v>2.8446044318937047</c:v>
                </c:pt>
                <c:pt idx="3">
                  <c:v>0.51720080579885541</c:v>
                </c:pt>
                <c:pt idx="4">
                  <c:v>1E-3</c:v>
                </c:pt>
                <c:pt idx="5">
                  <c:v>1E-3</c:v>
                </c:pt>
                <c:pt idx="6">
                  <c:v>1E-3</c:v>
                </c:pt>
                <c:pt idx="7">
                  <c:v>1E-3</c:v>
                </c:pt>
                <c:pt idx="8">
                  <c:v>8.6200134299809245E-2</c:v>
                </c:pt>
                <c:pt idx="9">
                  <c:v>0.77580120869828317</c:v>
                </c:pt>
                <c:pt idx="10">
                  <c:v>1.1206017458975202</c:v>
                </c:pt>
                <c:pt idx="11">
                  <c:v>162.83205369233966</c:v>
                </c:pt>
                <c:pt idx="12">
                  <c:v>94.430332021179254</c:v>
                </c:pt>
                <c:pt idx="13">
                  <c:v>12.653836651880903</c:v>
                </c:pt>
                <c:pt idx="14">
                  <c:v>107.68673232314973</c:v>
                </c:pt>
                <c:pt idx="15">
                  <c:v>0.25824156432410006</c:v>
                </c:pt>
                <c:pt idx="16">
                  <c:v>1E-3</c:v>
                </c:pt>
                <c:pt idx="17">
                  <c:v>1E-3</c:v>
                </c:pt>
                <c:pt idx="18">
                  <c:v>1E-3</c:v>
                </c:pt>
                <c:pt idx="19">
                  <c:v>1E-3</c:v>
                </c:pt>
                <c:pt idx="20">
                  <c:v>1E-3</c:v>
                </c:pt>
                <c:pt idx="21">
                  <c:v>1E-3</c:v>
                </c:pt>
                <c:pt idx="22">
                  <c:v>1E-3</c:v>
                </c:pt>
                <c:pt idx="23">
                  <c:v>0.6025636500895668</c:v>
                </c:pt>
              </c:numCache>
            </c:numRef>
          </c:val>
          <c:smooth val="0"/>
          <c:extLst>
            <c:ext xmlns:c16="http://schemas.microsoft.com/office/drawing/2014/chart" uri="{C3380CC4-5D6E-409C-BE32-E72D297353CC}">
              <c16:uniqueId val="{00000000-465B-4954-BD36-E8579438F128}"/>
            </c:ext>
          </c:extLst>
        </c:ser>
        <c:ser>
          <c:idx val="1"/>
          <c:order val="1"/>
          <c:tx>
            <c:strRef>
              <c:f>Рівненська!$I$1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Рівненська!$I$2:$I$25</c:f>
              <c:numCache>
                <c:formatCode>General</c:formatCode>
                <c:ptCount val="24"/>
                <c:pt idx="0">
                  <c:v>280.58143714587908</c:v>
                </c:pt>
                <c:pt idx="1">
                  <c:v>107.42511157168548</c:v>
                </c:pt>
                <c:pt idx="2">
                  <c:v>2.900056762820955</c:v>
                </c:pt>
                <c:pt idx="3">
                  <c:v>0.52819011142853478</c:v>
                </c:pt>
                <c:pt idx="4">
                  <c:v>1.0174534474507117E-3</c:v>
                </c:pt>
                <c:pt idx="5">
                  <c:v>1.0136662045968975E-3</c:v>
                </c:pt>
                <c:pt idx="6">
                  <c:v>1.0098880253057779E-3</c:v>
                </c:pt>
                <c:pt idx="7">
                  <c:v>1.0061211997527161E-3</c:v>
                </c:pt>
                <c:pt idx="8">
                  <c:v>8.6404255070966079E-2</c:v>
                </c:pt>
                <c:pt idx="9">
                  <c:v>0.77488754136869764</c:v>
                </c:pt>
                <c:pt idx="10">
                  <c:v>1.1178431032673124</c:v>
                </c:pt>
                <c:pt idx="11">
                  <c:v>162.83274042297677</c:v>
                </c:pt>
                <c:pt idx="12">
                  <c:v>154.06524828031695</c:v>
                </c:pt>
                <c:pt idx="13">
                  <c:v>59.061193081177116</c:v>
                </c:pt>
                <c:pt idx="14">
                  <c:v>1.5951925681560057</c:v>
                </c:pt>
                <c:pt idx="15">
                  <c:v>0.2905377390447253</c:v>
                </c:pt>
                <c:pt idx="16">
                  <c:v>5.5966463652776385E-4</c:v>
                </c:pt>
                <c:pt idx="17">
                  <c:v>5.5758141266780555E-4</c:v>
                </c:pt>
                <c:pt idx="18">
                  <c:v>5.5550317432000282E-4</c:v>
                </c:pt>
                <c:pt idx="19">
                  <c:v>5.5343118122786882E-4</c:v>
                </c:pt>
                <c:pt idx="20">
                  <c:v>4.7527881506982152E-2</c:v>
                </c:pt>
                <c:pt idx="21">
                  <c:v>0.42623800801082878</c:v>
                </c:pt>
                <c:pt idx="22">
                  <c:v>0.61488777839595965</c:v>
                </c:pt>
                <c:pt idx="23">
                  <c:v>89.569247508960927</c:v>
                </c:pt>
              </c:numCache>
            </c:numRef>
          </c:val>
          <c:smooth val="0"/>
          <c:extLs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smooth val="0"/>
        <c:axId val="235281792"/>
        <c:axId val="235304064"/>
      </c:lineChart>
      <c:catAx>
        <c:axId val="2352817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304064"/>
        <c:crosses val="autoZero"/>
        <c:auto val="1"/>
        <c:lblAlgn val="ctr"/>
        <c:lblOffset val="100"/>
        <c:noMultiLvlLbl val="0"/>
      </c:catAx>
      <c:valAx>
        <c:axId val="235304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281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57.xml"/><Relationship Id="rId2" Type="http://schemas.openxmlformats.org/officeDocument/2006/relationships/chart" Target="../charts/chart56.xml"/><Relationship Id="rId1" Type="http://schemas.openxmlformats.org/officeDocument/2006/relationships/chart" Target="../charts/chart55.xml"/><Relationship Id="rId6" Type="http://schemas.openxmlformats.org/officeDocument/2006/relationships/chart" Target="../charts/chart60.xml"/><Relationship Id="rId5" Type="http://schemas.openxmlformats.org/officeDocument/2006/relationships/chart" Target="../charts/chart59.xml"/><Relationship Id="rId4" Type="http://schemas.openxmlformats.org/officeDocument/2006/relationships/chart" Target="../charts/chart5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63.xml"/><Relationship Id="rId2" Type="http://schemas.openxmlformats.org/officeDocument/2006/relationships/chart" Target="../charts/chart62.xml"/><Relationship Id="rId1" Type="http://schemas.openxmlformats.org/officeDocument/2006/relationships/chart" Target="../charts/chart61.xml"/><Relationship Id="rId6" Type="http://schemas.openxmlformats.org/officeDocument/2006/relationships/chart" Target="../charts/chart66.xml"/><Relationship Id="rId5" Type="http://schemas.openxmlformats.org/officeDocument/2006/relationships/chart" Target="../charts/chart65.xml"/><Relationship Id="rId4" Type="http://schemas.openxmlformats.org/officeDocument/2006/relationships/chart" Target="../charts/chart6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69.xml"/><Relationship Id="rId2" Type="http://schemas.openxmlformats.org/officeDocument/2006/relationships/chart" Target="../charts/chart68.xml"/><Relationship Id="rId1" Type="http://schemas.openxmlformats.org/officeDocument/2006/relationships/chart" Target="../charts/chart67.xml"/><Relationship Id="rId6" Type="http://schemas.openxmlformats.org/officeDocument/2006/relationships/chart" Target="../charts/chart72.xml"/><Relationship Id="rId5" Type="http://schemas.openxmlformats.org/officeDocument/2006/relationships/chart" Target="../charts/chart71.xml"/><Relationship Id="rId4" Type="http://schemas.openxmlformats.org/officeDocument/2006/relationships/chart" Target="../charts/chart70.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75.xml"/><Relationship Id="rId2" Type="http://schemas.openxmlformats.org/officeDocument/2006/relationships/chart" Target="../charts/chart74.xml"/><Relationship Id="rId1" Type="http://schemas.openxmlformats.org/officeDocument/2006/relationships/chart" Target="../charts/chart73.xml"/><Relationship Id="rId6" Type="http://schemas.openxmlformats.org/officeDocument/2006/relationships/chart" Target="../charts/chart78.xml"/><Relationship Id="rId5" Type="http://schemas.openxmlformats.org/officeDocument/2006/relationships/chart" Target="../charts/chart77.xml"/><Relationship Id="rId4" Type="http://schemas.openxmlformats.org/officeDocument/2006/relationships/chart" Target="../charts/chart76.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81.xml"/><Relationship Id="rId2" Type="http://schemas.openxmlformats.org/officeDocument/2006/relationships/chart" Target="../charts/chart80.xml"/><Relationship Id="rId1" Type="http://schemas.openxmlformats.org/officeDocument/2006/relationships/chart" Target="../charts/chart79.xml"/><Relationship Id="rId6" Type="http://schemas.openxmlformats.org/officeDocument/2006/relationships/chart" Target="../charts/chart84.xml"/><Relationship Id="rId5" Type="http://schemas.openxmlformats.org/officeDocument/2006/relationships/chart" Target="../charts/chart83.xml"/><Relationship Id="rId4" Type="http://schemas.openxmlformats.org/officeDocument/2006/relationships/chart" Target="../charts/chart82.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87.xml"/><Relationship Id="rId2" Type="http://schemas.openxmlformats.org/officeDocument/2006/relationships/chart" Target="../charts/chart86.xml"/><Relationship Id="rId1" Type="http://schemas.openxmlformats.org/officeDocument/2006/relationships/chart" Target="../charts/chart85.xml"/><Relationship Id="rId6" Type="http://schemas.openxmlformats.org/officeDocument/2006/relationships/chart" Target="../charts/chart90.xml"/><Relationship Id="rId5" Type="http://schemas.openxmlformats.org/officeDocument/2006/relationships/chart" Target="../charts/chart89.xml"/><Relationship Id="rId4" Type="http://schemas.openxmlformats.org/officeDocument/2006/relationships/chart" Target="../charts/chart88.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93.xml"/><Relationship Id="rId2" Type="http://schemas.openxmlformats.org/officeDocument/2006/relationships/chart" Target="../charts/chart92.xml"/><Relationship Id="rId1" Type="http://schemas.openxmlformats.org/officeDocument/2006/relationships/chart" Target="../charts/chart91.xml"/><Relationship Id="rId6" Type="http://schemas.openxmlformats.org/officeDocument/2006/relationships/chart" Target="../charts/chart96.xml"/><Relationship Id="rId5" Type="http://schemas.openxmlformats.org/officeDocument/2006/relationships/chart" Target="../charts/chart95.xml"/><Relationship Id="rId4" Type="http://schemas.openxmlformats.org/officeDocument/2006/relationships/chart" Target="../charts/chart94.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99.xml"/><Relationship Id="rId2" Type="http://schemas.openxmlformats.org/officeDocument/2006/relationships/chart" Target="../charts/chart98.xml"/><Relationship Id="rId1" Type="http://schemas.openxmlformats.org/officeDocument/2006/relationships/chart" Target="../charts/chart97.xml"/><Relationship Id="rId6" Type="http://schemas.openxmlformats.org/officeDocument/2006/relationships/chart" Target="../charts/chart102.xml"/><Relationship Id="rId5" Type="http://schemas.openxmlformats.org/officeDocument/2006/relationships/chart" Target="../charts/chart101.xml"/><Relationship Id="rId4" Type="http://schemas.openxmlformats.org/officeDocument/2006/relationships/chart" Target="../charts/chart100.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05.xml"/><Relationship Id="rId2" Type="http://schemas.openxmlformats.org/officeDocument/2006/relationships/chart" Target="../charts/chart104.xml"/><Relationship Id="rId1" Type="http://schemas.openxmlformats.org/officeDocument/2006/relationships/chart" Target="../charts/chart103.xml"/><Relationship Id="rId6" Type="http://schemas.openxmlformats.org/officeDocument/2006/relationships/chart" Target="../charts/chart108.xml"/><Relationship Id="rId5" Type="http://schemas.openxmlformats.org/officeDocument/2006/relationships/chart" Target="../charts/chart107.xml"/><Relationship Id="rId4" Type="http://schemas.openxmlformats.org/officeDocument/2006/relationships/chart" Target="../charts/chart10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111.xml"/><Relationship Id="rId2" Type="http://schemas.openxmlformats.org/officeDocument/2006/relationships/chart" Target="../charts/chart110.xml"/><Relationship Id="rId1" Type="http://schemas.openxmlformats.org/officeDocument/2006/relationships/chart" Target="../charts/chart109.xml"/><Relationship Id="rId6" Type="http://schemas.openxmlformats.org/officeDocument/2006/relationships/chart" Target="../charts/chart114.xml"/><Relationship Id="rId5" Type="http://schemas.openxmlformats.org/officeDocument/2006/relationships/chart" Target="../charts/chart113.xml"/><Relationship Id="rId4" Type="http://schemas.openxmlformats.org/officeDocument/2006/relationships/chart" Target="../charts/chart11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117.xml"/><Relationship Id="rId2" Type="http://schemas.openxmlformats.org/officeDocument/2006/relationships/chart" Target="../charts/chart116.xml"/><Relationship Id="rId1" Type="http://schemas.openxmlformats.org/officeDocument/2006/relationships/chart" Target="../charts/chart115.xml"/><Relationship Id="rId6" Type="http://schemas.openxmlformats.org/officeDocument/2006/relationships/chart" Target="../charts/chart120.xml"/><Relationship Id="rId5" Type="http://schemas.openxmlformats.org/officeDocument/2006/relationships/chart" Target="../charts/chart119.xml"/><Relationship Id="rId4" Type="http://schemas.openxmlformats.org/officeDocument/2006/relationships/chart" Target="../charts/chart118.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123.xml"/><Relationship Id="rId2" Type="http://schemas.openxmlformats.org/officeDocument/2006/relationships/chart" Target="../charts/chart122.xml"/><Relationship Id="rId1" Type="http://schemas.openxmlformats.org/officeDocument/2006/relationships/chart" Target="../charts/chart121.xml"/><Relationship Id="rId6" Type="http://schemas.openxmlformats.org/officeDocument/2006/relationships/chart" Target="../charts/chart126.xml"/><Relationship Id="rId5" Type="http://schemas.openxmlformats.org/officeDocument/2006/relationships/chart" Target="../charts/chart125.xml"/><Relationship Id="rId4" Type="http://schemas.openxmlformats.org/officeDocument/2006/relationships/chart" Target="../charts/chart124.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129.xml"/><Relationship Id="rId2" Type="http://schemas.openxmlformats.org/officeDocument/2006/relationships/chart" Target="../charts/chart128.xml"/><Relationship Id="rId1" Type="http://schemas.openxmlformats.org/officeDocument/2006/relationships/chart" Target="../charts/chart127.xml"/><Relationship Id="rId6" Type="http://schemas.openxmlformats.org/officeDocument/2006/relationships/chart" Target="../charts/chart132.xml"/><Relationship Id="rId5" Type="http://schemas.openxmlformats.org/officeDocument/2006/relationships/chart" Target="../charts/chart131.xml"/><Relationship Id="rId4" Type="http://schemas.openxmlformats.org/officeDocument/2006/relationships/chart" Target="../charts/chart130.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135.xml"/><Relationship Id="rId2" Type="http://schemas.openxmlformats.org/officeDocument/2006/relationships/chart" Target="../charts/chart134.xml"/><Relationship Id="rId1" Type="http://schemas.openxmlformats.org/officeDocument/2006/relationships/chart" Target="../charts/chart133.xml"/><Relationship Id="rId6" Type="http://schemas.openxmlformats.org/officeDocument/2006/relationships/chart" Target="../charts/chart138.xml"/><Relationship Id="rId5" Type="http://schemas.openxmlformats.org/officeDocument/2006/relationships/chart" Target="../charts/chart137.xml"/><Relationship Id="rId4" Type="http://schemas.openxmlformats.org/officeDocument/2006/relationships/chart" Target="../charts/chart136.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141.xml"/><Relationship Id="rId2" Type="http://schemas.openxmlformats.org/officeDocument/2006/relationships/chart" Target="../charts/chart140.xml"/><Relationship Id="rId1" Type="http://schemas.openxmlformats.org/officeDocument/2006/relationships/chart" Target="../charts/chart139.xml"/><Relationship Id="rId6" Type="http://schemas.openxmlformats.org/officeDocument/2006/relationships/chart" Target="../charts/chart144.xml"/><Relationship Id="rId5" Type="http://schemas.openxmlformats.org/officeDocument/2006/relationships/chart" Target="../charts/chart143.xml"/><Relationship Id="rId4" Type="http://schemas.openxmlformats.org/officeDocument/2006/relationships/chart" Target="../charts/chart142.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147.xml"/><Relationship Id="rId2" Type="http://schemas.openxmlformats.org/officeDocument/2006/relationships/chart" Target="../charts/chart146.xml"/><Relationship Id="rId1" Type="http://schemas.openxmlformats.org/officeDocument/2006/relationships/chart" Target="../charts/chart145.xml"/><Relationship Id="rId6" Type="http://schemas.openxmlformats.org/officeDocument/2006/relationships/chart" Target="../charts/chart150.xml"/><Relationship Id="rId5" Type="http://schemas.openxmlformats.org/officeDocument/2006/relationships/chart" Target="../charts/chart149.xml"/><Relationship Id="rId4" Type="http://schemas.openxmlformats.org/officeDocument/2006/relationships/chart" Target="../charts/chart148.xml"/></Relationships>
</file>

<file path=xl/drawings/_rels/drawing26.xml.rels><?xml version="1.0" encoding="UTF-8" standalone="yes"?>
<Relationships xmlns="http://schemas.openxmlformats.org/package/2006/relationships"><Relationship Id="rId3" Type="http://schemas.openxmlformats.org/officeDocument/2006/relationships/chart" Target="../charts/chart153.xml"/><Relationship Id="rId2" Type="http://schemas.openxmlformats.org/officeDocument/2006/relationships/chart" Target="../charts/chart152.xml"/><Relationship Id="rId1" Type="http://schemas.openxmlformats.org/officeDocument/2006/relationships/chart" Target="../charts/chart151.xml"/><Relationship Id="rId6" Type="http://schemas.openxmlformats.org/officeDocument/2006/relationships/chart" Target="../charts/chart156.xml"/><Relationship Id="rId5" Type="http://schemas.openxmlformats.org/officeDocument/2006/relationships/chart" Target="../charts/chart155.xml"/><Relationship Id="rId4" Type="http://schemas.openxmlformats.org/officeDocument/2006/relationships/chart" Target="../charts/chart15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6" Type="http://schemas.openxmlformats.org/officeDocument/2006/relationships/chart" Target="../charts/chart48.xml"/><Relationship Id="rId5" Type="http://schemas.openxmlformats.org/officeDocument/2006/relationships/chart" Target="../charts/chart47.xml"/><Relationship Id="rId4" Type="http://schemas.openxmlformats.org/officeDocument/2006/relationships/chart" Target="../charts/chart4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chart" Target="../charts/chart54.xml"/><Relationship Id="rId5" Type="http://schemas.openxmlformats.org/officeDocument/2006/relationships/chart" Target="../charts/chart53.xml"/><Relationship Id="rId4" Type="http://schemas.openxmlformats.org/officeDocument/2006/relationships/chart" Target="../charts/chart52.xml"/></Relationships>
</file>

<file path=xl/drawings/drawing1.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8" name="Диаграмма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10" name="Диаграмма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11" name="Диаграмма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2" name="Диаграмма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3" name="Диаграмма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4" name="Диаграмма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id="{00000000-0008-0000-0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id="{00000000-0008-0000-0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id="{00000000-0008-0000-0A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id="{00000000-0008-0000-0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id="{00000000-0008-0000-0B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id="{00000000-0008-0000-0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id="{00000000-0008-0000-0C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id="{00000000-0008-0000-0C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id="{00000000-0008-0000-0C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id="{00000000-0008-0000-0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id="{00000000-0008-0000-0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id="{00000000-0008-0000-0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id="{00000000-0008-0000-0E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id="{00000000-0008-0000-0E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id="{00000000-0008-0000-0F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id="{00000000-0008-0000-0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id="{00000000-0008-0000-0F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id="{00000000-0008-0000-1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id="{00000000-0008-0000-1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id="{00000000-0008-0000-1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id="{00000000-0008-0000-1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id="{00000000-0008-0000-1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id="{00000000-0008-0000-1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id="{00000000-0008-0000-1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id="{00000000-0008-0000-1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id="{00000000-0008-0000-1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id="{00000000-0008-0000-1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id="{00000000-0008-0000-1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id="{00000000-0008-0000-1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id="{00000000-0008-0000-1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id="{00000000-0008-0000-1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id="{00000000-0008-0000-1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id="{00000000-0008-0000-1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id="{00000000-0008-0000-1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id="{00000000-0008-0000-1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id="{00000000-0008-0000-1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30</xdr:row>
      <xdr:rowOff>5442</xdr:rowOff>
    </xdr:from>
    <xdr:to>
      <xdr:col>5</xdr:col>
      <xdr:colOff>358655</xdr:colOff>
      <xdr:row>44</xdr:row>
      <xdr:rowOff>76199</xdr:rowOff>
    </xdr:to>
    <xdr:graphicFrame macro="">
      <xdr:nvGraphicFramePr>
        <xdr:cNvPr id="2" name="Диаграмма 7">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46</xdr:row>
      <xdr:rowOff>6085</xdr:rowOff>
    </xdr:from>
    <xdr:to>
      <xdr:col>5</xdr:col>
      <xdr:colOff>395323</xdr:colOff>
      <xdr:row>60</xdr:row>
      <xdr:rowOff>76842</xdr:rowOff>
    </xdr:to>
    <xdr:graphicFrame macro="">
      <xdr:nvGraphicFramePr>
        <xdr:cNvPr id="3" name="Диаграмма 9">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46</xdr:row>
      <xdr:rowOff>10205</xdr:rowOff>
    </xdr:from>
    <xdr:to>
      <xdr:col>10</xdr:col>
      <xdr:colOff>344260</xdr:colOff>
      <xdr:row>60</xdr:row>
      <xdr:rowOff>80962</xdr:rowOff>
    </xdr:to>
    <xdr:graphicFrame macro="">
      <xdr:nvGraphicFramePr>
        <xdr:cNvPr id="4" name="Диаграмма 10">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1">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2">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30</xdr:row>
      <xdr:rowOff>6805</xdr:rowOff>
    </xdr:from>
    <xdr:to>
      <xdr:col>10</xdr:col>
      <xdr:colOff>368413</xdr:colOff>
      <xdr:row>44</xdr:row>
      <xdr:rowOff>110899</xdr:rowOff>
    </xdr:to>
    <xdr:graphicFrame macro="">
      <xdr:nvGraphicFramePr>
        <xdr:cNvPr id="7" name="Диаграмма 3">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i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id="{00000000-0008-0000-1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id="{00000000-0008-0000-1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id="{00000000-0008-0000-1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id="{00000000-0008-0000-1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id="{00000000-0008-0000-1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id="{00000000-0008-0000-1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id="{00000000-0008-0000-1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id="{00000000-0008-0000-1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id="{00000000-0008-0000-1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id="{00000000-0008-0000-1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i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id="{00000000-0008-0000-1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id="{00000000-0008-0000-1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id="{00000000-0008-0000-1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id="{00000000-0008-0000-1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id="{00000000-0008-0000-1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i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id="{00000000-0008-0000-1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id="{00000000-0008-0000-1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id="{00000000-0008-0000-1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id="{00000000-0008-0000-1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id="{00000000-0008-0000-1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id="{00000000-0008-0000-1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id="{00000000-0008-0000-1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id="{00000000-0008-0000-18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id="{00000000-0008-0000-1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id="{00000000-0008-0000-1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id="{00000000-0008-0000-1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id="{00000000-0008-0000-1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id="{00000000-0008-0000-1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id="{00000000-0008-0000-1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id="{00000000-0008-0000-1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id="{00000000-0008-0000-1A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10885</xdr:colOff>
      <xdr:row>29</xdr:row>
      <xdr:rowOff>16328</xdr:rowOff>
    </xdr:from>
    <xdr:to>
      <xdr:col>5</xdr:col>
      <xdr:colOff>369540</xdr:colOff>
      <xdr:row>43</xdr:row>
      <xdr:rowOff>87085</xdr:rowOff>
    </xdr:to>
    <xdr:graphicFrame macro="">
      <xdr:nvGraphicFramePr>
        <xdr:cNvPr id="2" name="Диаграмма 7">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10885</xdr:colOff>
      <xdr:row>45</xdr:row>
      <xdr:rowOff>16971</xdr:rowOff>
    </xdr:from>
    <xdr:to>
      <xdr:col>5</xdr:col>
      <xdr:colOff>406208</xdr:colOff>
      <xdr:row>59</xdr:row>
      <xdr:rowOff>87728</xdr:rowOff>
    </xdr:to>
    <xdr:graphicFrame macro="">
      <xdr:nvGraphicFramePr>
        <xdr:cNvPr id="3" name="Диаграмма 9">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469445</xdr:colOff>
      <xdr:row>45</xdr:row>
      <xdr:rowOff>21091</xdr:rowOff>
    </xdr:from>
    <xdr:to>
      <xdr:col>10</xdr:col>
      <xdr:colOff>355145</xdr:colOff>
      <xdr:row>59</xdr:row>
      <xdr:rowOff>91848</xdr:rowOff>
    </xdr:to>
    <xdr:graphicFrame macro="">
      <xdr:nvGraphicFramePr>
        <xdr:cNvPr id="4" name="Диаграмма 10">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1">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2">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441891</xdr:colOff>
      <xdr:row>29</xdr:row>
      <xdr:rowOff>17691</xdr:rowOff>
    </xdr:from>
    <xdr:to>
      <xdr:col>10</xdr:col>
      <xdr:colOff>379298</xdr:colOff>
      <xdr:row>43</xdr:row>
      <xdr:rowOff>121785</xdr:rowOff>
    </xdr:to>
    <xdr:graphicFrame macro="">
      <xdr:nvGraphicFramePr>
        <xdr:cNvPr id="7" name="Диаграмма 3">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7">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9">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10">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2">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3">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7">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9">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10">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1">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2">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3">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7">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9">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10">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1">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2">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3">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id="{00000000-0008-0000-0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id="{00000000-0008-0000-08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1"/>
  <sheetViews>
    <sheetView workbookViewId="0"/>
  </sheetViews>
  <sheetFormatPr defaultRowHeight="14.4" x14ac:dyDescent="0.3"/>
  <cols>
    <col min="1" max="2" width="36.6640625" customWidth="1"/>
  </cols>
  <sheetData>
    <row r="1" spans="1:16" x14ac:dyDescent="0.3">
      <c r="A1" s="4" t="s">
        <v>0</v>
      </c>
    </row>
    <row r="2" spans="1:16" x14ac:dyDescent="0.3">
      <c r="P2" t="e">
        <f ca="1">_xll.CB.RecalcCounterFN()</f>
        <v>#NAME?</v>
      </c>
    </row>
    <row r="3" spans="1:16" x14ac:dyDescent="0.3">
      <c r="A3" t="s">
        <v>1</v>
      </c>
      <c r="B3" t="s">
        <v>2</v>
      </c>
      <c r="C3">
        <v>0</v>
      </c>
    </row>
    <row r="4" spans="1:16" x14ac:dyDescent="0.3">
      <c r="A4" t="s">
        <v>3</v>
      </c>
    </row>
    <row r="5" spans="1:16" x14ac:dyDescent="0.3">
      <c r="A5" t="s">
        <v>4</v>
      </c>
    </row>
    <row r="7" spans="1:16" x14ac:dyDescent="0.3">
      <c r="A7" s="4" t="s">
        <v>5</v>
      </c>
      <c r="B7" t="s">
        <v>6</v>
      </c>
    </row>
    <row r="8" spans="1:16" x14ac:dyDescent="0.3">
      <c r="B8">
        <v>2</v>
      </c>
    </row>
    <row r="10" spans="1:16" x14ac:dyDescent="0.3">
      <c r="A10" t="s">
        <v>7</v>
      </c>
    </row>
    <row r="11" spans="1:16" x14ac:dyDescent="0.3">
      <c r="A11" t="e">
        <f>CB_DATA_!#REF!</f>
        <v>#REF!</v>
      </c>
      <c r="B11" t="e">
        <f>Грип!#REF!</f>
        <v>#REF!</v>
      </c>
    </row>
    <row r="13" spans="1:16" x14ac:dyDescent="0.3">
      <c r="A13" t="s">
        <v>8</v>
      </c>
    </row>
    <row r="14" spans="1:16" x14ac:dyDescent="0.3">
      <c r="A14" t="s">
        <v>12</v>
      </c>
      <c r="B14" t="s">
        <v>16</v>
      </c>
    </row>
    <row r="16" spans="1:16" x14ac:dyDescent="0.3">
      <c r="A16" t="s">
        <v>9</v>
      </c>
    </row>
    <row r="19" spans="1:2" x14ac:dyDescent="0.3">
      <c r="A19" t="s">
        <v>10</v>
      </c>
    </row>
    <row r="20" spans="1:2" x14ac:dyDescent="0.3">
      <c r="A20">
        <v>28</v>
      </c>
      <c r="B20">
        <v>31</v>
      </c>
    </row>
    <row r="25" spans="1:2" x14ac:dyDescent="0.3">
      <c r="A25" s="4" t="s">
        <v>11</v>
      </c>
    </row>
    <row r="26" spans="1:2" x14ac:dyDescent="0.3">
      <c r="A26" s="5" t="s">
        <v>13</v>
      </c>
      <c r="B26" s="5" t="s">
        <v>17</v>
      </c>
    </row>
    <row r="27" spans="1:2" x14ac:dyDescent="0.3">
      <c r="A27" t="s">
        <v>14</v>
      </c>
      <c r="B27" t="s">
        <v>19</v>
      </c>
    </row>
    <row r="28" spans="1:2" x14ac:dyDescent="0.3">
      <c r="A28" s="5" t="s">
        <v>15</v>
      </c>
      <c r="B28" s="5" t="s">
        <v>15</v>
      </c>
    </row>
    <row r="29" spans="1:2" x14ac:dyDescent="0.3">
      <c r="B29" s="5" t="s">
        <v>13</v>
      </c>
    </row>
    <row r="30" spans="1:2" x14ac:dyDescent="0.3">
      <c r="B30" t="s">
        <v>18</v>
      </c>
    </row>
    <row r="31" spans="1:2" x14ac:dyDescent="0.3">
      <c r="B31" s="5"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6"/>
  <sheetViews>
    <sheetView zoomScale="70" zoomScaleNormal="70" workbookViewId="0">
      <selection activeCell="L26" sqref="L26"/>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3.8410612344880914</v>
      </c>
      <c r="C2">
        <f>B2/100000</f>
        <v>3.8410612344880917E-5</v>
      </c>
      <c r="D2">
        <f t="shared" ref="D2:D25" si="0">1-C2</f>
        <v>0.99996158938765511</v>
      </c>
      <c r="E2">
        <f>C3/(C2*D2)</f>
        <v>2.2642379141610038</v>
      </c>
      <c r="F2" s="2">
        <v>2.1827009970263789</v>
      </c>
      <c r="G2">
        <v>3.8410612344880917E-5</v>
      </c>
      <c r="H2">
        <v>0.99996158938765511</v>
      </c>
      <c r="I2">
        <f>G2*100000</f>
        <v>3.8410612344880919</v>
      </c>
      <c r="J2" s="8">
        <f>C2</f>
        <v>3.8410612344880917E-5</v>
      </c>
      <c r="K2" s="8">
        <f>G2</f>
        <v>3.8410612344880917E-5</v>
      </c>
      <c r="L2" s="8">
        <f t="shared" ref="L2:L25" si="1">ABS(J2-K2)</f>
        <v>0</v>
      </c>
    </row>
    <row r="3" spans="1:12" ht="15.6" x14ac:dyDescent="0.3">
      <c r="A3" s="9" t="s">
        <v>32</v>
      </c>
      <c r="B3" s="1">
        <v>8.6967424177088866</v>
      </c>
      <c r="C3">
        <f t="shared" ref="C3:C25" si="2">B3/100000</f>
        <v>8.6967424177088862E-5</v>
      </c>
      <c r="D3">
        <f t="shared" si="0"/>
        <v>0.99991303257582287</v>
      </c>
      <c r="E3">
        <f t="shared" ref="E3:E24" si="3">C4/(C3*D3)</f>
        <v>0.21668551124743637</v>
      </c>
      <c r="F3" s="2">
        <v>0.26521570554443347</v>
      </c>
      <c r="G3">
        <f>F2*G2*H2</f>
        <v>8.3835661558774707E-5</v>
      </c>
      <c r="H3">
        <f>1-G3</f>
        <v>0.99991616433844122</v>
      </c>
      <c r="I3">
        <f t="shared" ref="I3:I25" si="4">G3*100000</f>
        <v>8.383566155877471</v>
      </c>
      <c r="J3" s="8">
        <f t="shared" ref="J3:J13" si="5">C3+J2</f>
        <v>1.2537803652196979E-4</v>
      </c>
      <c r="K3" s="8">
        <f t="shared" ref="K3:K13" si="6">G3+K2</f>
        <v>1.2224627390365562E-4</v>
      </c>
      <c r="L3" s="8">
        <f t="shared" si="1"/>
        <v>3.1317626183141687E-6</v>
      </c>
    </row>
    <row r="4" spans="1:12" ht="15.6" x14ac:dyDescent="0.3">
      <c r="A4" s="9" t="s">
        <v>33</v>
      </c>
      <c r="B4" s="1">
        <v>1.8842941905035921</v>
      </c>
      <c r="C4">
        <f t="shared" si="2"/>
        <v>1.8842941905035921E-5</v>
      </c>
      <c r="D4">
        <f t="shared" si="0"/>
        <v>0.99998115705809498</v>
      </c>
      <c r="E4">
        <f t="shared" si="3"/>
        <v>0.34616036883356588</v>
      </c>
      <c r="F4" s="2">
        <v>0.28242363047074404</v>
      </c>
      <c r="G4">
        <f t="shared" ref="G4:G25" si="7">F3*G3*H3</f>
        <v>2.2232670083216524E-5</v>
      </c>
      <c r="H4">
        <f t="shared" ref="H4:H25" si="8">1-G4</f>
        <v>0.99997776732991683</v>
      </c>
      <c r="I4">
        <f t="shared" si="4"/>
        <v>2.2232670083216526</v>
      </c>
      <c r="J4" s="8">
        <f t="shared" si="5"/>
        <v>1.4422097842700573E-4</v>
      </c>
      <c r="K4" s="8">
        <f t="shared" si="6"/>
        <v>1.4447894398687215E-4</v>
      </c>
      <c r="L4" s="8">
        <f t="shared" si="1"/>
        <v>2.5796555986641731E-7</v>
      </c>
    </row>
    <row r="5" spans="1:12" ht="15.6" x14ac:dyDescent="0.3">
      <c r="A5" s="9" t="s">
        <v>34</v>
      </c>
      <c r="B5" s="1">
        <v>0.65225568132816647</v>
      </c>
      <c r="C5">
        <f t="shared" si="2"/>
        <v>6.5225568132816647E-6</v>
      </c>
      <c r="D5">
        <f t="shared" si="0"/>
        <v>0.99999347744318667</v>
      </c>
      <c r="E5">
        <f t="shared" si="3"/>
        <v>1.5331511111763372E-3</v>
      </c>
      <c r="F5" s="2">
        <v>1.2909686346222915E-3</v>
      </c>
      <c r="G5">
        <f t="shared" si="7"/>
        <v>6.2788918003267523E-6</v>
      </c>
      <c r="H5">
        <f t="shared" si="8"/>
        <v>0.99999372110819962</v>
      </c>
      <c r="I5">
        <f t="shared" si="4"/>
        <v>0.62788918003267524</v>
      </c>
      <c r="J5" s="8">
        <f t="shared" si="5"/>
        <v>1.507435352402874E-4</v>
      </c>
      <c r="K5" s="8">
        <f t="shared" si="6"/>
        <v>1.507578357871989E-4</v>
      </c>
      <c r="L5" s="8">
        <f t="shared" si="1"/>
        <v>1.4300546911499021E-8</v>
      </c>
    </row>
    <row r="6" spans="1:12" ht="15.6" x14ac:dyDescent="0.3">
      <c r="A6" s="9" t="s">
        <v>35</v>
      </c>
      <c r="B6" s="1">
        <v>1E-3</v>
      </c>
      <c r="C6">
        <f t="shared" si="2"/>
        <v>1E-8</v>
      </c>
      <c r="D6">
        <f t="shared" si="0"/>
        <v>0.99999998999999995</v>
      </c>
      <c r="E6">
        <f t="shared" si="3"/>
        <v>1.0000000100000002</v>
      </c>
      <c r="F6" s="2">
        <v>0.84354396482569205</v>
      </c>
      <c r="G6">
        <f t="shared" si="7"/>
        <v>8.1058014786389221E-9</v>
      </c>
      <c r="H6">
        <f t="shared" si="8"/>
        <v>0.99999999189419853</v>
      </c>
      <c r="I6">
        <f t="shared" si="4"/>
        <v>8.1058014786389223E-4</v>
      </c>
      <c r="J6" s="8">
        <f t="shared" si="5"/>
        <v>1.5075353524028739E-4</v>
      </c>
      <c r="K6" s="8">
        <f t="shared" si="6"/>
        <v>1.5076594158867752E-4</v>
      </c>
      <c r="L6" s="8">
        <f t="shared" si="1"/>
        <v>1.2406348390129641E-8</v>
      </c>
    </row>
    <row r="7" spans="1:12" ht="15.6" x14ac:dyDescent="0.3">
      <c r="A7" s="9" t="s">
        <v>36</v>
      </c>
      <c r="B7" s="1">
        <v>1E-3</v>
      </c>
      <c r="C7">
        <f t="shared" si="2"/>
        <v>1E-8</v>
      </c>
      <c r="D7">
        <f t="shared" si="0"/>
        <v>0.99999998999999995</v>
      </c>
      <c r="E7">
        <f t="shared" si="3"/>
        <v>1.0000000100000002</v>
      </c>
      <c r="F7" s="2">
        <v>0.84411649079083761</v>
      </c>
      <c r="G7">
        <f t="shared" si="7"/>
        <v>6.837599861956806E-9</v>
      </c>
      <c r="H7">
        <f t="shared" si="8"/>
        <v>0.99999999316240018</v>
      </c>
      <c r="I7">
        <f t="shared" si="4"/>
        <v>6.837599861956806E-4</v>
      </c>
      <c r="J7" s="8">
        <f t="shared" si="5"/>
        <v>1.5076353524028739E-4</v>
      </c>
      <c r="K7" s="8">
        <f t="shared" si="6"/>
        <v>1.5077277918853948E-4</v>
      </c>
      <c r="L7" s="8">
        <f t="shared" si="1"/>
        <v>9.2439482520943923E-9</v>
      </c>
    </row>
    <row r="8" spans="1:12" ht="15.6" x14ac:dyDescent="0.3">
      <c r="A8" s="9" t="s">
        <v>37</v>
      </c>
      <c r="B8" s="1">
        <v>1E-3</v>
      </c>
      <c r="C8">
        <f t="shared" si="2"/>
        <v>1E-8</v>
      </c>
      <c r="D8">
        <f t="shared" si="0"/>
        <v>0.99999998999999995</v>
      </c>
      <c r="E8">
        <f t="shared" si="3"/>
        <v>1.0000000100000002</v>
      </c>
      <c r="F8" s="2">
        <v>0.82639579843433364</v>
      </c>
      <c r="G8">
        <f t="shared" si="7"/>
        <v>5.7717307614421095E-9</v>
      </c>
      <c r="H8">
        <f t="shared" si="8"/>
        <v>0.99999999422826924</v>
      </c>
      <c r="I8">
        <f t="shared" si="4"/>
        <v>5.77173076144211E-4</v>
      </c>
      <c r="J8" s="8">
        <f t="shared" si="5"/>
        <v>1.5077353524028738E-4</v>
      </c>
      <c r="K8" s="8">
        <f t="shared" si="6"/>
        <v>1.5077855091930091E-4</v>
      </c>
      <c r="L8" s="8">
        <f t="shared" si="1"/>
        <v>5.0156790135319571E-9</v>
      </c>
    </row>
    <row r="9" spans="1:12" ht="15.6" x14ac:dyDescent="0.3">
      <c r="A9" s="9" t="s">
        <v>38</v>
      </c>
      <c r="B9" s="1">
        <v>1E-3</v>
      </c>
      <c r="C9">
        <f t="shared" si="2"/>
        <v>1E-8</v>
      </c>
      <c r="D9">
        <f t="shared" si="0"/>
        <v>0.99999998999999995</v>
      </c>
      <c r="E9">
        <f t="shared" si="3"/>
        <v>1.0000000100000002</v>
      </c>
      <c r="F9" s="2">
        <v>0.81842602024911815</v>
      </c>
      <c r="G9">
        <f t="shared" si="7"/>
        <v>4.7697340234203364E-9</v>
      </c>
      <c r="H9">
        <f t="shared" si="8"/>
        <v>0.99999999523026595</v>
      </c>
      <c r="I9">
        <f t="shared" si="4"/>
        <v>4.7697340234203366E-4</v>
      </c>
      <c r="J9" s="8">
        <f t="shared" si="5"/>
        <v>1.5078353524028738E-4</v>
      </c>
      <c r="K9" s="8">
        <f t="shared" si="6"/>
        <v>1.5078332065332432E-4</v>
      </c>
      <c r="L9" s="8">
        <f t="shared" si="1"/>
        <v>2.1458696305336547E-10</v>
      </c>
    </row>
    <row r="10" spans="1:12" ht="15.6" x14ac:dyDescent="0.3">
      <c r="A10" s="9" t="s">
        <v>39</v>
      </c>
      <c r="B10" s="1">
        <v>1E-3</v>
      </c>
      <c r="C10">
        <f t="shared" si="2"/>
        <v>1E-8</v>
      </c>
      <c r="D10">
        <f t="shared" si="0"/>
        <v>0.99999998999999995</v>
      </c>
      <c r="E10">
        <f t="shared" si="3"/>
        <v>1.0000000100000002</v>
      </c>
      <c r="F10" s="2">
        <v>0.82947328328257586</v>
      </c>
      <c r="G10">
        <f t="shared" si="7"/>
        <v>3.9036744158152311E-9</v>
      </c>
      <c r="H10">
        <f t="shared" si="8"/>
        <v>0.99999999609632562</v>
      </c>
      <c r="I10">
        <f t="shared" si="4"/>
        <v>3.9036744158152311E-4</v>
      </c>
      <c r="J10" s="8">
        <f t="shared" si="5"/>
        <v>1.5079353524028737E-4</v>
      </c>
      <c r="K10" s="8">
        <f t="shared" si="6"/>
        <v>1.5078722432774013E-4</v>
      </c>
      <c r="L10" s="8">
        <f t="shared" si="1"/>
        <v>6.3109125472400694E-9</v>
      </c>
    </row>
    <row r="11" spans="1:12" ht="15.6" x14ac:dyDescent="0.3">
      <c r="A11" s="9" t="s">
        <v>40</v>
      </c>
      <c r="B11" s="1">
        <v>1E-3</v>
      </c>
      <c r="C11">
        <f t="shared" si="2"/>
        <v>1E-8</v>
      </c>
      <c r="D11">
        <f t="shared" si="0"/>
        <v>0.99999998999999995</v>
      </c>
      <c r="E11">
        <f t="shared" si="3"/>
        <v>1.0000000100000002</v>
      </c>
      <c r="F11" s="2">
        <v>0.84329967021477659</v>
      </c>
      <c r="G11">
        <f t="shared" si="7"/>
        <v>3.2379936219123782E-9</v>
      </c>
      <c r="H11">
        <f t="shared" si="8"/>
        <v>0.99999999676200635</v>
      </c>
      <c r="I11">
        <f t="shared" si="4"/>
        <v>3.2379936219123782E-4</v>
      </c>
      <c r="J11" s="8">
        <f t="shared" si="5"/>
        <v>1.5080353524028737E-4</v>
      </c>
      <c r="K11" s="8">
        <f t="shared" si="6"/>
        <v>1.5079046232136203E-4</v>
      </c>
      <c r="L11" s="8">
        <f t="shared" si="1"/>
        <v>1.307291892533452E-8</v>
      </c>
    </row>
    <row r="12" spans="1:12" ht="15.6" x14ac:dyDescent="0.3">
      <c r="A12" s="9" t="s">
        <v>41</v>
      </c>
      <c r="B12" s="1">
        <v>1E-3</v>
      </c>
      <c r="C12">
        <f t="shared" si="2"/>
        <v>1E-8</v>
      </c>
      <c r="D12">
        <f t="shared" si="0"/>
        <v>0.99999998999999995</v>
      </c>
      <c r="E12">
        <f t="shared" si="3"/>
        <v>9131.5796299101276</v>
      </c>
      <c r="F12" s="2">
        <v>7682.6797580565299</v>
      </c>
      <c r="G12">
        <f t="shared" si="7"/>
        <v>2.7305989446745965E-9</v>
      </c>
      <c r="H12">
        <f t="shared" si="8"/>
        <v>0.99999999726940103</v>
      </c>
      <c r="I12">
        <f t="shared" si="4"/>
        <v>2.7305989446745966E-4</v>
      </c>
      <c r="J12" s="8">
        <f t="shared" si="5"/>
        <v>1.5081353524028736E-4</v>
      </c>
      <c r="K12" s="8">
        <f t="shared" si="6"/>
        <v>1.5079319292030671E-4</v>
      </c>
      <c r="L12" s="8">
        <f t="shared" si="1"/>
        <v>2.0342319980646813E-8</v>
      </c>
    </row>
    <row r="13" spans="1:12" ht="15.6" x14ac:dyDescent="0.3">
      <c r="A13" s="9" t="s">
        <v>42</v>
      </c>
      <c r="B13" s="1">
        <v>9.1315795385943304</v>
      </c>
      <c r="C13">
        <f t="shared" si="2"/>
        <v>9.1315795385943309E-5</v>
      </c>
      <c r="D13">
        <f t="shared" si="0"/>
        <v>0.9999086842046141</v>
      </c>
      <c r="E13">
        <f t="shared" si="3"/>
        <v>1.5507251113879459</v>
      </c>
      <c r="F13" s="2">
        <v>3.6775548440122949</v>
      </c>
      <c r="G13">
        <f t="shared" si="7"/>
        <v>2.0978317182338674E-5</v>
      </c>
      <c r="H13">
        <f t="shared" si="8"/>
        <v>0.99997902168281771</v>
      </c>
      <c r="I13">
        <f t="shared" si="4"/>
        <v>2.0978317182338673</v>
      </c>
      <c r="J13" s="8">
        <f t="shared" si="5"/>
        <v>2.4212933062623066E-4</v>
      </c>
      <c r="K13" s="8">
        <f t="shared" si="6"/>
        <v>1.7177151010264538E-4</v>
      </c>
      <c r="L13" s="8">
        <f t="shared" si="1"/>
        <v>7.0357820523585279E-5</v>
      </c>
    </row>
    <row r="14" spans="1:12" ht="15.6" x14ac:dyDescent="0.3">
      <c r="A14" s="9" t="s">
        <v>43</v>
      </c>
      <c r="B14" s="1">
        <v>14.15927661344957</v>
      </c>
      <c r="C14">
        <f t="shared" si="2"/>
        <v>1.415927661344957E-4</v>
      </c>
      <c r="D14">
        <f t="shared" si="0"/>
        <v>0.99985840723386554</v>
      </c>
      <c r="E14">
        <f t="shared" si="3"/>
        <v>6.6676107521165678E-2</v>
      </c>
      <c r="F14">
        <f>F2</f>
        <v>2.1827009970263789</v>
      </c>
      <c r="G14">
        <f t="shared" si="7"/>
        <v>7.7147293518790313E-5</v>
      </c>
      <c r="H14">
        <f t="shared" si="8"/>
        <v>0.99992285270648118</v>
      </c>
      <c r="I14">
        <f t="shared" si="4"/>
        <v>7.714729351879031</v>
      </c>
      <c r="J14" s="8">
        <f>C14</f>
        <v>1.415927661344957E-4</v>
      </c>
      <c r="K14" s="8">
        <f>G14</f>
        <v>7.7147293518790313E-5</v>
      </c>
      <c r="L14" s="8">
        <f t="shared" si="1"/>
        <v>6.4445472615705385E-5</v>
      </c>
    </row>
    <row r="15" spans="1:12" ht="15.6" x14ac:dyDescent="0.3">
      <c r="A15" s="9" t="s">
        <v>44</v>
      </c>
      <c r="B15" s="1">
        <v>0.94395177422997134</v>
      </c>
      <c r="C15">
        <f t="shared" si="2"/>
        <v>9.4395177422997135E-6</v>
      </c>
      <c r="D15">
        <f t="shared" si="0"/>
        <v>0.99999056048225765</v>
      </c>
      <c r="E15">
        <f t="shared" si="3"/>
        <v>16.000151033709564</v>
      </c>
      <c r="F15">
        <f>F3</f>
        <v>0.26521570554443347</v>
      </c>
      <c r="G15">
        <f t="shared" si="7"/>
        <v>1.68376483689137E-4</v>
      </c>
      <c r="H15">
        <f t="shared" si="8"/>
        <v>0.99983162351631083</v>
      </c>
      <c r="I15">
        <f t="shared" si="4"/>
        <v>16.837648368913701</v>
      </c>
      <c r="J15" s="8">
        <f t="shared" ref="J15:J25" si="9">C15+J14</f>
        <v>1.5103228387679542E-4</v>
      </c>
      <c r="K15" s="8">
        <f>K14+G15</f>
        <v>2.4552377720792734E-4</v>
      </c>
      <c r="L15" s="8">
        <f t="shared" si="1"/>
        <v>9.4491493331131927E-5</v>
      </c>
    </row>
    <row r="16" spans="1:12" ht="15.6" x14ac:dyDescent="0.3">
      <c r="A16" s="9" t="s">
        <v>45</v>
      </c>
      <c r="B16" s="1">
        <v>15.103228387679541</v>
      </c>
      <c r="C16">
        <f t="shared" si="2"/>
        <v>1.5103228387679542E-4</v>
      </c>
      <c r="D16">
        <f t="shared" si="0"/>
        <v>0.99984896771612319</v>
      </c>
      <c r="E16">
        <f t="shared" si="3"/>
        <v>4.8084185341253517E-3</v>
      </c>
      <c r="F16">
        <f t="shared" ref="F16:F24" si="10">F4</f>
        <v>0.28242363047074404</v>
      </c>
      <c r="G16">
        <f t="shared" si="7"/>
        <v>4.4648568883646194E-5</v>
      </c>
      <c r="H16">
        <f t="shared" si="8"/>
        <v>0.99995535143111636</v>
      </c>
      <c r="I16">
        <f t="shared" si="4"/>
        <v>4.4648568883646194</v>
      </c>
      <c r="J16" s="8">
        <f t="shared" si="9"/>
        <v>3.0206456775359083E-4</v>
      </c>
      <c r="K16" s="8">
        <f t="shared" ref="K16:K25" si="11">K15+G16</f>
        <v>2.9017234609157353E-4</v>
      </c>
      <c r="L16" s="8">
        <f t="shared" si="1"/>
        <v>1.1892221662017301E-5</v>
      </c>
    </row>
    <row r="17" spans="1:12" ht="15.6" x14ac:dyDescent="0.3">
      <c r="A17" s="9" t="s">
        <v>46</v>
      </c>
      <c r="B17" s="1">
        <v>7.2611674940767021E-2</v>
      </c>
      <c r="C17">
        <f t="shared" si="2"/>
        <v>7.2611674940767019E-7</v>
      </c>
      <c r="D17">
        <f t="shared" si="0"/>
        <v>0.99999927388325061</v>
      </c>
      <c r="E17">
        <f t="shared" si="3"/>
        <v>1.3771900000007263E-2</v>
      </c>
      <c r="F17">
        <f>F5</f>
        <v>1.2909686346222915E-3</v>
      </c>
      <c r="G17">
        <f t="shared" si="7"/>
        <v>1.2609247909431006E-5</v>
      </c>
      <c r="H17">
        <f t="shared" si="8"/>
        <v>0.99998739075209053</v>
      </c>
      <c r="I17">
        <f t="shared" si="4"/>
        <v>1.2609247909431007</v>
      </c>
      <c r="J17" s="8">
        <f t="shared" si="9"/>
        <v>3.0279068450299849E-4</v>
      </c>
      <c r="K17" s="8">
        <f t="shared" si="11"/>
        <v>3.0278159400100454E-4</v>
      </c>
      <c r="L17" s="8">
        <f t="shared" si="1"/>
        <v>9.0905019939531428E-9</v>
      </c>
    </row>
    <row r="18" spans="1:12" ht="15.6" x14ac:dyDescent="0.3">
      <c r="A18" s="9" t="s">
        <v>47</v>
      </c>
      <c r="B18" s="1">
        <v>1E-3</v>
      </c>
      <c r="C18">
        <f t="shared" si="2"/>
        <v>1E-8</v>
      </c>
      <c r="D18">
        <f t="shared" si="0"/>
        <v>0.99999998999999995</v>
      </c>
      <c r="E18">
        <f t="shared" si="3"/>
        <v>1.0000000100000002</v>
      </c>
      <c r="F18">
        <f t="shared" si="10"/>
        <v>0.84354396482569205</v>
      </c>
      <c r="G18">
        <f t="shared" si="7"/>
        <v>1.6277938302104513E-8</v>
      </c>
      <c r="H18">
        <f t="shared" si="8"/>
        <v>0.99999998372206167</v>
      </c>
      <c r="I18">
        <f t="shared" si="4"/>
        <v>1.6277938302104514E-3</v>
      </c>
      <c r="J18" s="8">
        <f t="shared" si="9"/>
        <v>3.0280068450299849E-4</v>
      </c>
      <c r="K18" s="8">
        <f t="shared" si="11"/>
        <v>3.0279787193930667E-4</v>
      </c>
      <c r="L18" s="8">
        <f t="shared" si="1"/>
        <v>2.8125636918193905E-9</v>
      </c>
    </row>
    <row r="19" spans="1:12" ht="15.6" x14ac:dyDescent="0.3">
      <c r="A19" s="9" t="s">
        <v>48</v>
      </c>
      <c r="B19" s="1">
        <v>1E-3</v>
      </c>
      <c r="C19">
        <f t="shared" si="2"/>
        <v>1E-8</v>
      </c>
      <c r="D19">
        <f t="shared" si="0"/>
        <v>0.99999998999999995</v>
      </c>
      <c r="E19">
        <f t="shared" si="3"/>
        <v>1.0000000100000002</v>
      </c>
      <c r="F19">
        <f t="shared" si="10"/>
        <v>0.84411649079083761</v>
      </c>
      <c r="G19">
        <f t="shared" si="7"/>
        <v>1.3731156391030314E-8</v>
      </c>
      <c r="H19">
        <f t="shared" si="8"/>
        <v>0.99999998626884357</v>
      </c>
      <c r="I19">
        <f t="shared" si="4"/>
        <v>1.3731156391030314E-3</v>
      </c>
      <c r="J19" s="8">
        <f t="shared" si="9"/>
        <v>3.0281068450299848E-4</v>
      </c>
      <c r="K19" s="8">
        <f t="shared" si="11"/>
        <v>3.0281160309569767E-4</v>
      </c>
      <c r="L19" s="8">
        <f t="shared" si="1"/>
        <v>9.1859269919346981E-10</v>
      </c>
    </row>
    <row r="20" spans="1:12" ht="15.6" x14ac:dyDescent="0.3">
      <c r="A20" s="9" t="s">
        <v>49</v>
      </c>
      <c r="B20" s="1">
        <v>1E-3</v>
      </c>
      <c r="C20">
        <f t="shared" si="2"/>
        <v>1E-8</v>
      </c>
      <c r="D20">
        <f t="shared" si="0"/>
        <v>0.99999998999999995</v>
      </c>
      <c r="F20">
        <f t="shared" si="10"/>
        <v>0.82639579843433364</v>
      </c>
      <c r="G20">
        <f t="shared" si="7"/>
        <v>1.1590695388143037E-8</v>
      </c>
      <c r="H20">
        <f t="shared" si="8"/>
        <v>0.9999999884093046</v>
      </c>
      <c r="I20">
        <f t="shared" si="4"/>
        <v>1.1590695388143037E-3</v>
      </c>
      <c r="J20" s="8">
        <f t="shared" si="9"/>
        <v>3.0282068450299848E-4</v>
      </c>
      <c r="K20" s="8">
        <f t="shared" si="11"/>
        <v>3.028231937910858E-4</v>
      </c>
      <c r="L20" s="8">
        <f t="shared" si="1"/>
        <v>2.5092880873199899E-9</v>
      </c>
    </row>
    <row r="21" spans="1:12" ht="15.6" x14ac:dyDescent="0.3">
      <c r="A21" s="9" t="s">
        <v>50</v>
      </c>
      <c r="B21" s="1">
        <v>1E-3</v>
      </c>
      <c r="C21">
        <f t="shared" si="2"/>
        <v>1E-8</v>
      </c>
      <c r="D21">
        <f t="shared" si="0"/>
        <v>0.99999998999999995</v>
      </c>
      <c r="E21">
        <f t="shared" si="3"/>
        <v>1.0000000100000002</v>
      </c>
      <c r="F21">
        <f t="shared" si="10"/>
        <v>0.81842602024911815</v>
      </c>
      <c r="G21">
        <f t="shared" si="7"/>
        <v>9.5785018586721154E-9</v>
      </c>
      <c r="H21">
        <f t="shared" si="8"/>
        <v>0.99999999042149812</v>
      </c>
      <c r="I21">
        <f t="shared" si="4"/>
        <v>9.5785018586721149E-4</v>
      </c>
      <c r="J21" s="8">
        <f t="shared" si="9"/>
        <v>3.0283068450299847E-4</v>
      </c>
      <c r="K21" s="8">
        <f t="shared" si="11"/>
        <v>3.0283277229294444E-4</v>
      </c>
      <c r="L21" s="8">
        <f t="shared" si="1"/>
        <v>2.0877899459714917E-9</v>
      </c>
    </row>
    <row r="22" spans="1:12" ht="15.6" x14ac:dyDescent="0.3">
      <c r="A22" s="9" t="s">
        <v>51</v>
      </c>
      <c r="B22" s="1">
        <v>1E-3</v>
      </c>
      <c r="C22">
        <f t="shared" si="2"/>
        <v>1E-8</v>
      </c>
      <c r="D22">
        <f t="shared" si="0"/>
        <v>0.99999998999999995</v>
      </c>
      <c r="E22">
        <f t="shared" si="3"/>
        <v>1.0000000100000002</v>
      </c>
      <c r="F22">
        <f t="shared" si="10"/>
        <v>0.82947328328257586</v>
      </c>
      <c r="G22">
        <f t="shared" si="7"/>
        <v>7.8392950810530969E-9</v>
      </c>
      <c r="H22">
        <f t="shared" si="8"/>
        <v>0.9999999921607049</v>
      </c>
      <c r="I22">
        <f t="shared" si="4"/>
        <v>7.8392950810530972E-4</v>
      </c>
      <c r="J22" s="8">
        <f t="shared" si="9"/>
        <v>3.0284068450299847E-4</v>
      </c>
      <c r="K22" s="8">
        <f t="shared" si="11"/>
        <v>3.0284061158802547E-4</v>
      </c>
      <c r="L22" s="8">
        <f t="shared" si="1"/>
        <v>7.2914972996072913E-11</v>
      </c>
    </row>
    <row r="23" spans="1:12" ht="15.6" x14ac:dyDescent="0.3">
      <c r="A23" s="9" t="s">
        <v>52</v>
      </c>
      <c r="B23" s="1">
        <v>1E-3</v>
      </c>
      <c r="C23">
        <f t="shared" si="2"/>
        <v>1E-8</v>
      </c>
      <c r="D23">
        <f t="shared" si="0"/>
        <v>0.99999998999999995</v>
      </c>
      <c r="E23">
        <f t="shared" si="3"/>
        <v>1.0000000100000002</v>
      </c>
      <c r="F23">
        <f t="shared" si="10"/>
        <v>0.84329967021477659</v>
      </c>
      <c r="G23">
        <f t="shared" si="7"/>
        <v>6.5024857785271534E-9</v>
      </c>
      <c r="H23">
        <f t="shared" si="8"/>
        <v>0.99999999349751423</v>
      </c>
      <c r="I23">
        <f t="shared" si="4"/>
        <v>6.502485778527153E-4</v>
      </c>
      <c r="J23" s="8">
        <f t="shared" si="9"/>
        <v>3.0285068450299846E-4</v>
      </c>
      <c r="K23" s="8">
        <f t="shared" si="11"/>
        <v>3.0284711407380397E-4</v>
      </c>
      <c r="L23" s="8">
        <f t="shared" si="1"/>
        <v>3.5704291944868571E-9</v>
      </c>
    </row>
    <row r="24" spans="1:12" ht="15.6" x14ac:dyDescent="0.3">
      <c r="A24" s="9" t="s">
        <v>53</v>
      </c>
      <c r="B24" s="1">
        <v>1E-3</v>
      </c>
      <c r="C24">
        <f t="shared" si="2"/>
        <v>1E-8</v>
      </c>
      <c r="D24">
        <f t="shared" si="0"/>
        <v>0.99999998999999995</v>
      </c>
      <c r="E24">
        <f t="shared" si="3"/>
        <v>72.61167566688377</v>
      </c>
      <c r="F24">
        <f t="shared" si="10"/>
        <v>7682.6797580565299</v>
      </c>
      <c r="G24">
        <f t="shared" si="7"/>
        <v>5.483544076951556E-9</v>
      </c>
      <c r="H24">
        <f t="shared" si="8"/>
        <v>0.99999999451645594</v>
      </c>
      <c r="I24">
        <f t="shared" si="4"/>
        <v>5.4835440769515555E-4</v>
      </c>
      <c r="J24" s="8">
        <f t="shared" si="9"/>
        <v>3.0286068450299846E-4</v>
      </c>
      <c r="K24" s="8">
        <f t="shared" si="11"/>
        <v>3.028525976178809E-4</v>
      </c>
      <c r="L24" s="8">
        <f t="shared" si="1"/>
        <v>8.0868851175535002E-9</v>
      </c>
    </row>
    <row r="25" spans="1:12" ht="15.6" x14ac:dyDescent="0.3">
      <c r="A25" s="9" t="s">
        <v>54</v>
      </c>
      <c r="B25" s="1">
        <v>7.2611674940767021E-2</v>
      </c>
      <c r="C25">
        <f t="shared" si="2"/>
        <v>7.2611674940767019E-7</v>
      </c>
      <c r="D25">
        <f t="shared" si="0"/>
        <v>0.99999927388325061</v>
      </c>
      <c r="F25">
        <f>F13</f>
        <v>3.6775548440122949</v>
      </c>
      <c r="G25">
        <f t="shared" si="7"/>
        <v>4.2128312851394036E-5</v>
      </c>
      <c r="H25">
        <f t="shared" si="8"/>
        <v>0.99995787168714856</v>
      </c>
      <c r="I25">
        <f t="shared" si="4"/>
        <v>4.2128312851394032</v>
      </c>
      <c r="J25" s="8">
        <f t="shared" si="9"/>
        <v>3.0358680125240612E-4</v>
      </c>
      <c r="K25" s="8">
        <f t="shared" si="11"/>
        <v>3.4498091046927494E-4</v>
      </c>
      <c r="L25" s="8">
        <f t="shared" si="1"/>
        <v>4.1394109216868829E-5</v>
      </c>
    </row>
    <row r="26" spans="1:12" x14ac:dyDescent="0.3">
      <c r="J26" s="8"/>
      <c r="K26" s="8"/>
      <c r="L26" s="8">
        <f>SUM(L2:L25)</f>
        <v>2.8608090175417613E-4</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6"/>
  <sheetViews>
    <sheetView zoomScale="70" zoomScaleNormal="70" workbookViewId="0">
      <selection activeCell="L26" sqref="L26"/>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76.764406381367664</v>
      </c>
      <c r="C2">
        <f>B2/100000</f>
        <v>7.6764406381367662E-4</v>
      </c>
      <c r="D2">
        <f t="shared" ref="D2:D25" si="0">1-C2</f>
        <v>0.99923235593618631</v>
      </c>
      <c r="E2">
        <f>C3/(C2*D2)</f>
        <v>0.70575718981839164</v>
      </c>
      <c r="F2" s="2">
        <v>0.70706402273383195</v>
      </c>
      <c r="G2">
        <v>7.6764406381367662E-4</v>
      </c>
      <c r="H2">
        <v>0.99923235593618631</v>
      </c>
      <c r="I2">
        <f>G2*100000</f>
        <v>76.764406381367664</v>
      </c>
      <c r="J2" s="8">
        <f>C2</f>
        <v>7.6764406381367662E-4</v>
      </c>
      <c r="K2" s="8">
        <f>G2</f>
        <v>7.6764406381367662E-4</v>
      </c>
      <c r="L2" s="8">
        <f t="shared" ref="L2:L25" si="1">ABS(J2-K2)</f>
        <v>0</v>
      </c>
    </row>
    <row r="3" spans="1:12" ht="15.6" x14ac:dyDescent="0.3">
      <c r="A3" s="9" t="s">
        <v>32</v>
      </c>
      <c r="B3" s="1">
        <v>54.135443048991704</v>
      </c>
      <c r="C3">
        <f t="shared" ref="C3:C25" si="2">B3/100000</f>
        <v>5.4135443048991701E-4</v>
      </c>
      <c r="D3">
        <f t="shared" si="0"/>
        <v>0.99945864556951003</v>
      </c>
      <c r="E3">
        <f t="shared" ref="E3:E25" si="3">C4/(C3*D3)</f>
        <v>0.11152875815219734</v>
      </c>
      <c r="F3" s="2">
        <v>0.10947345555125193</v>
      </c>
      <c r="G3">
        <f>F2*G2*H2</f>
        <v>5.4235684293273698E-4</v>
      </c>
      <c r="H3">
        <f>1-G3</f>
        <v>0.99945764315706731</v>
      </c>
      <c r="I3">
        <f t="shared" ref="I3:I25" si="4">G3*100000</f>
        <v>54.2356842932737</v>
      </c>
      <c r="J3" s="8">
        <f t="shared" ref="J3:J13" si="5">C3+J2</f>
        <v>1.3089984943035937E-3</v>
      </c>
      <c r="K3" s="8">
        <f t="shared" ref="K3:K13" si="6">G3+K2</f>
        <v>1.3100009067464136E-3</v>
      </c>
      <c r="L3" s="8">
        <f t="shared" si="1"/>
        <v>1.0024124428198618E-6</v>
      </c>
    </row>
    <row r="4" spans="1:12" ht="15.6" x14ac:dyDescent="0.3">
      <c r="A4" s="9" t="s">
        <v>33</v>
      </c>
      <c r="B4" s="1">
        <v>6.0343902219669214</v>
      </c>
      <c r="C4">
        <f t="shared" si="2"/>
        <v>6.0343902219669215E-5</v>
      </c>
      <c r="D4">
        <f t="shared" si="0"/>
        <v>0.99993965609778035</v>
      </c>
      <c r="E4">
        <f t="shared" si="3"/>
        <v>1.6572682752655235E-4</v>
      </c>
      <c r="F4" s="2">
        <v>1.6606899394062963E-4</v>
      </c>
      <c r="G4">
        <f t="shared" ref="G4:G25" si="7">F3*G3*H3</f>
        <v>5.9341476017303177E-5</v>
      </c>
      <c r="H4">
        <f t="shared" ref="H4:H25" si="8">1-G4</f>
        <v>0.99994065852398273</v>
      </c>
      <c r="I4">
        <f t="shared" si="4"/>
        <v>5.9341476017303174</v>
      </c>
      <c r="J4" s="8">
        <f t="shared" si="5"/>
        <v>1.369342396523263E-3</v>
      </c>
      <c r="K4" s="8">
        <f t="shared" si="6"/>
        <v>1.3693423827637167E-3</v>
      </c>
      <c r="L4" s="8">
        <f t="shared" si="1"/>
        <v>1.3759546236766229E-11</v>
      </c>
    </row>
    <row r="5" spans="1:12" ht="15.6" x14ac:dyDescent="0.3">
      <c r="A5" s="9" t="s">
        <v>34</v>
      </c>
      <c r="B5" s="1">
        <v>1E-3</v>
      </c>
      <c r="C5">
        <f t="shared" si="2"/>
        <v>1E-8</v>
      </c>
      <c r="D5">
        <f t="shared" si="0"/>
        <v>0.99999998999999995</v>
      </c>
      <c r="E5">
        <f t="shared" si="3"/>
        <v>1.0000000100000002</v>
      </c>
      <c r="F5" s="2">
        <v>1.0020630390205421</v>
      </c>
      <c r="G5">
        <f t="shared" si="7"/>
        <v>9.8541944240007324E-9</v>
      </c>
      <c r="H5">
        <f t="shared" si="8"/>
        <v>0.99999999014580554</v>
      </c>
      <c r="I5">
        <f t="shared" si="4"/>
        <v>9.8541944240007314E-4</v>
      </c>
      <c r="J5" s="8">
        <f t="shared" si="5"/>
        <v>1.3693523965232629E-3</v>
      </c>
      <c r="K5" s="8">
        <f t="shared" si="6"/>
        <v>1.3693522369581407E-3</v>
      </c>
      <c r="L5" s="8">
        <f t="shared" si="1"/>
        <v>1.5956512218300023E-10</v>
      </c>
    </row>
    <row r="6" spans="1:12" ht="15.6" x14ac:dyDescent="0.3">
      <c r="A6" s="9" t="s">
        <v>35</v>
      </c>
      <c r="B6" s="1">
        <v>1E-3</v>
      </c>
      <c r="C6">
        <f t="shared" si="2"/>
        <v>1E-8</v>
      </c>
      <c r="D6">
        <f t="shared" si="0"/>
        <v>0.99999998999999995</v>
      </c>
      <c r="E6">
        <f t="shared" si="3"/>
        <v>1.0000000100000002</v>
      </c>
      <c r="F6" s="2">
        <v>1.0020557067767268</v>
      </c>
      <c r="G6">
        <f t="shared" si="7"/>
        <v>9.8745239143079742E-9</v>
      </c>
      <c r="H6">
        <f t="shared" si="8"/>
        <v>0.99999999012547613</v>
      </c>
      <c r="I6">
        <f t="shared" si="4"/>
        <v>9.8745239143079749E-4</v>
      </c>
      <c r="J6" s="8">
        <f t="shared" si="5"/>
        <v>1.3693623965232628E-3</v>
      </c>
      <c r="K6" s="8">
        <f t="shared" si="6"/>
        <v>1.369362111482055E-3</v>
      </c>
      <c r="L6" s="8">
        <f t="shared" si="1"/>
        <v>2.8504120786788933E-10</v>
      </c>
    </row>
    <row r="7" spans="1:12" ht="15.6" x14ac:dyDescent="0.3">
      <c r="A7" s="9" t="s">
        <v>36</v>
      </c>
      <c r="B7" s="1">
        <v>1E-3</v>
      </c>
      <c r="C7">
        <f t="shared" si="2"/>
        <v>1E-8</v>
      </c>
      <c r="D7">
        <f t="shared" si="0"/>
        <v>0.99999998999999995</v>
      </c>
      <c r="E7">
        <f t="shared" si="3"/>
        <v>1.0000000100000002</v>
      </c>
      <c r="F7" s="2">
        <v>1.0020459795044738</v>
      </c>
      <c r="G7">
        <f t="shared" si="7"/>
        <v>9.8948229423289016E-9</v>
      </c>
      <c r="H7">
        <f t="shared" si="8"/>
        <v>0.99999999010517704</v>
      </c>
      <c r="I7">
        <f t="shared" si="4"/>
        <v>9.8948229423289008E-4</v>
      </c>
      <c r="J7" s="8">
        <f t="shared" si="5"/>
        <v>1.3693723965232628E-3</v>
      </c>
      <c r="K7" s="8">
        <f t="shared" si="6"/>
        <v>1.3693720063049973E-3</v>
      </c>
      <c r="L7" s="8">
        <f t="shared" si="1"/>
        <v>3.9021826546935257E-10</v>
      </c>
    </row>
    <row r="8" spans="1:12" ht="15.6" x14ac:dyDescent="0.3">
      <c r="A8" s="9" t="s">
        <v>37</v>
      </c>
      <c r="B8" s="1">
        <v>1E-3</v>
      </c>
      <c r="C8">
        <f t="shared" si="2"/>
        <v>1E-8</v>
      </c>
      <c r="D8">
        <f t="shared" si="0"/>
        <v>0.99999998999999995</v>
      </c>
      <c r="E8">
        <f t="shared" si="3"/>
        <v>1.0000000100000002</v>
      </c>
      <c r="F8" s="2">
        <v>1.0020339285707167</v>
      </c>
      <c r="G8">
        <f t="shared" si="7"/>
        <v>9.9150674491614661E-9</v>
      </c>
      <c r="H8">
        <f t="shared" si="8"/>
        <v>0.99999999008493257</v>
      </c>
      <c r="I8">
        <f t="shared" si="4"/>
        <v>9.9150674491614663E-4</v>
      </c>
      <c r="J8" s="8">
        <f t="shared" si="5"/>
        <v>1.3693823965232627E-3</v>
      </c>
      <c r="K8" s="8">
        <f t="shared" si="6"/>
        <v>1.3693819213724465E-3</v>
      </c>
      <c r="L8" s="8">
        <f t="shared" si="1"/>
        <v>4.751508162620377E-10</v>
      </c>
    </row>
    <row r="9" spans="1:12" ht="15.6" x14ac:dyDescent="0.3">
      <c r="A9" s="9" t="s">
        <v>38</v>
      </c>
      <c r="B9" s="1">
        <v>1E-3</v>
      </c>
      <c r="C9">
        <f t="shared" si="2"/>
        <v>1E-8</v>
      </c>
      <c r="D9">
        <f t="shared" si="0"/>
        <v>0.99999998999999995</v>
      </c>
      <c r="E9">
        <f t="shared" si="3"/>
        <v>1.0000000100000002</v>
      </c>
      <c r="F9" s="2">
        <v>1.0020164624187871</v>
      </c>
      <c r="G9">
        <f t="shared" si="7"/>
        <v>9.9352338896183831E-9</v>
      </c>
      <c r="H9">
        <f t="shared" si="8"/>
        <v>0.99999999006476614</v>
      </c>
      <c r="I9">
        <f t="shared" si="4"/>
        <v>9.9352338896183828E-4</v>
      </c>
      <c r="J9" s="8">
        <f t="shared" si="5"/>
        <v>1.3693923965232627E-3</v>
      </c>
      <c r="K9" s="8">
        <f t="shared" si="6"/>
        <v>1.3693918566063362E-3</v>
      </c>
      <c r="L9" s="8">
        <f t="shared" si="1"/>
        <v>5.3991692648865108E-10</v>
      </c>
    </row>
    <row r="10" spans="1:12" ht="15.6" x14ac:dyDescent="0.3">
      <c r="A10" s="9" t="s">
        <v>39</v>
      </c>
      <c r="B10" s="1">
        <v>1E-3</v>
      </c>
      <c r="C10">
        <f t="shared" si="2"/>
        <v>1E-8</v>
      </c>
      <c r="D10">
        <f t="shared" si="0"/>
        <v>0.99999998999999995</v>
      </c>
      <c r="E10">
        <f t="shared" si="3"/>
        <v>1.0000000100000002</v>
      </c>
      <c r="F10" s="2">
        <v>1.0020078032451341</v>
      </c>
      <c r="G10">
        <f t="shared" si="7"/>
        <v>9.9552678164707441E-9</v>
      </c>
      <c r="H10">
        <f t="shared" si="8"/>
        <v>0.99999999004473217</v>
      </c>
      <c r="I10">
        <f t="shared" si="4"/>
        <v>9.9552678164707437E-4</v>
      </c>
      <c r="J10" s="8">
        <f t="shared" si="5"/>
        <v>1.3694023965232626E-3</v>
      </c>
      <c r="K10" s="8">
        <f t="shared" si="6"/>
        <v>1.3694018118741527E-3</v>
      </c>
      <c r="L10" s="8">
        <f t="shared" si="1"/>
        <v>5.8464910994079911E-10</v>
      </c>
    </row>
    <row r="11" spans="1:12" ht="15.6" x14ac:dyDescent="0.3">
      <c r="A11" s="9" t="s">
        <v>40</v>
      </c>
      <c r="B11" s="1">
        <v>1E-3</v>
      </c>
      <c r="C11">
        <f t="shared" si="2"/>
        <v>1E-8</v>
      </c>
      <c r="D11">
        <f t="shared" si="0"/>
        <v>0.99999998999999995</v>
      </c>
      <c r="E11">
        <f t="shared" si="3"/>
        <v>290.11491741878962</v>
      </c>
      <c r="F11" s="2">
        <v>290.69763582781144</v>
      </c>
      <c r="G11">
        <f t="shared" si="7"/>
        <v>9.9752559361924858E-9</v>
      </c>
      <c r="H11">
        <f t="shared" si="8"/>
        <v>0.99999999002474405</v>
      </c>
      <c r="I11">
        <f t="shared" si="4"/>
        <v>9.9752559361924857E-4</v>
      </c>
      <c r="J11" s="8">
        <f t="shared" si="5"/>
        <v>1.3694123965232625E-3</v>
      </c>
      <c r="K11" s="8">
        <f t="shared" si="6"/>
        <v>1.3694117871300888E-3</v>
      </c>
      <c r="L11" s="8">
        <f t="shared" si="1"/>
        <v>6.0939317372658841E-10</v>
      </c>
    </row>
    <row r="12" spans="1:12" ht="15.6" x14ac:dyDescent="0.3">
      <c r="A12" s="9" t="s">
        <v>41</v>
      </c>
      <c r="B12" s="1">
        <v>0.29011491451764043</v>
      </c>
      <c r="C12">
        <f t="shared" si="2"/>
        <v>2.9011491451764043E-6</v>
      </c>
      <c r="D12">
        <f t="shared" si="0"/>
        <v>0.99999709885085486</v>
      </c>
      <c r="E12">
        <f t="shared" si="3"/>
        <v>148.80043169224521</v>
      </c>
      <c r="F12" s="2">
        <v>149.56419850084737</v>
      </c>
      <c r="G12">
        <f t="shared" si="7"/>
        <v>2.8997832885024169E-6</v>
      </c>
      <c r="H12">
        <f t="shared" si="8"/>
        <v>0.99999710021671151</v>
      </c>
      <c r="I12">
        <f t="shared" si="4"/>
        <v>0.28997832885024166</v>
      </c>
      <c r="J12" s="8">
        <f t="shared" si="5"/>
        <v>1.372313545668439E-3</v>
      </c>
      <c r="K12" s="8">
        <f t="shared" si="6"/>
        <v>1.3723115704185912E-3</v>
      </c>
      <c r="L12" s="8">
        <f t="shared" si="1"/>
        <v>1.9752498477999814E-9</v>
      </c>
    </row>
    <row r="13" spans="1:12" ht="15.6" x14ac:dyDescent="0.3">
      <c r="A13" s="9" t="s">
        <v>42</v>
      </c>
      <c r="B13" s="1">
        <v>43.169099280224899</v>
      </c>
      <c r="C13">
        <f t="shared" si="2"/>
        <v>4.3169099280224898E-4</v>
      </c>
      <c r="D13">
        <f t="shared" si="0"/>
        <v>0.99956830900719773</v>
      </c>
      <c r="E13">
        <f t="shared" si="3"/>
        <v>0.72123897540231963</v>
      </c>
      <c r="F13" s="2">
        <v>0.82345145177177415</v>
      </c>
      <c r="G13">
        <f t="shared" si="7"/>
        <v>4.3370250572409027E-4</v>
      </c>
      <c r="H13">
        <f t="shared" si="8"/>
        <v>0.99956629749427595</v>
      </c>
      <c r="I13">
        <f t="shared" si="4"/>
        <v>43.370250572409027</v>
      </c>
      <c r="J13" s="8">
        <f t="shared" si="5"/>
        <v>1.8040045384706881E-3</v>
      </c>
      <c r="K13" s="8">
        <f t="shared" si="6"/>
        <v>1.8060140761426815E-3</v>
      </c>
      <c r="L13" s="8">
        <f t="shared" si="1"/>
        <v>2.0095376719933816E-6</v>
      </c>
    </row>
    <row r="14" spans="1:12" ht="15.6" x14ac:dyDescent="0.3">
      <c r="A14" s="9" t="s">
        <v>43</v>
      </c>
      <c r="B14" s="1">
        <v>31.121796132567283</v>
      </c>
      <c r="C14">
        <f t="shared" si="2"/>
        <v>3.1121796132567285E-4</v>
      </c>
      <c r="D14">
        <f t="shared" si="0"/>
        <v>0.99968878203867428</v>
      </c>
      <c r="E14">
        <f t="shared" si="3"/>
        <v>2.0452461827749218E-2</v>
      </c>
      <c r="F14">
        <f>F2</f>
        <v>0.70706402273383195</v>
      </c>
      <c r="G14">
        <f t="shared" si="7"/>
        <v>3.5697806851680766E-4</v>
      </c>
      <c r="H14">
        <f t="shared" si="8"/>
        <v>0.99964302193148324</v>
      </c>
      <c r="I14">
        <f t="shared" si="4"/>
        <v>35.697806851680767</v>
      </c>
      <c r="J14" s="8">
        <f>C14</f>
        <v>3.1121796132567285E-4</v>
      </c>
      <c r="K14" s="8">
        <f>G14</f>
        <v>3.5697806851680766E-4</v>
      </c>
      <c r="L14" s="8">
        <f t="shared" si="1"/>
        <v>4.5760107191134816E-5</v>
      </c>
    </row>
    <row r="15" spans="1:12" ht="15.6" x14ac:dyDescent="0.3">
      <c r="A15" s="9" t="s">
        <v>44</v>
      </c>
      <c r="B15" s="1">
        <v>0.63631925178111548</v>
      </c>
      <c r="C15">
        <f t="shared" si="2"/>
        <v>6.3631925178111545E-6</v>
      </c>
      <c r="D15">
        <f t="shared" si="0"/>
        <v>0.99999363680748221</v>
      </c>
      <c r="E15">
        <f t="shared" si="3"/>
        <v>50.091227831035233</v>
      </c>
      <c r="F15">
        <f>F3</f>
        <v>0.10947345555125193</v>
      </c>
      <c r="G15">
        <f t="shared" si="7"/>
        <v>2.523162456222454E-4</v>
      </c>
      <c r="H15">
        <f t="shared" si="8"/>
        <v>0.99974768375437773</v>
      </c>
      <c r="I15">
        <f t="shared" si="4"/>
        <v>25.231624562224539</v>
      </c>
      <c r="J15" s="8">
        <f t="shared" ref="J15:J25" si="9">C15+J14</f>
        <v>3.1758115384348401E-4</v>
      </c>
      <c r="K15" s="8">
        <f>K14+G15</f>
        <v>6.0929431413905312E-4</v>
      </c>
      <c r="L15" s="8">
        <f t="shared" si="1"/>
        <v>2.9171316029556911E-4</v>
      </c>
    </row>
    <row r="16" spans="1:12" ht="15.6" x14ac:dyDescent="0.3">
      <c r="A16" s="9" t="s">
        <v>45</v>
      </c>
      <c r="B16" s="1">
        <v>31.873809793763147</v>
      </c>
      <c r="C16">
        <f t="shared" si="2"/>
        <v>3.1873809793763147E-4</v>
      </c>
      <c r="D16">
        <f t="shared" si="0"/>
        <v>0.99968126190206241</v>
      </c>
      <c r="E16">
        <f t="shared" si="3"/>
        <v>3.1383723696564211E-5</v>
      </c>
      <c r="F16">
        <f t="shared" ref="F16:F24" si="10">F4</f>
        <v>1.6606899394062963E-4</v>
      </c>
      <c r="G16">
        <f t="shared" si="7"/>
        <v>2.7614961837983199E-5</v>
      </c>
      <c r="H16">
        <f t="shared" si="8"/>
        <v>0.99997238503816199</v>
      </c>
      <c r="I16">
        <f t="shared" si="4"/>
        <v>2.7614961837983198</v>
      </c>
      <c r="J16" s="8">
        <f t="shared" si="9"/>
        <v>6.3631925178111548E-4</v>
      </c>
      <c r="K16" s="8">
        <f t="shared" ref="K16:K25" si="11">K15+G16</f>
        <v>6.3690927597703632E-4</v>
      </c>
      <c r="L16" s="8">
        <f t="shared" si="1"/>
        <v>5.9002419592084007E-7</v>
      </c>
    </row>
    <row r="17" spans="1:12" ht="15.6" x14ac:dyDescent="0.3">
      <c r="A17" s="9" t="s">
        <v>46</v>
      </c>
      <c r="B17" s="1">
        <v>1E-3</v>
      </c>
      <c r="C17">
        <f t="shared" si="2"/>
        <v>1E-8</v>
      </c>
      <c r="D17">
        <f t="shared" si="0"/>
        <v>0.99999998999999995</v>
      </c>
      <c r="E17">
        <f t="shared" si="3"/>
        <v>57.847205285846179</v>
      </c>
      <c r="F17">
        <f>F5</f>
        <v>1.0020630390205421</v>
      </c>
      <c r="G17">
        <f t="shared" si="7"/>
        <v>4.5858622882334547E-9</v>
      </c>
      <c r="H17">
        <f t="shared" si="8"/>
        <v>0.99999999541413775</v>
      </c>
      <c r="I17">
        <f t="shared" si="4"/>
        <v>4.5858622882334545E-4</v>
      </c>
      <c r="J17" s="8">
        <f t="shared" si="9"/>
        <v>6.3632925178111553E-4</v>
      </c>
      <c r="K17" s="8">
        <f t="shared" si="11"/>
        <v>6.3691386183932453E-4</v>
      </c>
      <c r="L17" s="8">
        <f t="shared" si="1"/>
        <v>5.8461005820900722E-7</v>
      </c>
    </row>
    <row r="18" spans="1:12" ht="15.6" x14ac:dyDescent="0.3">
      <c r="A18" s="9" t="s">
        <v>47</v>
      </c>
      <c r="B18" s="1">
        <v>5.7847204707374131E-2</v>
      </c>
      <c r="C18">
        <f t="shared" si="2"/>
        <v>5.7847204707374129E-7</v>
      </c>
      <c r="D18">
        <f t="shared" si="0"/>
        <v>0.99999942152795296</v>
      </c>
      <c r="E18">
        <f t="shared" si="3"/>
        <v>1.7286930000005786E-2</v>
      </c>
      <c r="F18">
        <f t="shared" si="10"/>
        <v>1.0020557067767268</v>
      </c>
      <c r="G18">
        <f t="shared" si="7"/>
        <v>4.5953230800033938E-9</v>
      </c>
      <c r="H18">
        <f t="shared" si="8"/>
        <v>0.99999999540467688</v>
      </c>
      <c r="I18">
        <f t="shared" si="4"/>
        <v>4.5953230800033939E-4</v>
      </c>
      <c r="J18" s="8">
        <f t="shared" si="9"/>
        <v>6.3690772382818926E-4</v>
      </c>
      <c r="K18" s="8">
        <f t="shared" si="11"/>
        <v>6.3691845716240449E-4</v>
      </c>
      <c r="L18" s="8">
        <f t="shared" si="1"/>
        <v>1.0733334215233363E-8</v>
      </c>
    </row>
    <row r="19" spans="1:12" ht="15.6" x14ac:dyDescent="0.3">
      <c r="A19" s="9" t="s">
        <v>48</v>
      </c>
      <c r="B19" s="1">
        <v>1E-3</v>
      </c>
      <c r="C19">
        <f t="shared" si="2"/>
        <v>1E-8</v>
      </c>
      <c r="D19">
        <f t="shared" si="0"/>
        <v>0.99999998999999995</v>
      </c>
      <c r="E19">
        <f t="shared" si="3"/>
        <v>1.0000000100000002</v>
      </c>
      <c r="F19">
        <f t="shared" si="10"/>
        <v>1.0020459795044738</v>
      </c>
      <c r="G19">
        <f t="shared" si="7"/>
        <v>4.604769695639801E-9</v>
      </c>
      <c r="H19">
        <f t="shared" si="8"/>
        <v>0.99999999539523032</v>
      </c>
      <c r="I19">
        <f t="shared" si="4"/>
        <v>4.6047696956398013E-4</v>
      </c>
      <c r="J19" s="8">
        <f t="shared" si="9"/>
        <v>6.3691772382818931E-4</v>
      </c>
      <c r="K19" s="8">
        <f t="shared" si="11"/>
        <v>6.3692306193210014E-4</v>
      </c>
      <c r="L19" s="8">
        <f t="shared" si="1"/>
        <v>5.3381039108327602E-9</v>
      </c>
    </row>
    <row r="20" spans="1:12" ht="15.6" x14ac:dyDescent="0.3">
      <c r="A20" s="9" t="s">
        <v>49</v>
      </c>
      <c r="B20" s="1">
        <v>1E-3</v>
      </c>
      <c r="C20">
        <f t="shared" si="2"/>
        <v>1E-8</v>
      </c>
      <c r="D20">
        <f t="shared" si="0"/>
        <v>0.99999998999999995</v>
      </c>
      <c r="E20">
        <f t="shared" si="3"/>
        <v>30716.866006784319</v>
      </c>
      <c r="F20">
        <f t="shared" si="10"/>
        <v>1.0020339285707167</v>
      </c>
      <c r="G20">
        <f t="shared" si="7"/>
        <v>4.614190938812616E-9</v>
      </c>
      <c r="H20">
        <f t="shared" si="8"/>
        <v>0.99999999538580908</v>
      </c>
      <c r="I20">
        <f t="shared" si="4"/>
        <v>4.6141909388126162E-4</v>
      </c>
      <c r="J20" s="8">
        <f t="shared" si="9"/>
        <v>6.3692772382818936E-4</v>
      </c>
      <c r="K20" s="8">
        <f t="shared" si="11"/>
        <v>6.3692767612303898E-4</v>
      </c>
      <c r="L20" s="8">
        <f t="shared" si="1"/>
        <v>4.7705150376872729E-11</v>
      </c>
    </row>
    <row r="21" spans="1:12" ht="15.6" x14ac:dyDescent="0.3">
      <c r="A21" s="9" t="s">
        <v>50</v>
      </c>
      <c r="B21" s="1">
        <v>30.716865699615663</v>
      </c>
      <c r="C21">
        <f t="shared" si="2"/>
        <v>3.0716865699615661E-4</v>
      </c>
      <c r="D21">
        <f t="shared" si="0"/>
        <v>0.9996928313430038</v>
      </c>
      <c r="E21">
        <f t="shared" si="3"/>
        <v>3.2565407969052235E-5</v>
      </c>
      <c r="F21">
        <f t="shared" si="10"/>
        <v>1.0020164624187871</v>
      </c>
      <c r="G21">
        <f t="shared" si="7"/>
        <v>4.6235758522597476E-9</v>
      </c>
      <c r="H21">
        <f t="shared" si="8"/>
        <v>0.99999999537642414</v>
      </c>
      <c r="I21">
        <f t="shared" si="4"/>
        <v>4.6235758522597477E-4</v>
      </c>
      <c r="J21" s="8">
        <f t="shared" si="9"/>
        <v>9.4409638082434597E-4</v>
      </c>
      <c r="K21" s="8">
        <f t="shared" si="11"/>
        <v>6.3693229969889124E-4</v>
      </c>
      <c r="L21" s="8">
        <f t="shared" si="1"/>
        <v>3.0716408112545473E-4</v>
      </c>
    </row>
    <row r="22" spans="1:12" ht="15.6" x14ac:dyDescent="0.3">
      <c r="A22" s="9" t="s">
        <v>51</v>
      </c>
      <c r="B22" s="1">
        <v>1E-3</v>
      </c>
      <c r="C22">
        <f t="shared" si="2"/>
        <v>1E-8</v>
      </c>
      <c r="D22">
        <f t="shared" si="0"/>
        <v>0.99999998999999995</v>
      </c>
      <c r="E22">
        <f t="shared" si="3"/>
        <v>1.0000000100000002</v>
      </c>
      <c r="F22">
        <f t="shared" si="10"/>
        <v>1.0020078032451341</v>
      </c>
      <c r="G22">
        <f t="shared" si="7"/>
        <v>4.6328990977856798E-9</v>
      </c>
      <c r="H22">
        <f t="shared" si="8"/>
        <v>0.99999999536710094</v>
      </c>
      <c r="I22">
        <f t="shared" si="4"/>
        <v>4.6328990977856799E-4</v>
      </c>
      <c r="J22" s="8">
        <f t="shared" si="9"/>
        <v>9.4410638082434602E-4</v>
      </c>
      <c r="K22" s="8">
        <f t="shared" si="11"/>
        <v>6.3693693259798902E-4</v>
      </c>
      <c r="L22" s="8">
        <f t="shared" si="1"/>
        <v>3.07169448226357E-4</v>
      </c>
    </row>
    <row r="23" spans="1:12" ht="15.6" x14ac:dyDescent="0.3">
      <c r="A23" s="9" t="s">
        <v>52</v>
      </c>
      <c r="B23" s="1">
        <v>1E-3</v>
      </c>
      <c r="C23">
        <f t="shared" si="2"/>
        <v>1E-8</v>
      </c>
      <c r="D23">
        <f t="shared" si="0"/>
        <v>0.99999998999999995</v>
      </c>
      <c r="E23">
        <f t="shared" si="3"/>
        <v>1.0000000100000002</v>
      </c>
      <c r="F23">
        <f t="shared" si="10"/>
        <v>290.69763582781144</v>
      </c>
      <c r="G23">
        <f t="shared" si="7"/>
        <v>4.6422010261217432E-9</v>
      </c>
      <c r="H23">
        <f t="shared" si="8"/>
        <v>0.99999999535779893</v>
      </c>
      <c r="I23">
        <f t="shared" si="4"/>
        <v>4.6422010261217434E-4</v>
      </c>
      <c r="J23" s="8">
        <f t="shared" si="9"/>
        <v>9.4411638082434607E-4</v>
      </c>
      <c r="K23" s="8">
        <f t="shared" si="11"/>
        <v>6.3694157479901516E-4</v>
      </c>
      <c r="L23" s="8">
        <f t="shared" si="1"/>
        <v>3.0717480602533091E-4</v>
      </c>
    </row>
    <row r="24" spans="1:12" ht="15.6" x14ac:dyDescent="0.3">
      <c r="A24" s="9" t="s">
        <v>53</v>
      </c>
      <c r="B24" s="1">
        <v>1E-3</v>
      </c>
      <c r="C24">
        <f t="shared" si="2"/>
        <v>1E-8</v>
      </c>
      <c r="D24">
        <f t="shared" si="0"/>
        <v>0.99999998999999995</v>
      </c>
      <c r="E24">
        <f t="shared" si="3"/>
        <v>1.0000000100000002</v>
      </c>
      <c r="F24">
        <f t="shared" si="10"/>
        <v>149.56419850084737</v>
      </c>
      <c r="G24">
        <f t="shared" si="7"/>
        <v>1.349476857066488E-6</v>
      </c>
      <c r="H24">
        <f t="shared" si="8"/>
        <v>0.99999865052314296</v>
      </c>
      <c r="I24">
        <f t="shared" si="4"/>
        <v>0.13494768570664881</v>
      </c>
      <c r="J24" s="8">
        <f t="shared" si="9"/>
        <v>9.4412638082434612E-4</v>
      </c>
      <c r="K24" s="8">
        <f t="shared" si="11"/>
        <v>6.3829105165608168E-4</v>
      </c>
      <c r="L24" s="8">
        <f t="shared" si="1"/>
        <v>3.0583532916826444E-4</v>
      </c>
    </row>
    <row r="25" spans="1:12" ht="15.6" x14ac:dyDescent="0.3">
      <c r="A25" s="9" t="s">
        <v>54</v>
      </c>
      <c r="B25" s="1">
        <v>1E-3</v>
      </c>
      <c r="C25">
        <f t="shared" si="2"/>
        <v>1E-8</v>
      </c>
      <c r="D25">
        <f t="shared" si="0"/>
        <v>0.99999998999999995</v>
      </c>
      <c r="E25">
        <f t="shared" si="3"/>
        <v>0</v>
      </c>
      <c r="F25">
        <f>F13</f>
        <v>0.82345145177177415</v>
      </c>
      <c r="G25">
        <f t="shared" si="7"/>
        <v>2.0183315215305646E-4</v>
      </c>
      <c r="H25">
        <f t="shared" si="8"/>
        <v>0.99979816684784695</v>
      </c>
      <c r="I25">
        <f t="shared" si="4"/>
        <v>20.183315215305647</v>
      </c>
      <c r="J25" s="8">
        <f t="shared" si="9"/>
        <v>9.4413638082434617E-4</v>
      </c>
      <c r="K25" s="8">
        <f t="shared" si="11"/>
        <v>8.4012420380913811E-4</v>
      </c>
      <c r="L25" s="8">
        <f t="shared" si="1"/>
        <v>1.0401217701520805E-4</v>
      </c>
    </row>
    <row r="26" spans="1:12" x14ac:dyDescent="0.3">
      <c r="J26" s="8"/>
      <c r="K26" s="8"/>
      <c r="L26" s="8">
        <f>SUM(L2:L25)</f>
        <v>1.6730368455035545E-3</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6"/>
  <sheetViews>
    <sheetView zoomScale="70" zoomScaleNormal="70" workbookViewId="0">
      <selection activeCell="L26" sqref="L26"/>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198.01593982122105</v>
      </c>
      <c r="C2">
        <f>B2/100000</f>
        <v>1.9801593982122106E-3</v>
      </c>
      <c r="D2">
        <f t="shared" ref="D2:D25" si="0">1-C2</f>
        <v>0.99801984060178783</v>
      </c>
      <c r="E2">
        <f>C3/(C2*D2)</f>
        <v>0.58643858765583401</v>
      </c>
      <c r="F2" s="2">
        <v>0.5864115373433163</v>
      </c>
      <c r="G2">
        <v>1.9801593982122106E-3</v>
      </c>
      <c r="H2">
        <v>0.99801984060178783</v>
      </c>
      <c r="I2">
        <f>G2*100000</f>
        <v>198.01593982122105</v>
      </c>
      <c r="J2" s="8">
        <f>C2</f>
        <v>1.9801593982122106E-3</v>
      </c>
      <c r="K2" s="8">
        <f>G2</f>
        <v>1.9801593982122106E-3</v>
      </c>
      <c r="L2" s="8">
        <f t="shared" ref="L2:L25" si="1">ABS(J2-K2)</f>
        <v>0</v>
      </c>
    </row>
    <row r="3" spans="1:12" ht="15.6" x14ac:dyDescent="0.3">
      <c r="A3" s="9" t="s">
        <v>32</v>
      </c>
      <c r="B3" s="1">
        <v>115.89424367970896</v>
      </c>
      <c r="C3">
        <f t="shared" ref="C3:C25" si="2">B3/100000</f>
        <v>1.1589424367970896E-3</v>
      </c>
      <c r="D3">
        <f t="shared" si="0"/>
        <v>0.99884105756320296</v>
      </c>
      <c r="E3">
        <f t="shared" ref="E3:E25" si="3">C4/(C3*D3)</f>
        <v>3.813099410729906E-2</v>
      </c>
      <c r="F3" s="2">
        <v>3.8177500824399253E-2</v>
      </c>
      <c r="G3">
        <f>F2*G2*H2</f>
        <v>1.1588889789316537E-3</v>
      </c>
      <c r="H3">
        <f>1-G3</f>
        <v>0.99884111102106832</v>
      </c>
      <c r="I3">
        <f t="shared" ref="I3:I25" si="4">G3*100000</f>
        <v>115.88889789316536</v>
      </c>
      <c r="J3" s="8">
        <f t="shared" ref="J3:J13" si="5">C3+J2</f>
        <v>3.1391018350093005E-3</v>
      </c>
      <c r="K3" s="8">
        <f t="shared" ref="K3:K13" si="6">G3+K2</f>
        <v>3.1390483771438641E-3</v>
      </c>
      <c r="L3" s="8">
        <f t="shared" si="1"/>
        <v>5.3457865436395968E-8</v>
      </c>
    </row>
    <row r="4" spans="1:12" ht="15.6" x14ac:dyDescent="0.3">
      <c r="A4" s="9" t="s">
        <v>33</v>
      </c>
      <c r="B4" s="1">
        <v>4.4140411676062756</v>
      </c>
      <c r="C4">
        <f t="shared" si="2"/>
        <v>4.4140411676062754E-5</v>
      </c>
      <c r="D4">
        <f t="shared" si="0"/>
        <v>0.99995585958832389</v>
      </c>
      <c r="E4">
        <f t="shared" si="3"/>
        <v>0.13954104312001928</v>
      </c>
      <c r="F4" s="2">
        <v>0.13946312943020034</v>
      </c>
      <c r="G4">
        <f t="shared" ref="G4:G25" si="7">F3*G3*H3</f>
        <v>4.4192211661454009E-5</v>
      </c>
      <c r="H4">
        <f t="shared" ref="H4:H25" si="8">1-G4</f>
        <v>0.99995580778833859</v>
      </c>
      <c r="I4">
        <f t="shared" si="4"/>
        <v>4.4192211661454008</v>
      </c>
      <c r="J4" s="8">
        <f t="shared" si="5"/>
        <v>3.1832422466853633E-3</v>
      </c>
      <c r="K4" s="8">
        <f t="shared" si="6"/>
        <v>3.1832405888053182E-3</v>
      </c>
      <c r="L4" s="8">
        <f t="shared" si="1"/>
        <v>1.6578800450528508E-9</v>
      </c>
    </row>
    <row r="5" spans="1:12" ht="15.6" x14ac:dyDescent="0.3">
      <c r="A5" s="9" t="s">
        <v>34</v>
      </c>
      <c r="B5" s="1">
        <v>0.61591272106134076</v>
      </c>
      <c r="C5">
        <f t="shared" si="2"/>
        <v>6.159127210613408E-6</v>
      </c>
      <c r="D5">
        <f t="shared" si="0"/>
        <v>0.99999384087278942</v>
      </c>
      <c r="E5">
        <f t="shared" si="3"/>
        <v>0.16666769319419095</v>
      </c>
      <c r="F5" s="2">
        <v>0.16657496794538226</v>
      </c>
      <c r="G5">
        <f t="shared" si="7"/>
        <v>6.1629117700103779E-6</v>
      </c>
      <c r="H5">
        <f t="shared" si="8"/>
        <v>0.99999383708822998</v>
      </c>
      <c r="I5">
        <f t="shared" si="4"/>
        <v>0.61629117700103775</v>
      </c>
      <c r="J5" s="8">
        <f t="shared" si="5"/>
        <v>3.1894013738959768E-3</v>
      </c>
      <c r="K5" s="8">
        <f t="shared" si="6"/>
        <v>3.1894035005753285E-3</v>
      </c>
      <c r="L5" s="8">
        <f t="shared" si="1"/>
        <v>2.1266793517188409E-9</v>
      </c>
    </row>
    <row r="6" spans="1:12" ht="15.6" x14ac:dyDescent="0.3">
      <c r="A6" s="9" t="s">
        <v>35</v>
      </c>
      <c r="B6" s="1">
        <v>0.10265212017689013</v>
      </c>
      <c r="C6">
        <f t="shared" si="2"/>
        <v>1.0265212017689013E-6</v>
      </c>
      <c r="D6">
        <f t="shared" si="0"/>
        <v>0.99999897347879818</v>
      </c>
      <c r="E6">
        <f t="shared" si="3"/>
        <v>9.7416500000102654E-3</v>
      </c>
      <c r="F6" s="2">
        <v>9.7364168911858017E-3</v>
      </c>
      <c r="G6">
        <f t="shared" si="7"/>
        <v>1.0265805037756369E-6</v>
      </c>
      <c r="H6">
        <f t="shared" si="8"/>
        <v>0.99999897341949617</v>
      </c>
      <c r="I6">
        <f t="shared" si="4"/>
        <v>0.10265805037756369</v>
      </c>
      <c r="J6" s="8">
        <f t="shared" si="5"/>
        <v>3.1904278950977455E-3</v>
      </c>
      <c r="K6" s="8">
        <f t="shared" si="6"/>
        <v>3.1904300810791041E-3</v>
      </c>
      <c r="L6" s="8">
        <f t="shared" si="1"/>
        <v>2.1859813586003196E-9</v>
      </c>
    </row>
    <row r="7" spans="1:12" ht="15.6" x14ac:dyDescent="0.3">
      <c r="A7" s="9" t="s">
        <v>36</v>
      </c>
      <c r="B7" s="1">
        <v>1E-3</v>
      </c>
      <c r="C7">
        <f t="shared" si="2"/>
        <v>1E-8</v>
      </c>
      <c r="D7">
        <f t="shared" si="0"/>
        <v>0.99999998999999995</v>
      </c>
      <c r="E7">
        <f t="shared" si="3"/>
        <v>1.0000000100000002</v>
      </c>
      <c r="F7" s="2">
        <v>0.99946004616360451</v>
      </c>
      <c r="G7">
        <f t="shared" si="7"/>
        <v>9.9952054962295144E-9</v>
      </c>
      <c r="H7">
        <f t="shared" si="8"/>
        <v>0.99999999000479456</v>
      </c>
      <c r="I7">
        <f t="shared" si="4"/>
        <v>9.9952054962295137E-4</v>
      </c>
      <c r="J7" s="8">
        <f t="shared" si="5"/>
        <v>3.1904378950977455E-3</v>
      </c>
      <c r="K7" s="8">
        <f t="shared" si="6"/>
        <v>3.1904400762846003E-3</v>
      </c>
      <c r="L7" s="8">
        <f t="shared" si="1"/>
        <v>2.1811868548306246E-9</v>
      </c>
    </row>
    <row r="8" spans="1:12" ht="15.6" x14ac:dyDescent="0.3">
      <c r="A8" s="9" t="s">
        <v>37</v>
      </c>
      <c r="B8" s="1">
        <v>1E-3</v>
      </c>
      <c r="C8">
        <f t="shared" si="2"/>
        <v>1E-8</v>
      </c>
      <c r="D8">
        <f t="shared" si="0"/>
        <v>0.99999998999999995</v>
      </c>
      <c r="E8">
        <f t="shared" si="3"/>
        <v>1.0000000100000002</v>
      </c>
      <c r="F8" s="2">
        <v>0.99945777588128204</v>
      </c>
      <c r="G8">
        <f t="shared" si="7"/>
        <v>9.9898084468260747E-9</v>
      </c>
      <c r="H8">
        <f t="shared" si="8"/>
        <v>0.99999999001019158</v>
      </c>
      <c r="I8">
        <f t="shared" si="4"/>
        <v>9.989808446826075E-4</v>
      </c>
      <c r="J8" s="8">
        <f t="shared" si="5"/>
        <v>3.1904478950977454E-3</v>
      </c>
      <c r="K8" s="8">
        <f t="shared" si="6"/>
        <v>3.1904500660930469E-3</v>
      </c>
      <c r="L8" s="8">
        <f t="shared" si="1"/>
        <v>2.1709953015001948E-9</v>
      </c>
    </row>
    <row r="9" spans="1:12" ht="15.6" x14ac:dyDescent="0.3">
      <c r="A9" s="9" t="s">
        <v>38</v>
      </c>
      <c r="B9" s="1">
        <v>1E-3</v>
      </c>
      <c r="C9">
        <f t="shared" si="2"/>
        <v>1E-8</v>
      </c>
      <c r="D9">
        <f t="shared" si="0"/>
        <v>0.99999998999999995</v>
      </c>
      <c r="E9">
        <f t="shared" si="3"/>
        <v>102.65212120341134</v>
      </c>
      <c r="F9" s="2">
        <v>102.5969244736963</v>
      </c>
      <c r="G9">
        <f t="shared" si="7"/>
        <v>9.9843916320026726E-9</v>
      </c>
      <c r="H9">
        <f t="shared" si="8"/>
        <v>0.99999999001560835</v>
      </c>
      <c r="I9">
        <f t="shared" si="4"/>
        <v>9.9843916320026716E-4</v>
      </c>
      <c r="J9" s="8">
        <f t="shared" si="5"/>
        <v>3.1904578950977453E-3</v>
      </c>
      <c r="K9" s="8">
        <f t="shared" si="6"/>
        <v>3.1904600504846789E-3</v>
      </c>
      <c r="L9" s="8">
        <f t="shared" si="1"/>
        <v>2.1553869336034259E-9</v>
      </c>
    </row>
    <row r="10" spans="1:12" ht="15.6" x14ac:dyDescent="0.3">
      <c r="A10" s="9" t="s">
        <v>39</v>
      </c>
      <c r="B10" s="1">
        <v>0.10265212017689013</v>
      </c>
      <c r="C10">
        <f t="shared" si="2"/>
        <v>1.0265212017689013E-6</v>
      </c>
      <c r="D10">
        <f t="shared" si="0"/>
        <v>0.99999897347879818</v>
      </c>
      <c r="E10">
        <f t="shared" si="3"/>
        <v>9.7416500000102654E-3</v>
      </c>
      <c r="F10" s="2">
        <v>9.7438878900838362E-3</v>
      </c>
      <c r="G10">
        <f t="shared" si="7"/>
        <v>1.0243678639566935E-6</v>
      </c>
      <c r="H10">
        <f t="shared" si="8"/>
        <v>0.99999897563213602</v>
      </c>
      <c r="I10">
        <f t="shared" si="4"/>
        <v>0.10243678639566935</v>
      </c>
      <c r="J10" s="8">
        <f t="shared" si="5"/>
        <v>3.191484416299514E-3</v>
      </c>
      <c r="K10" s="8">
        <f t="shared" si="6"/>
        <v>3.1914844183486358E-3</v>
      </c>
      <c r="L10" s="8">
        <f t="shared" si="1"/>
        <v>2.0491217229967607E-12</v>
      </c>
    </row>
    <row r="11" spans="1:12" ht="15.6" x14ac:dyDescent="0.3">
      <c r="A11" s="9" t="s">
        <v>40</v>
      </c>
      <c r="B11" s="1">
        <v>1E-3</v>
      </c>
      <c r="C11">
        <f t="shared" si="2"/>
        <v>1E-8</v>
      </c>
      <c r="D11">
        <f t="shared" si="0"/>
        <v>0.99999998999999995</v>
      </c>
      <c r="E11">
        <f t="shared" si="3"/>
        <v>205.30424240682268</v>
      </c>
      <c r="F11" s="2">
        <v>205.3509955520295</v>
      </c>
      <c r="G11">
        <f t="shared" si="7"/>
        <v>9.9813154000494619E-9</v>
      </c>
      <c r="H11">
        <f t="shared" si="8"/>
        <v>0.99999999001868456</v>
      </c>
      <c r="I11">
        <f t="shared" si="4"/>
        <v>9.9813154000494612E-4</v>
      </c>
      <c r="J11" s="8">
        <f t="shared" si="5"/>
        <v>3.191494416299514E-3</v>
      </c>
      <c r="K11" s="8">
        <f t="shared" si="6"/>
        <v>3.1914943996640358E-3</v>
      </c>
      <c r="L11" s="8">
        <f t="shared" si="1"/>
        <v>1.6635478151255656E-11</v>
      </c>
    </row>
    <row r="12" spans="1:12" ht="15.6" x14ac:dyDescent="0.3">
      <c r="A12" s="9" t="s">
        <v>41</v>
      </c>
      <c r="B12" s="1">
        <v>0.20530424035378025</v>
      </c>
      <c r="C12">
        <f t="shared" si="2"/>
        <v>2.0530424035378027E-6</v>
      </c>
      <c r="D12">
        <f t="shared" si="0"/>
        <v>0.99999794695759647</v>
      </c>
      <c r="E12">
        <f t="shared" si="3"/>
        <v>432.50088794266247</v>
      </c>
      <c r="F12" s="2">
        <v>433.2126371381832</v>
      </c>
      <c r="G12">
        <f t="shared" si="7"/>
        <v>2.0496730338605274E-6</v>
      </c>
      <c r="H12">
        <f t="shared" si="8"/>
        <v>0.99999795032696615</v>
      </c>
      <c r="I12">
        <f t="shared" si="4"/>
        <v>0.20496730338605273</v>
      </c>
      <c r="J12" s="8">
        <f t="shared" si="5"/>
        <v>3.1935474587030518E-3</v>
      </c>
      <c r="K12" s="8">
        <f t="shared" si="6"/>
        <v>3.1935440726978963E-3</v>
      </c>
      <c r="L12" s="8">
        <f t="shared" si="1"/>
        <v>3.3860051555124893E-9</v>
      </c>
    </row>
    <row r="13" spans="1:12" ht="15.6" x14ac:dyDescent="0.3">
      <c r="A13" s="9" t="s">
        <v>42</v>
      </c>
      <c r="B13" s="1">
        <v>88.794083953009959</v>
      </c>
      <c r="C13">
        <f t="shared" si="2"/>
        <v>8.8794083953009956E-4</v>
      </c>
      <c r="D13">
        <f t="shared" si="0"/>
        <v>0.99911205916046986</v>
      </c>
      <c r="E13">
        <f t="shared" si="3"/>
        <v>1.1009519200961753</v>
      </c>
      <c r="F13" s="2">
        <v>1.5916140860431318</v>
      </c>
      <c r="G13">
        <f t="shared" si="7"/>
        <v>8.8794244027433399E-4</v>
      </c>
      <c r="H13">
        <f t="shared" si="8"/>
        <v>0.99911205755972565</v>
      </c>
      <c r="I13">
        <f t="shared" si="4"/>
        <v>88.794244027433393</v>
      </c>
      <c r="J13" s="8">
        <f t="shared" si="5"/>
        <v>4.0814882982331512E-3</v>
      </c>
      <c r="K13" s="8">
        <f t="shared" si="6"/>
        <v>4.0814865129722303E-3</v>
      </c>
      <c r="L13" s="8">
        <f t="shared" si="1"/>
        <v>1.7852609208654502E-9</v>
      </c>
    </row>
    <row r="14" spans="1:12" ht="15.6" x14ac:dyDescent="0.3">
      <c r="A14" s="9" t="s">
        <v>43</v>
      </c>
      <c r="B14" s="1">
        <v>97.671213885365063</v>
      </c>
      <c r="C14">
        <f t="shared" si="2"/>
        <v>9.7671213885365061E-4</v>
      </c>
      <c r="D14">
        <f t="shared" si="0"/>
        <v>0.99902328786114636</v>
      </c>
      <c r="E14">
        <f t="shared" si="3"/>
        <v>0.12392039421176268</v>
      </c>
      <c r="F14">
        <f>F2</f>
        <v>0.5864115373433163</v>
      </c>
      <c r="G14">
        <f t="shared" si="7"/>
        <v>1.4120068004974617E-3</v>
      </c>
      <c r="H14">
        <f t="shared" si="8"/>
        <v>0.99858799319950253</v>
      </c>
      <c r="I14">
        <f t="shared" si="4"/>
        <v>141.20068004974615</v>
      </c>
      <c r="J14" s="8">
        <f>C14</f>
        <v>9.7671213885365061E-4</v>
      </c>
      <c r="K14" s="8">
        <f>G14</f>
        <v>1.4120068004974617E-3</v>
      </c>
      <c r="L14" s="8">
        <f t="shared" si="1"/>
        <v>4.3529466164381105E-4</v>
      </c>
    </row>
    <row r="15" spans="1:12" ht="15.6" x14ac:dyDescent="0.3">
      <c r="A15" s="9" t="s">
        <v>44</v>
      </c>
      <c r="B15" s="1">
        <v>12.091633736075076</v>
      </c>
      <c r="C15">
        <f t="shared" si="2"/>
        <v>1.2091633736075076E-4</v>
      </c>
      <c r="D15">
        <f t="shared" si="0"/>
        <v>0.99987908366263922</v>
      </c>
      <c r="E15">
        <f t="shared" si="3"/>
        <v>9.6563400230610021</v>
      </c>
      <c r="F15">
        <f>F3</f>
        <v>3.8177500824399253E-2</v>
      </c>
      <c r="G15">
        <f t="shared" si="7"/>
        <v>8.2684791287299586E-4</v>
      </c>
      <c r="H15">
        <f t="shared" si="8"/>
        <v>0.99917315208712698</v>
      </c>
      <c r="I15">
        <f t="shared" si="4"/>
        <v>82.684791287299589</v>
      </c>
      <c r="J15" s="8">
        <f t="shared" ref="J15:J25" si="9">C15+J14</f>
        <v>1.0976284762144015E-3</v>
      </c>
      <c r="K15" s="8">
        <f>K14+G15</f>
        <v>2.2388547133704575E-3</v>
      </c>
      <c r="L15" s="8">
        <f t="shared" si="1"/>
        <v>1.141226237156056E-3</v>
      </c>
    </row>
    <row r="16" spans="1:12" ht="15.6" x14ac:dyDescent="0.3">
      <c r="A16" s="9" t="s">
        <v>45</v>
      </c>
      <c r="B16" s="1">
        <v>116.74680848624212</v>
      </c>
      <c r="C16">
        <f t="shared" si="2"/>
        <v>1.1674680848624212E-3</v>
      </c>
      <c r="D16">
        <f t="shared" si="0"/>
        <v>0.99883253191513754</v>
      </c>
      <c r="E16">
        <f t="shared" si="3"/>
        <v>8.9390074344615107E-3</v>
      </c>
      <c r="F16">
        <f t="shared" ref="F16:F24" si="10">F4</f>
        <v>0.13946312943020034</v>
      </c>
      <c r="G16">
        <f t="shared" si="7"/>
        <v>3.154088577814802E-5</v>
      </c>
      <c r="H16">
        <f t="shared" si="8"/>
        <v>0.99996845911422183</v>
      </c>
      <c r="I16">
        <f t="shared" si="4"/>
        <v>3.154088577814802</v>
      </c>
      <c r="J16" s="8">
        <f t="shared" si="9"/>
        <v>2.2650965610768225E-3</v>
      </c>
      <c r="K16" s="8">
        <f t="shared" ref="K16:K25" si="11">K15+G16</f>
        <v>2.2703955991486054E-3</v>
      </c>
      <c r="L16" s="8">
        <f t="shared" si="1"/>
        <v>5.2990380717829813E-6</v>
      </c>
    </row>
    <row r="17" spans="1:12" ht="15.6" x14ac:dyDescent="0.3">
      <c r="A17" s="9" t="s">
        <v>46</v>
      </c>
      <c r="B17" s="1">
        <v>1.0423822186271618</v>
      </c>
      <c r="C17">
        <f t="shared" si="2"/>
        <v>1.0423822186271619E-5</v>
      </c>
      <c r="D17">
        <f t="shared" si="0"/>
        <v>0.9999895761778137</v>
      </c>
      <c r="E17">
        <f t="shared" si="3"/>
        <v>9.5935100010423931E-4</v>
      </c>
      <c r="F17">
        <f>F5</f>
        <v>0.16657496794538226</v>
      </c>
      <c r="G17">
        <f t="shared" si="7"/>
        <v>4.3986518938680222E-6</v>
      </c>
      <c r="H17">
        <f t="shared" si="8"/>
        <v>0.99999560134810617</v>
      </c>
      <c r="I17">
        <f t="shared" si="4"/>
        <v>0.43986518938680225</v>
      </c>
      <c r="J17" s="8">
        <f t="shared" si="9"/>
        <v>2.2755203832630941E-3</v>
      </c>
      <c r="K17" s="8">
        <f t="shared" si="11"/>
        <v>2.2747942510424734E-3</v>
      </c>
      <c r="L17" s="8">
        <f t="shared" si="1"/>
        <v>7.2613222062067537E-7</v>
      </c>
    </row>
    <row r="18" spans="1:12" ht="15.6" x14ac:dyDescent="0.3">
      <c r="A18" s="9" t="s">
        <v>47</v>
      </c>
      <c r="B18" s="1">
        <v>1E-3</v>
      </c>
      <c r="C18">
        <f t="shared" si="2"/>
        <v>1E-8</v>
      </c>
      <c r="D18">
        <f t="shared" si="0"/>
        <v>0.99999998999999995</v>
      </c>
      <c r="E18">
        <f t="shared" si="3"/>
        <v>1.0000000100000002</v>
      </c>
      <c r="F18">
        <f t="shared" si="10"/>
        <v>9.7364168911858017E-3</v>
      </c>
      <c r="G18">
        <f t="shared" si="7"/>
        <v>7.3270207530841306E-7</v>
      </c>
      <c r="H18">
        <f t="shared" si="8"/>
        <v>0.99999926729792465</v>
      </c>
      <c r="I18">
        <f t="shared" si="4"/>
        <v>7.3270207530841305E-2</v>
      </c>
      <c r="J18" s="8">
        <f t="shared" si="9"/>
        <v>2.275530383263094E-3</v>
      </c>
      <c r="K18" s="8">
        <f t="shared" si="11"/>
        <v>2.2755269531177817E-3</v>
      </c>
      <c r="L18" s="8">
        <f t="shared" si="1"/>
        <v>3.4301453123199155E-9</v>
      </c>
    </row>
    <row r="19" spans="1:12" ht="15.6" x14ac:dyDescent="0.3">
      <c r="A19" s="9" t="s">
        <v>48</v>
      </c>
      <c r="B19" s="1">
        <v>1E-3</v>
      </c>
      <c r="C19">
        <f t="shared" si="2"/>
        <v>1E-8</v>
      </c>
      <c r="D19">
        <f t="shared" si="0"/>
        <v>0.99999998999999995</v>
      </c>
      <c r="E19">
        <f t="shared" si="3"/>
        <v>1.0000000100000002</v>
      </c>
      <c r="F19">
        <f t="shared" si="10"/>
        <v>0.99946004616360451</v>
      </c>
      <c r="G19">
        <f t="shared" si="7"/>
        <v>7.1338876352216186E-9</v>
      </c>
      <c r="H19">
        <f t="shared" si="8"/>
        <v>0.99999999286611241</v>
      </c>
      <c r="I19">
        <f t="shared" si="4"/>
        <v>7.1338876352216186E-4</v>
      </c>
      <c r="J19" s="8">
        <f t="shared" si="9"/>
        <v>2.2755403832630939E-3</v>
      </c>
      <c r="K19" s="8">
        <f t="shared" si="11"/>
        <v>2.2755340870054168E-3</v>
      </c>
      <c r="L19" s="8">
        <f t="shared" si="1"/>
        <v>6.2962576771220802E-9</v>
      </c>
    </row>
    <row r="20" spans="1:12" ht="15.6" x14ac:dyDescent="0.3">
      <c r="A20" s="9" t="s">
        <v>49</v>
      </c>
      <c r="B20" s="1">
        <v>1E-3</v>
      </c>
      <c r="C20">
        <f t="shared" si="2"/>
        <v>1E-8</v>
      </c>
      <c r="D20">
        <f t="shared" si="0"/>
        <v>0.99999998999999995</v>
      </c>
      <c r="E20">
        <f t="shared" si="3"/>
        <v>1.0000000100000002</v>
      </c>
      <c r="F20">
        <f t="shared" si="10"/>
        <v>0.99945777588128204</v>
      </c>
      <c r="G20">
        <f t="shared" si="7"/>
        <v>7.1300356143596939E-9</v>
      </c>
      <c r="H20">
        <f t="shared" si="8"/>
        <v>0.99999999286996444</v>
      </c>
      <c r="I20">
        <f t="shared" si="4"/>
        <v>7.1300356143596936E-4</v>
      </c>
      <c r="J20" s="8">
        <f t="shared" si="9"/>
        <v>2.2755503832630939E-3</v>
      </c>
      <c r="K20" s="8">
        <f t="shared" si="11"/>
        <v>2.2755412170410313E-3</v>
      </c>
      <c r="L20" s="8">
        <f t="shared" si="1"/>
        <v>9.1662220626231861E-9</v>
      </c>
    </row>
    <row r="21" spans="1:12" ht="15.6" x14ac:dyDescent="0.3">
      <c r="A21" s="9" t="s">
        <v>50</v>
      </c>
      <c r="B21" s="1">
        <v>1E-3</v>
      </c>
      <c r="C21">
        <f t="shared" si="2"/>
        <v>1E-8</v>
      </c>
      <c r="D21">
        <f t="shared" si="0"/>
        <v>0.99999998999999995</v>
      </c>
      <c r="E21">
        <f t="shared" si="3"/>
        <v>1.0000000100000002</v>
      </c>
      <c r="F21">
        <f t="shared" si="10"/>
        <v>102.5969244736963</v>
      </c>
      <c r="G21">
        <f t="shared" si="7"/>
        <v>7.126169486272428E-9</v>
      </c>
      <c r="H21">
        <f t="shared" si="8"/>
        <v>0.99999999287383057</v>
      </c>
      <c r="I21">
        <f t="shared" si="4"/>
        <v>7.1261694862724285E-4</v>
      </c>
      <c r="J21" s="8">
        <f t="shared" si="9"/>
        <v>2.2755603832630938E-3</v>
      </c>
      <c r="K21" s="8">
        <f t="shared" si="11"/>
        <v>2.2755483432105174E-3</v>
      </c>
      <c r="L21" s="8">
        <f t="shared" si="1"/>
        <v>1.2040052576461902E-8</v>
      </c>
    </row>
    <row r="22" spans="1:12" ht="15.6" x14ac:dyDescent="0.3">
      <c r="A22" s="9" t="s">
        <v>51</v>
      </c>
      <c r="B22" s="1">
        <v>1E-3</v>
      </c>
      <c r="C22">
        <f t="shared" si="2"/>
        <v>1E-8</v>
      </c>
      <c r="D22">
        <f t="shared" si="0"/>
        <v>0.99999998999999995</v>
      </c>
      <c r="E22">
        <f t="shared" si="3"/>
        <v>104.23822290509841</v>
      </c>
      <c r="F22">
        <f t="shared" si="10"/>
        <v>9.7438878900838362E-3</v>
      </c>
      <c r="G22">
        <f t="shared" si="7"/>
        <v>7.3112306735974464E-7</v>
      </c>
      <c r="H22">
        <f t="shared" si="8"/>
        <v>0.99999926887693269</v>
      </c>
      <c r="I22">
        <f t="shared" si="4"/>
        <v>7.3112306735974464E-2</v>
      </c>
      <c r="J22" s="8">
        <f t="shared" si="9"/>
        <v>2.2755703832630938E-3</v>
      </c>
      <c r="K22" s="8">
        <f t="shared" si="11"/>
        <v>2.276279466277877E-3</v>
      </c>
      <c r="L22" s="8">
        <f t="shared" si="1"/>
        <v>7.0908301478319474E-7</v>
      </c>
    </row>
    <row r="23" spans="1:12" ht="15.6" x14ac:dyDescent="0.3">
      <c r="A23" s="9" t="s">
        <v>52</v>
      </c>
      <c r="B23" s="1">
        <v>0.10423822186271618</v>
      </c>
      <c r="C23">
        <f t="shared" si="2"/>
        <v>1.0423822186271619E-6</v>
      </c>
      <c r="D23">
        <f t="shared" si="0"/>
        <v>0.99999895761778135</v>
      </c>
      <c r="E23">
        <f t="shared" si="3"/>
        <v>9.593420000010424E-3</v>
      </c>
      <c r="F23">
        <f t="shared" si="10"/>
        <v>205.3509955520295</v>
      </c>
      <c r="G23">
        <f t="shared" si="7"/>
        <v>7.1239759937005767E-9</v>
      </c>
      <c r="H23">
        <f t="shared" si="8"/>
        <v>0.99999999287602404</v>
      </c>
      <c r="I23">
        <f t="shared" si="4"/>
        <v>7.1239759937005763E-4</v>
      </c>
      <c r="J23" s="8">
        <f t="shared" si="9"/>
        <v>2.2766127654817209E-3</v>
      </c>
      <c r="K23" s="8">
        <f t="shared" si="11"/>
        <v>2.2762865902538707E-3</v>
      </c>
      <c r="L23" s="8">
        <f t="shared" si="1"/>
        <v>3.2617522785017075E-7</v>
      </c>
    </row>
    <row r="24" spans="1:12" ht="15.6" x14ac:dyDescent="0.3">
      <c r="A24" s="9" t="s">
        <v>53</v>
      </c>
      <c r="B24" s="1">
        <v>1E-3</v>
      </c>
      <c r="C24">
        <f t="shared" si="2"/>
        <v>1E-8</v>
      </c>
      <c r="D24">
        <f t="shared" si="0"/>
        <v>0.99999998999999995</v>
      </c>
      <c r="E24">
        <f t="shared" si="3"/>
        <v>1.0000000100000002</v>
      </c>
      <c r="F24">
        <f t="shared" si="10"/>
        <v>433.2126371381832</v>
      </c>
      <c r="G24">
        <f t="shared" si="7"/>
        <v>1.4629155521733968E-6</v>
      </c>
      <c r="H24">
        <f t="shared" si="8"/>
        <v>0.99999853708444786</v>
      </c>
      <c r="I24">
        <f t="shared" si="4"/>
        <v>0.14629155521733969</v>
      </c>
      <c r="J24" s="8">
        <f t="shared" si="9"/>
        <v>2.2766227654817208E-3</v>
      </c>
      <c r="K24" s="8">
        <f t="shared" si="11"/>
        <v>2.2777495058060441E-3</v>
      </c>
      <c r="L24" s="8">
        <f t="shared" si="1"/>
        <v>1.1267403243232776E-6</v>
      </c>
    </row>
    <row r="25" spans="1:12" ht="15.6" x14ac:dyDescent="0.3">
      <c r="A25" s="9" t="s">
        <v>54</v>
      </c>
      <c r="B25" s="1">
        <v>1E-3</v>
      </c>
      <c r="C25">
        <f t="shared" si="2"/>
        <v>1E-8</v>
      </c>
      <c r="D25">
        <f t="shared" si="0"/>
        <v>0.99999998999999995</v>
      </c>
      <c r="E25">
        <f t="shared" si="3"/>
        <v>0</v>
      </c>
      <c r="F25">
        <f>F13</f>
        <v>1.5916140860431318</v>
      </c>
      <c r="G25">
        <f t="shared" si="7"/>
        <v>6.33752577139641E-4</v>
      </c>
      <c r="H25">
        <f t="shared" si="8"/>
        <v>0.9993662474228604</v>
      </c>
      <c r="I25">
        <f t="shared" si="4"/>
        <v>63.375257713964096</v>
      </c>
      <c r="J25" s="8">
        <f t="shared" si="9"/>
        <v>2.2766327654817208E-3</v>
      </c>
      <c r="K25" s="8">
        <f t="shared" si="11"/>
        <v>2.9115020829456849E-3</v>
      </c>
      <c r="L25" s="8">
        <f t="shared" si="1"/>
        <v>6.3486931746396412E-4</v>
      </c>
    </row>
    <row r="26" spans="1:12" x14ac:dyDescent="0.3">
      <c r="J26" s="8"/>
      <c r="K26" s="8"/>
      <c r="L26" s="8">
        <f>SUM(L2:L25)</f>
        <v>2.219679443726778E-3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26"/>
  <sheetViews>
    <sheetView zoomScale="70" zoomScaleNormal="70" workbookViewId="0">
      <selection activeCell="L26" sqref="L26"/>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21.439333006552761</v>
      </c>
      <c r="C2">
        <f>B2/100000</f>
        <v>2.1439333006552762E-4</v>
      </c>
      <c r="D2">
        <f t="shared" ref="D2:D25" si="0">1-C2</f>
        <v>0.99978560666993443</v>
      </c>
      <c r="E2">
        <f>C3/(C2*D2)</f>
        <v>0.82544012675228107</v>
      </c>
      <c r="F2" s="2">
        <v>0.82552804191295759</v>
      </c>
      <c r="G2">
        <v>2.1439333006552762E-4</v>
      </c>
      <c r="H2">
        <v>0.99978560666993443</v>
      </c>
      <c r="I2">
        <f>G2*100000</f>
        <v>21.439333006552761</v>
      </c>
      <c r="J2" s="8">
        <f>C2</f>
        <v>2.1439333006552762E-4</v>
      </c>
      <c r="K2" s="8">
        <f>G2</f>
        <v>2.1439333006552762E-4</v>
      </c>
      <c r="L2" s="8">
        <f t="shared" ref="L2:L25" si="1">ABS(J2-K2)</f>
        <v>0</v>
      </c>
    </row>
    <row r="3" spans="1:12" ht="15.6" x14ac:dyDescent="0.3">
      <c r="A3" s="9" t="s">
        <v>32</v>
      </c>
      <c r="B3" s="1">
        <v>17.693091660144596</v>
      </c>
      <c r="C3">
        <f t="shared" ref="C3:C25" si="2">B3/100000</f>
        <v>1.7693091660144595E-4</v>
      </c>
      <c r="D3">
        <f t="shared" si="0"/>
        <v>0.99982306908339857</v>
      </c>
      <c r="E3">
        <f t="shared" ref="E3:E25" si="3">C4/(C3*D3)</f>
        <v>7.6544155272450801E-2</v>
      </c>
      <c r="F3" s="2">
        <v>7.6434754641876421E-2</v>
      </c>
      <c r="G3">
        <f>F2*G2*H2</f>
        <v>1.7694976098453025E-4</v>
      </c>
      <c r="H3">
        <f>1-G3</f>
        <v>0.99982305023901552</v>
      </c>
      <c r="I3">
        <f t="shared" ref="I3:I25" si="4">G3*100000</f>
        <v>17.694976098453026</v>
      </c>
      <c r="J3" s="8">
        <f t="shared" ref="J3:J13" si="5">C3+J2</f>
        <v>3.913242466669736E-4</v>
      </c>
      <c r="K3" s="8">
        <f t="shared" ref="K3:K13" si="6">G3+K2</f>
        <v>3.9134309105005784E-4</v>
      </c>
      <c r="L3" s="8">
        <f t="shared" si="1"/>
        <v>1.8844383084244513E-8</v>
      </c>
    </row>
    <row r="4" spans="1:12" ht="15.6" x14ac:dyDescent="0.3">
      <c r="A4" s="9" t="s">
        <v>33</v>
      </c>
      <c r="B4" s="1">
        <v>1.3540631372559639</v>
      </c>
      <c r="C4">
        <f t="shared" si="2"/>
        <v>1.3540631372559639E-5</v>
      </c>
      <c r="D4">
        <f t="shared" si="0"/>
        <v>0.9999864593686274</v>
      </c>
      <c r="E4">
        <f t="shared" si="3"/>
        <v>3.3333784693824128E-2</v>
      </c>
      <c r="F4" s="2">
        <v>3.3307221631706879E-2</v>
      </c>
      <c r="G4">
        <f t="shared" ref="G4:G25" si="7">F3*G3*H3</f>
        <v>1.3522718299532567E-5</v>
      </c>
      <c r="H4">
        <f t="shared" ref="H4:H25" si="8">1-G4</f>
        <v>0.99998647728170043</v>
      </c>
      <c r="I4">
        <f t="shared" si="4"/>
        <v>1.3522718299532568</v>
      </c>
      <c r="J4" s="8">
        <f t="shared" si="5"/>
        <v>4.0486487803953323E-4</v>
      </c>
      <c r="K4" s="8">
        <f t="shared" si="6"/>
        <v>4.0486580934959041E-4</v>
      </c>
      <c r="L4" s="8">
        <f t="shared" si="1"/>
        <v>9.3131005717613652E-10</v>
      </c>
    </row>
    <row r="5" spans="1:12" ht="15.6" x14ac:dyDescent="0.3">
      <c r="A5" s="9" t="s">
        <v>34</v>
      </c>
      <c r="B5" s="1">
        <v>4.5135437908532132E-2</v>
      </c>
      <c r="C5">
        <f t="shared" si="2"/>
        <v>4.5135437908532134E-7</v>
      </c>
      <c r="D5">
        <f t="shared" si="0"/>
        <v>0.99999954864562091</v>
      </c>
      <c r="E5">
        <f t="shared" si="3"/>
        <v>2.2155550000004513E-2</v>
      </c>
      <c r="F5" s="2">
        <v>2.2164205037153863E-2</v>
      </c>
      <c r="G5">
        <f t="shared" si="7"/>
        <v>4.5039808477688384E-7</v>
      </c>
      <c r="H5">
        <f t="shared" si="8"/>
        <v>0.99999954960191517</v>
      </c>
      <c r="I5">
        <f t="shared" si="4"/>
        <v>4.5039808477688383E-2</v>
      </c>
      <c r="J5" s="8">
        <f t="shared" si="5"/>
        <v>4.0531623241861855E-4</v>
      </c>
      <c r="K5" s="8">
        <f t="shared" si="6"/>
        <v>4.0531620743436728E-4</v>
      </c>
      <c r="L5" s="8">
        <f t="shared" si="1"/>
        <v>2.4984251267238383E-11</v>
      </c>
    </row>
    <row r="6" spans="1:12" ht="15.6" x14ac:dyDescent="0.3">
      <c r="A6" s="9" t="s">
        <v>35</v>
      </c>
      <c r="B6" s="1">
        <v>1E-3</v>
      </c>
      <c r="C6">
        <f t="shared" si="2"/>
        <v>1E-8</v>
      </c>
      <c r="D6">
        <f t="shared" si="0"/>
        <v>0.99999998999999995</v>
      </c>
      <c r="E6">
        <f t="shared" si="3"/>
        <v>1.0000000100000002</v>
      </c>
      <c r="F6" s="2">
        <v>1.0003955913558915</v>
      </c>
      <c r="G6">
        <f t="shared" si="7"/>
        <v>9.9827110031403197E-9</v>
      </c>
      <c r="H6">
        <f t="shared" si="8"/>
        <v>0.99999999001728901</v>
      </c>
      <c r="I6">
        <f t="shared" si="4"/>
        <v>9.9827110031403205E-4</v>
      </c>
      <c r="J6" s="8">
        <f t="shared" si="5"/>
        <v>4.0532623241861855E-4</v>
      </c>
      <c r="K6" s="8">
        <f t="shared" si="6"/>
        <v>4.0532619014537044E-4</v>
      </c>
      <c r="L6" s="8">
        <f t="shared" si="1"/>
        <v>4.2273248107311395E-11</v>
      </c>
    </row>
    <row r="7" spans="1:12" ht="15.6" x14ac:dyDescent="0.3">
      <c r="A7" s="9" t="s">
        <v>36</v>
      </c>
      <c r="B7" s="1">
        <v>1E-3</v>
      </c>
      <c r="C7">
        <f t="shared" si="2"/>
        <v>1E-8</v>
      </c>
      <c r="D7">
        <f t="shared" si="0"/>
        <v>0.99999998999999995</v>
      </c>
      <c r="E7">
        <f t="shared" si="3"/>
        <v>1.0000000100000002</v>
      </c>
      <c r="F7" s="2">
        <v>1.0003617367049498</v>
      </c>
      <c r="G7">
        <f t="shared" si="7"/>
        <v>9.986659977627583E-9</v>
      </c>
      <c r="H7">
        <f t="shared" si="8"/>
        <v>0.99999999001334006</v>
      </c>
      <c r="I7">
        <f t="shared" si="4"/>
        <v>9.9866599776275819E-4</v>
      </c>
      <c r="J7" s="8">
        <f t="shared" si="5"/>
        <v>4.0533623241861854E-4</v>
      </c>
      <c r="K7" s="8">
        <f t="shared" si="6"/>
        <v>4.0533617680534804E-4</v>
      </c>
      <c r="L7" s="8">
        <f t="shared" si="1"/>
        <v>5.5613270499160761E-11</v>
      </c>
    </row>
    <row r="8" spans="1:12" ht="15.6" x14ac:dyDescent="0.3">
      <c r="A8" s="9" t="s">
        <v>37</v>
      </c>
      <c r="B8" s="1">
        <v>1E-3</v>
      </c>
      <c r="C8">
        <f t="shared" si="2"/>
        <v>1E-8</v>
      </c>
      <c r="D8">
        <f t="shared" si="0"/>
        <v>0.99999998999999995</v>
      </c>
      <c r="E8">
        <f t="shared" si="3"/>
        <v>1.0000000100000002</v>
      </c>
      <c r="F8" s="2">
        <v>1.0003158495550808</v>
      </c>
      <c r="G8">
        <f t="shared" si="7"/>
        <v>9.9902724193318888E-9</v>
      </c>
      <c r="H8">
        <f t="shared" si="8"/>
        <v>0.99999999000972761</v>
      </c>
      <c r="I8">
        <f t="shared" si="4"/>
        <v>9.9902724193318897E-4</v>
      </c>
      <c r="J8" s="8">
        <f t="shared" si="5"/>
        <v>4.0534623241861854E-4</v>
      </c>
      <c r="K8" s="8">
        <f t="shared" si="6"/>
        <v>4.0534616707776737E-4</v>
      </c>
      <c r="L8" s="8">
        <f t="shared" si="1"/>
        <v>6.5340851165048702E-11</v>
      </c>
    </row>
    <row r="9" spans="1:12" ht="15.6" x14ac:dyDescent="0.3">
      <c r="A9" s="9" t="s">
        <v>38</v>
      </c>
      <c r="B9" s="1">
        <v>1E-3</v>
      </c>
      <c r="C9">
        <f t="shared" si="2"/>
        <v>1E-8</v>
      </c>
      <c r="D9">
        <f t="shared" si="0"/>
        <v>0.99999998999999995</v>
      </c>
      <c r="E9">
        <f t="shared" si="3"/>
        <v>1.0000000100000002</v>
      </c>
      <c r="F9" s="2">
        <v>1.0002653205514394</v>
      </c>
      <c r="G9">
        <f t="shared" si="7"/>
        <v>9.9934277425936039E-9</v>
      </c>
      <c r="H9">
        <f t="shared" si="8"/>
        <v>0.99999999000657225</v>
      </c>
      <c r="I9">
        <f t="shared" si="4"/>
        <v>9.9934277425936047E-4</v>
      </c>
      <c r="J9" s="8">
        <f t="shared" si="5"/>
        <v>4.0535623241861853E-4</v>
      </c>
      <c r="K9" s="8">
        <f t="shared" si="6"/>
        <v>4.0535616050550998E-4</v>
      </c>
      <c r="L9" s="8">
        <f t="shared" si="1"/>
        <v>7.1913108551802801E-11</v>
      </c>
    </row>
    <row r="10" spans="1:12" ht="15.6" x14ac:dyDescent="0.3">
      <c r="A10" s="9" t="s">
        <v>39</v>
      </c>
      <c r="B10" s="1">
        <v>1E-3</v>
      </c>
      <c r="C10">
        <f t="shared" si="2"/>
        <v>1E-8</v>
      </c>
      <c r="D10">
        <f t="shared" si="0"/>
        <v>0.99999998999999995</v>
      </c>
      <c r="E10">
        <f t="shared" si="3"/>
        <v>1.0000000100000002</v>
      </c>
      <c r="F10" s="2">
        <v>1.0002089926307891</v>
      </c>
      <c r="G10">
        <f t="shared" si="7"/>
        <v>9.9960791044579421E-9</v>
      </c>
      <c r="H10">
        <f t="shared" si="8"/>
        <v>0.99999999000392092</v>
      </c>
      <c r="I10">
        <f t="shared" si="4"/>
        <v>9.9960791044579429E-4</v>
      </c>
      <c r="J10" s="8">
        <f t="shared" si="5"/>
        <v>4.0536623241861853E-4</v>
      </c>
      <c r="K10" s="8">
        <f t="shared" si="6"/>
        <v>4.0536615658461441E-4</v>
      </c>
      <c r="L10" s="8">
        <f t="shared" si="1"/>
        <v>7.5834004115322984E-11</v>
      </c>
    </row>
    <row r="11" spans="1:12" ht="15.6" x14ac:dyDescent="0.3">
      <c r="A11" s="9" t="s">
        <v>40</v>
      </c>
      <c r="B11" s="1">
        <v>1E-3</v>
      </c>
      <c r="C11">
        <f t="shared" si="2"/>
        <v>1E-8</v>
      </c>
      <c r="D11">
        <f t="shared" si="0"/>
        <v>0.99999998999999995</v>
      </c>
      <c r="E11">
        <f t="shared" si="3"/>
        <v>1.0000000100000002</v>
      </c>
      <c r="F11" s="2">
        <v>1.0001593088558267</v>
      </c>
      <c r="G11">
        <f t="shared" si="7"/>
        <v>9.9981681113850793E-9</v>
      </c>
      <c r="H11">
        <f t="shared" si="8"/>
        <v>0.99999999000183193</v>
      </c>
      <c r="I11">
        <f t="shared" si="4"/>
        <v>9.9981681113850787E-4</v>
      </c>
      <c r="J11" s="8">
        <f t="shared" si="5"/>
        <v>4.0537623241861852E-4</v>
      </c>
      <c r="K11" s="8">
        <f t="shared" si="6"/>
        <v>4.0537615475272581E-4</v>
      </c>
      <c r="L11" s="8">
        <f t="shared" si="1"/>
        <v>7.7665892705795769E-11</v>
      </c>
    </row>
    <row r="12" spans="1:12" ht="15.6" x14ac:dyDescent="0.3">
      <c r="A12" s="9" t="s">
        <v>41</v>
      </c>
      <c r="B12" s="1">
        <v>1E-3</v>
      </c>
      <c r="C12">
        <f t="shared" si="2"/>
        <v>1E-8</v>
      </c>
      <c r="D12">
        <f t="shared" si="0"/>
        <v>0.99999998999999995</v>
      </c>
      <c r="E12">
        <f t="shared" si="3"/>
        <v>12547.651864048452</v>
      </c>
      <c r="F12" s="2">
        <v>12549.172808582975</v>
      </c>
      <c r="G12">
        <f t="shared" si="7"/>
        <v>9.999760808127976E-9</v>
      </c>
      <c r="H12">
        <f t="shared" si="8"/>
        <v>0.9999999900002392</v>
      </c>
      <c r="I12">
        <f t="shared" si="4"/>
        <v>9.999760808127975E-4</v>
      </c>
      <c r="J12" s="8">
        <f t="shared" si="5"/>
        <v>4.0538623241861851E-4</v>
      </c>
      <c r="K12" s="8">
        <f t="shared" si="6"/>
        <v>4.0538615451353395E-4</v>
      </c>
      <c r="L12" s="8">
        <f t="shared" si="1"/>
        <v>7.7905084564389854E-11</v>
      </c>
    </row>
    <row r="13" spans="1:12" ht="15.6" x14ac:dyDescent="0.3">
      <c r="A13" s="9" t="s">
        <v>42</v>
      </c>
      <c r="B13" s="1">
        <v>12.547651738571933</v>
      </c>
      <c r="C13">
        <f t="shared" si="2"/>
        <v>1.2547651738571933E-4</v>
      </c>
      <c r="D13">
        <f t="shared" si="0"/>
        <v>0.9998745234826143</v>
      </c>
      <c r="E13">
        <f t="shared" si="3"/>
        <v>0.71312652698645318</v>
      </c>
      <c r="F13" s="2">
        <v>0.7659382555166222</v>
      </c>
      <c r="G13">
        <f t="shared" si="7"/>
        <v>1.2548872517083605E-4</v>
      </c>
      <c r="H13">
        <f t="shared" si="8"/>
        <v>0.99987451127482918</v>
      </c>
      <c r="I13">
        <f t="shared" si="4"/>
        <v>12.548872517083606</v>
      </c>
      <c r="J13" s="8">
        <f t="shared" si="5"/>
        <v>5.3086274980433787E-4</v>
      </c>
      <c r="K13" s="8">
        <f t="shared" si="6"/>
        <v>5.3087487968437003E-4</v>
      </c>
      <c r="L13" s="8">
        <f t="shared" si="1"/>
        <v>1.2129880032157002E-8</v>
      </c>
    </row>
    <row r="14" spans="1:12" ht="15.6" x14ac:dyDescent="0.3">
      <c r="A14" s="9" t="s">
        <v>43</v>
      </c>
      <c r="B14" s="1">
        <v>8.9469405343423283</v>
      </c>
      <c r="C14">
        <f t="shared" si="2"/>
        <v>8.9469405343423289E-5</v>
      </c>
      <c r="D14">
        <f t="shared" si="0"/>
        <v>0.99991053059465662</v>
      </c>
      <c r="E14">
        <f t="shared" si="3"/>
        <v>1.5307492001186238E-2</v>
      </c>
      <c r="F14">
        <f>F2</f>
        <v>0.82552804191295759</v>
      </c>
      <c r="G14">
        <f t="shared" si="7"/>
        <v>9.6104553692840248E-5</v>
      </c>
      <c r="H14">
        <f t="shared" si="8"/>
        <v>0.9999038954463072</v>
      </c>
      <c r="I14">
        <f t="shared" si="4"/>
        <v>9.6104553692840256</v>
      </c>
      <c r="J14" s="8">
        <f>C14</f>
        <v>8.9469405343423289E-5</v>
      </c>
      <c r="K14" s="8">
        <f>G14</f>
        <v>9.6104553692840248E-5</v>
      </c>
      <c r="L14" s="8">
        <f t="shared" si="1"/>
        <v>6.6351483494169589E-6</v>
      </c>
    </row>
    <row r="15" spans="1:12" ht="15.6" x14ac:dyDescent="0.3">
      <c r="A15" s="9" t="s">
        <v>44</v>
      </c>
      <c r="B15" s="1">
        <v>0.13694296736238259</v>
      </c>
      <c r="C15">
        <f t="shared" si="2"/>
        <v>1.3694296736238259E-6</v>
      </c>
      <c r="D15">
        <f t="shared" si="0"/>
        <v>0.99999863057032634</v>
      </c>
      <c r="E15">
        <f t="shared" si="3"/>
        <v>66.333424172292752</v>
      </c>
      <c r="F15">
        <f>F3</f>
        <v>7.6434754641876421E-2</v>
      </c>
      <c r="G15">
        <f t="shared" si="7"/>
        <v>7.9329379381605584E-5</v>
      </c>
      <c r="H15">
        <f t="shared" si="8"/>
        <v>0.9999206706206184</v>
      </c>
      <c r="I15">
        <f t="shared" si="4"/>
        <v>7.932937938160558</v>
      </c>
      <c r="J15" s="8">
        <f t="shared" ref="J15:J25" si="9">C15+J14</f>
        <v>9.0838835017047111E-5</v>
      </c>
      <c r="K15" s="8">
        <f>K14+G15</f>
        <v>1.7543393307444585E-4</v>
      </c>
      <c r="L15" s="8">
        <f t="shared" si="1"/>
        <v>8.4595098057398734E-5</v>
      </c>
    </row>
    <row r="16" spans="1:12" ht="15.6" x14ac:dyDescent="0.3">
      <c r="A16" s="9" t="s">
        <v>45</v>
      </c>
      <c r="B16" s="1">
        <v>9.0838835017047117</v>
      </c>
      <c r="C16">
        <f t="shared" si="2"/>
        <v>9.0838835017047111E-5</v>
      </c>
      <c r="D16">
        <f t="shared" si="0"/>
        <v>0.99990916116498296</v>
      </c>
      <c r="E16">
        <f t="shared" si="3"/>
        <v>1.1009507628535531E-4</v>
      </c>
      <c r="F16">
        <f t="shared" ref="F16:F24" si="10">F4</f>
        <v>3.3307221631706879E-2</v>
      </c>
      <c r="G16">
        <f t="shared" si="7"/>
        <v>6.0630406335160774E-6</v>
      </c>
      <c r="H16">
        <f t="shared" si="8"/>
        <v>0.99999393695936645</v>
      </c>
      <c r="I16">
        <f t="shared" si="4"/>
        <v>0.60630406335160769</v>
      </c>
      <c r="J16" s="8">
        <f t="shared" si="9"/>
        <v>1.8167767003409422E-4</v>
      </c>
      <c r="K16" s="8">
        <f t="shared" ref="K16:K25" si="11">K15+G16</f>
        <v>1.8149697370796193E-4</v>
      </c>
      <c r="L16" s="8">
        <f t="shared" si="1"/>
        <v>1.8069632613229494E-7</v>
      </c>
    </row>
    <row r="17" spans="1:12" ht="15.6" x14ac:dyDescent="0.3">
      <c r="A17" s="9" t="s">
        <v>46</v>
      </c>
      <c r="B17" s="1">
        <v>1E-3</v>
      </c>
      <c r="C17">
        <f t="shared" si="2"/>
        <v>1E-8</v>
      </c>
      <c r="D17">
        <f t="shared" si="0"/>
        <v>0.99999998999999995</v>
      </c>
      <c r="E17">
        <f t="shared" si="3"/>
        <v>1.0000000100000002</v>
      </c>
      <c r="F17">
        <f>F5</f>
        <v>2.2164205037153863E-2</v>
      </c>
      <c r="G17">
        <f t="shared" si="7"/>
        <v>2.0194181375371854E-7</v>
      </c>
      <c r="H17">
        <f t="shared" si="8"/>
        <v>0.99999979805818628</v>
      </c>
      <c r="I17">
        <f t="shared" si="4"/>
        <v>2.0194181375371854E-2</v>
      </c>
      <c r="J17" s="8">
        <f t="shared" si="9"/>
        <v>1.8168767003409422E-4</v>
      </c>
      <c r="K17" s="8">
        <f t="shared" si="11"/>
        <v>1.8169891552171564E-4</v>
      </c>
      <c r="L17" s="8">
        <f t="shared" si="1"/>
        <v>1.1245487621425231E-8</v>
      </c>
    </row>
    <row r="18" spans="1:12" ht="15.6" x14ac:dyDescent="0.3">
      <c r="A18" s="9" t="s">
        <v>47</v>
      </c>
      <c r="B18" s="1">
        <v>1E-3</v>
      </c>
      <c r="C18">
        <f t="shared" si="2"/>
        <v>1E-8</v>
      </c>
      <c r="D18">
        <f t="shared" si="0"/>
        <v>0.99999998999999995</v>
      </c>
      <c r="E18">
        <f t="shared" si="3"/>
        <v>1.0000000100000002</v>
      </c>
      <c r="F18">
        <f t="shared" si="10"/>
        <v>1.0003955913558915</v>
      </c>
      <c r="G18">
        <f t="shared" si="7"/>
        <v>4.4758788617448771E-9</v>
      </c>
      <c r="H18">
        <f t="shared" si="8"/>
        <v>0.99999999552412111</v>
      </c>
      <c r="I18">
        <f t="shared" si="4"/>
        <v>4.4758788617448768E-4</v>
      </c>
      <c r="J18" s="8">
        <f t="shared" si="9"/>
        <v>1.8169767003409421E-4</v>
      </c>
      <c r="K18" s="8">
        <f t="shared" si="11"/>
        <v>1.8170339140057739E-4</v>
      </c>
      <c r="L18" s="8">
        <f t="shared" si="1"/>
        <v>5.7213664831734339E-9</v>
      </c>
    </row>
    <row r="19" spans="1:12" ht="15.6" x14ac:dyDescent="0.3">
      <c r="A19" s="9" t="s">
        <v>48</v>
      </c>
      <c r="B19" s="1">
        <v>1E-3</v>
      </c>
      <c r="C19">
        <f t="shared" si="2"/>
        <v>1E-8</v>
      </c>
      <c r="D19">
        <f t="shared" si="0"/>
        <v>0.99999998999999995</v>
      </c>
      <c r="E19">
        <f t="shared" si="3"/>
        <v>1.0000000100000002</v>
      </c>
      <c r="F19">
        <f t="shared" si="10"/>
        <v>1.0003617367049498</v>
      </c>
      <c r="G19">
        <f t="shared" si="7"/>
        <v>4.4776494606911841E-9</v>
      </c>
      <c r="H19">
        <f t="shared" si="8"/>
        <v>0.99999999552235053</v>
      </c>
      <c r="I19">
        <f t="shared" si="4"/>
        <v>4.4776494606911841E-4</v>
      </c>
      <c r="J19" s="8">
        <f t="shared" si="9"/>
        <v>1.8170767003409421E-4</v>
      </c>
      <c r="K19" s="8">
        <f t="shared" si="11"/>
        <v>1.8170786905003807E-4</v>
      </c>
      <c r="L19" s="8">
        <f t="shared" si="1"/>
        <v>1.9901594386145458E-10</v>
      </c>
    </row>
    <row r="20" spans="1:12" ht="15.6" x14ac:dyDescent="0.3">
      <c r="A20" s="9" t="s">
        <v>49</v>
      </c>
      <c r="B20" s="1">
        <v>1E-3</v>
      </c>
      <c r="C20">
        <f t="shared" si="2"/>
        <v>1E-8</v>
      </c>
      <c r="D20">
        <f t="shared" si="0"/>
        <v>0.99999998999999995</v>
      </c>
      <c r="E20">
        <f t="shared" si="3"/>
        <v>1.0000000100000002</v>
      </c>
      <c r="F20">
        <f t="shared" si="10"/>
        <v>1.0003158495550808</v>
      </c>
      <c r="G20">
        <f t="shared" si="7"/>
        <v>4.479269170796418E-9</v>
      </c>
      <c r="H20">
        <f t="shared" si="8"/>
        <v>0.99999999552073082</v>
      </c>
      <c r="I20">
        <f t="shared" si="4"/>
        <v>4.4792691707964179E-4</v>
      </c>
      <c r="J20" s="8">
        <f t="shared" si="9"/>
        <v>1.817176700340942E-4</v>
      </c>
      <c r="K20" s="8">
        <f t="shared" si="11"/>
        <v>1.8171234831920887E-4</v>
      </c>
      <c r="L20" s="8">
        <f t="shared" si="1"/>
        <v>5.3217148853336275E-9</v>
      </c>
    </row>
    <row r="21" spans="1:12" ht="15.6" x14ac:dyDescent="0.3">
      <c r="A21" s="9" t="s">
        <v>50</v>
      </c>
      <c r="B21" s="1">
        <v>1E-3</v>
      </c>
      <c r="C21">
        <f t="shared" si="2"/>
        <v>1E-8</v>
      </c>
      <c r="D21">
        <f t="shared" si="0"/>
        <v>0.99999998999999995</v>
      </c>
      <c r="E21">
        <f t="shared" si="3"/>
        <v>1.0000000100000002</v>
      </c>
      <c r="F21">
        <f t="shared" si="10"/>
        <v>1.0002653205514394</v>
      </c>
      <c r="G21">
        <f t="shared" si="7"/>
        <v>4.4806839259009117E-9</v>
      </c>
      <c r="H21">
        <f t="shared" si="8"/>
        <v>0.99999999551931607</v>
      </c>
      <c r="I21">
        <f t="shared" si="4"/>
        <v>4.4806839259009117E-4</v>
      </c>
      <c r="J21" s="8">
        <f t="shared" si="9"/>
        <v>1.817276700340942E-4</v>
      </c>
      <c r="K21" s="8">
        <f t="shared" si="11"/>
        <v>1.8171682900313478E-4</v>
      </c>
      <c r="L21" s="8">
        <f t="shared" si="1"/>
        <v>1.0841030959415519E-8</v>
      </c>
    </row>
    <row r="22" spans="1:12" ht="15.6" x14ac:dyDescent="0.3">
      <c r="A22" s="9" t="s">
        <v>51</v>
      </c>
      <c r="B22" s="1">
        <v>1E-3</v>
      </c>
      <c r="C22">
        <f t="shared" si="2"/>
        <v>1E-8</v>
      </c>
      <c r="D22">
        <f t="shared" si="0"/>
        <v>0.99999998999999995</v>
      </c>
      <c r="E22">
        <f t="shared" si="3"/>
        <v>1.0000000100000002</v>
      </c>
      <c r="F22">
        <f t="shared" si="10"/>
        <v>1.0002089926307891</v>
      </c>
      <c r="G22">
        <f t="shared" si="7"/>
        <v>4.4818727233491018E-9</v>
      </c>
      <c r="H22">
        <f t="shared" si="8"/>
        <v>0.99999999551812724</v>
      </c>
      <c r="I22">
        <f t="shared" si="4"/>
        <v>4.4818727233491017E-4</v>
      </c>
      <c r="J22" s="8">
        <f t="shared" si="9"/>
        <v>1.8173767003409419E-4</v>
      </c>
      <c r="K22" s="8">
        <f t="shared" si="11"/>
        <v>1.8172131087585813E-4</v>
      </c>
      <c r="L22" s="8">
        <f t="shared" si="1"/>
        <v>1.6359158236064521E-8</v>
      </c>
    </row>
    <row r="23" spans="1:12" ht="15.6" x14ac:dyDescent="0.3">
      <c r="A23" s="9" t="s">
        <v>52</v>
      </c>
      <c r="B23" s="1">
        <v>1E-3</v>
      </c>
      <c r="C23">
        <f t="shared" si="2"/>
        <v>1E-8</v>
      </c>
      <c r="D23">
        <f t="shared" si="0"/>
        <v>0.99999998999999995</v>
      </c>
      <c r="E23">
        <f t="shared" si="3"/>
        <v>1.0000000100000002</v>
      </c>
      <c r="F23">
        <f t="shared" si="10"/>
        <v>1.0001593088558267</v>
      </c>
      <c r="G23">
        <f t="shared" si="7"/>
        <v>4.4828093816290349E-9</v>
      </c>
      <c r="H23">
        <f t="shared" si="8"/>
        <v>0.99999999551719065</v>
      </c>
      <c r="I23">
        <f t="shared" si="4"/>
        <v>4.4828093816290349E-4</v>
      </c>
      <c r="J23" s="8">
        <f t="shared" si="9"/>
        <v>1.8174767003409419E-4</v>
      </c>
      <c r="K23" s="8">
        <f t="shared" si="11"/>
        <v>1.8172579368523975E-4</v>
      </c>
      <c r="L23" s="8">
        <f t="shared" si="1"/>
        <v>2.1876348854437625E-8</v>
      </c>
    </row>
    <row r="24" spans="1:12" ht="15.6" x14ac:dyDescent="0.3">
      <c r="A24" s="9" t="s">
        <v>53</v>
      </c>
      <c r="B24" s="1">
        <v>1E-3</v>
      </c>
      <c r="C24">
        <f t="shared" si="2"/>
        <v>1E-8</v>
      </c>
      <c r="D24">
        <f t="shared" si="0"/>
        <v>0.99999998999999995</v>
      </c>
      <c r="E24">
        <f t="shared" si="3"/>
        <v>91.295312487874838</v>
      </c>
      <c r="F24">
        <f t="shared" si="10"/>
        <v>12549.172808582975</v>
      </c>
      <c r="G24">
        <f t="shared" si="7"/>
        <v>4.4835235127637295E-9</v>
      </c>
      <c r="H24">
        <f t="shared" si="8"/>
        <v>0.99999999551647645</v>
      </c>
      <c r="I24">
        <f t="shared" si="4"/>
        <v>4.4835235127637296E-4</v>
      </c>
      <c r="J24" s="8">
        <f t="shared" si="9"/>
        <v>1.8175767003409418E-4</v>
      </c>
      <c r="K24" s="8">
        <f t="shared" si="11"/>
        <v>1.8173027720875252E-4</v>
      </c>
      <c r="L24" s="8">
        <f t="shared" si="1"/>
        <v>2.7392825341663934E-8</v>
      </c>
    </row>
    <row r="25" spans="1:12" ht="15.6" x14ac:dyDescent="0.3">
      <c r="A25" s="9" t="s">
        <v>54</v>
      </c>
      <c r="B25" s="1">
        <v>9.1295311574921725E-2</v>
      </c>
      <c r="C25">
        <f t="shared" si="2"/>
        <v>9.1295311574921721E-7</v>
      </c>
      <c r="D25">
        <f t="shared" si="0"/>
        <v>0.99999908704688423</v>
      </c>
      <c r="E25">
        <f t="shared" si="3"/>
        <v>0</v>
      </c>
      <c r="F25">
        <f>F13</f>
        <v>0.7659382555166222</v>
      </c>
      <c r="G25">
        <f t="shared" si="7"/>
        <v>5.6264511100753749E-5</v>
      </c>
      <c r="H25">
        <f t="shared" si="8"/>
        <v>0.99994373548889925</v>
      </c>
      <c r="I25">
        <f t="shared" si="4"/>
        <v>5.6264511100753749</v>
      </c>
      <c r="J25" s="8">
        <f t="shared" si="9"/>
        <v>1.826706231498434E-4</v>
      </c>
      <c r="K25" s="8">
        <f t="shared" si="11"/>
        <v>2.3799478830950627E-4</v>
      </c>
      <c r="L25" s="8">
        <f t="shared" si="1"/>
        <v>5.532416515966287E-5</v>
      </c>
    </row>
    <row r="26" spans="1:12" x14ac:dyDescent="0.3">
      <c r="J26" s="8"/>
      <c r="K26" s="8"/>
      <c r="L26" s="8">
        <f>SUM(L2:L25)</f>
        <v>1.4686646194382079E-4</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26"/>
  <sheetViews>
    <sheetView zoomScale="70" zoomScaleNormal="70" workbookViewId="0">
      <selection activeCell="L26" sqref="L26"/>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62.355398782819442</v>
      </c>
      <c r="C2">
        <f>B2/100000</f>
        <v>6.2355398782819446E-4</v>
      </c>
      <c r="D2">
        <f t="shared" ref="D2:D25" si="0">1-C2</f>
        <v>0.99937644601217179</v>
      </c>
      <c r="E2">
        <f>C3/(C2*D2)</f>
        <v>1.5534830026091422</v>
      </c>
      <c r="F2" s="2">
        <v>1.5488067734206001</v>
      </c>
      <c r="G2">
        <v>6.2355398782819446E-4</v>
      </c>
      <c r="H2">
        <v>0.99937644601217179</v>
      </c>
      <c r="I2">
        <f>G2*100000</f>
        <v>62.355398782819442</v>
      </c>
      <c r="J2" s="8">
        <f>C2</f>
        <v>6.2355398782819446E-4</v>
      </c>
      <c r="K2" s="8">
        <f>G2</f>
        <v>6.2355398782819446E-4</v>
      </c>
      <c r="L2" s="8">
        <f t="shared" ref="L2:L25" si="1">ABS(J2-K2)</f>
        <v>0</v>
      </c>
    </row>
    <row r="3" spans="1:12" ht="15.6" x14ac:dyDescent="0.3">
      <c r="A3" s="9" t="s">
        <v>32</v>
      </c>
      <c r="B3" s="1">
        <v>96.807649669825977</v>
      </c>
      <c r="C3">
        <f t="shared" ref="C3:C25" si="2">B3/100000</f>
        <v>9.6807649669825978E-4</v>
      </c>
      <c r="D3">
        <f t="shared" si="0"/>
        <v>0.99903192350330172</v>
      </c>
      <c r="E3">
        <f t="shared" ref="E3:E25" si="3">C4/(C3*D3)</f>
        <v>0.11901640599725757</v>
      </c>
      <c r="F3" s="2">
        <v>0.12242740790041391</v>
      </c>
      <c r="G3">
        <f>F2*G2*H2</f>
        <v>9.651624335491949E-4</v>
      </c>
      <c r="H3">
        <f>1-G3</f>
        <v>0.99903483756645084</v>
      </c>
      <c r="I3">
        <f t="shared" ref="I3:I25" si="4">G3*100000</f>
        <v>96.516243354919496</v>
      </c>
      <c r="J3" s="8">
        <f t="shared" ref="J3:J13" si="5">C3+J2</f>
        <v>1.5916304845264542E-3</v>
      </c>
      <c r="K3" s="8">
        <f t="shared" ref="K3:K13" si="6">G3+K2</f>
        <v>1.5887164213773894E-3</v>
      </c>
      <c r="L3" s="8">
        <f t="shared" si="1"/>
        <v>2.9140631490648817E-6</v>
      </c>
    </row>
    <row r="4" spans="1:12" ht="15.6" x14ac:dyDescent="0.3">
      <c r="A4" s="9" t="s">
        <v>33</v>
      </c>
      <c r="B4" s="1">
        <v>11.510544651188821</v>
      </c>
      <c r="C4">
        <f t="shared" si="2"/>
        <v>1.1510544651188822E-4</v>
      </c>
      <c r="D4">
        <f t="shared" si="0"/>
        <v>0.99988489455348806</v>
      </c>
      <c r="E4">
        <f t="shared" si="3"/>
        <v>8.9665493400447674E-2</v>
      </c>
      <c r="F4" s="2">
        <v>8.7379214181830478E-2</v>
      </c>
      <c r="G4">
        <f t="shared" ref="G4:G25" si="7">F3*G3*H3</f>
        <v>1.1804828909553667E-4</v>
      </c>
      <c r="H4">
        <f t="shared" ref="H4:H25" si="8">1-G4</f>
        <v>0.99988195171090444</v>
      </c>
      <c r="I4">
        <f t="shared" si="4"/>
        <v>11.804828909553667</v>
      </c>
      <c r="J4" s="8">
        <f t="shared" si="5"/>
        <v>1.7067359310383424E-3</v>
      </c>
      <c r="K4" s="8">
        <f t="shared" si="6"/>
        <v>1.7067647104729261E-3</v>
      </c>
      <c r="L4" s="8">
        <f t="shared" si="1"/>
        <v>2.8779434583722785E-8</v>
      </c>
    </row>
    <row r="5" spans="1:12" ht="15.6" x14ac:dyDescent="0.3">
      <c r="A5" s="9" t="s">
        <v>34</v>
      </c>
      <c r="B5" s="1">
        <v>1.0319798652789978</v>
      </c>
      <c r="C5">
        <f t="shared" si="2"/>
        <v>1.0319798652789978E-5</v>
      </c>
      <c r="D5">
        <f t="shared" si="0"/>
        <v>0.99998968020134726</v>
      </c>
      <c r="E5">
        <f t="shared" si="3"/>
        <v>7.6923870761934771E-2</v>
      </c>
      <c r="F5" s="2">
        <v>7.491847886634545E-2</v>
      </c>
      <c r="G5">
        <f t="shared" si="7"/>
        <v>1.0313749072502198E-5</v>
      </c>
      <c r="H5">
        <f t="shared" si="8"/>
        <v>0.99998968625092755</v>
      </c>
      <c r="I5">
        <f t="shared" si="4"/>
        <v>1.0313749072502199</v>
      </c>
      <c r="J5" s="8">
        <f t="shared" si="5"/>
        <v>1.7170557296911323E-3</v>
      </c>
      <c r="K5" s="8">
        <f t="shared" si="6"/>
        <v>1.7170784595454283E-3</v>
      </c>
      <c r="L5" s="8">
        <f t="shared" si="1"/>
        <v>2.2729854296053148E-8</v>
      </c>
    </row>
    <row r="6" spans="1:12" ht="15.6" x14ac:dyDescent="0.3">
      <c r="A6" s="9" t="s">
        <v>35</v>
      </c>
      <c r="B6" s="1">
        <v>7.9383066559922902E-2</v>
      </c>
      <c r="C6">
        <f t="shared" si="2"/>
        <v>7.93830665599229E-7</v>
      </c>
      <c r="D6">
        <f t="shared" si="0"/>
        <v>0.99999920616933435</v>
      </c>
      <c r="E6">
        <f t="shared" si="3"/>
        <v>1.259715500000794E-2</v>
      </c>
      <c r="F6" s="2">
        <v>1.2265757638477951E-2</v>
      </c>
      <c r="G6">
        <f t="shared" si="7"/>
        <v>7.7268242258623299E-7</v>
      </c>
      <c r="H6">
        <f t="shared" si="8"/>
        <v>0.9999992273175774</v>
      </c>
      <c r="I6">
        <f t="shared" si="4"/>
        <v>7.7268242258623304E-2</v>
      </c>
      <c r="J6" s="8">
        <f t="shared" si="5"/>
        <v>1.7178495603567315E-3</v>
      </c>
      <c r="K6" s="8">
        <f t="shared" si="6"/>
        <v>1.7178511419680147E-3</v>
      </c>
      <c r="L6" s="8">
        <f t="shared" si="1"/>
        <v>1.5816112831305157E-9</v>
      </c>
    </row>
    <row r="7" spans="1:12" ht="15.6" x14ac:dyDescent="0.3">
      <c r="A7" s="9" t="s">
        <v>36</v>
      </c>
      <c r="B7" s="1">
        <v>1E-3</v>
      </c>
      <c r="C7">
        <f t="shared" si="2"/>
        <v>1E-8</v>
      </c>
      <c r="D7">
        <f t="shared" si="0"/>
        <v>0.99999998999999995</v>
      </c>
      <c r="E7">
        <f t="shared" si="3"/>
        <v>1.0000000100000002</v>
      </c>
      <c r="F7" s="2">
        <v>0.97368283473586414</v>
      </c>
      <c r="G7">
        <f t="shared" si="7"/>
        <v>9.4775280038297791E-9</v>
      </c>
      <c r="H7">
        <f t="shared" si="8"/>
        <v>0.99999999052247202</v>
      </c>
      <c r="I7">
        <f t="shared" si="4"/>
        <v>9.4775280038297794E-4</v>
      </c>
      <c r="J7" s="8">
        <f t="shared" si="5"/>
        <v>1.7178595603567315E-3</v>
      </c>
      <c r="K7" s="8">
        <f t="shared" si="6"/>
        <v>1.7178606194960186E-3</v>
      </c>
      <c r="L7" s="8">
        <f t="shared" si="1"/>
        <v>1.0591392871246719E-9</v>
      </c>
    </row>
    <row r="8" spans="1:12" ht="15.6" x14ac:dyDescent="0.3">
      <c r="A8" s="9" t="s">
        <v>37</v>
      </c>
      <c r="B8" s="1">
        <v>1E-3</v>
      </c>
      <c r="C8">
        <f t="shared" si="2"/>
        <v>1E-8</v>
      </c>
      <c r="D8">
        <f t="shared" si="0"/>
        <v>0.99999998999999995</v>
      </c>
      <c r="E8">
        <f t="shared" si="3"/>
        <v>1.0000000100000002</v>
      </c>
      <c r="F8" s="2">
        <v>0.97366865550122517</v>
      </c>
      <c r="G8">
        <f t="shared" si="7"/>
        <v>9.2281062455978787E-9</v>
      </c>
      <c r="H8">
        <f t="shared" si="8"/>
        <v>0.99999999077189372</v>
      </c>
      <c r="I8">
        <f t="shared" si="4"/>
        <v>9.2281062455978782E-4</v>
      </c>
      <c r="J8" s="8">
        <f t="shared" si="5"/>
        <v>1.7178695603567314E-3</v>
      </c>
      <c r="K8" s="8">
        <f t="shared" si="6"/>
        <v>1.7178698476022641E-3</v>
      </c>
      <c r="L8" s="8">
        <f t="shared" si="1"/>
        <v>2.8724553269819653E-10</v>
      </c>
    </row>
    <row r="9" spans="1:12" ht="15.6" x14ac:dyDescent="0.3">
      <c r="A9" s="9" t="s">
        <v>38</v>
      </c>
      <c r="B9" s="1">
        <v>1E-3</v>
      </c>
      <c r="C9">
        <f t="shared" si="2"/>
        <v>1E-8</v>
      </c>
      <c r="D9">
        <f t="shared" si="0"/>
        <v>0.99999998999999995</v>
      </c>
      <c r="E9">
        <f t="shared" si="3"/>
        <v>1.0000000100000002</v>
      </c>
      <c r="F9" s="2">
        <v>0.97364323247926821</v>
      </c>
      <c r="G9">
        <f t="shared" si="7"/>
        <v>8.9851177180581239E-9</v>
      </c>
      <c r="H9">
        <f t="shared" si="8"/>
        <v>0.99999999101488224</v>
      </c>
      <c r="I9">
        <f t="shared" si="4"/>
        <v>8.9851177180581235E-4</v>
      </c>
      <c r="J9" s="8">
        <f t="shared" si="5"/>
        <v>1.7178795603567313E-3</v>
      </c>
      <c r="K9" s="8">
        <f t="shared" si="6"/>
        <v>1.7178788327199821E-3</v>
      </c>
      <c r="L9" s="8">
        <f t="shared" si="1"/>
        <v>7.2763674924779254E-10</v>
      </c>
    </row>
    <row r="10" spans="1:12" ht="15.6" x14ac:dyDescent="0.3">
      <c r="A10" s="9" t="s">
        <v>39</v>
      </c>
      <c r="B10" s="1">
        <v>1E-3</v>
      </c>
      <c r="C10">
        <f t="shared" si="2"/>
        <v>1E-8</v>
      </c>
      <c r="D10">
        <f t="shared" si="0"/>
        <v>0.99999998999999995</v>
      </c>
      <c r="E10">
        <f t="shared" si="3"/>
        <v>39.691533676876787</v>
      </c>
      <c r="F10" s="2">
        <v>38.644282278353295</v>
      </c>
      <c r="G10">
        <f t="shared" si="7"/>
        <v>8.7482989806123615E-9</v>
      </c>
      <c r="H10">
        <f t="shared" si="8"/>
        <v>0.99999999125170103</v>
      </c>
      <c r="I10">
        <f t="shared" si="4"/>
        <v>8.748298980612362E-4</v>
      </c>
      <c r="J10" s="8">
        <f t="shared" si="5"/>
        <v>1.7178895603567313E-3</v>
      </c>
      <c r="K10" s="8">
        <f t="shared" si="6"/>
        <v>1.7178875810189627E-3</v>
      </c>
      <c r="L10" s="8">
        <f t="shared" si="1"/>
        <v>1.9793377685570906E-9</v>
      </c>
    </row>
    <row r="11" spans="1:12" ht="15.6" x14ac:dyDescent="0.3">
      <c r="A11" s="9" t="s">
        <v>40</v>
      </c>
      <c r="B11" s="1">
        <v>3.9691533279961451E-2</v>
      </c>
      <c r="C11">
        <f t="shared" si="2"/>
        <v>3.969153327996145E-7</v>
      </c>
      <c r="D11">
        <f t="shared" si="0"/>
        <v>0.99999960308466718</v>
      </c>
      <c r="E11">
        <f t="shared" si="3"/>
        <v>6.0000023814929424</v>
      </c>
      <c r="F11" s="2">
        <v>5.8371678848483395</v>
      </c>
      <c r="G11">
        <f t="shared" si="7"/>
        <v>3.3807173230466186E-7</v>
      </c>
      <c r="H11">
        <f t="shared" si="8"/>
        <v>0.99999966192826772</v>
      </c>
      <c r="I11">
        <f t="shared" si="4"/>
        <v>3.3807173230466184E-2</v>
      </c>
      <c r="J11" s="8">
        <f t="shared" si="5"/>
        <v>1.7182864756895308E-3</v>
      </c>
      <c r="K11" s="8">
        <f t="shared" si="6"/>
        <v>1.7182256527512674E-3</v>
      </c>
      <c r="L11" s="8">
        <f t="shared" si="1"/>
        <v>6.0822938263401308E-8</v>
      </c>
    </row>
    <row r="12" spans="1:12" ht="15.6" x14ac:dyDescent="0.3">
      <c r="A12" s="9" t="s">
        <v>41</v>
      </c>
      <c r="B12" s="1">
        <v>0.23814919967976872</v>
      </c>
      <c r="C12">
        <f t="shared" si="2"/>
        <v>2.3814919967976871E-6</v>
      </c>
      <c r="D12">
        <f t="shared" si="0"/>
        <v>0.99999761850800317</v>
      </c>
      <c r="E12">
        <f t="shared" si="3"/>
        <v>377.50089901536978</v>
      </c>
      <c r="F12" s="2">
        <v>366.30911005528787</v>
      </c>
      <c r="G12">
        <f t="shared" si="7"/>
        <v>1.9733807914393288E-6</v>
      </c>
      <c r="H12">
        <f t="shared" si="8"/>
        <v>0.99999802661920856</v>
      </c>
      <c r="I12">
        <f t="shared" si="4"/>
        <v>0.19733807914393289</v>
      </c>
      <c r="J12" s="8">
        <f t="shared" si="5"/>
        <v>1.7206679676863286E-3</v>
      </c>
      <c r="K12" s="8">
        <f t="shared" si="6"/>
        <v>1.7201990335427068E-3</v>
      </c>
      <c r="L12" s="8">
        <f t="shared" si="1"/>
        <v>4.6893414362182695E-7</v>
      </c>
    </row>
    <row r="13" spans="1:12" ht="15.6" x14ac:dyDescent="0.3">
      <c r="A13" s="9" t="s">
        <v>42</v>
      </c>
      <c r="B13" s="1">
        <v>89.901322879112683</v>
      </c>
      <c r="C13">
        <f t="shared" si="2"/>
        <v>8.9901322879112682E-4</v>
      </c>
      <c r="D13">
        <f t="shared" si="0"/>
        <v>0.99910098677120884</v>
      </c>
      <c r="E13">
        <f t="shared" si="3"/>
        <v>0.83378485403078073</v>
      </c>
      <c r="F13" s="2">
        <v>0.80358160770253662</v>
      </c>
      <c r="G13">
        <f t="shared" si="7"/>
        <v>7.2286593501977422E-4</v>
      </c>
      <c r="H13">
        <f t="shared" si="8"/>
        <v>0.9992771340649802</v>
      </c>
      <c r="I13">
        <f t="shared" si="4"/>
        <v>72.286593501977421</v>
      </c>
      <c r="J13" s="8">
        <f t="shared" si="5"/>
        <v>2.6196811964774554E-3</v>
      </c>
      <c r="K13" s="8">
        <f t="shared" si="6"/>
        <v>2.4430649685624811E-3</v>
      </c>
      <c r="L13" s="8">
        <f t="shared" si="1"/>
        <v>1.7661622791497432E-4</v>
      </c>
    </row>
    <row r="14" spans="1:12" ht="15.6" x14ac:dyDescent="0.3">
      <c r="A14" s="9" t="s">
        <v>43</v>
      </c>
      <c r="B14" s="1">
        <v>74.890972815451391</v>
      </c>
      <c r="C14">
        <f t="shared" si="2"/>
        <v>7.4890972815451387E-4</v>
      </c>
      <c r="D14">
        <f t="shared" si="0"/>
        <v>0.99925109027184544</v>
      </c>
      <c r="E14">
        <f t="shared" si="3"/>
        <v>5.9492537554989539E-2</v>
      </c>
      <c r="F14">
        <f>F2</f>
        <v>1.5488067734206001</v>
      </c>
      <c r="G14">
        <f t="shared" si="7"/>
        <v>5.8046187057262397E-4</v>
      </c>
      <c r="H14">
        <f t="shared" si="8"/>
        <v>0.99941953812942741</v>
      </c>
      <c r="I14">
        <f t="shared" si="4"/>
        <v>58.046187057262394</v>
      </c>
      <c r="J14" s="8">
        <f>C14</f>
        <v>7.4890972815451387E-4</v>
      </c>
      <c r="K14" s="8">
        <f>G14</f>
        <v>5.8046187057262397E-4</v>
      </c>
      <c r="L14" s="8">
        <f t="shared" si="1"/>
        <v>1.684478575818899E-4</v>
      </c>
    </row>
    <row r="15" spans="1:12" ht="15.6" x14ac:dyDescent="0.3">
      <c r="A15" s="9" t="s">
        <v>44</v>
      </c>
      <c r="B15" s="1">
        <v>4.4521172798994462</v>
      </c>
      <c r="C15">
        <f t="shared" si="2"/>
        <v>4.4521172798994463E-5</v>
      </c>
      <c r="D15">
        <f t="shared" si="0"/>
        <v>0.99995547882720104</v>
      </c>
      <c r="E15">
        <f t="shared" si="3"/>
        <v>18.054375230530844</v>
      </c>
      <c r="F15">
        <f>F3</f>
        <v>0.12242740790041391</v>
      </c>
      <c r="G15">
        <f t="shared" si="7"/>
        <v>8.985014281223001E-4</v>
      </c>
      <c r="H15">
        <f t="shared" si="8"/>
        <v>0.99910149857187769</v>
      </c>
      <c r="I15">
        <f t="shared" si="4"/>
        <v>89.850142812230004</v>
      </c>
      <c r="J15" s="8">
        <f t="shared" ref="J15:J25" si="9">C15+J14</f>
        <v>7.9343090095350833E-4</v>
      </c>
      <c r="K15" s="8">
        <f>K14+G15</f>
        <v>1.4789632986949241E-3</v>
      </c>
      <c r="L15" s="8">
        <f t="shared" si="1"/>
        <v>6.8553239774141574E-4</v>
      </c>
    </row>
    <row r="16" spans="1:12" ht="15.6" x14ac:dyDescent="0.3">
      <c r="A16" s="9" t="s">
        <v>45</v>
      </c>
      <c r="B16" s="1">
        <v>80.376617321041778</v>
      </c>
      <c r="C16">
        <f t="shared" si="2"/>
        <v>8.0376617321041783E-4</v>
      </c>
      <c r="D16">
        <f t="shared" si="0"/>
        <v>0.99919623382678957</v>
      </c>
      <c r="E16">
        <f t="shared" si="3"/>
        <v>1.245143732206996E-5</v>
      </c>
      <c r="F16">
        <f t="shared" ref="F16:F24" si="10">F4</f>
        <v>8.7379214181830478E-2</v>
      </c>
      <c r="G16">
        <f t="shared" si="7"/>
        <v>1.099023646037835E-4</v>
      </c>
      <c r="H16">
        <f t="shared" si="8"/>
        <v>0.99989009763539627</v>
      </c>
      <c r="I16">
        <f t="shared" si="4"/>
        <v>10.99023646037835</v>
      </c>
      <c r="J16" s="8">
        <f t="shared" si="9"/>
        <v>1.5971970741639262E-3</v>
      </c>
      <c r="K16" s="8">
        <f t="shared" ref="K16:K25" si="11">K15+G16</f>
        <v>1.5888656632987075E-3</v>
      </c>
      <c r="L16" s="8">
        <f t="shared" si="1"/>
        <v>8.3314108652186771E-6</v>
      </c>
    </row>
    <row r="17" spans="1:12" ht="15.6" x14ac:dyDescent="0.3">
      <c r="A17" s="9" t="s">
        <v>46</v>
      </c>
      <c r="B17" s="1">
        <v>1E-3</v>
      </c>
      <c r="C17">
        <f t="shared" si="2"/>
        <v>1E-8</v>
      </c>
      <c r="D17">
        <f t="shared" si="0"/>
        <v>0.99999998999999995</v>
      </c>
      <c r="E17">
        <f t="shared" si="3"/>
        <v>79.502095078939618</v>
      </c>
      <c r="F17">
        <f>F5</f>
        <v>7.491847886634545E-2</v>
      </c>
      <c r="G17">
        <f t="shared" si="7"/>
        <v>9.6021268433659911E-6</v>
      </c>
      <c r="H17">
        <f t="shared" si="8"/>
        <v>0.99999039787315669</v>
      </c>
      <c r="I17">
        <f t="shared" si="4"/>
        <v>0.96021268433659912</v>
      </c>
      <c r="J17" s="8">
        <f t="shared" si="9"/>
        <v>1.5972070741639261E-3</v>
      </c>
      <c r="K17" s="8">
        <f t="shared" si="11"/>
        <v>1.5984677901420734E-3</v>
      </c>
      <c r="L17" s="8">
        <f t="shared" si="1"/>
        <v>1.2607159781473191E-6</v>
      </c>
    </row>
    <row r="18" spans="1:12" ht="15.6" x14ac:dyDescent="0.3">
      <c r="A18" s="9" t="s">
        <v>47</v>
      </c>
      <c r="B18" s="1">
        <v>7.9502094283918676E-2</v>
      </c>
      <c r="C18">
        <f t="shared" si="2"/>
        <v>7.9502094283918673E-7</v>
      </c>
      <c r="D18">
        <f t="shared" si="0"/>
        <v>0.99999920497905714</v>
      </c>
      <c r="E18">
        <f t="shared" si="3"/>
        <v>1.5000011925323622</v>
      </c>
      <c r="F18">
        <f t="shared" si="10"/>
        <v>1.2265757638477951E-2</v>
      </c>
      <c r="G18">
        <f t="shared" si="7"/>
        <v>7.1936982944000659E-7</v>
      </c>
      <c r="H18">
        <f t="shared" si="8"/>
        <v>0.99999928063017052</v>
      </c>
      <c r="I18">
        <f t="shared" si="4"/>
        <v>7.1936982944000666E-2</v>
      </c>
      <c r="J18" s="8">
        <f t="shared" si="9"/>
        <v>1.5980020951067652E-3</v>
      </c>
      <c r="K18" s="8">
        <f t="shared" si="11"/>
        <v>1.5991871599715134E-3</v>
      </c>
      <c r="L18" s="8">
        <f t="shared" si="1"/>
        <v>1.1850648647482396E-6</v>
      </c>
    </row>
    <row r="19" spans="1:12" ht="15.6" x14ac:dyDescent="0.3">
      <c r="A19" s="9" t="s">
        <v>48</v>
      </c>
      <c r="B19" s="1">
        <v>0.11925314142587801</v>
      </c>
      <c r="C19">
        <f t="shared" si="2"/>
        <v>1.19253141425878E-6</v>
      </c>
      <c r="D19">
        <f t="shared" si="0"/>
        <v>0.99999880746858572</v>
      </c>
      <c r="E19">
        <f t="shared" si="3"/>
        <v>8.3855333333452582E-3</v>
      </c>
      <c r="F19">
        <f t="shared" si="10"/>
        <v>0.97368283473586414</v>
      </c>
      <c r="G19">
        <f t="shared" si="7"/>
        <v>8.8236096329012195E-9</v>
      </c>
      <c r="H19">
        <f t="shared" si="8"/>
        <v>0.99999999117639038</v>
      </c>
      <c r="I19">
        <f t="shared" si="4"/>
        <v>8.8236096329012193E-4</v>
      </c>
      <c r="J19" s="8">
        <f t="shared" si="9"/>
        <v>1.599194626521024E-3</v>
      </c>
      <c r="K19" s="8">
        <f t="shared" si="11"/>
        <v>1.5991959835811463E-3</v>
      </c>
      <c r="L19" s="8">
        <f t="shared" si="1"/>
        <v>1.3570601222617773E-9</v>
      </c>
    </row>
    <row r="20" spans="1:12" ht="15.6" x14ac:dyDescent="0.3">
      <c r="A20" s="9" t="s">
        <v>49</v>
      </c>
      <c r="B20" s="1">
        <v>1E-3</v>
      </c>
      <c r="C20">
        <f t="shared" si="2"/>
        <v>1E-8</v>
      </c>
      <c r="D20">
        <f t="shared" si="0"/>
        <v>0.99999998999999995</v>
      </c>
      <c r="E20">
        <f t="shared" si="3"/>
        <v>28461.750038260387</v>
      </c>
      <c r="F20">
        <f t="shared" si="10"/>
        <v>0.97366865550122517</v>
      </c>
      <c r="G20">
        <f t="shared" si="7"/>
        <v>8.5913971641588016E-9</v>
      </c>
      <c r="H20">
        <f t="shared" si="8"/>
        <v>0.99999999140860285</v>
      </c>
      <c r="I20">
        <f t="shared" si="4"/>
        <v>8.5913971641588015E-4</v>
      </c>
      <c r="J20" s="8">
        <f t="shared" si="9"/>
        <v>1.599204626521024E-3</v>
      </c>
      <c r="K20" s="8">
        <f t="shared" si="11"/>
        <v>1.5992045749783105E-3</v>
      </c>
      <c r="L20" s="8">
        <f t="shared" si="1"/>
        <v>5.1542713456684264E-11</v>
      </c>
    </row>
    <row r="21" spans="1:12" ht="15.6" x14ac:dyDescent="0.3">
      <c r="A21" s="9" t="s">
        <v>50</v>
      </c>
      <c r="B21" s="1">
        <v>28.461749753642884</v>
      </c>
      <c r="C21">
        <f t="shared" si="2"/>
        <v>2.8461749753642886E-4</v>
      </c>
      <c r="D21">
        <f t="shared" si="0"/>
        <v>0.99971538250246361</v>
      </c>
      <c r="E21">
        <f t="shared" si="3"/>
        <v>3.5144877148661248E-5</v>
      </c>
      <c r="F21">
        <f t="shared" si="10"/>
        <v>0.97364323247926821</v>
      </c>
      <c r="G21">
        <f t="shared" si="7"/>
        <v>8.3651740538350054E-9</v>
      </c>
      <c r="H21">
        <f t="shared" si="8"/>
        <v>0.99999999163482589</v>
      </c>
      <c r="I21">
        <f t="shared" si="4"/>
        <v>8.3651740538350059E-4</v>
      </c>
      <c r="J21" s="8">
        <f t="shared" si="9"/>
        <v>1.883822124057453E-3</v>
      </c>
      <c r="K21" s="8">
        <f t="shared" si="11"/>
        <v>1.5992129401523644E-3</v>
      </c>
      <c r="L21" s="8">
        <f t="shared" si="1"/>
        <v>2.8460918390508854E-4</v>
      </c>
    </row>
    <row r="22" spans="1:12" ht="15.6" x14ac:dyDescent="0.3">
      <c r="A22" s="9" t="s">
        <v>51</v>
      </c>
      <c r="B22" s="1">
        <v>1E-3</v>
      </c>
      <c r="C22">
        <f t="shared" si="2"/>
        <v>1E-8</v>
      </c>
      <c r="D22">
        <f t="shared" si="0"/>
        <v>0.99999998999999995</v>
      </c>
      <c r="E22">
        <f t="shared" si="3"/>
        <v>1.0000000100000002</v>
      </c>
      <c r="F22">
        <f t="shared" si="10"/>
        <v>38.644282278353295</v>
      </c>
      <c r="G22">
        <f t="shared" si="7"/>
        <v>8.1446950378958254E-9</v>
      </c>
      <c r="H22">
        <f t="shared" si="8"/>
        <v>0.99999999185530497</v>
      </c>
      <c r="I22">
        <f t="shared" si="4"/>
        <v>8.1446950378958249E-4</v>
      </c>
      <c r="J22" s="8">
        <f t="shared" si="9"/>
        <v>1.8838321240574529E-3</v>
      </c>
      <c r="K22" s="8">
        <f t="shared" si="11"/>
        <v>1.5992210848474024E-3</v>
      </c>
      <c r="L22" s="8">
        <f t="shared" si="1"/>
        <v>2.8461103921005051E-4</v>
      </c>
    </row>
    <row r="23" spans="1:12" ht="15.6" x14ac:dyDescent="0.3">
      <c r="A23" s="9" t="s">
        <v>52</v>
      </c>
      <c r="B23" s="1">
        <v>1E-3</v>
      </c>
      <c r="C23">
        <f t="shared" si="2"/>
        <v>1E-8</v>
      </c>
      <c r="D23">
        <f t="shared" si="0"/>
        <v>0.99999998999999995</v>
      </c>
      <c r="E23">
        <f t="shared" si="3"/>
        <v>238.50628523681885</v>
      </c>
      <c r="F23">
        <f t="shared" si="10"/>
        <v>5.8371678848483395</v>
      </c>
      <c r="G23">
        <f t="shared" si="7"/>
        <v>3.1474589155204034E-7</v>
      </c>
      <c r="H23">
        <f t="shared" si="8"/>
        <v>0.99999968525410843</v>
      </c>
      <c r="I23">
        <f t="shared" si="4"/>
        <v>3.1474589155204034E-2</v>
      </c>
      <c r="J23" s="8">
        <f t="shared" si="9"/>
        <v>1.8838421240574528E-3</v>
      </c>
      <c r="K23" s="8">
        <f t="shared" si="11"/>
        <v>1.5995358307389544E-3</v>
      </c>
      <c r="L23" s="8">
        <f t="shared" si="1"/>
        <v>2.8430629331849841E-4</v>
      </c>
    </row>
    <row r="24" spans="1:12" ht="15.6" x14ac:dyDescent="0.3">
      <c r="A24" s="9" t="s">
        <v>53</v>
      </c>
      <c r="B24" s="1">
        <v>0.23850628285175601</v>
      </c>
      <c r="C24">
        <f t="shared" si="2"/>
        <v>2.3850628285175601E-6</v>
      </c>
      <c r="D24">
        <f t="shared" si="0"/>
        <v>0.99999761493717143</v>
      </c>
      <c r="E24">
        <f t="shared" si="3"/>
        <v>3.1666742193836375</v>
      </c>
      <c r="F24">
        <f t="shared" si="10"/>
        <v>366.30911005528787</v>
      </c>
      <c r="G24">
        <f t="shared" si="7"/>
        <v>1.8372240317966302E-6</v>
      </c>
      <c r="H24">
        <f t="shared" si="8"/>
        <v>0.9999981627759682</v>
      </c>
      <c r="I24">
        <f t="shared" si="4"/>
        <v>0.18372240317966301</v>
      </c>
      <c r="J24" s="8">
        <f t="shared" si="9"/>
        <v>1.8862271868859703E-3</v>
      </c>
      <c r="K24" s="8">
        <f t="shared" si="11"/>
        <v>1.601373054770751E-3</v>
      </c>
      <c r="L24" s="8">
        <f t="shared" si="1"/>
        <v>2.8485413211521934E-4</v>
      </c>
    </row>
    <row r="25" spans="1:12" ht="15.6" x14ac:dyDescent="0.3">
      <c r="A25" s="9" t="s">
        <v>54</v>
      </c>
      <c r="B25" s="1">
        <v>0.75526989569722736</v>
      </c>
      <c r="C25">
        <f t="shared" si="2"/>
        <v>7.5526989569722733E-6</v>
      </c>
      <c r="D25">
        <f t="shared" si="0"/>
        <v>0.99999244730104297</v>
      </c>
      <c r="E25">
        <f t="shared" si="3"/>
        <v>0</v>
      </c>
      <c r="F25">
        <f>F13</f>
        <v>0.80358160770253662</v>
      </c>
      <c r="G25">
        <f t="shared" si="7"/>
        <v>6.7299066362271954E-4</v>
      </c>
      <c r="H25">
        <f t="shared" si="8"/>
        <v>0.9993270093363773</v>
      </c>
      <c r="I25">
        <f t="shared" si="4"/>
        <v>67.299066362271958</v>
      </c>
      <c r="J25" s="8">
        <f t="shared" si="9"/>
        <v>1.8937798858429426E-3</v>
      </c>
      <c r="K25" s="8">
        <f t="shared" si="11"/>
        <v>2.2743637183934703E-3</v>
      </c>
      <c r="L25" s="8">
        <f t="shared" si="1"/>
        <v>3.8058383255052774E-4</v>
      </c>
    </row>
    <row r="26" spans="1:12" x14ac:dyDescent="0.3">
      <c r="J26" s="8"/>
      <c r="K26" s="8"/>
      <c r="L26" s="8">
        <f>SUM(L2:L25)</f>
        <v>2.5638405291390654E-3</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6"/>
  <sheetViews>
    <sheetView zoomScale="70" zoomScaleNormal="70" workbookViewId="0">
      <selection activeCell="L26" sqref="L26"/>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24.320508204089453</v>
      </c>
      <c r="C2">
        <f>B2/100000</f>
        <v>2.4320508204089453E-4</v>
      </c>
      <c r="D2">
        <f t="shared" ref="D2:D25" si="0">1-C2</f>
        <v>0.9997567949179591</v>
      </c>
      <c r="E2">
        <f>C3/(C2*D2)</f>
        <v>2.512978660347335</v>
      </c>
      <c r="F2" s="2">
        <v>2.4372313689219518</v>
      </c>
      <c r="G2">
        <v>2.4320508204089453E-4</v>
      </c>
      <c r="H2">
        <v>0.9997567949179591</v>
      </c>
      <c r="I2">
        <f>G2*100000</f>
        <v>24.320508204089453</v>
      </c>
      <c r="J2" s="8">
        <f>C2</f>
        <v>2.4320508204089453E-4</v>
      </c>
      <c r="K2" s="8">
        <f>G2</f>
        <v>2.4320508204089453E-4</v>
      </c>
      <c r="L2" s="8">
        <f t="shared" ref="L2:L25" si="1">ABS(J2-K2)</f>
        <v>0</v>
      </c>
    </row>
    <row r="3" spans="1:12" ht="15.6" x14ac:dyDescent="0.3">
      <c r="A3" s="9" t="s">
        <v>32</v>
      </c>
      <c r="B3" s="1">
        <v>61.102054180592233</v>
      </c>
      <c r="C3">
        <f t="shared" ref="C3:C25" si="2">B3/100000</f>
        <v>6.1102054180592238E-4</v>
      </c>
      <c r="D3">
        <f t="shared" si="0"/>
        <v>0.99938897945819405</v>
      </c>
      <c r="E3">
        <f t="shared" ref="E3:E25" si="3">C4/(C3*D3)</f>
        <v>0.19561882388487714</v>
      </c>
      <c r="F3" s="2">
        <v>0.23316013774104125</v>
      </c>
      <c r="G3">
        <f>F2*G2*H2</f>
        <v>5.9260289593515659E-4</v>
      </c>
      <c r="H3">
        <f>1-G3</f>
        <v>0.9994073971040649</v>
      </c>
      <c r="I3">
        <f t="shared" ref="I3:I25" si="4">G3*100000</f>
        <v>59.260289593515658</v>
      </c>
      <c r="J3" s="8">
        <f t="shared" ref="J3:J13" si="5">C3+J2</f>
        <v>8.5422562384681688E-4</v>
      </c>
      <c r="K3" s="8">
        <f t="shared" ref="K3:K13" si="6">G3+K2</f>
        <v>8.358079779760511E-4</v>
      </c>
      <c r="L3" s="8">
        <f t="shared" si="1"/>
        <v>1.8417645870765788E-5</v>
      </c>
    </row>
    <row r="4" spans="1:12" ht="15.6" x14ac:dyDescent="0.3">
      <c r="A4" s="9" t="s">
        <v>33</v>
      </c>
      <c r="B4" s="1">
        <v>11.945408623210016</v>
      </c>
      <c r="C4">
        <f t="shared" si="2"/>
        <v>1.1945408623210015E-4</v>
      </c>
      <c r="D4">
        <f t="shared" si="0"/>
        <v>0.99988054591376785</v>
      </c>
      <c r="E4">
        <f t="shared" si="3"/>
        <v>6.475593680010748E-2</v>
      </c>
      <c r="F4" s="2">
        <v>5.5804456450939344E-2</v>
      </c>
      <c r="G4">
        <f t="shared" ref="G4:G25" si="7">F3*G3*H3</f>
        <v>1.3808949208629954E-4</v>
      </c>
      <c r="H4">
        <f t="shared" ref="H4:H25" si="8">1-G4</f>
        <v>0.99986191050791373</v>
      </c>
      <c r="I4">
        <f t="shared" si="4"/>
        <v>13.808949208629954</v>
      </c>
      <c r="J4" s="8">
        <f t="shared" si="5"/>
        <v>9.7367971007891708E-4</v>
      </c>
      <c r="K4" s="8">
        <f t="shared" si="6"/>
        <v>9.7389747006235063E-4</v>
      </c>
      <c r="L4" s="8">
        <f t="shared" si="1"/>
        <v>2.1775998343355387E-7</v>
      </c>
    </row>
    <row r="5" spans="1:12" ht="15.6" x14ac:dyDescent="0.3">
      <c r="A5" s="9" t="s">
        <v>34</v>
      </c>
      <c r="B5" s="1">
        <v>0.77344372380496496</v>
      </c>
      <c r="C5">
        <f t="shared" si="2"/>
        <v>7.7344372380496495E-6</v>
      </c>
      <c r="D5">
        <f t="shared" si="0"/>
        <v>0.99999226556276199</v>
      </c>
      <c r="E5">
        <f t="shared" si="3"/>
        <v>1.292928888966234E-3</v>
      </c>
      <c r="F5" s="2">
        <v>1.1281583293456183E-3</v>
      </c>
      <c r="G5">
        <f t="shared" si="7"/>
        <v>7.70494492858686E-6</v>
      </c>
      <c r="H5">
        <f t="shared" si="8"/>
        <v>0.99999229505507137</v>
      </c>
      <c r="I5">
        <f t="shared" si="4"/>
        <v>0.77049449285868599</v>
      </c>
      <c r="J5" s="8">
        <f t="shared" si="5"/>
        <v>9.8141414731696668E-4</v>
      </c>
      <c r="K5" s="8">
        <f t="shared" si="6"/>
        <v>9.8160241499093749E-4</v>
      </c>
      <c r="L5" s="8">
        <f t="shared" si="1"/>
        <v>1.8826767397080342E-7</v>
      </c>
    </row>
    <row r="6" spans="1:12" ht="15.6" x14ac:dyDescent="0.3">
      <c r="A6" s="9" t="s">
        <v>35</v>
      </c>
      <c r="B6" s="1">
        <v>1E-3</v>
      </c>
      <c r="C6">
        <f t="shared" si="2"/>
        <v>1E-8</v>
      </c>
      <c r="D6">
        <f t="shared" si="0"/>
        <v>0.99999998999999995</v>
      </c>
      <c r="E6">
        <f t="shared" si="3"/>
        <v>85.938192393266931</v>
      </c>
      <c r="F6" s="2">
        <v>74.989783704276334</v>
      </c>
      <c r="G6">
        <f t="shared" si="7"/>
        <v>8.6923308238882123E-9</v>
      </c>
      <c r="H6">
        <f t="shared" si="8"/>
        <v>0.99999999130766914</v>
      </c>
      <c r="I6">
        <f t="shared" si="4"/>
        <v>8.6923308238882121E-4</v>
      </c>
      <c r="J6" s="8">
        <f t="shared" si="5"/>
        <v>9.8142414731696662E-4</v>
      </c>
      <c r="K6" s="8">
        <f t="shared" si="6"/>
        <v>9.8161110732176136E-4</v>
      </c>
      <c r="L6" s="8">
        <f t="shared" si="1"/>
        <v>1.8696000479473569E-7</v>
      </c>
    </row>
    <row r="7" spans="1:12" ht="15.6" x14ac:dyDescent="0.3">
      <c r="A7" s="9" t="s">
        <v>36</v>
      </c>
      <c r="B7" s="1">
        <v>8.5938191533885003E-2</v>
      </c>
      <c r="C7">
        <f t="shared" si="2"/>
        <v>8.5938191533885005E-7</v>
      </c>
      <c r="D7">
        <f t="shared" si="0"/>
        <v>0.9999991406180847</v>
      </c>
      <c r="E7">
        <f t="shared" si="3"/>
        <v>1.1636280000008593E-2</v>
      </c>
      <c r="F7" s="2">
        <v>1.0226965773236042E-2</v>
      </c>
      <c r="G7">
        <f t="shared" si="7"/>
        <v>6.5183600270341692E-7</v>
      </c>
      <c r="H7">
        <f t="shared" si="8"/>
        <v>0.99999934816399727</v>
      </c>
      <c r="I7">
        <f t="shared" si="4"/>
        <v>6.5183600270341688E-2</v>
      </c>
      <c r="J7" s="8">
        <f t="shared" si="5"/>
        <v>9.8228352923230558E-4</v>
      </c>
      <c r="K7" s="8">
        <f t="shared" si="6"/>
        <v>9.8226294332446479E-4</v>
      </c>
      <c r="L7" s="8">
        <f t="shared" si="1"/>
        <v>2.0585907840788703E-8</v>
      </c>
    </row>
    <row r="8" spans="1:12" ht="15.6" x14ac:dyDescent="0.3">
      <c r="A8" s="9" t="s">
        <v>37</v>
      </c>
      <c r="B8" s="1">
        <v>1E-3</v>
      </c>
      <c r="C8">
        <f t="shared" si="2"/>
        <v>1E-8</v>
      </c>
      <c r="D8">
        <f t="shared" si="0"/>
        <v>0.99999998999999995</v>
      </c>
      <c r="E8">
        <f t="shared" si="3"/>
        <v>1.0000000100000002</v>
      </c>
      <c r="F8" s="2">
        <v>0.87896890293065011</v>
      </c>
      <c r="G8">
        <f t="shared" si="7"/>
        <v>6.6663001440735699E-9</v>
      </c>
      <c r="H8">
        <f t="shared" si="8"/>
        <v>0.99999999333369982</v>
      </c>
      <c r="I8">
        <f t="shared" si="4"/>
        <v>6.6663001440735701E-4</v>
      </c>
      <c r="J8" s="8">
        <f t="shared" si="5"/>
        <v>9.8229352923230552E-4</v>
      </c>
      <c r="K8" s="8">
        <f t="shared" si="6"/>
        <v>9.8226960962460885E-4</v>
      </c>
      <c r="L8" s="8">
        <f t="shared" si="1"/>
        <v>2.3919607696669745E-8</v>
      </c>
    </row>
    <row r="9" spans="1:12" ht="15.6" x14ac:dyDescent="0.3">
      <c r="A9" s="9" t="s">
        <v>38</v>
      </c>
      <c r="B9" s="1">
        <v>1E-3</v>
      </c>
      <c r="C9">
        <f t="shared" si="2"/>
        <v>1E-8</v>
      </c>
      <c r="D9">
        <f t="shared" si="0"/>
        <v>0.99999998999999995</v>
      </c>
      <c r="E9">
        <f t="shared" si="3"/>
        <v>1.0000000100000002</v>
      </c>
      <c r="F9" s="2">
        <v>0.87903615356301523</v>
      </c>
      <c r="G9">
        <f t="shared" si="7"/>
        <v>5.8594704851817905E-9</v>
      </c>
      <c r="H9">
        <f t="shared" si="8"/>
        <v>0.99999999414052954</v>
      </c>
      <c r="I9">
        <f t="shared" si="4"/>
        <v>5.8594704851817902E-4</v>
      </c>
      <c r="J9" s="8">
        <f t="shared" si="5"/>
        <v>9.8230352923230546E-4</v>
      </c>
      <c r="K9" s="8">
        <f t="shared" si="6"/>
        <v>9.8227546909509405E-4</v>
      </c>
      <c r="L9" s="8">
        <f t="shared" si="1"/>
        <v>2.8060137211407057E-8</v>
      </c>
    </row>
    <row r="10" spans="1:12" ht="15.6" x14ac:dyDescent="0.3">
      <c r="A10" s="9" t="s">
        <v>39</v>
      </c>
      <c r="B10" s="1">
        <v>1E-3</v>
      </c>
      <c r="C10">
        <f t="shared" si="2"/>
        <v>1E-8</v>
      </c>
      <c r="D10">
        <f t="shared" si="0"/>
        <v>0.99999998999999995</v>
      </c>
      <c r="E10">
        <f t="shared" si="3"/>
        <v>343.75276957306772</v>
      </c>
      <c r="F10" s="2">
        <v>302.17585281267282</v>
      </c>
      <c r="G10">
        <f t="shared" si="7"/>
        <v>5.150686367029921E-9</v>
      </c>
      <c r="H10">
        <f t="shared" si="8"/>
        <v>0.99999999484931368</v>
      </c>
      <c r="I10">
        <f t="shared" si="4"/>
        <v>5.1506863670299212E-4</v>
      </c>
      <c r="J10" s="8">
        <f t="shared" si="5"/>
        <v>9.823135292323054E-4</v>
      </c>
      <c r="K10" s="8">
        <f t="shared" si="6"/>
        <v>9.8228061978146105E-4</v>
      </c>
      <c r="L10" s="8">
        <f t="shared" si="1"/>
        <v>3.2909450844347335E-8</v>
      </c>
    </row>
    <row r="11" spans="1:12" ht="15.6" x14ac:dyDescent="0.3">
      <c r="A11" s="9" t="s">
        <v>40</v>
      </c>
      <c r="B11" s="1">
        <v>0.34375276613554001</v>
      </c>
      <c r="C11">
        <f t="shared" si="2"/>
        <v>3.4375276613554002E-6</v>
      </c>
      <c r="D11">
        <f t="shared" si="0"/>
        <v>0.99999656247233859</v>
      </c>
      <c r="E11">
        <f t="shared" si="3"/>
        <v>1.000003437539478</v>
      </c>
      <c r="F11" s="2">
        <v>0.87092072861331105</v>
      </c>
      <c r="G11">
        <f t="shared" si="7"/>
        <v>1.5564130375112786E-6</v>
      </c>
      <c r="H11">
        <f t="shared" si="8"/>
        <v>0.99999844358696244</v>
      </c>
      <c r="I11">
        <f t="shared" si="4"/>
        <v>0.15564130375112786</v>
      </c>
      <c r="J11" s="8">
        <f t="shared" si="5"/>
        <v>9.8575105689366078E-4</v>
      </c>
      <c r="K11" s="8">
        <f t="shared" si="6"/>
        <v>9.8383703281897236E-4</v>
      </c>
      <c r="L11" s="8">
        <f t="shared" si="1"/>
        <v>1.9140240746884189E-6</v>
      </c>
    </row>
    <row r="12" spans="1:12" ht="15.6" x14ac:dyDescent="0.3">
      <c r="A12" s="9" t="s">
        <v>41</v>
      </c>
      <c r="B12" s="1">
        <v>0.34375276613554001</v>
      </c>
      <c r="C12">
        <f t="shared" si="2"/>
        <v>3.4375276613554002E-6</v>
      </c>
      <c r="D12">
        <f t="shared" si="0"/>
        <v>0.99999656247233859</v>
      </c>
      <c r="E12">
        <f t="shared" si="3"/>
        <v>186.25064024172778</v>
      </c>
      <c r="F12" s="2">
        <v>160.72060232308078</v>
      </c>
      <c r="G12">
        <f t="shared" si="7"/>
        <v>1.3555102669154437E-6</v>
      </c>
      <c r="H12">
        <f t="shared" si="8"/>
        <v>0.99999864448973308</v>
      </c>
      <c r="I12">
        <f t="shared" si="4"/>
        <v>0.13555102669154437</v>
      </c>
      <c r="J12" s="8">
        <f t="shared" si="5"/>
        <v>9.8918858455501616E-4</v>
      </c>
      <c r="K12" s="8">
        <f t="shared" si="6"/>
        <v>9.8519254308588786E-4</v>
      </c>
      <c r="L12" s="8">
        <f t="shared" si="1"/>
        <v>3.9960414691282958E-6</v>
      </c>
    </row>
    <row r="13" spans="1:12" ht="15.6" x14ac:dyDescent="0.3">
      <c r="A13" s="9" t="s">
        <v>42</v>
      </c>
      <c r="B13" s="1">
        <v>64.023952692744331</v>
      </c>
      <c r="C13">
        <f t="shared" si="2"/>
        <v>6.4023952692744332E-4</v>
      </c>
      <c r="D13">
        <f t="shared" si="0"/>
        <v>0.99935976047307251</v>
      </c>
      <c r="E13">
        <f t="shared" si="3"/>
        <v>1.1517115436749232</v>
      </c>
      <c r="F13" s="2">
        <v>1.8032587761303878</v>
      </c>
      <c r="G13">
        <f t="shared" si="7"/>
        <v>2.1785813124443619E-4</v>
      </c>
      <c r="H13">
        <f t="shared" si="8"/>
        <v>0.99978214186875558</v>
      </c>
      <c r="I13">
        <f t="shared" si="4"/>
        <v>21.785813124443617</v>
      </c>
      <c r="J13" s="8">
        <f t="shared" si="5"/>
        <v>1.6294281114824596E-3</v>
      </c>
      <c r="K13" s="8">
        <f t="shared" si="6"/>
        <v>1.203050674330324E-3</v>
      </c>
      <c r="L13" s="8">
        <f t="shared" si="1"/>
        <v>4.2637743715213559E-4</v>
      </c>
    </row>
    <row r="14" spans="1:12" ht="15.6" x14ac:dyDescent="0.3">
      <c r="A14" s="9" t="s">
        <v>43</v>
      </c>
      <c r="B14" s="1">
        <v>73.689915965655459</v>
      </c>
      <c r="C14">
        <f t="shared" si="2"/>
        <v>7.3689915965655464E-4</v>
      </c>
      <c r="D14">
        <f t="shared" si="0"/>
        <v>0.99926310084034342</v>
      </c>
      <c r="E14">
        <f t="shared" si="3"/>
        <v>7.2071999996940889E-2</v>
      </c>
      <c r="F14">
        <f>F2</f>
        <v>2.4372313689219518</v>
      </c>
      <c r="G14">
        <f t="shared" si="7"/>
        <v>3.9276900055169509E-4</v>
      </c>
      <c r="H14">
        <f t="shared" si="8"/>
        <v>0.99960723099944826</v>
      </c>
      <c r="I14">
        <f t="shared" si="4"/>
        <v>39.276900055169506</v>
      </c>
      <c r="J14" s="8">
        <f>C14</f>
        <v>7.3689915965655464E-4</v>
      </c>
      <c r="K14" s="8">
        <f>G14</f>
        <v>3.9276900055169509E-4</v>
      </c>
      <c r="L14" s="8">
        <f t="shared" si="1"/>
        <v>3.4413015910485955E-4</v>
      </c>
    </row>
    <row r="15" spans="1:12" ht="15.6" x14ac:dyDescent="0.3">
      <c r="A15" s="9" t="s">
        <v>44</v>
      </c>
      <c r="B15" s="1">
        <v>5.3070659668299678</v>
      </c>
      <c r="C15">
        <f t="shared" si="2"/>
        <v>5.3070659668299679E-5</v>
      </c>
      <c r="D15">
        <f t="shared" si="0"/>
        <v>0.99994692934033169</v>
      </c>
      <c r="E15">
        <f t="shared" si="3"/>
        <v>15.00079610214469</v>
      </c>
      <c r="F15">
        <f>F3</f>
        <v>0.23316013774104125</v>
      </c>
      <c r="G15">
        <f t="shared" si="7"/>
        <v>9.5689294332425734E-4</v>
      </c>
      <c r="H15">
        <f t="shared" si="8"/>
        <v>0.99904310705667576</v>
      </c>
      <c r="I15">
        <f t="shared" si="4"/>
        <v>95.689294332425732</v>
      </c>
      <c r="J15" s="8">
        <f t="shared" ref="J15:J25" si="9">C15+J14</f>
        <v>7.8996981932485434E-4</v>
      </c>
      <c r="K15" s="8">
        <f>K14+G15</f>
        <v>1.3496619438759525E-3</v>
      </c>
      <c r="L15" s="8">
        <f t="shared" si="1"/>
        <v>5.5969212455109815E-4</v>
      </c>
    </row>
    <row r="16" spans="1:12" ht="15.6" x14ac:dyDescent="0.3">
      <c r="A16" s="9" t="s">
        <v>45</v>
      </c>
      <c r="B16" s="1">
        <v>79.605989502449518</v>
      </c>
      <c r="C16">
        <f t="shared" si="2"/>
        <v>7.9605989502449517E-4</v>
      </c>
      <c r="D16">
        <f t="shared" si="0"/>
        <v>0.99920394010497549</v>
      </c>
      <c r="E16">
        <f t="shared" si="3"/>
        <v>1.257187681940013E-5</v>
      </c>
      <c r="F16">
        <f t="shared" ref="F16:F24" si="10">F4</f>
        <v>5.5804456450939344E-2</v>
      </c>
      <c r="G16">
        <f t="shared" si="7"/>
        <v>2.2289579876327444E-4</v>
      </c>
      <c r="H16">
        <f t="shared" si="8"/>
        <v>0.99977710420123678</v>
      </c>
      <c r="I16">
        <f t="shared" si="4"/>
        <v>22.289579876327444</v>
      </c>
      <c r="J16" s="8">
        <f t="shared" si="9"/>
        <v>1.5860297143493495E-3</v>
      </c>
      <c r="K16" s="8">
        <f t="shared" ref="K16:K25" si="11">K15+G16</f>
        <v>1.5725577426392268E-3</v>
      </c>
      <c r="L16" s="8">
        <f t="shared" si="1"/>
        <v>1.3471971710122665E-5</v>
      </c>
    </row>
    <row r="17" spans="1:12" ht="15.6" x14ac:dyDescent="0.3">
      <c r="A17" s="9" t="s">
        <v>46</v>
      </c>
      <c r="B17" s="1">
        <v>1E-3</v>
      </c>
      <c r="C17">
        <f t="shared" si="2"/>
        <v>1E-8</v>
      </c>
      <c r="D17">
        <f t="shared" si="0"/>
        <v>0.99999998999999995</v>
      </c>
      <c r="E17">
        <f t="shared" si="3"/>
        <v>1.0000000100000002</v>
      </c>
      <c r="F17">
        <f>F5</f>
        <v>1.1281583293456183E-3</v>
      </c>
      <c r="G17">
        <f t="shared" si="7"/>
        <v>1.2435806388204167E-5</v>
      </c>
      <c r="H17">
        <f t="shared" si="8"/>
        <v>0.99998756419361179</v>
      </c>
      <c r="I17">
        <f t="shared" si="4"/>
        <v>1.2435806388204167</v>
      </c>
      <c r="J17" s="8">
        <f t="shared" si="9"/>
        <v>1.5860397143493494E-3</v>
      </c>
      <c r="K17" s="8">
        <f t="shared" si="11"/>
        <v>1.584993549027431E-3</v>
      </c>
      <c r="L17" s="8">
        <f t="shared" si="1"/>
        <v>1.046165321918471E-6</v>
      </c>
    </row>
    <row r="18" spans="1:12" ht="15.6" x14ac:dyDescent="0.3">
      <c r="A18" s="9" t="s">
        <v>47</v>
      </c>
      <c r="B18" s="1">
        <v>1E-3</v>
      </c>
      <c r="C18">
        <f t="shared" si="2"/>
        <v>1E-8</v>
      </c>
      <c r="D18">
        <f t="shared" si="0"/>
        <v>0.99999998999999995</v>
      </c>
      <c r="E18">
        <f t="shared" si="3"/>
        <v>1.0000000100000002</v>
      </c>
      <c r="F18">
        <f t="shared" si="10"/>
        <v>74.989783704276334</v>
      </c>
      <c r="G18">
        <f t="shared" si="7"/>
        <v>1.4029384090108028E-8</v>
      </c>
      <c r="H18">
        <f t="shared" si="8"/>
        <v>0.9999999859706159</v>
      </c>
      <c r="I18">
        <f t="shared" si="4"/>
        <v>1.4029384090108027E-3</v>
      </c>
      <c r="J18" s="8">
        <f t="shared" si="9"/>
        <v>1.5860497143493494E-3</v>
      </c>
      <c r="K18" s="8">
        <f t="shared" si="11"/>
        <v>1.585007578411521E-3</v>
      </c>
      <c r="L18" s="8">
        <f t="shared" si="1"/>
        <v>1.0421359378284117E-6</v>
      </c>
    </row>
    <row r="19" spans="1:12" ht="15.6" x14ac:dyDescent="0.3">
      <c r="A19" s="9" t="s">
        <v>48</v>
      </c>
      <c r="B19" s="1">
        <v>1E-3</v>
      </c>
      <c r="C19">
        <f t="shared" si="2"/>
        <v>1E-8</v>
      </c>
      <c r="D19">
        <f t="shared" si="0"/>
        <v>0.99999998999999995</v>
      </c>
      <c r="E19">
        <f t="shared" si="3"/>
        <v>1.0000000100000002</v>
      </c>
      <c r="F19">
        <f t="shared" si="10"/>
        <v>1.0226965773236042E-2</v>
      </c>
      <c r="G19">
        <f t="shared" si="7"/>
        <v>1.0520604636616561E-6</v>
      </c>
      <c r="H19">
        <f t="shared" si="8"/>
        <v>0.99999894793953636</v>
      </c>
      <c r="I19">
        <f t="shared" si="4"/>
        <v>0.10520604636616561</v>
      </c>
      <c r="J19" s="8">
        <f t="shared" si="9"/>
        <v>1.5860597143493493E-3</v>
      </c>
      <c r="K19" s="8">
        <f t="shared" si="11"/>
        <v>1.5860596388751827E-3</v>
      </c>
      <c r="L19" s="8">
        <f t="shared" si="1"/>
        <v>7.5474166629993511E-11</v>
      </c>
    </row>
    <row r="20" spans="1:12" ht="15.6" x14ac:dyDescent="0.3">
      <c r="A20" s="9" t="s">
        <v>49</v>
      </c>
      <c r="B20" s="1">
        <v>1E-3</v>
      </c>
      <c r="C20">
        <f t="shared" si="2"/>
        <v>1E-8</v>
      </c>
      <c r="D20">
        <f t="shared" si="0"/>
        <v>0.99999998999999995</v>
      </c>
      <c r="E20">
        <f t="shared" si="3"/>
        <v>1.0000000100000002</v>
      </c>
      <c r="F20">
        <f t="shared" si="10"/>
        <v>0.87896890293065011</v>
      </c>
      <c r="G20">
        <f t="shared" si="7"/>
        <v>1.0759375033717603E-8</v>
      </c>
      <c r="H20">
        <f t="shared" si="8"/>
        <v>0.99999998924062494</v>
      </c>
      <c r="I20">
        <f t="shared" si="4"/>
        <v>1.0759375033717604E-3</v>
      </c>
      <c r="J20" s="8">
        <f t="shared" si="9"/>
        <v>1.5860697143493493E-3</v>
      </c>
      <c r="K20" s="8">
        <f t="shared" si="11"/>
        <v>1.5860703982502164E-3</v>
      </c>
      <c r="L20" s="8">
        <f t="shared" si="1"/>
        <v>6.8390086714435749E-10</v>
      </c>
    </row>
    <row r="21" spans="1:12" ht="15.6" x14ac:dyDescent="0.3">
      <c r="A21" s="9" t="s">
        <v>50</v>
      </c>
      <c r="B21" s="1">
        <v>1E-3</v>
      </c>
      <c r="C21">
        <f t="shared" si="2"/>
        <v>1E-8</v>
      </c>
      <c r="D21">
        <f t="shared" si="0"/>
        <v>0.99999998999999995</v>
      </c>
      <c r="E21">
        <f t="shared" si="3"/>
        <v>1.0000000100000002</v>
      </c>
      <c r="F21">
        <f t="shared" si="10"/>
        <v>0.87903615356301523</v>
      </c>
      <c r="G21">
        <f t="shared" si="7"/>
        <v>9.4571559678530995E-9</v>
      </c>
      <c r="H21">
        <f t="shared" si="8"/>
        <v>0.99999999054284405</v>
      </c>
      <c r="I21">
        <f t="shared" si="4"/>
        <v>9.4571559678530994E-4</v>
      </c>
      <c r="J21" s="8">
        <f t="shared" si="9"/>
        <v>1.5860797143493492E-3</v>
      </c>
      <c r="K21" s="8">
        <f t="shared" si="11"/>
        <v>1.5860798554061843E-3</v>
      </c>
      <c r="L21" s="8">
        <f t="shared" si="1"/>
        <v>1.4105683504919697E-10</v>
      </c>
    </row>
    <row r="22" spans="1:12" ht="15.6" x14ac:dyDescent="0.3">
      <c r="A22" s="9" t="s">
        <v>51</v>
      </c>
      <c r="B22" s="1">
        <v>1E-3</v>
      </c>
      <c r="C22">
        <f t="shared" si="2"/>
        <v>1E-8</v>
      </c>
      <c r="D22">
        <f t="shared" si="0"/>
        <v>0.99999998999999995</v>
      </c>
      <c r="E22">
        <f t="shared" si="3"/>
        <v>174.00216458690582</v>
      </c>
      <c r="F22">
        <f t="shared" si="10"/>
        <v>302.17585281267282</v>
      </c>
      <c r="G22">
        <f t="shared" si="7"/>
        <v>8.313181927008044E-9</v>
      </c>
      <c r="H22">
        <f t="shared" si="8"/>
        <v>0.99999999168681808</v>
      </c>
      <c r="I22">
        <f t="shared" si="4"/>
        <v>8.3131819270080437E-4</v>
      </c>
      <c r="J22" s="8">
        <f t="shared" si="9"/>
        <v>1.5860897143493491E-3</v>
      </c>
      <c r="K22" s="8">
        <f t="shared" si="11"/>
        <v>1.5860881685881112E-3</v>
      </c>
      <c r="L22" s="8">
        <f t="shared" si="1"/>
        <v>1.5457612379757985E-9</v>
      </c>
    </row>
    <row r="23" spans="1:12" ht="15.6" x14ac:dyDescent="0.3">
      <c r="A23" s="9" t="s">
        <v>52</v>
      </c>
      <c r="B23" s="1">
        <v>0.17400216284688419</v>
      </c>
      <c r="C23">
        <f t="shared" si="2"/>
        <v>1.7400216284688418E-6</v>
      </c>
      <c r="D23">
        <f t="shared" si="0"/>
        <v>0.99999825997837155</v>
      </c>
      <c r="E23">
        <f t="shared" si="3"/>
        <v>2.5000043500616402</v>
      </c>
      <c r="F23">
        <f t="shared" si="10"/>
        <v>0.87092072861331105</v>
      </c>
      <c r="G23">
        <f t="shared" si="7"/>
        <v>2.5120428174974854E-6</v>
      </c>
      <c r="H23">
        <f t="shared" si="8"/>
        <v>0.99999748795718246</v>
      </c>
      <c r="I23">
        <f t="shared" si="4"/>
        <v>0.25120428174974851</v>
      </c>
      <c r="J23" s="8">
        <f t="shared" si="9"/>
        <v>1.587829735977818E-3</v>
      </c>
      <c r="K23" s="8">
        <f t="shared" si="11"/>
        <v>1.5886002114056086E-3</v>
      </c>
      <c r="L23" s="8">
        <f t="shared" si="1"/>
        <v>7.7047542779064976E-7</v>
      </c>
    </row>
    <row r="24" spans="1:12" ht="15.6" x14ac:dyDescent="0.3">
      <c r="A24" s="9" t="s">
        <v>53</v>
      </c>
      <c r="B24" s="1">
        <v>0.43500540711721047</v>
      </c>
      <c r="C24">
        <f t="shared" si="2"/>
        <v>4.3500540711721044E-6</v>
      </c>
      <c r="D24">
        <f t="shared" si="0"/>
        <v>0.99999564994592882</v>
      </c>
      <c r="E24">
        <f t="shared" si="3"/>
        <v>0.40000174002919764</v>
      </c>
      <c r="F24">
        <f t="shared" si="10"/>
        <v>160.72060232308078</v>
      </c>
      <c r="G24">
        <f t="shared" si="7"/>
        <v>2.1877846651001843E-6</v>
      </c>
      <c r="H24">
        <f t="shared" si="8"/>
        <v>0.9999978122153349</v>
      </c>
      <c r="I24">
        <f t="shared" si="4"/>
        <v>0.21877846651001842</v>
      </c>
      <c r="J24" s="8">
        <f t="shared" si="9"/>
        <v>1.5921797900489902E-3</v>
      </c>
      <c r="K24" s="8">
        <f t="shared" si="11"/>
        <v>1.5907879960707087E-3</v>
      </c>
      <c r="L24" s="8">
        <f t="shared" si="1"/>
        <v>1.3917939782814512E-6</v>
      </c>
    </row>
    <row r="25" spans="1:12" ht="15.6" x14ac:dyDescent="0.3">
      <c r="A25" s="9" t="s">
        <v>54</v>
      </c>
      <c r="B25" s="1">
        <v>0.17400216284688419</v>
      </c>
      <c r="C25">
        <f t="shared" si="2"/>
        <v>1.7400216284688418E-6</v>
      </c>
      <c r="D25">
        <f t="shared" si="0"/>
        <v>0.99999825997837155</v>
      </c>
      <c r="E25">
        <f t="shared" si="3"/>
        <v>0</v>
      </c>
      <c r="F25">
        <f>F13</f>
        <v>1.8032587761303878</v>
      </c>
      <c r="G25">
        <f t="shared" si="7"/>
        <v>3.5162129985473044E-4</v>
      </c>
      <c r="H25">
        <f t="shared" si="8"/>
        <v>0.99964837870014522</v>
      </c>
      <c r="I25">
        <f t="shared" si="4"/>
        <v>35.162129985473044</v>
      </c>
      <c r="J25" s="8">
        <f t="shared" si="9"/>
        <v>1.593919811677459E-3</v>
      </c>
      <c r="K25" s="8">
        <f t="shared" si="11"/>
        <v>1.9424092959254391E-3</v>
      </c>
      <c r="L25" s="8">
        <f t="shared" si="1"/>
        <v>3.4848948424798004E-4</v>
      </c>
    </row>
    <row r="26" spans="1:12" x14ac:dyDescent="0.3">
      <c r="J26" s="8"/>
      <c r="K26" s="8"/>
      <c r="L26" s="8">
        <f>SUM(L2:L25)</f>
        <v>1.7214403678054966E-3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26"/>
  <sheetViews>
    <sheetView zoomScale="70" zoomScaleNormal="70" workbookViewId="0">
      <selection activeCell="L26" sqref="L26"/>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157.83635493183061</v>
      </c>
      <c r="C2">
        <f>B2/100000</f>
        <v>1.5783635493183061E-3</v>
      </c>
      <c r="D2">
        <f t="shared" ref="D2:D25" si="0">1-C2</f>
        <v>0.99842163645068172</v>
      </c>
      <c r="E2">
        <f>C3/(C2*D2)</f>
        <v>0.53125019252643746</v>
      </c>
      <c r="F2" s="2">
        <v>0.52652858023270921</v>
      </c>
      <c r="G2">
        <v>1.5783635493183061E-3</v>
      </c>
      <c r="H2">
        <v>0.99842163645068172</v>
      </c>
      <c r="I2">
        <f>G2*100000</f>
        <v>157.83635493183061</v>
      </c>
      <c r="J2" s="8">
        <f>C2</f>
        <v>1.5783635493183061E-3</v>
      </c>
      <c r="K2" s="8">
        <f>G2</f>
        <v>1.5783635493183061E-3</v>
      </c>
      <c r="L2" s="8">
        <f t="shared" ref="L2:L25" si="1">ABS(J2-K2)</f>
        <v>0</v>
      </c>
    </row>
    <row r="3" spans="1:12" ht="15.6" x14ac:dyDescent="0.3">
      <c r="A3" s="9" t="s">
        <v>32</v>
      </c>
      <c r="B3" s="1">
        <v>83.718247224134331</v>
      </c>
      <c r="C3">
        <f t="shared" ref="C3:C25" si="2">B3/100000</f>
        <v>8.3718247224134326E-4</v>
      </c>
      <c r="D3">
        <f t="shared" si="0"/>
        <v>0.99916281752775871</v>
      </c>
      <c r="E3">
        <f t="shared" ref="E3:E25" si="3">C4/(C3*D3)</f>
        <v>9.3217749830606489E-2</v>
      </c>
      <c r="F3" s="2">
        <v>0.10214683663391168</v>
      </c>
      <c r="G3">
        <f>F2*G2*H2</f>
        <v>8.2974181413215714E-4</v>
      </c>
      <c r="H3">
        <f>1-G3</f>
        <v>0.9991702581858678</v>
      </c>
      <c r="I3">
        <f t="shared" ref="I3:I25" si="4">G3*100000</f>
        <v>82.974181413215717</v>
      </c>
      <c r="J3" s="8">
        <f t="shared" ref="J3:J13" si="5">C3+J2</f>
        <v>2.4155460215596492E-3</v>
      </c>
      <c r="K3" s="8">
        <f t="shared" ref="K3:K13" si="6">G3+K2</f>
        <v>2.4081053634504631E-3</v>
      </c>
      <c r="L3" s="8">
        <f t="shared" si="1"/>
        <v>7.4406581091861212E-6</v>
      </c>
    </row>
    <row r="4" spans="1:12" ht="15.6" x14ac:dyDescent="0.3">
      <c r="A4" s="9" t="s">
        <v>33</v>
      </c>
      <c r="B4" s="1">
        <v>7.7974932316920311</v>
      </c>
      <c r="C4">
        <f t="shared" si="2"/>
        <v>7.7974932316920317E-5</v>
      </c>
      <c r="D4">
        <f t="shared" si="0"/>
        <v>0.99992202506768313</v>
      </c>
      <c r="E4">
        <f t="shared" si="3"/>
        <v>6.4521160065347166E-2</v>
      </c>
      <c r="F4" s="2">
        <v>6.7992720391928524E-2</v>
      </c>
      <c r="G4">
        <f t="shared" ref="G4:G13" si="7">F3*G3*H3</f>
        <v>8.4685176352880398E-5</v>
      </c>
      <c r="H4">
        <f t="shared" ref="H4:H25" si="8">1-G4</f>
        <v>0.99991531482364715</v>
      </c>
      <c r="I4">
        <f t="shared" si="4"/>
        <v>8.4685176352880394</v>
      </c>
      <c r="J4" s="8">
        <f t="shared" si="5"/>
        <v>2.4935209538765697E-3</v>
      </c>
      <c r="K4" s="8">
        <f t="shared" si="6"/>
        <v>2.4927905398033435E-3</v>
      </c>
      <c r="L4" s="8">
        <f t="shared" si="1"/>
        <v>7.3041407322622931E-7</v>
      </c>
    </row>
    <row r="5" spans="1:12" ht="15.6" x14ac:dyDescent="0.3">
      <c r="A5" s="9" t="s">
        <v>34</v>
      </c>
      <c r="B5" s="1">
        <v>0.503064079464002</v>
      </c>
      <c r="C5">
        <f t="shared" si="2"/>
        <v>5.0306407946400199E-6</v>
      </c>
      <c r="D5">
        <f t="shared" si="0"/>
        <v>0.9999949693592054</v>
      </c>
      <c r="E5">
        <f t="shared" si="3"/>
        <v>1.9878283333836398E-3</v>
      </c>
      <c r="F5" s="2">
        <v>1.954741231688989E-3</v>
      </c>
      <c r="G5">
        <f t="shared" si="7"/>
        <v>5.7574879019304534E-6</v>
      </c>
      <c r="H5">
        <f t="shared" si="8"/>
        <v>0.99999424251209812</v>
      </c>
      <c r="I5">
        <f t="shared" si="4"/>
        <v>0.57574879019304537</v>
      </c>
      <c r="J5" s="8">
        <f t="shared" si="5"/>
        <v>2.4985515946712097E-3</v>
      </c>
      <c r="K5" s="8">
        <f t="shared" si="6"/>
        <v>2.498548027705274E-3</v>
      </c>
      <c r="L5" s="8">
        <f t="shared" si="1"/>
        <v>3.5669659357272232E-9</v>
      </c>
    </row>
    <row r="6" spans="1:12" ht="15.6" x14ac:dyDescent="0.3">
      <c r="A6" s="9" t="s">
        <v>35</v>
      </c>
      <c r="B6" s="1">
        <v>1E-3</v>
      </c>
      <c r="C6">
        <f t="shared" si="2"/>
        <v>1E-8</v>
      </c>
      <c r="D6">
        <f t="shared" si="0"/>
        <v>0.99999998999999995</v>
      </c>
      <c r="E6">
        <f t="shared" si="3"/>
        <v>1.0000000100000002</v>
      </c>
      <c r="F6" s="2">
        <v>0.98325108133972916</v>
      </c>
      <c r="G6">
        <f t="shared" si="7"/>
        <v>1.1254334195787943E-8</v>
      </c>
      <c r="H6">
        <f t="shared" si="8"/>
        <v>0.99999998874566576</v>
      </c>
      <c r="I6">
        <f t="shared" si="4"/>
        <v>1.1254334195787944E-3</v>
      </c>
      <c r="J6" s="8">
        <f t="shared" si="5"/>
        <v>2.4985615946712097E-3</v>
      </c>
      <c r="K6" s="8">
        <f t="shared" si="6"/>
        <v>2.4985592820394699E-3</v>
      </c>
      <c r="L6" s="8">
        <f t="shared" si="1"/>
        <v>2.3126317397550999E-9</v>
      </c>
    </row>
    <row r="7" spans="1:12" ht="15.6" x14ac:dyDescent="0.3">
      <c r="A7" s="9" t="s">
        <v>36</v>
      </c>
      <c r="B7" s="1">
        <v>1E-3</v>
      </c>
      <c r="C7">
        <f t="shared" si="2"/>
        <v>1E-8</v>
      </c>
      <c r="D7">
        <f t="shared" si="0"/>
        <v>0.99999998999999995</v>
      </c>
      <c r="E7">
        <f t="shared" si="3"/>
        <v>1.0000000100000002</v>
      </c>
      <c r="F7" s="2">
        <v>0.98320243073312064</v>
      </c>
      <c r="G7">
        <f t="shared" si="7"/>
        <v>1.1065836143228567E-8</v>
      </c>
      <c r="H7">
        <f t="shared" si="8"/>
        <v>0.99999998893416386</v>
      </c>
      <c r="I7">
        <f t="shared" si="4"/>
        <v>1.1065836143228566E-3</v>
      </c>
      <c r="J7" s="8">
        <f t="shared" si="5"/>
        <v>2.4985715946712096E-3</v>
      </c>
      <c r="K7" s="8">
        <f t="shared" si="6"/>
        <v>2.4985703478756132E-3</v>
      </c>
      <c r="L7" s="8">
        <f t="shared" si="1"/>
        <v>1.2467955964531874E-9</v>
      </c>
    </row>
    <row r="8" spans="1:12" ht="15.6" x14ac:dyDescent="0.3">
      <c r="A8" s="9" t="s">
        <v>37</v>
      </c>
      <c r="B8" s="1">
        <v>1E-3</v>
      </c>
      <c r="C8">
        <f t="shared" si="2"/>
        <v>1E-8</v>
      </c>
      <c r="D8">
        <f t="shared" si="0"/>
        <v>0.99999998999999995</v>
      </c>
      <c r="E8">
        <f t="shared" si="3"/>
        <v>1.0000000100000002</v>
      </c>
      <c r="F8" s="2">
        <v>0.98309370307580268</v>
      </c>
      <c r="G8">
        <f t="shared" si="7"/>
        <v>1.0879956873720927E-8</v>
      </c>
      <c r="H8">
        <f t="shared" si="8"/>
        <v>0.99999998912004318</v>
      </c>
      <c r="I8">
        <f t="shared" si="4"/>
        <v>1.0879956873720926E-3</v>
      </c>
      <c r="J8" s="8">
        <f t="shared" si="5"/>
        <v>2.4985815946712096E-3</v>
      </c>
      <c r="K8" s="8">
        <f t="shared" si="6"/>
        <v>2.498581227832487E-3</v>
      </c>
      <c r="L8" s="8">
        <f t="shared" si="1"/>
        <v>3.6683872259302142E-10</v>
      </c>
    </row>
    <row r="9" spans="1:12" ht="15.6" x14ac:dyDescent="0.3">
      <c r="A9" s="9" t="s">
        <v>38</v>
      </c>
      <c r="B9" s="1">
        <v>1E-3</v>
      </c>
      <c r="C9">
        <f t="shared" si="2"/>
        <v>1E-8</v>
      </c>
      <c r="D9">
        <f t="shared" si="0"/>
        <v>0.99999998999999995</v>
      </c>
      <c r="E9">
        <f t="shared" si="3"/>
        <v>1.0000000100000002</v>
      </c>
      <c r="F9" s="2">
        <v>0.98303365709076274</v>
      </c>
      <c r="G9">
        <f t="shared" si="7"/>
        <v>1.0696016975919135E-8</v>
      </c>
      <c r="H9">
        <f t="shared" si="8"/>
        <v>0.99999998930398304</v>
      </c>
      <c r="I9">
        <f t="shared" si="4"/>
        <v>1.0696016975919136E-3</v>
      </c>
      <c r="J9" s="8">
        <f t="shared" si="5"/>
        <v>2.4985915946712095E-3</v>
      </c>
      <c r="K9" s="8">
        <f t="shared" si="6"/>
        <v>2.4985919238494627E-3</v>
      </c>
      <c r="L9" s="8">
        <f t="shared" si="1"/>
        <v>3.2917825323192096E-10</v>
      </c>
    </row>
    <row r="10" spans="1:12" ht="15.6" x14ac:dyDescent="0.3">
      <c r="A10" s="9" t="s">
        <v>39</v>
      </c>
      <c r="B10" s="1">
        <v>1E-3</v>
      </c>
      <c r="C10">
        <f t="shared" si="2"/>
        <v>1E-8</v>
      </c>
      <c r="D10">
        <f t="shared" si="0"/>
        <v>0.99999998999999995</v>
      </c>
      <c r="E10">
        <f t="shared" si="3"/>
        <v>1.0000000100000002</v>
      </c>
      <c r="F10" s="2">
        <v>0.98291784469479593</v>
      </c>
      <c r="G10">
        <f t="shared" si="7"/>
        <v>1.051454457167892E-8</v>
      </c>
      <c r="H10">
        <f t="shared" si="8"/>
        <v>0.99999998948545543</v>
      </c>
      <c r="I10">
        <f t="shared" si="4"/>
        <v>1.0514544571678919E-3</v>
      </c>
      <c r="J10" s="8">
        <f t="shared" si="5"/>
        <v>2.4986015946712094E-3</v>
      </c>
      <c r="K10" s="8">
        <f t="shared" si="6"/>
        <v>2.4986024383940346E-3</v>
      </c>
      <c r="L10" s="8">
        <f t="shared" si="1"/>
        <v>8.4372282511263608E-10</v>
      </c>
    </row>
    <row r="11" spans="1:12" ht="15.6" x14ac:dyDescent="0.3">
      <c r="A11" s="9" t="s">
        <v>40</v>
      </c>
      <c r="B11" s="1">
        <v>1E-3</v>
      </c>
      <c r="C11">
        <f t="shared" si="2"/>
        <v>1E-8</v>
      </c>
      <c r="D11">
        <f t="shared" si="0"/>
        <v>0.99999998999999995</v>
      </c>
      <c r="E11">
        <f t="shared" si="3"/>
        <v>1.0000000100000002</v>
      </c>
      <c r="F11" s="2">
        <v>0.98282280078711937</v>
      </c>
      <c r="G11">
        <f t="shared" si="7"/>
        <v>1.033493337967489E-8</v>
      </c>
      <c r="H11">
        <f t="shared" si="8"/>
        <v>0.99999998966506665</v>
      </c>
      <c r="I11">
        <f t="shared" si="4"/>
        <v>1.033493337967489E-3</v>
      </c>
      <c r="J11" s="8">
        <f t="shared" si="5"/>
        <v>2.4986115946712094E-3</v>
      </c>
      <c r="K11" s="8">
        <f t="shared" si="6"/>
        <v>2.4986127733274141E-3</v>
      </c>
      <c r="L11" s="8">
        <f t="shared" si="1"/>
        <v>1.1786562047547133E-9</v>
      </c>
    </row>
    <row r="12" spans="1:12" ht="15.6" x14ac:dyDescent="0.3">
      <c r="A12" s="9" t="s">
        <v>41</v>
      </c>
      <c r="B12" s="1">
        <v>1E-3</v>
      </c>
      <c r="C12">
        <f t="shared" si="2"/>
        <v>1E-8</v>
      </c>
      <c r="D12">
        <f t="shared" si="0"/>
        <v>0.99999998999999995</v>
      </c>
      <c r="E12">
        <f t="shared" si="3"/>
        <v>51144.848590288697</v>
      </c>
      <c r="F12" s="2">
        <v>50263.755680211863</v>
      </c>
      <c r="G12">
        <f t="shared" si="7"/>
        <v>1.0157408065184228E-8</v>
      </c>
      <c r="H12">
        <f t="shared" si="8"/>
        <v>0.99999998984259197</v>
      </c>
      <c r="I12">
        <f t="shared" si="4"/>
        <v>1.0157408065184228E-3</v>
      </c>
      <c r="J12" s="8">
        <f t="shared" si="5"/>
        <v>2.4986215946712093E-3</v>
      </c>
      <c r="K12" s="8">
        <f t="shared" si="6"/>
        <v>2.4986229307354794E-3</v>
      </c>
      <c r="L12" s="8">
        <f t="shared" si="1"/>
        <v>1.3360642700695202E-9</v>
      </c>
    </row>
    <row r="13" spans="1:12" ht="15.6" x14ac:dyDescent="0.3">
      <c r="A13" s="9" t="s">
        <v>42</v>
      </c>
      <c r="B13" s="1">
        <v>51.144848078840205</v>
      </c>
      <c r="C13">
        <f t="shared" si="2"/>
        <v>5.1144848078840211E-4</v>
      </c>
      <c r="D13">
        <f t="shared" si="0"/>
        <v>0.99948855151921157</v>
      </c>
      <c r="E13">
        <f t="shared" si="3"/>
        <v>0.94210501822948811</v>
      </c>
      <c r="F13" s="2">
        <v>1.7995728187981146</v>
      </c>
      <c r="G13">
        <f t="shared" si="7"/>
        <v>5.1054947214677427E-4</v>
      </c>
      <c r="H13">
        <f t="shared" si="8"/>
        <v>0.99948945052785321</v>
      </c>
      <c r="I13">
        <f t="shared" si="4"/>
        <v>51.054947214677426</v>
      </c>
      <c r="J13" s="8">
        <f t="shared" si="5"/>
        <v>3.0100700754596113E-3</v>
      </c>
      <c r="K13" s="8">
        <f t="shared" si="6"/>
        <v>3.0091724028822537E-3</v>
      </c>
      <c r="L13" s="8">
        <f t="shared" si="1"/>
        <v>8.9767257735766035E-7</v>
      </c>
    </row>
    <row r="14" spans="1:12" ht="15.6" x14ac:dyDescent="0.3">
      <c r="A14" s="9" t="s">
        <v>43</v>
      </c>
      <c r="B14" s="1">
        <v>48.159174491129285</v>
      </c>
      <c r="C14">
        <f t="shared" si="2"/>
        <v>4.8159174491129282E-4</v>
      </c>
      <c r="D14">
        <f t="shared" si="0"/>
        <v>0.99951840825508875</v>
      </c>
      <c r="E14">
        <f t="shared" si="3"/>
        <v>0.37518068392022613</v>
      </c>
      <c r="F14">
        <f>F2</f>
        <v>0.52652858023270921</v>
      </c>
      <c r="G14">
        <f t="shared" ref="G4:G25" si="9">F13*G13*H13</f>
        <v>9.1830187470212145E-4</v>
      </c>
      <c r="H14">
        <f t="shared" si="8"/>
        <v>0.9990816981252979</v>
      </c>
      <c r="I14">
        <f t="shared" si="4"/>
        <v>91.830187470212138</v>
      </c>
      <c r="J14" s="8">
        <f>C14</f>
        <v>4.8159174491129282E-4</v>
      </c>
      <c r="K14" s="8">
        <f>G14</f>
        <v>9.1830187470212145E-4</v>
      </c>
      <c r="L14" s="8">
        <f t="shared" si="1"/>
        <v>4.3671012979082862E-4</v>
      </c>
    </row>
    <row r="15" spans="1:12" ht="15.6" x14ac:dyDescent="0.3">
      <c r="A15" s="9" t="s">
        <v>44</v>
      </c>
      <c r="B15" s="1">
        <v>18.059690434173479</v>
      </c>
      <c r="C15">
        <f t="shared" si="2"/>
        <v>1.8059690434173479E-4</v>
      </c>
      <c r="D15">
        <f t="shared" si="0"/>
        <v>0.99981940309565831</v>
      </c>
      <c r="E15">
        <f t="shared" si="3"/>
        <v>4.2711676300481818</v>
      </c>
      <c r="F15">
        <f>F3</f>
        <v>0.10214683663391168</v>
      </c>
      <c r="G15">
        <f t="shared" si="9"/>
        <v>4.8306817216848489E-4</v>
      </c>
      <c r="H15">
        <f t="shared" si="8"/>
        <v>0.99951693182783152</v>
      </c>
      <c r="I15">
        <f t="shared" si="4"/>
        <v>48.306817216848486</v>
      </c>
      <c r="J15" s="8">
        <f t="shared" ref="J15:J25" si="10">C15+J14</f>
        <v>6.6218864925302761E-4</v>
      </c>
      <c r="K15" s="8">
        <f>K14+G15</f>
        <v>1.4013700468706062E-3</v>
      </c>
      <c r="L15" s="8">
        <f t="shared" si="1"/>
        <v>7.3918139761757862E-4</v>
      </c>
    </row>
    <row r="16" spans="1:12" ht="15.6" x14ac:dyDescent="0.3">
      <c r="A16" s="9" t="s">
        <v>45</v>
      </c>
      <c r="B16" s="1">
        <v>77.122034674605629</v>
      </c>
      <c r="C16">
        <f t="shared" si="2"/>
        <v>7.7122034674605633E-4</v>
      </c>
      <c r="D16">
        <f t="shared" si="0"/>
        <v>0.99922877965325396</v>
      </c>
      <c r="E16">
        <f t="shared" si="3"/>
        <v>2.6767368429991747E-2</v>
      </c>
      <c r="F16">
        <f t="shared" ref="F16:F24" si="11">F4</f>
        <v>6.7992720391928524E-2</v>
      </c>
      <c r="G16">
        <f t="shared" si="9"/>
        <v>4.9320049204880407E-5</v>
      </c>
      <c r="H16">
        <f t="shared" si="8"/>
        <v>0.99995067995079512</v>
      </c>
      <c r="I16">
        <f t="shared" si="4"/>
        <v>4.9320049204880405</v>
      </c>
      <c r="J16" s="8">
        <f t="shared" si="10"/>
        <v>1.4334089959990839E-3</v>
      </c>
      <c r="K16" s="8">
        <f t="shared" ref="K16:K25" si="12">K15+G16</f>
        <v>1.4506900960754867E-3</v>
      </c>
      <c r="L16" s="8">
        <f t="shared" si="1"/>
        <v>1.7281100076402744E-5</v>
      </c>
    </row>
    <row r="17" spans="1:12" ht="15.6" x14ac:dyDescent="0.3">
      <c r="A17" s="9" t="s">
        <v>46</v>
      </c>
      <c r="B17" s="1">
        <v>2.0627618444627052</v>
      </c>
      <c r="C17">
        <f t="shared" si="2"/>
        <v>2.062761844462705E-5</v>
      </c>
      <c r="D17">
        <f t="shared" si="0"/>
        <v>0.99997937238155532</v>
      </c>
      <c r="E17">
        <f t="shared" si="3"/>
        <v>4.8479693898179072E-4</v>
      </c>
      <c r="F17">
        <f>F5</f>
        <v>1.954741231688989E-3</v>
      </c>
      <c r="G17">
        <f t="shared" si="9"/>
        <v>3.3532389252377554E-6</v>
      </c>
      <c r="H17">
        <f t="shared" si="8"/>
        <v>0.9999966467610748</v>
      </c>
      <c r="I17">
        <f t="shared" si="4"/>
        <v>0.33532389252377554</v>
      </c>
      <c r="J17" s="8">
        <f t="shared" si="10"/>
        <v>1.4540366144437109E-3</v>
      </c>
      <c r="K17" s="8">
        <f t="shared" si="12"/>
        <v>1.4540433350007243E-3</v>
      </c>
      <c r="L17" s="8">
        <f t="shared" si="1"/>
        <v>6.7205570134561826E-9</v>
      </c>
    </row>
    <row r="18" spans="1:12" ht="15.6" x14ac:dyDescent="0.3">
      <c r="A18" s="9" t="s">
        <v>47</v>
      </c>
      <c r="B18" s="1">
        <v>1E-3</v>
      </c>
      <c r="C18">
        <f t="shared" si="2"/>
        <v>1E-8</v>
      </c>
      <c r="D18">
        <f t="shared" si="0"/>
        <v>0.99999998999999995</v>
      </c>
      <c r="E18">
        <f t="shared" si="3"/>
        <v>1.0000000100000002</v>
      </c>
      <c r="F18">
        <f t="shared" si="11"/>
        <v>0.98325108133972916</v>
      </c>
      <c r="G18">
        <f t="shared" si="9"/>
        <v>6.5546924073432861E-9</v>
      </c>
      <c r="H18">
        <f t="shared" si="8"/>
        <v>0.99999999344530754</v>
      </c>
      <c r="I18">
        <f t="shared" si="4"/>
        <v>6.5546924073432863E-4</v>
      </c>
      <c r="J18" s="8">
        <f t="shared" si="10"/>
        <v>1.4540466144437108E-3</v>
      </c>
      <c r="K18" s="8">
        <f t="shared" si="12"/>
        <v>1.4540498896931317E-3</v>
      </c>
      <c r="L18" s="8">
        <f t="shared" si="1"/>
        <v>3.2752494208507926E-9</v>
      </c>
    </row>
    <row r="19" spans="1:12" ht="15.6" x14ac:dyDescent="0.3">
      <c r="A19" s="9" t="s">
        <v>48</v>
      </c>
      <c r="B19" s="1">
        <v>1E-3</v>
      </c>
      <c r="C19">
        <f t="shared" si="2"/>
        <v>1E-8</v>
      </c>
      <c r="D19">
        <f t="shared" si="0"/>
        <v>0.99999998999999995</v>
      </c>
      <c r="E19">
        <f t="shared" si="3"/>
        <v>1.0000000100000002</v>
      </c>
      <c r="F19">
        <f t="shared" si="11"/>
        <v>0.98320243073312064</v>
      </c>
      <c r="G19">
        <f t="shared" si="9"/>
        <v>6.4449083551252058E-9</v>
      </c>
      <c r="H19">
        <f t="shared" si="8"/>
        <v>0.99999999355509162</v>
      </c>
      <c r="I19">
        <f t="shared" si="4"/>
        <v>6.4449083551252056E-4</v>
      </c>
      <c r="J19" s="8">
        <f t="shared" si="10"/>
        <v>1.4540566144437108E-3</v>
      </c>
      <c r="K19" s="8">
        <f t="shared" si="12"/>
        <v>1.4540563346014867E-3</v>
      </c>
      <c r="L19" s="8">
        <f t="shared" si="1"/>
        <v>2.7984222404631165E-10</v>
      </c>
    </row>
    <row r="20" spans="1:12" ht="15.6" x14ac:dyDescent="0.3">
      <c r="A20" s="9" t="s">
        <v>49</v>
      </c>
      <c r="B20" s="1">
        <v>1E-3</v>
      </c>
      <c r="C20">
        <f t="shared" si="2"/>
        <v>1E-8</v>
      </c>
      <c r="D20">
        <f t="shared" si="0"/>
        <v>0.99999998999999995</v>
      </c>
      <c r="E20">
        <f t="shared" si="3"/>
        <v>1.0000000100000002</v>
      </c>
      <c r="F20">
        <f t="shared" si="11"/>
        <v>0.98309370307580268</v>
      </c>
      <c r="G20">
        <f t="shared" si="9"/>
        <v>6.3366495197721742E-9</v>
      </c>
      <c r="H20">
        <f t="shared" si="8"/>
        <v>0.99999999366335046</v>
      </c>
      <c r="I20">
        <f t="shared" si="4"/>
        <v>6.3366495197721736E-4</v>
      </c>
      <c r="J20" s="8">
        <f t="shared" si="10"/>
        <v>1.4540666144437107E-3</v>
      </c>
      <c r="K20" s="8">
        <f t="shared" si="12"/>
        <v>1.4540626712510065E-3</v>
      </c>
      <c r="L20" s="8">
        <f t="shared" si="1"/>
        <v>3.9431927042164749E-9</v>
      </c>
    </row>
    <row r="21" spans="1:12" ht="15.6" x14ac:dyDescent="0.3">
      <c r="A21" s="9" t="s">
        <v>50</v>
      </c>
      <c r="B21" s="1">
        <v>1E-3</v>
      </c>
      <c r="C21">
        <f t="shared" si="2"/>
        <v>1E-8</v>
      </c>
      <c r="D21">
        <f t="shared" si="0"/>
        <v>0.99999998999999995</v>
      </c>
      <c r="E21">
        <f t="shared" si="3"/>
        <v>1.0000000100000002</v>
      </c>
      <c r="F21">
        <f t="shared" si="11"/>
        <v>0.98303365709076274</v>
      </c>
      <c r="G21">
        <f t="shared" si="9"/>
        <v>6.2295202020120468E-9</v>
      </c>
      <c r="H21">
        <f t="shared" si="8"/>
        <v>0.99999999377047977</v>
      </c>
      <c r="I21">
        <f t="shared" si="4"/>
        <v>6.2295202020120472E-4</v>
      </c>
      <c r="J21" s="8">
        <f t="shared" si="10"/>
        <v>1.4540766144437106E-3</v>
      </c>
      <c r="K21" s="8">
        <f t="shared" si="12"/>
        <v>1.4540689007712085E-3</v>
      </c>
      <c r="L21" s="8">
        <f t="shared" si="1"/>
        <v>7.7136725021732105E-9</v>
      </c>
    </row>
    <row r="22" spans="1:12" ht="15.6" x14ac:dyDescent="0.3">
      <c r="A22" s="9" t="s">
        <v>51</v>
      </c>
      <c r="B22" s="1">
        <v>1E-3</v>
      </c>
      <c r="C22">
        <f t="shared" si="2"/>
        <v>1E-8</v>
      </c>
      <c r="D22">
        <f t="shared" si="0"/>
        <v>0.99999998999999995</v>
      </c>
      <c r="E22">
        <f t="shared" si="3"/>
        <v>1.0000000100000002</v>
      </c>
      <c r="F22">
        <f t="shared" si="11"/>
        <v>0.98291784469479593</v>
      </c>
      <c r="G22">
        <f t="shared" si="9"/>
        <v>6.1238279879561789E-9</v>
      </c>
      <c r="H22">
        <f t="shared" si="8"/>
        <v>0.999999993876172</v>
      </c>
      <c r="I22">
        <f t="shared" si="4"/>
        <v>6.1238279879561783E-4</v>
      </c>
      <c r="J22" s="8">
        <f t="shared" si="10"/>
        <v>1.4540866144437106E-3</v>
      </c>
      <c r="K22" s="8">
        <f t="shared" si="12"/>
        <v>1.4540750245991964E-3</v>
      </c>
      <c r="L22" s="8">
        <f t="shared" si="1"/>
        <v>1.1589844514225262E-8</v>
      </c>
    </row>
    <row r="23" spans="1:12" ht="15.6" x14ac:dyDescent="0.3">
      <c r="A23" s="9" t="s">
        <v>52</v>
      </c>
      <c r="B23" s="1">
        <v>1E-3</v>
      </c>
      <c r="C23">
        <f t="shared" si="2"/>
        <v>1E-8</v>
      </c>
      <c r="D23">
        <f t="shared" si="0"/>
        <v>0.99999998999999995</v>
      </c>
      <c r="E23">
        <f t="shared" si="3"/>
        <v>1.0000000100000002</v>
      </c>
      <c r="F23">
        <f t="shared" si="11"/>
        <v>0.98282280078711937</v>
      </c>
      <c r="G23">
        <f t="shared" si="9"/>
        <v>6.0192197703428889E-9</v>
      </c>
      <c r="H23">
        <f t="shared" si="8"/>
        <v>0.99999999398078021</v>
      </c>
      <c r="I23">
        <f t="shared" si="4"/>
        <v>6.0192197703428892E-4</v>
      </c>
      <c r="J23" s="8">
        <f t="shared" si="10"/>
        <v>1.4540966144437105E-3</v>
      </c>
      <c r="K23" s="8">
        <f t="shared" si="12"/>
        <v>1.4540810438189668E-3</v>
      </c>
      <c r="L23" s="8">
        <f t="shared" si="1"/>
        <v>1.5570624743764874E-8</v>
      </c>
    </row>
    <row r="24" spans="1:12" ht="15.6" x14ac:dyDescent="0.3">
      <c r="A24" s="9" t="s">
        <v>53</v>
      </c>
      <c r="B24" s="1">
        <v>1E-3</v>
      </c>
      <c r="C24">
        <f t="shared" si="2"/>
        <v>1E-8</v>
      </c>
      <c r="D24">
        <f t="shared" si="0"/>
        <v>0.99999998999999995</v>
      </c>
      <c r="E24">
        <f t="shared" si="3"/>
        <v>3788.7462828189618</v>
      </c>
      <c r="F24">
        <f t="shared" si="11"/>
        <v>50263.755680211863</v>
      </c>
      <c r="G24">
        <f t="shared" si="9"/>
        <v>5.9158263976329399E-9</v>
      </c>
      <c r="H24">
        <f t="shared" si="8"/>
        <v>0.99999999408417362</v>
      </c>
      <c r="I24">
        <f t="shared" si="4"/>
        <v>5.9158263976329399E-4</v>
      </c>
      <c r="J24" s="8">
        <f t="shared" si="10"/>
        <v>1.4541066144437105E-3</v>
      </c>
      <c r="K24" s="8">
        <f t="shared" si="12"/>
        <v>1.4540869596453643E-3</v>
      </c>
      <c r="L24" s="8">
        <f t="shared" si="1"/>
        <v>1.9654798346160907E-8</v>
      </c>
    </row>
    <row r="25" spans="1:12" ht="15.6" x14ac:dyDescent="0.3">
      <c r="A25" s="9" t="s">
        <v>54</v>
      </c>
      <c r="B25" s="1">
        <v>3.7887462449314993</v>
      </c>
      <c r="C25">
        <f t="shared" si="2"/>
        <v>3.7887462449314992E-5</v>
      </c>
      <c r="D25">
        <f t="shared" si="0"/>
        <v>0.99996211253755074</v>
      </c>
      <c r="E25">
        <f t="shared" si="3"/>
        <v>0</v>
      </c>
      <c r="F25">
        <f>F13</f>
        <v>1.7995728187981146</v>
      </c>
      <c r="G25">
        <f t="shared" si="9"/>
        <v>2.9735165093808924E-4</v>
      </c>
      <c r="H25">
        <f t="shared" si="8"/>
        <v>0.99970264834906186</v>
      </c>
      <c r="I25">
        <f t="shared" si="4"/>
        <v>29.735165093808924</v>
      </c>
      <c r="J25" s="8">
        <f t="shared" si="10"/>
        <v>1.4919940768930255E-3</v>
      </c>
      <c r="K25" s="8">
        <f t="shared" si="12"/>
        <v>1.7514386105834535E-3</v>
      </c>
      <c r="L25" s="8">
        <f t="shared" si="1"/>
        <v>2.5944453369042796E-4</v>
      </c>
    </row>
    <row r="26" spans="1:12" x14ac:dyDescent="0.3">
      <c r="J26" s="8"/>
      <c r="K26" s="8"/>
      <c r="L26" s="8">
        <f>SUM(L2:L25)</f>
        <v>1.4617658345700245E-3</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26"/>
  <sheetViews>
    <sheetView zoomScale="70" zoomScaleNormal="70" workbookViewId="0">
      <selection activeCell="L26" sqref="L26"/>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27.408913933928559</v>
      </c>
      <c r="C2">
        <f>B2/100000</f>
        <v>2.7408913933928559E-4</v>
      </c>
      <c r="D2">
        <f t="shared" ref="D2:D25" si="0">1-C2</f>
        <v>0.99972591086066076</v>
      </c>
      <c r="E2">
        <f>C3/(C2*D2)</f>
        <v>1.4712893403783902</v>
      </c>
      <c r="F2" s="2">
        <v>1.4712707666056584</v>
      </c>
      <c r="G2">
        <v>2.7408913933928559E-4</v>
      </c>
      <c r="H2">
        <v>0.99972591086066076</v>
      </c>
      <c r="I2">
        <f>G2*100000</f>
        <v>27.408913933928559</v>
      </c>
      <c r="J2" s="8">
        <f>C2</f>
        <v>2.7408913933928559E-4</v>
      </c>
      <c r="K2" s="8">
        <f>G2</f>
        <v>2.7408913933928559E-4</v>
      </c>
      <c r="L2" s="8">
        <f t="shared" ref="L2:L25" si="1">ABS(J2-K2)</f>
        <v>0</v>
      </c>
    </row>
    <row r="3" spans="1:12" ht="15.6" x14ac:dyDescent="0.3">
      <c r="A3" s="9" t="s">
        <v>32</v>
      </c>
      <c r="B3" s="1">
        <v>40.315389862310106</v>
      </c>
      <c r="C3">
        <f t="shared" ref="C3:C25" si="2">B3/100000</f>
        <v>4.0315389862310107E-4</v>
      </c>
      <c r="D3">
        <f t="shared" si="0"/>
        <v>0.99959684610137689</v>
      </c>
      <c r="E3">
        <f t="shared" ref="E3:E25" si="3">C4/(C3*D3)</f>
        <v>0.27033273784865214</v>
      </c>
      <c r="F3" s="2">
        <v>0.27032028297680288</v>
      </c>
      <c r="G3">
        <f>F2*G2*H2</f>
        <v>4.031488091490707E-4</v>
      </c>
      <c r="H3">
        <f>1-G3</f>
        <v>0.99959685119085095</v>
      </c>
      <c r="I3">
        <f t="shared" ref="I3:I25" si="4">G3*100000</f>
        <v>40.314880914907071</v>
      </c>
      <c r="J3" s="8">
        <f t="shared" ref="J3:J13" si="5">C3+J2</f>
        <v>6.7724303796238661E-4</v>
      </c>
      <c r="K3" s="8">
        <f t="shared" ref="K3:K13" si="6">G3+K2</f>
        <v>6.7723794848835624E-4</v>
      </c>
      <c r="L3" s="8">
        <f t="shared" si="1"/>
        <v>5.0894740303685654E-9</v>
      </c>
    </row>
    <row r="4" spans="1:12" ht="15.6" x14ac:dyDescent="0.3">
      <c r="A4" s="9" t="s">
        <v>33</v>
      </c>
      <c r="B4" s="1">
        <v>10.894175918042491</v>
      </c>
      <c r="C4">
        <f t="shared" si="2"/>
        <v>1.089417591804249E-4</v>
      </c>
      <c r="D4">
        <f t="shared" si="0"/>
        <v>0.99989105824081959</v>
      </c>
      <c r="E4">
        <f t="shared" si="3"/>
        <v>8.2811569408752519E-2</v>
      </c>
      <c r="F4" s="2">
        <v>8.2981723851955916E-2</v>
      </c>
      <c r="G4">
        <f t="shared" ref="G4:G25" si="7">F3*G3*H3</f>
        <v>1.0893536529585208E-4</v>
      </c>
      <c r="H4">
        <f t="shared" ref="H4:H25" si="8">1-G4</f>
        <v>0.99989106463470412</v>
      </c>
      <c r="I4">
        <f t="shared" si="4"/>
        <v>10.893536529585209</v>
      </c>
      <c r="J4" s="8">
        <f t="shared" si="5"/>
        <v>7.861847971428115E-4</v>
      </c>
      <c r="K4" s="8">
        <f t="shared" si="6"/>
        <v>7.8617331378420829E-4</v>
      </c>
      <c r="L4" s="8">
        <f t="shared" si="1"/>
        <v>1.1483358603207525E-8</v>
      </c>
    </row>
    <row r="5" spans="1:12" ht="15.6" x14ac:dyDescent="0.3">
      <c r="A5" s="9" t="s">
        <v>34</v>
      </c>
      <c r="B5" s="1">
        <v>0.90206552187612976</v>
      </c>
      <c r="C5">
        <f t="shared" si="2"/>
        <v>9.020655218761297E-6</v>
      </c>
      <c r="D5">
        <f t="shared" si="0"/>
        <v>0.99999097934478121</v>
      </c>
      <c r="E5">
        <f t="shared" si="3"/>
        <v>4.0769598537722596</v>
      </c>
      <c r="F5" s="2">
        <v>4.0680591477463572</v>
      </c>
      <c r="G5">
        <f t="shared" si="7"/>
        <v>9.0386596637274042E-6</v>
      </c>
      <c r="H5">
        <f t="shared" si="8"/>
        <v>0.99999096134033627</v>
      </c>
      <c r="I5">
        <f t="shared" si="4"/>
        <v>0.90386596637274041</v>
      </c>
      <c r="J5" s="8">
        <f t="shared" si="5"/>
        <v>7.9520545236157279E-4</v>
      </c>
      <c r="K5" s="8">
        <f t="shared" si="6"/>
        <v>7.9521197344793574E-4</v>
      </c>
      <c r="L5" s="8">
        <f t="shared" si="1"/>
        <v>6.5210863629556332E-9</v>
      </c>
    </row>
    <row r="6" spans="1:12" ht="15.6" x14ac:dyDescent="0.3">
      <c r="A6" s="9" t="s">
        <v>35</v>
      </c>
      <c r="B6" s="1">
        <v>3.6776517430334521</v>
      </c>
      <c r="C6">
        <f t="shared" si="2"/>
        <v>3.6776517430334522E-5</v>
      </c>
      <c r="D6">
        <f t="shared" si="0"/>
        <v>0.99996322348256972</v>
      </c>
      <c r="E6">
        <f t="shared" si="3"/>
        <v>2.7192264187721264E-4</v>
      </c>
      <c r="F6" s="2">
        <v>2.7219114141839752E-4</v>
      </c>
      <c r="G6">
        <f t="shared" si="7"/>
        <v>3.6769469778664936E-5</v>
      </c>
      <c r="H6">
        <f t="shared" si="8"/>
        <v>0.99996323053022129</v>
      </c>
      <c r="I6">
        <f t="shared" si="4"/>
        <v>3.6769469778664936</v>
      </c>
      <c r="J6" s="8">
        <f t="shared" si="5"/>
        <v>8.3198196979190734E-4</v>
      </c>
      <c r="K6" s="8">
        <f t="shared" si="6"/>
        <v>8.3198144322660069E-4</v>
      </c>
      <c r="L6" s="8">
        <f t="shared" si="1"/>
        <v>5.2656530665721318E-10</v>
      </c>
    </row>
    <row r="7" spans="1:12" ht="15.6" x14ac:dyDescent="0.3">
      <c r="A7" s="9" t="s">
        <v>36</v>
      </c>
      <c r="B7" s="1">
        <v>1E-3</v>
      </c>
      <c r="C7">
        <f t="shared" si="2"/>
        <v>1E-8</v>
      </c>
      <c r="D7">
        <f t="shared" si="0"/>
        <v>0.99999998999999995</v>
      </c>
      <c r="E7">
        <f t="shared" si="3"/>
        <v>1.0000000100000002</v>
      </c>
      <c r="F7" s="2">
        <v>1.0009846531897904</v>
      </c>
      <c r="G7">
        <f t="shared" si="7"/>
        <v>1.0007955947639125E-8</v>
      </c>
      <c r="H7">
        <f t="shared" si="8"/>
        <v>0.99999998999204409</v>
      </c>
      <c r="I7">
        <f t="shared" si="4"/>
        <v>1.0007955947639125E-3</v>
      </c>
      <c r="J7" s="8">
        <f t="shared" si="5"/>
        <v>8.3199196979190739E-4</v>
      </c>
      <c r="K7" s="8">
        <f t="shared" si="6"/>
        <v>8.3199145118254838E-4</v>
      </c>
      <c r="L7" s="8">
        <f t="shared" si="1"/>
        <v>5.1860935901607008E-10</v>
      </c>
    </row>
    <row r="8" spans="1:12" ht="15.6" x14ac:dyDescent="0.3">
      <c r="A8" s="9" t="s">
        <v>37</v>
      </c>
      <c r="B8" s="1">
        <v>1E-3</v>
      </c>
      <c r="C8">
        <f t="shared" si="2"/>
        <v>1E-8</v>
      </c>
      <c r="D8">
        <f t="shared" si="0"/>
        <v>0.99999998999999995</v>
      </c>
      <c r="E8">
        <f t="shared" si="3"/>
        <v>1.0000000100000002</v>
      </c>
      <c r="F8" s="2">
        <v>1.0009718871483237</v>
      </c>
      <c r="G8">
        <f t="shared" si="7"/>
        <v>1.0017810213128445E-8</v>
      </c>
      <c r="H8">
        <f t="shared" si="8"/>
        <v>0.99999998998218975</v>
      </c>
      <c r="I8">
        <f t="shared" si="4"/>
        <v>1.0017810213128445E-3</v>
      </c>
      <c r="J8" s="8">
        <f t="shared" si="5"/>
        <v>8.3200196979190744E-4</v>
      </c>
      <c r="K8" s="8">
        <f t="shared" si="6"/>
        <v>8.3200146899276147E-4</v>
      </c>
      <c r="L8" s="8">
        <f t="shared" si="1"/>
        <v>5.0079914596778269E-10</v>
      </c>
    </row>
    <row r="9" spans="1:12" ht="15.6" x14ac:dyDescent="0.3">
      <c r="A9" s="9" t="s">
        <v>38</v>
      </c>
      <c r="B9" s="1">
        <v>1E-3</v>
      </c>
      <c r="C9">
        <f t="shared" si="2"/>
        <v>1E-8</v>
      </c>
      <c r="D9">
        <f t="shared" si="0"/>
        <v>0.99999998999999995</v>
      </c>
      <c r="E9">
        <f t="shared" si="3"/>
        <v>1.0000000100000002</v>
      </c>
      <c r="F9" s="2">
        <v>1.0009579511663287</v>
      </c>
      <c r="G9">
        <f t="shared" si="7"/>
        <v>1.0027546293674872E-8</v>
      </c>
      <c r="H9">
        <f t="shared" si="8"/>
        <v>0.99999998997245365</v>
      </c>
      <c r="I9">
        <f t="shared" si="4"/>
        <v>1.0027546293674872E-3</v>
      </c>
      <c r="J9" s="8">
        <f t="shared" si="5"/>
        <v>8.3201196979190749E-4</v>
      </c>
      <c r="K9" s="8">
        <f t="shared" si="6"/>
        <v>8.3201149653905511E-4</v>
      </c>
      <c r="L9" s="8">
        <f t="shared" si="1"/>
        <v>4.7325285237962561E-10</v>
      </c>
    </row>
    <row r="10" spans="1:12" ht="15.6" x14ac:dyDescent="0.3">
      <c r="A10" s="9" t="s">
        <v>39</v>
      </c>
      <c r="B10" s="1">
        <v>1E-3</v>
      </c>
      <c r="C10">
        <f t="shared" si="2"/>
        <v>1E-8</v>
      </c>
      <c r="D10">
        <f t="shared" si="0"/>
        <v>0.99999998999999995</v>
      </c>
      <c r="E10">
        <f t="shared" si="3"/>
        <v>346.94828111414807</v>
      </c>
      <c r="F10" s="2">
        <v>347.27434761682719</v>
      </c>
      <c r="G10">
        <f t="shared" si="7"/>
        <v>1.0037152092694304E-8</v>
      </c>
      <c r="H10">
        <f t="shared" si="8"/>
        <v>0.99999998996284789</v>
      </c>
      <c r="I10">
        <f t="shared" si="4"/>
        <v>1.0037152092694304E-3</v>
      </c>
      <c r="J10" s="8">
        <f t="shared" si="5"/>
        <v>8.3202196979190754E-4</v>
      </c>
      <c r="K10" s="8">
        <f t="shared" si="6"/>
        <v>8.3202153369114776E-4</v>
      </c>
      <c r="L10" s="8">
        <f t="shared" si="1"/>
        <v>4.3610075977935231E-10</v>
      </c>
    </row>
    <row r="11" spans="1:12" ht="15.6" x14ac:dyDescent="0.3">
      <c r="A11" s="9" t="s">
        <v>40</v>
      </c>
      <c r="B11" s="1">
        <v>0.34694827764466529</v>
      </c>
      <c r="C11">
        <f t="shared" si="2"/>
        <v>3.4694827764466529E-6</v>
      </c>
      <c r="D11">
        <f t="shared" si="0"/>
        <v>0.99999653051722359</v>
      </c>
      <c r="E11">
        <f t="shared" si="3"/>
        <v>2.8822840000346951E-3</v>
      </c>
      <c r="F11" s="2">
        <v>2.8755312247912787E-3</v>
      </c>
      <c r="G11">
        <f t="shared" si="7"/>
        <v>3.4856454099353327E-6</v>
      </c>
      <c r="H11">
        <f t="shared" si="8"/>
        <v>0.99999651435459003</v>
      </c>
      <c r="I11">
        <f t="shared" si="4"/>
        <v>0.34856454099353329</v>
      </c>
      <c r="J11" s="8">
        <f t="shared" si="5"/>
        <v>8.3549145256835416E-4</v>
      </c>
      <c r="K11" s="8">
        <f t="shared" si="6"/>
        <v>8.3550717910108312E-4</v>
      </c>
      <c r="L11" s="8">
        <f t="shared" si="1"/>
        <v>1.5726532728963134E-8</v>
      </c>
    </row>
    <row r="12" spans="1:12" ht="15.6" x14ac:dyDescent="0.3">
      <c r="A12" s="9" t="s">
        <v>41</v>
      </c>
      <c r="B12" s="1">
        <v>1E-3</v>
      </c>
      <c r="C12">
        <f t="shared" si="2"/>
        <v>1E-8</v>
      </c>
      <c r="D12">
        <f t="shared" si="0"/>
        <v>0.99999998999999995</v>
      </c>
      <c r="E12">
        <f t="shared" si="3"/>
        <v>9714.5518711961467</v>
      </c>
      <c r="F12" s="2">
        <v>9691.3329992602758</v>
      </c>
      <c r="G12">
        <f t="shared" si="7"/>
        <v>1.0023047277908931E-8</v>
      </c>
      <c r="H12">
        <f t="shared" si="8"/>
        <v>0.99999998997695272</v>
      </c>
      <c r="I12">
        <f t="shared" si="4"/>
        <v>1.0023047277908932E-3</v>
      </c>
      <c r="J12" s="8">
        <f t="shared" si="5"/>
        <v>8.3550145256835421E-4</v>
      </c>
      <c r="K12" s="8">
        <f t="shared" si="6"/>
        <v>8.3551720214836101E-4</v>
      </c>
      <c r="L12" s="8">
        <f t="shared" si="1"/>
        <v>1.5749580006808005E-8</v>
      </c>
    </row>
    <row r="13" spans="1:12" ht="15.6" x14ac:dyDescent="0.3">
      <c r="A13" s="9" t="s">
        <v>42</v>
      </c>
      <c r="B13" s="1">
        <v>9.7145517740506282</v>
      </c>
      <c r="C13">
        <f t="shared" si="2"/>
        <v>9.7145517740506276E-5</v>
      </c>
      <c r="D13">
        <f t="shared" si="0"/>
        <v>0.99990285448225946</v>
      </c>
      <c r="E13">
        <f t="shared" si="3"/>
        <v>0.84158517968915747</v>
      </c>
      <c r="F13" s="2">
        <v>0.83651576863374744</v>
      </c>
      <c r="G13">
        <f t="shared" si="7"/>
        <v>9.713668786393908E-5</v>
      </c>
      <c r="H13">
        <f t="shared" si="8"/>
        <v>0.99990286331213607</v>
      </c>
      <c r="I13">
        <f t="shared" si="4"/>
        <v>9.7136687863939084</v>
      </c>
      <c r="J13" s="8">
        <f t="shared" si="5"/>
        <v>9.3264697030886047E-4</v>
      </c>
      <c r="K13" s="8">
        <f t="shared" si="6"/>
        <v>9.3265389001230005E-4</v>
      </c>
      <c r="L13" s="8">
        <f t="shared" si="1"/>
        <v>6.9197034395854229E-9</v>
      </c>
    </row>
    <row r="14" spans="1:12" ht="15.6" x14ac:dyDescent="0.3">
      <c r="A14" s="9" t="s">
        <v>43</v>
      </c>
      <c r="B14" s="1">
        <v>8.1748285752542298</v>
      </c>
      <c r="C14">
        <f t="shared" si="2"/>
        <v>8.1748285752542292E-5</v>
      </c>
      <c r="D14">
        <f t="shared" si="0"/>
        <v>0.99991825171424742</v>
      </c>
      <c r="E14">
        <f t="shared" si="3"/>
        <v>0.19829207210593858</v>
      </c>
      <c r="F14">
        <f>F2</f>
        <v>1.4712707666056584</v>
      </c>
      <c r="G14">
        <f t="shared" si="7"/>
        <v>8.1248478136281848E-5</v>
      </c>
      <c r="H14">
        <f t="shared" si="8"/>
        <v>0.99991875152186371</v>
      </c>
      <c r="I14">
        <f t="shared" si="4"/>
        <v>8.1248478136281843</v>
      </c>
      <c r="J14" s="8">
        <f>C14</f>
        <v>8.1748285752542292E-5</v>
      </c>
      <c r="K14" s="8">
        <f>G14</f>
        <v>8.1248478136281848E-5</v>
      </c>
      <c r="L14" s="8">
        <f t="shared" si="1"/>
        <v>4.9980761626044437E-7</v>
      </c>
    </row>
    <row r="15" spans="1:12" ht="15.6" x14ac:dyDescent="0.3">
      <c r="A15" s="9" t="s">
        <v>44</v>
      </c>
      <c r="B15" s="1">
        <v>1.6208711830245457</v>
      </c>
      <c r="C15">
        <f t="shared" si="2"/>
        <v>1.6208711830245459E-5</v>
      </c>
      <c r="D15">
        <f t="shared" si="0"/>
        <v>0.99998379128816972</v>
      </c>
      <c r="E15">
        <f t="shared" si="3"/>
        <v>7.0435924284294869</v>
      </c>
      <c r="F15">
        <f>F3</f>
        <v>0.27032028297680288</v>
      </c>
      <c r="G15">
        <f t="shared" si="7"/>
        <v>1.1952879839103635E-4</v>
      </c>
      <c r="H15">
        <f t="shared" si="8"/>
        <v>0.99988047120160894</v>
      </c>
      <c r="I15">
        <f t="shared" si="4"/>
        <v>11.952879839103634</v>
      </c>
      <c r="J15" s="8">
        <f t="shared" ref="J15:J25" si="9">C15+J14</f>
        <v>9.7956997582787747E-5</v>
      </c>
      <c r="K15" s="8">
        <f>K14+G15</f>
        <v>2.0077727652731821E-4</v>
      </c>
      <c r="L15" s="8">
        <f t="shared" si="1"/>
        <v>1.0282027894453046E-4</v>
      </c>
    </row>
    <row r="16" spans="1:12" ht="15.6" x14ac:dyDescent="0.3">
      <c r="A16" s="9" t="s">
        <v>45</v>
      </c>
      <c r="B16" s="1">
        <v>11.416570941303322</v>
      </c>
      <c r="C16">
        <f t="shared" si="2"/>
        <v>1.1416570941303322E-4</v>
      </c>
      <c r="D16">
        <f t="shared" si="0"/>
        <v>0.99988583429058697</v>
      </c>
      <c r="E16">
        <f t="shared" si="3"/>
        <v>0.3025036713487087</v>
      </c>
      <c r="F16">
        <f t="shared" ref="F16:F24" si="10">F4</f>
        <v>8.2981723851955916E-2</v>
      </c>
      <c r="G16">
        <f t="shared" si="7"/>
        <v>3.2307196502932376E-5</v>
      </c>
      <c r="H16">
        <f t="shared" si="8"/>
        <v>0.99996769280349707</v>
      </c>
      <c r="I16">
        <f t="shared" si="4"/>
        <v>3.2307196502932376</v>
      </c>
      <c r="J16" s="8">
        <f t="shared" si="9"/>
        <v>2.1212270699582096E-4</v>
      </c>
      <c r="K16" s="8">
        <f t="shared" ref="K16:K25" si="11">K15+G16</f>
        <v>2.330844730302506E-4</v>
      </c>
      <c r="L16" s="8">
        <f t="shared" si="1"/>
        <v>2.0961766034429633E-5</v>
      </c>
    </row>
    <row r="17" spans="1:12" ht="15.6" x14ac:dyDescent="0.3">
      <c r="A17" s="9" t="s">
        <v>46</v>
      </c>
      <c r="B17" s="1">
        <v>3.4531603464435974</v>
      </c>
      <c r="C17">
        <f t="shared" si="2"/>
        <v>3.4531603464435973E-5</v>
      </c>
      <c r="D17">
        <f t="shared" si="0"/>
        <v>0.99996546839653555</v>
      </c>
      <c r="E17">
        <f t="shared" si="3"/>
        <v>2.8959979626369531E-4</v>
      </c>
      <c r="F17">
        <f>F5</f>
        <v>4.0680591477463572</v>
      </c>
      <c r="G17">
        <f t="shared" si="7"/>
        <v>2.6808202460525222E-6</v>
      </c>
      <c r="H17">
        <f t="shared" si="8"/>
        <v>0.99999731917975399</v>
      </c>
      <c r="I17">
        <f t="shared" si="4"/>
        <v>0.26808202460525221</v>
      </c>
      <c r="J17" s="8">
        <f t="shared" si="9"/>
        <v>2.4665431046025691E-4</v>
      </c>
      <c r="K17" s="8">
        <f t="shared" si="11"/>
        <v>2.3576529327630312E-4</v>
      </c>
      <c r="L17" s="8">
        <f t="shared" si="1"/>
        <v>1.0889017183953787E-5</v>
      </c>
    </row>
    <row r="18" spans="1:12" ht="15.6" x14ac:dyDescent="0.3">
      <c r="A18" s="9" t="s">
        <v>47</v>
      </c>
      <c r="B18" s="1">
        <v>1E-3</v>
      </c>
      <c r="C18">
        <f t="shared" si="2"/>
        <v>1E-8</v>
      </c>
      <c r="D18">
        <f t="shared" si="0"/>
        <v>0.99999998999999995</v>
      </c>
      <c r="E18">
        <f t="shared" si="3"/>
        <v>1.0000000100000002</v>
      </c>
      <c r="F18">
        <f t="shared" si="10"/>
        <v>2.7219114141839752E-4</v>
      </c>
      <c r="G18">
        <f t="shared" si="7"/>
        <v>1.0905706089101545E-5</v>
      </c>
      <c r="H18">
        <f t="shared" si="8"/>
        <v>0.99998909429391092</v>
      </c>
      <c r="I18">
        <f t="shared" si="4"/>
        <v>1.0905706089101546</v>
      </c>
      <c r="J18" s="8">
        <f t="shared" si="9"/>
        <v>2.466643104602569E-4</v>
      </c>
      <c r="K18" s="8">
        <f t="shared" si="11"/>
        <v>2.4667099936540466E-4</v>
      </c>
      <c r="L18" s="8">
        <f t="shared" si="1"/>
        <v>6.6889051477574471E-9</v>
      </c>
    </row>
    <row r="19" spans="1:12" ht="15.6" x14ac:dyDescent="0.3">
      <c r="A19" s="9" t="s">
        <v>48</v>
      </c>
      <c r="B19" s="1">
        <v>1E-3</v>
      </c>
      <c r="C19">
        <f t="shared" si="2"/>
        <v>1E-8</v>
      </c>
      <c r="D19">
        <f t="shared" si="0"/>
        <v>0.99999998999999995</v>
      </c>
      <c r="E19">
        <f t="shared" si="3"/>
        <v>1.0000000100000002</v>
      </c>
      <c r="F19">
        <f t="shared" si="10"/>
        <v>1.0009846531897904</v>
      </c>
      <c r="G19">
        <f t="shared" si="7"/>
        <v>2.9684042154691409E-9</v>
      </c>
      <c r="H19">
        <f t="shared" si="8"/>
        <v>0.99999999703159581</v>
      </c>
      <c r="I19">
        <f t="shared" si="4"/>
        <v>2.9684042154691411E-4</v>
      </c>
      <c r="J19" s="8">
        <f t="shared" si="9"/>
        <v>2.466743104602569E-4</v>
      </c>
      <c r="K19" s="8">
        <f t="shared" si="11"/>
        <v>2.4667396776962013E-4</v>
      </c>
      <c r="L19" s="8">
        <f t="shared" si="1"/>
        <v>3.4269063677256142E-10</v>
      </c>
    </row>
    <row r="20" spans="1:12" ht="15.6" x14ac:dyDescent="0.3">
      <c r="A20" s="9" t="s">
        <v>49</v>
      </c>
      <c r="B20" s="1">
        <v>1E-3</v>
      </c>
      <c r="C20">
        <f t="shared" si="2"/>
        <v>1E-8</v>
      </c>
      <c r="D20">
        <f t="shared" si="0"/>
        <v>0.99999998999999995</v>
      </c>
      <c r="E20">
        <f t="shared" si="3"/>
        <v>1.0000000100000002</v>
      </c>
      <c r="F20">
        <f t="shared" si="10"/>
        <v>1.0009718871483237</v>
      </c>
      <c r="G20">
        <f t="shared" si="7"/>
        <v>2.97132705532839E-9</v>
      </c>
      <c r="H20">
        <f t="shared" si="8"/>
        <v>0.99999999702867293</v>
      </c>
      <c r="I20">
        <f t="shared" si="4"/>
        <v>2.9713270553283899E-4</v>
      </c>
      <c r="J20" s="8">
        <f t="shared" si="9"/>
        <v>2.4668431046025689E-4</v>
      </c>
      <c r="K20" s="8">
        <f t="shared" si="11"/>
        <v>2.4667693909667546E-4</v>
      </c>
      <c r="L20" s="8">
        <f t="shared" si="1"/>
        <v>7.371363581435298E-9</v>
      </c>
    </row>
    <row r="21" spans="1:12" ht="15.6" x14ac:dyDescent="0.3">
      <c r="A21" s="9" t="s">
        <v>50</v>
      </c>
      <c r="B21" s="1">
        <v>1E-3</v>
      </c>
      <c r="C21">
        <f t="shared" si="2"/>
        <v>1E-8</v>
      </c>
      <c r="D21">
        <f t="shared" si="0"/>
        <v>0.99999998999999995</v>
      </c>
      <c r="E21">
        <f t="shared" si="3"/>
        <v>1.0000000100000002</v>
      </c>
      <c r="F21">
        <f t="shared" si="10"/>
        <v>1.0009579511663287</v>
      </c>
      <c r="G21">
        <f t="shared" si="7"/>
        <v>2.9742148410695651E-9</v>
      </c>
      <c r="H21">
        <f t="shared" si="8"/>
        <v>0.99999999702578513</v>
      </c>
      <c r="I21">
        <f t="shared" si="4"/>
        <v>2.9742148410695653E-4</v>
      </c>
      <c r="J21" s="8">
        <f t="shared" si="9"/>
        <v>2.4669431046025689E-4</v>
      </c>
      <c r="K21" s="8">
        <f t="shared" si="11"/>
        <v>2.466799133115165E-4</v>
      </c>
      <c r="L21" s="8">
        <f t="shared" si="1"/>
        <v>1.4397148740384353E-8</v>
      </c>
    </row>
    <row r="22" spans="1:12" ht="15.6" x14ac:dyDescent="0.3">
      <c r="A22" s="9" t="s">
        <v>51</v>
      </c>
      <c r="B22" s="1">
        <v>1E-3</v>
      </c>
      <c r="C22">
        <f t="shared" si="2"/>
        <v>1E-8</v>
      </c>
      <c r="D22">
        <f t="shared" si="0"/>
        <v>0.99999998999999995</v>
      </c>
      <c r="E22">
        <f t="shared" si="3"/>
        <v>1.0000000100000002</v>
      </c>
      <c r="F22">
        <f t="shared" si="10"/>
        <v>347.27434761682719</v>
      </c>
      <c r="G22">
        <f t="shared" si="7"/>
        <v>2.977063984791052E-9</v>
      </c>
      <c r="H22">
        <f t="shared" si="8"/>
        <v>0.99999999702293596</v>
      </c>
      <c r="I22">
        <f t="shared" si="4"/>
        <v>2.9770639847910519E-4</v>
      </c>
      <c r="J22" s="8">
        <f t="shared" si="9"/>
        <v>2.4670431046025688E-4</v>
      </c>
      <c r="K22" s="8">
        <f t="shared" si="11"/>
        <v>2.4668289037550127E-4</v>
      </c>
      <c r="L22" s="8">
        <f t="shared" si="1"/>
        <v>2.1420084755615146E-8</v>
      </c>
    </row>
    <row r="23" spans="1:12" ht="15.6" x14ac:dyDescent="0.3">
      <c r="A23" s="9" t="s">
        <v>52</v>
      </c>
      <c r="B23" s="1">
        <v>1E-3</v>
      </c>
      <c r="C23">
        <f t="shared" si="2"/>
        <v>1E-8</v>
      </c>
      <c r="D23">
        <f t="shared" si="0"/>
        <v>0.99999998999999995</v>
      </c>
      <c r="E23">
        <f t="shared" si="3"/>
        <v>140.9453216724572</v>
      </c>
      <c r="F23">
        <f t="shared" si="10"/>
        <v>2.8755312247912787E-3</v>
      </c>
      <c r="G23">
        <f t="shared" si="7"/>
        <v>1.0338579500540033E-6</v>
      </c>
      <c r="H23">
        <f t="shared" si="8"/>
        <v>0.99999896614204997</v>
      </c>
      <c r="I23">
        <f t="shared" si="4"/>
        <v>0.10338579500540034</v>
      </c>
      <c r="J23" s="8">
        <f t="shared" si="9"/>
        <v>2.4671431046025688E-4</v>
      </c>
      <c r="K23" s="8">
        <f t="shared" si="11"/>
        <v>2.4771674832555526E-4</v>
      </c>
      <c r="L23" s="8">
        <f t="shared" si="1"/>
        <v>1.002437865298383E-6</v>
      </c>
    </row>
    <row r="24" spans="1:12" ht="15.6" x14ac:dyDescent="0.3">
      <c r="A24" s="9" t="s">
        <v>53</v>
      </c>
      <c r="B24" s="1">
        <v>0.14094532026300396</v>
      </c>
      <c r="C24">
        <f t="shared" si="2"/>
        <v>1.4094532026300397E-6</v>
      </c>
      <c r="D24">
        <f t="shared" si="0"/>
        <v>0.99999859054679741</v>
      </c>
      <c r="E24">
        <f t="shared" si="3"/>
        <v>1.500002114182784</v>
      </c>
      <c r="F24">
        <f t="shared" si="10"/>
        <v>9691.3329992602758</v>
      </c>
      <c r="G24">
        <f t="shared" si="7"/>
        <v>2.9728877438321829E-9</v>
      </c>
      <c r="H24">
        <f t="shared" si="8"/>
        <v>0.99999999702711229</v>
      </c>
      <c r="I24">
        <f t="shared" si="4"/>
        <v>2.9728877438321829E-4</v>
      </c>
      <c r="J24" s="8">
        <f t="shared" si="9"/>
        <v>2.4812376366288694E-4</v>
      </c>
      <c r="K24" s="8">
        <f t="shared" si="11"/>
        <v>2.4771972121329907E-4</v>
      </c>
      <c r="L24" s="8">
        <f t="shared" si="1"/>
        <v>4.0404244958786289E-7</v>
      </c>
    </row>
    <row r="25" spans="1:12" ht="15.6" x14ac:dyDescent="0.3">
      <c r="A25" s="9" t="s">
        <v>54</v>
      </c>
      <c r="B25" s="1">
        <v>0.21141798039450596</v>
      </c>
      <c r="C25">
        <f t="shared" si="2"/>
        <v>2.1141798039450598E-6</v>
      </c>
      <c r="D25">
        <f t="shared" si="0"/>
        <v>0.99999788582019611</v>
      </c>
      <c r="E25">
        <f t="shared" si="3"/>
        <v>0</v>
      </c>
      <c r="F25">
        <f>F13</f>
        <v>0.83651576863374744</v>
      </c>
      <c r="G25">
        <f t="shared" si="7"/>
        <v>2.8811245009244669E-5</v>
      </c>
      <c r="H25">
        <f t="shared" si="8"/>
        <v>0.9999711887549908</v>
      </c>
      <c r="I25">
        <f t="shared" si="4"/>
        <v>2.881124500924467</v>
      </c>
      <c r="J25" s="8">
        <f t="shared" si="9"/>
        <v>2.50237943466832E-4</v>
      </c>
      <c r="K25" s="8">
        <f t="shared" si="11"/>
        <v>2.7653096622254374E-4</v>
      </c>
      <c r="L25" s="8">
        <f t="shared" si="1"/>
        <v>2.6293022755711744E-5</v>
      </c>
    </row>
    <row r="26" spans="1:12" x14ac:dyDescent="0.3">
      <c r="J26" s="8"/>
      <c r="K26" s="8"/>
      <c r="L26" s="8">
        <f>SUM(L2:L25)</f>
        <v>1.6298453810522997E-4</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26"/>
  <sheetViews>
    <sheetView zoomScale="70" zoomScaleNormal="70" workbookViewId="0">
      <selection activeCell="L26" sqref="L26"/>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280.58143714587908</v>
      </c>
      <c r="C2">
        <f>B2/100000</f>
        <v>2.8058143714587906E-3</v>
      </c>
      <c r="D2">
        <f t="shared" ref="D2:D25" si="0">1-C2</f>
        <v>0.99719418562854123</v>
      </c>
      <c r="E2">
        <f>C3/(C2*D2)</f>
        <v>0.38418085876154212</v>
      </c>
      <c r="F2" s="2">
        <v>0.38394334166694472</v>
      </c>
      <c r="G2">
        <v>2.8058143714587906E-3</v>
      </c>
      <c r="H2">
        <v>0.99719418562854123</v>
      </c>
      <c r="I2">
        <f>G2*100000</f>
        <v>280.58143714587908</v>
      </c>
      <c r="J2" s="8">
        <f>C2</f>
        <v>2.8058143714587906E-3</v>
      </c>
      <c r="K2" s="8">
        <f>G2</f>
        <v>2.8058143714587906E-3</v>
      </c>
      <c r="L2" s="8">
        <f t="shared" ref="L2:L25" si="1">ABS(J2-K2)</f>
        <v>0</v>
      </c>
    </row>
    <row r="3" spans="1:12" ht="15.6" x14ac:dyDescent="0.3">
      <c r="A3" s="9" t="s">
        <v>32</v>
      </c>
      <c r="B3" s="1">
        <v>107.49156747186213</v>
      </c>
      <c r="C3">
        <f t="shared" ref="C3:C25" si="2">B3/100000</f>
        <v>1.0749156747186213E-3</v>
      </c>
      <c r="D3">
        <f t="shared" si="0"/>
        <v>0.99892508432528138</v>
      </c>
      <c r="E3">
        <f t="shared" ref="E3:E25" si="3">C4/(C3*D3)</f>
        <v>2.6491989084152619E-2</v>
      </c>
      <c r="F3" s="2">
        <v>2.7025110422214099E-2</v>
      </c>
      <c r="G3">
        <f>F2*G2*H2</f>
        <v>1.0742511157168547E-3</v>
      </c>
      <c r="H3">
        <f>1-G3</f>
        <v>0.99892574888428309</v>
      </c>
      <c r="I3">
        <f t="shared" ref="I3:I25" si="4">G3*100000</f>
        <v>107.42511157168548</v>
      </c>
      <c r="J3" s="8">
        <f t="shared" ref="J3:J13" si="5">C3+J2</f>
        <v>3.8807300461774119E-3</v>
      </c>
      <c r="K3" s="8">
        <f t="shared" ref="K3:K13" si="6">G3+K2</f>
        <v>3.8800654871756456E-3</v>
      </c>
      <c r="L3" s="8">
        <f t="shared" si="1"/>
        <v>6.6455900176636343E-7</v>
      </c>
    </row>
    <row r="4" spans="1:12" ht="15.6" x14ac:dyDescent="0.3">
      <c r="A4" s="9" t="s">
        <v>33</v>
      </c>
      <c r="B4" s="1">
        <v>2.8446044318937047</v>
      </c>
      <c r="C4">
        <f t="shared" si="2"/>
        <v>2.8446044318937048E-5</v>
      </c>
      <c r="D4">
        <f t="shared" si="0"/>
        <v>0.99997155395568105</v>
      </c>
      <c r="E4">
        <f t="shared" si="3"/>
        <v>0.18182335397336716</v>
      </c>
      <c r="F4" s="2">
        <v>0.18213623831694312</v>
      </c>
      <c r="G4">
        <f t="shared" ref="G4:G25" si="7">F3*G3*H3</f>
        <v>2.9000567628209549E-5</v>
      </c>
      <c r="H4">
        <f t="shared" ref="H4:H25" si="8">1-G4</f>
        <v>0.99997099943237178</v>
      </c>
      <c r="I4">
        <f t="shared" si="4"/>
        <v>2.900056762820955</v>
      </c>
      <c r="J4" s="8">
        <f t="shared" si="5"/>
        <v>3.9091760904963486E-3</v>
      </c>
      <c r="K4" s="8">
        <f t="shared" si="6"/>
        <v>3.9090660548038551E-3</v>
      </c>
      <c r="L4" s="8">
        <f t="shared" si="1"/>
        <v>1.1003569249344591E-7</v>
      </c>
    </row>
    <row r="5" spans="1:12" ht="15.6" x14ac:dyDescent="0.3">
      <c r="A5" s="9" t="s">
        <v>34</v>
      </c>
      <c r="B5" s="1">
        <v>0.51720080579885541</v>
      </c>
      <c r="C5">
        <f t="shared" si="2"/>
        <v>5.172008057988554E-6</v>
      </c>
      <c r="D5">
        <f t="shared" si="0"/>
        <v>0.99999482799194206</v>
      </c>
      <c r="E5">
        <f t="shared" si="3"/>
        <v>1.9334950000517203E-3</v>
      </c>
      <c r="F5" s="2">
        <v>1.9263117569842262E-3</v>
      </c>
      <c r="G5">
        <f t="shared" si="7"/>
        <v>5.2819011142853483E-6</v>
      </c>
      <c r="H5">
        <f t="shared" si="8"/>
        <v>0.99999471809888574</v>
      </c>
      <c r="I5">
        <f t="shared" si="4"/>
        <v>0.52819011142853478</v>
      </c>
      <c r="J5" s="8">
        <f t="shared" si="5"/>
        <v>3.9143480985543372E-3</v>
      </c>
      <c r="K5" s="8">
        <f t="shared" si="6"/>
        <v>3.9143479559181401E-3</v>
      </c>
      <c r="L5" s="8">
        <f t="shared" si="1"/>
        <v>1.4263619712434616E-10</v>
      </c>
    </row>
    <row r="6" spans="1:12" ht="15.6" x14ac:dyDescent="0.3">
      <c r="A6" s="9" t="s">
        <v>35</v>
      </c>
      <c r="B6" s="1">
        <v>1E-3</v>
      </c>
      <c r="C6">
        <f t="shared" si="2"/>
        <v>1E-8</v>
      </c>
      <c r="D6">
        <f t="shared" si="0"/>
        <v>0.99999998999999995</v>
      </c>
      <c r="E6">
        <f t="shared" si="3"/>
        <v>1.0000000100000002</v>
      </c>
      <c r="F6" s="2">
        <v>0.99627773383664731</v>
      </c>
      <c r="G6">
        <f t="shared" si="7"/>
        <v>1.0174534474507116E-8</v>
      </c>
      <c r="H6">
        <f t="shared" si="8"/>
        <v>0.99999998982546556</v>
      </c>
      <c r="I6">
        <f t="shared" si="4"/>
        <v>1.0174534474507117E-3</v>
      </c>
      <c r="J6" s="8">
        <f t="shared" si="5"/>
        <v>3.9143580985543372E-3</v>
      </c>
      <c r="K6" s="8">
        <f t="shared" si="6"/>
        <v>3.9143581304526146E-3</v>
      </c>
      <c r="L6" s="8">
        <f t="shared" si="1"/>
        <v>3.1898277422226506E-11</v>
      </c>
    </row>
    <row r="7" spans="1:12" ht="15.6" x14ac:dyDescent="0.3">
      <c r="A7" s="9" t="s">
        <v>36</v>
      </c>
      <c r="B7" s="1">
        <v>1E-3</v>
      </c>
      <c r="C7">
        <f t="shared" si="2"/>
        <v>1E-8</v>
      </c>
      <c r="D7">
        <f t="shared" si="0"/>
        <v>0.99999998999999995</v>
      </c>
      <c r="E7">
        <f t="shared" si="3"/>
        <v>1.0000000100000002</v>
      </c>
      <c r="F7" s="2">
        <v>0.99627276806004572</v>
      </c>
      <c r="G7">
        <f t="shared" si="7"/>
        <v>1.0136662045968974E-8</v>
      </c>
      <c r="H7">
        <f t="shared" si="8"/>
        <v>0.99999998986333793</v>
      </c>
      <c r="I7">
        <f t="shared" si="4"/>
        <v>1.0136662045968975E-3</v>
      </c>
      <c r="J7" s="8">
        <f t="shared" si="5"/>
        <v>3.9143680985543371E-3</v>
      </c>
      <c r="K7" s="8">
        <f t="shared" si="6"/>
        <v>3.9143682671146608E-3</v>
      </c>
      <c r="L7" s="8">
        <f t="shared" si="1"/>
        <v>1.6856032368506302E-10</v>
      </c>
    </row>
    <row r="8" spans="1:12" ht="15.6" x14ac:dyDescent="0.3">
      <c r="A8" s="9" t="s">
        <v>37</v>
      </c>
      <c r="B8" s="1">
        <v>1E-3</v>
      </c>
      <c r="C8">
        <f t="shared" si="2"/>
        <v>1E-8</v>
      </c>
      <c r="D8">
        <f t="shared" si="0"/>
        <v>0.99999998999999995</v>
      </c>
      <c r="E8">
        <f t="shared" si="3"/>
        <v>1.0000000100000002</v>
      </c>
      <c r="F8" s="2">
        <v>0.99627006628658321</v>
      </c>
      <c r="G8">
        <f t="shared" si="7"/>
        <v>1.0098880253057778E-8</v>
      </c>
      <c r="H8">
        <f t="shared" si="8"/>
        <v>0.99999998990111971</v>
      </c>
      <c r="I8">
        <f t="shared" si="4"/>
        <v>1.0098880253057779E-3</v>
      </c>
      <c r="J8" s="8">
        <f t="shared" si="5"/>
        <v>3.914378098554337E-3</v>
      </c>
      <c r="K8" s="8">
        <f t="shared" si="6"/>
        <v>3.9143783659949137E-3</v>
      </c>
      <c r="L8" s="8">
        <f t="shared" si="1"/>
        <v>2.6744057662897447E-10</v>
      </c>
    </row>
    <row r="9" spans="1:12" ht="15.6" x14ac:dyDescent="0.3">
      <c r="A9" s="9" t="s">
        <v>38</v>
      </c>
      <c r="B9" s="1">
        <v>1E-3</v>
      </c>
      <c r="C9">
        <f t="shared" si="2"/>
        <v>1E-8</v>
      </c>
      <c r="D9">
        <f t="shared" si="0"/>
        <v>0.99999998999999995</v>
      </c>
      <c r="E9">
        <f t="shared" si="3"/>
        <v>86.200135161810593</v>
      </c>
      <c r="F9" s="2">
        <v>85.878576021988209</v>
      </c>
      <c r="G9">
        <f t="shared" si="7"/>
        <v>1.0061211997527161E-8</v>
      </c>
      <c r="H9">
        <f t="shared" si="8"/>
        <v>0.99999998993878803</v>
      </c>
      <c r="I9">
        <f t="shared" si="4"/>
        <v>1.0061211997527161E-3</v>
      </c>
      <c r="J9" s="8">
        <f t="shared" si="5"/>
        <v>3.914388098554337E-3</v>
      </c>
      <c r="K9" s="8">
        <f t="shared" si="6"/>
        <v>3.9143884272069109E-3</v>
      </c>
      <c r="L9" s="8">
        <f t="shared" si="1"/>
        <v>3.2865257390546354E-10</v>
      </c>
    </row>
    <row r="10" spans="1:12" ht="15.6" x14ac:dyDescent="0.3">
      <c r="A10" s="9" t="s">
        <v>39</v>
      </c>
      <c r="B10" s="1">
        <v>8.6200134299809245E-2</v>
      </c>
      <c r="C10">
        <f t="shared" si="2"/>
        <v>8.6200134299809245E-7</v>
      </c>
      <c r="D10">
        <f t="shared" si="0"/>
        <v>0.99999913799865703</v>
      </c>
      <c r="E10">
        <f t="shared" si="3"/>
        <v>9.0000077580187732</v>
      </c>
      <c r="F10" s="2">
        <v>8.9681718830704327</v>
      </c>
      <c r="G10">
        <f t="shared" si="7"/>
        <v>8.6404255070966081E-7</v>
      </c>
      <c r="H10">
        <f t="shared" si="8"/>
        <v>0.99999913595744927</v>
      </c>
      <c r="I10">
        <f t="shared" si="4"/>
        <v>8.6404255070966079E-2</v>
      </c>
      <c r="J10" s="8">
        <f t="shared" si="5"/>
        <v>3.9152500998973347E-3</v>
      </c>
      <c r="K10" s="8">
        <f t="shared" si="6"/>
        <v>3.915252469757621E-3</v>
      </c>
      <c r="L10" s="8">
        <f t="shared" si="1"/>
        <v>2.369860286309533E-9</v>
      </c>
    </row>
    <row r="11" spans="1:12" ht="15.6" x14ac:dyDescent="0.3">
      <c r="A11" s="9" t="s">
        <v>40</v>
      </c>
      <c r="B11" s="1">
        <v>0.77580120869828317</v>
      </c>
      <c r="C11">
        <f t="shared" si="2"/>
        <v>7.7580120869828319E-6</v>
      </c>
      <c r="D11">
        <f t="shared" si="0"/>
        <v>0.99999224198791303</v>
      </c>
      <c r="E11">
        <f t="shared" si="3"/>
        <v>1.4444556505488404</v>
      </c>
      <c r="F11" s="2">
        <v>1.4425987071451578</v>
      </c>
      <c r="G11">
        <f t="shared" si="7"/>
        <v>7.748875413686976E-6</v>
      </c>
      <c r="H11">
        <f t="shared" si="8"/>
        <v>0.99999225112458634</v>
      </c>
      <c r="I11">
        <f t="shared" si="4"/>
        <v>0.77488754136869764</v>
      </c>
      <c r="J11" s="8">
        <f t="shared" si="5"/>
        <v>3.9230081119843172E-3</v>
      </c>
      <c r="K11" s="8">
        <f t="shared" si="6"/>
        <v>3.9230013451713079E-3</v>
      </c>
      <c r="L11" s="8">
        <f t="shared" si="1"/>
        <v>6.7668130092346512E-9</v>
      </c>
    </row>
    <row r="12" spans="1:12" ht="15.6" x14ac:dyDescent="0.3">
      <c r="A12" s="9" t="s">
        <v>41</v>
      </c>
      <c r="B12" s="1">
        <v>1.1206017458975202</v>
      </c>
      <c r="C12">
        <f t="shared" si="2"/>
        <v>1.1206017458975201E-5</v>
      </c>
      <c r="D12">
        <f t="shared" si="0"/>
        <v>0.99998879398254104</v>
      </c>
      <c r="E12">
        <f t="shared" si="3"/>
        <v>145.30932064647641</v>
      </c>
      <c r="F12" s="2">
        <v>145.66852913609989</v>
      </c>
      <c r="G12">
        <f t="shared" si="7"/>
        <v>1.1178431032673125E-5</v>
      </c>
      <c r="H12">
        <f t="shared" si="8"/>
        <v>0.99998882156896729</v>
      </c>
      <c r="I12">
        <f t="shared" si="4"/>
        <v>1.1178431032673124</v>
      </c>
      <c r="J12" s="8">
        <f t="shared" si="5"/>
        <v>3.9342141294432921E-3</v>
      </c>
      <c r="K12" s="8">
        <f t="shared" si="6"/>
        <v>3.9341797762039808E-3</v>
      </c>
      <c r="L12" s="8">
        <f t="shared" si="1"/>
        <v>3.4353239311384065E-8</v>
      </c>
    </row>
    <row r="13" spans="1:12" ht="15.6" x14ac:dyDescent="0.3">
      <c r="A13" s="9" t="s">
        <v>42</v>
      </c>
      <c r="B13" s="1">
        <v>162.83205369233966</v>
      </c>
      <c r="C13">
        <f t="shared" si="2"/>
        <v>1.6283205369233965E-3</v>
      </c>
      <c r="D13">
        <f t="shared" si="0"/>
        <v>0.99837167946307659</v>
      </c>
      <c r="E13">
        <f t="shared" si="3"/>
        <v>0.58087055655755249</v>
      </c>
      <c r="F13" s="2">
        <v>0.94769961930168567</v>
      </c>
      <c r="G13">
        <f t="shared" si="7"/>
        <v>1.6283274042297677E-3</v>
      </c>
      <c r="H13">
        <f t="shared" si="8"/>
        <v>0.9983716725957702</v>
      </c>
      <c r="I13">
        <f t="shared" si="4"/>
        <v>162.83274042297677</v>
      </c>
      <c r="J13" s="8">
        <f t="shared" si="5"/>
        <v>5.5625346663666884E-3</v>
      </c>
      <c r="K13" s="8">
        <f t="shared" si="6"/>
        <v>5.5625071804337482E-3</v>
      </c>
      <c r="L13" s="8">
        <f t="shared" si="1"/>
        <v>2.7485932940253532E-8</v>
      </c>
    </row>
    <row r="14" spans="1:12" ht="15.6" x14ac:dyDescent="0.3">
      <c r="A14" s="9" t="s">
        <v>43</v>
      </c>
      <c r="B14" s="1">
        <v>94.430332021179254</v>
      </c>
      <c r="C14">
        <f t="shared" si="2"/>
        <v>9.4430332021179259E-4</v>
      </c>
      <c r="D14">
        <f t="shared" si="0"/>
        <v>0.99905569667978822</v>
      </c>
      <c r="E14">
        <f t="shared" si="3"/>
        <v>0.13412848112411696</v>
      </c>
      <c r="F14">
        <f>F2</f>
        <v>0.38394334166694472</v>
      </c>
      <c r="G14">
        <f t="shared" si="7"/>
        <v>1.5406524828031694E-3</v>
      </c>
      <c r="H14">
        <f t="shared" si="8"/>
        <v>0.99845934751719678</v>
      </c>
      <c r="I14">
        <f t="shared" si="4"/>
        <v>154.06524828031695</v>
      </c>
      <c r="J14" s="8">
        <f>C14</f>
        <v>9.4430332021179259E-4</v>
      </c>
      <c r="K14" s="8">
        <f>G14</f>
        <v>1.5406524828031694E-3</v>
      </c>
      <c r="L14" s="8">
        <f t="shared" si="1"/>
        <v>5.9634916259137681E-4</v>
      </c>
    </row>
    <row r="15" spans="1:12" ht="15.6" x14ac:dyDescent="0.3">
      <c r="A15" s="9" t="s">
        <v>44</v>
      </c>
      <c r="B15" s="1">
        <v>12.653836651880903</v>
      </c>
      <c r="C15">
        <f t="shared" si="2"/>
        <v>1.2653836651880902E-4</v>
      </c>
      <c r="D15">
        <f t="shared" si="0"/>
        <v>0.99987346163348123</v>
      </c>
      <c r="E15">
        <f t="shared" si="3"/>
        <v>8.5112810852381635</v>
      </c>
      <c r="F15">
        <f>F3</f>
        <v>2.7025110422214099E-2</v>
      </c>
      <c r="G15">
        <f t="shared" si="7"/>
        <v>5.9061193081177119E-4</v>
      </c>
      <c r="H15">
        <f t="shared" si="8"/>
        <v>0.99940938806918822</v>
      </c>
      <c r="I15">
        <f t="shared" si="4"/>
        <v>59.061193081177116</v>
      </c>
      <c r="J15" s="8">
        <f t="shared" ref="J15:J25" si="9">C15+J14</f>
        <v>1.0708416867306015E-3</v>
      </c>
      <c r="K15" s="8">
        <f>K14+G15</f>
        <v>2.1312644136149408E-3</v>
      </c>
      <c r="L15" s="8">
        <f t="shared" si="1"/>
        <v>1.0604227268843393E-3</v>
      </c>
    </row>
    <row r="16" spans="1:12" ht="15.6" x14ac:dyDescent="0.3">
      <c r="A16" s="9" t="s">
        <v>45</v>
      </c>
      <c r="B16" s="1">
        <v>107.68673232314973</v>
      </c>
      <c r="C16">
        <f t="shared" si="2"/>
        <v>1.0768673232314974E-3</v>
      </c>
      <c r="D16">
        <f t="shared" si="0"/>
        <v>0.99892313267676847</v>
      </c>
      <c r="E16">
        <f t="shared" si="3"/>
        <v>2.4006667343323533E-3</v>
      </c>
      <c r="F16">
        <f t="shared" ref="F16:F24" si="10">F4</f>
        <v>0.18213623831694312</v>
      </c>
      <c r="G16">
        <f t="shared" si="7"/>
        <v>1.5951925681560057E-5</v>
      </c>
      <c r="H16">
        <f t="shared" si="8"/>
        <v>0.9999840480743184</v>
      </c>
      <c r="I16">
        <f t="shared" si="4"/>
        <v>1.5951925681560057</v>
      </c>
      <c r="J16" s="8">
        <f t="shared" si="9"/>
        <v>2.1477090099620991E-3</v>
      </c>
      <c r="K16" s="8">
        <f t="shared" ref="K16:K25" si="11">K15+G16</f>
        <v>2.147216339296501E-3</v>
      </c>
      <c r="L16" s="8">
        <f t="shared" si="1"/>
        <v>4.926706655980842E-7</v>
      </c>
    </row>
    <row r="17" spans="1:12" ht="15.6" x14ac:dyDescent="0.3">
      <c r="A17" s="9" t="s">
        <v>46</v>
      </c>
      <c r="B17" s="1">
        <v>0.25824156432410006</v>
      </c>
      <c r="C17">
        <f t="shared" si="2"/>
        <v>2.5824156432410005E-6</v>
      </c>
      <c r="D17">
        <f t="shared" si="0"/>
        <v>0.99999741758435678</v>
      </c>
      <c r="E17">
        <f t="shared" si="3"/>
        <v>3.8723533333591574E-3</v>
      </c>
      <c r="F17">
        <f>F5</f>
        <v>1.9263117569842262E-3</v>
      </c>
      <c r="G17">
        <f t="shared" si="7"/>
        <v>2.905377390447253E-6</v>
      </c>
      <c r="H17">
        <f t="shared" si="8"/>
        <v>0.99999709462260955</v>
      </c>
      <c r="I17">
        <f t="shared" si="4"/>
        <v>0.2905377390447253</v>
      </c>
      <c r="J17" s="8">
        <f t="shared" si="9"/>
        <v>2.15029142560534E-3</v>
      </c>
      <c r="K17" s="8">
        <f t="shared" si="11"/>
        <v>2.1501217166869481E-3</v>
      </c>
      <c r="L17" s="8">
        <f t="shared" si="1"/>
        <v>1.6970891839182198E-7</v>
      </c>
    </row>
    <row r="18" spans="1:12" ht="15.6" x14ac:dyDescent="0.3">
      <c r="A18" s="9" t="s">
        <v>47</v>
      </c>
      <c r="B18" s="1">
        <v>1E-3</v>
      </c>
      <c r="C18">
        <f t="shared" si="2"/>
        <v>1E-8</v>
      </c>
      <c r="D18">
        <f t="shared" si="0"/>
        <v>0.99999998999999995</v>
      </c>
      <c r="E18">
        <f t="shared" si="3"/>
        <v>1.0000000100000002</v>
      </c>
      <c r="F18">
        <f t="shared" si="10"/>
        <v>0.99627773383664731</v>
      </c>
      <c r="G18">
        <f t="shared" si="7"/>
        <v>5.596646365277639E-9</v>
      </c>
      <c r="H18">
        <f t="shared" si="8"/>
        <v>0.99999999440335363</v>
      </c>
      <c r="I18">
        <f t="shared" si="4"/>
        <v>5.5966463652776385E-4</v>
      </c>
      <c r="J18" s="8">
        <f t="shared" si="9"/>
        <v>2.1503014256053399E-3</v>
      </c>
      <c r="K18" s="8">
        <f t="shared" si="11"/>
        <v>2.1501273133333132E-3</v>
      </c>
      <c r="L18" s="8">
        <f t="shared" si="1"/>
        <v>1.7411227202666565E-7</v>
      </c>
    </row>
    <row r="19" spans="1:12" ht="15.6" x14ac:dyDescent="0.3">
      <c r="A19" s="9" t="s">
        <v>48</v>
      </c>
      <c r="B19" s="1">
        <v>1E-3</v>
      </c>
      <c r="C19">
        <f t="shared" si="2"/>
        <v>1E-8</v>
      </c>
      <c r="D19">
        <f t="shared" si="0"/>
        <v>0.99999998999999995</v>
      </c>
      <c r="E19">
        <f t="shared" si="3"/>
        <v>1.0000000100000002</v>
      </c>
      <c r="F19">
        <f t="shared" si="10"/>
        <v>0.99627276806004572</v>
      </c>
      <c r="G19">
        <f t="shared" si="7"/>
        <v>5.5758141266780555E-9</v>
      </c>
      <c r="H19">
        <f t="shared" si="8"/>
        <v>0.99999999442418586</v>
      </c>
      <c r="I19">
        <f t="shared" si="4"/>
        <v>5.5758141266780555E-4</v>
      </c>
      <c r="J19" s="8">
        <f t="shared" si="9"/>
        <v>2.1503114256053398E-3</v>
      </c>
      <c r="K19" s="8">
        <f t="shared" si="11"/>
        <v>2.15013288914744E-3</v>
      </c>
      <c r="L19" s="8">
        <f t="shared" si="1"/>
        <v>1.785364578997875E-7</v>
      </c>
    </row>
    <row r="20" spans="1:12" ht="15.6" x14ac:dyDescent="0.3">
      <c r="A20" s="9" t="s">
        <v>49</v>
      </c>
      <c r="B20" s="1">
        <v>1E-3</v>
      </c>
      <c r="C20">
        <f t="shared" si="2"/>
        <v>1E-8</v>
      </c>
      <c r="D20">
        <f t="shared" si="0"/>
        <v>0.99999998999999995</v>
      </c>
      <c r="E20">
        <f t="shared" si="3"/>
        <v>1.0000000100000002</v>
      </c>
      <c r="F20">
        <f t="shared" si="10"/>
        <v>0.99627006628658321</v>
      </c>
      <c r="G20">
        <f t="shared" si="7"/>
        <v>5.5550317432000287E-9</v>
      </c>
      <c r="H20">
        <f t="shared" si="8"/>
        <v>0.99999999444496823</v>
      </c>
      <c r="I20">
        <f t="shared" si="4"/>
        <v>5.5550317432000282E-4</v>
      </c>
      <c r="J20" s="8">
        <f t="shared" si="9"/>
        <v>2.1503214256053398E-3</v>
      </c>
      <c r="K20" s="8">
        <f t="shared" si="11"/>
        <v>2.1501384441791832E-3</v>
      </c>
      <c r="L20" s="8">
        <f t="shared" si="1"/>
        <v>1.8298142615653587E-7</v>
      </c>
    </row>
    <row r="21" spans="1:12" ht="15.6" x14ac:dyDescent="0.3">
      <c r="A21" s="9" t="s">
        <v>50</v>
      </c>
      <c r="B21" s="1">
        <v>1E-3</v>
      </c>
      <c r="C21">
        <f t="shared" si="2"/>
        <v>1E-8</v>
      </c>
      <c r="D21">
        <f t="shared" si="0"/>
        <v>0.99999998999999995</v>
      </c>
      <c r="E21">
        <f t="shared" si="3"/>
        <v>1.0000000100000002</v>
      </c>
      <c r="F21">
        <f t="shared" si="10"/>
        <v>85.878576021988209</v>
      </c>
      <c r="G21">
        <f t="shared" si="7"/>
        <v>5.5343118122786883E-9</v>
      </c>
      <c r="H21">
        <f t="shared" si="8"/>
        <v>0.99999999446568821</v>
      </c>
      <c r="I21">
        <f t="shared" si="4"/>
        <v>5.5343118122786882E-4</v>
      </c>
      <c r="J21" s="8">
        <f t="shared" si="9"/>
        <v>2.1503314256053397E-3</v>
      </c>
      <c r="K21" s="8">
        <f t="shared" si="11"/>
        <v>2.1501439784909955E-3</v>
      </c>
      <c r="L21" s="8">
        <f t="shared" si="1"/>
        <v>1.8744711434426353E-7</v>
      </c>
    </row>
    <row r="22" spans="1:12" ht="15.6" x14ac:dyDescent="0.3">
      <c r="A22" s="9" t="s">
        <v>51</v>
      </c>
      <c r="B22" s="1">
        <v>1E-3</v>
      </c>
      <c r="C22">
        <f t="shared" si="2"/>
        <v>1E-8</v>
      </c>
      <c r="D22">
        <f t="shared" si="0"/>
        <v>0.99999998999999995</v>
      </c>
      <c r="E22">
        <f t="shared" si="3"/>
        <v>1.0000000100000002</v>
      </c>
      <c r="F22">
        <f t="shared" si="10"/>
        <v>8.9681718830704327</v>
      </c>
      <c r="G22">
        <f t="shared" si="7"/>
        <v>4.752788150698215E-7</v>
      </c>
      <c r="H22">
        <f t="shared" si="8"/>
        <v>0.99999952472118492</v>
      </c>
      <c r="I22">
        <f t="shared" si="4"/>
        <v>4.7527881506982152E-2</v>
      </c>
      <c r="J22" s="8">
        <f t="shared" si="9"/>
        <v>2.1503414256053397E-3</v>
      </c>
      <c r="K22" s="8">
        <f t="shared" si="11"/>
        <v>2.1506192573060652E-3</v>
      </c>
      <c r="L22" s="8">
        <f t="shared" si="1"/>
        <v>2.7783170072556707E-7</v>
      </c>
    </row>
    <row r="23" spans="1:12" ht="15.6" x14ac:dyDescent="0.3">
      <c r="A23" s="9" t="s">
        <v>52</v>
      </c>
      <c r="B23" s="1">
        <v>1E-3</v>
      </c>
      <c r="C23">
        <f t="shared" si="2"/>
        <v>1E-8</v>
      </c>
      <c r="D23">
        <f t="shared" si="0"/>
        <v>0.99999998999999995</v>
      </c>
      <c r="E23">
        <f t="shared" si="3"/>
        <v>1.0000000100000002</v>
      </c>
      <c r="F23">
        <f t="shared" si="10"/>
        <v>1.4425987071451578</v>
      </c>
      <c r="G23">
        <f t="shared" si="7"/>
        <v>4.2623800801082879E-6</v>
      </c>
      <c r="H23">
        <f t="shared" si="8"/>
        <v>0.99999573761991989</v>
      </c>
      <c r="I23">
        <f t="shared" si="4"/>
        <v>0.42623800801082878</v>
      </c>
      <c r="J23" s="8">
        <f t="shared" si="9"/>
        <v>2.1503514256053396E-3</v>
      </c>
      <c r="K23" s="8">
        <f t="shared" si="11"/>
        <v>2.1548816373861733E-3</v>
      </c>
      <c r="L23" s="8">
        <f t="shared" si="1"/>
        <v>4.5302117808337407E-6</v>
      </c>
    </row>
    <row r="24" spans="1:12" ht="15.6" x14ac:dyDescent="0.3">
      <c r="A24" s="9" t="s">
        <v>53</v>
      </c>
      <c r="B24" s="1">
        <v>1E-3</v>
      </c>
      <c r="C24">
        <f t="shared" si="2"/>
        <v>1E-8</v>
      </c>
      <c r="D24">
        <f t="shared" si="0"/>
        <v>0.99999998999999995</v>
      </c>
      <c r="E24">
        <f t="shared" si="3"/>
        <v>602.56365611520334</v>
      </c>
      <c r="F24">
        <f t="shared" si="10"/>
        <v>145.66852913609989</v>
      </c>
      <c r="G24">
        <f t="shared" si="7"/>
        <v>6.1488777839595961E-6</v>
      </c>
      <c r="H24">
        <f t="shared" si="8"/>
        <v>0.99999385112221606</v>
      </c>
      <c r="I24">
        <f t="shared" si="4"/>
        <v>0.61488777839595965</v>
      </c>
      <c r="J24" s="8">
        <f t="shared" si="9"/>
        <v>2.1503614256053395E-3</v>
      </c>
      <c r="K24" s="8">
        <f t="shared" si="11"/>
        <v>2.1610305151701331E-3</v>
      </c>
      <c r="L24" s="8">
        <f t="shared" si="1"/>
        <v>1.0669089564793559E-5</v>
      </c>
    </row>
    <row r="25" spans="1:12" ht="15.6" x14ac:dyDescent="0.3">
      <c r="A25" s="9" t="s">
        <v>54</v>
      </c>
      <c r="B25" s="1">
        <v>0.6025636500895668</v>
      </c>
      <c r="C25">
        <f t="shared" si="2"/>
        <v>6.0256365008956681E-6</v>
      </c>
      <c r="D25">
        <f t="shared" si="0"/>
        <v>0.99999397436349913</v>
      </c>
      <c r="E25">
        <f t="shared" si="3"/>
        <v>0</v>
      </c>
      <c r="F25">
        <f>F13</f>
        <v>0.94769961930168567</v>
      </c>
      <c r="G25">
        <f t="shared" si="7"/>
        <v>8.9569247508960927E-4</v>
      </c>
      <c r="H25">
        <f t="shared" si="8"/>
        <v>0.99910430752491042</v>
      </c>
      <c r="I25">
        <f t="shared" si="4"/>
        <v>89.569247508960927</v>
      </c>
      <c r="J25" s="8">
        <f t="shared" si="9"/>
        <v>2.1563870621062351E-3</v>
      </c>
      <c r="K25" s="8">
        <f t="shared" si="11"/>
        <v>3.0567229902597423E-3</v>
      </c>
      <c r="L25" s="8">
        <f t="shared" si="1"/>
        <v>9.0033592815350711E-4</v>
      </c>
    </row>
    <row r="26" spans="1:12" x14ac:dyDescent="0.3">
      <c r="J26" s="8"/>
      <c r="K26" s="8"/>
      <c r="L26" s="8">
        <f>SUM(L2:L25)</f>
        <v>2.5748169172577491E-3</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26"/>
  <sheetViews>
    <sheetView zoomScale="70" zoomScaleNormal="70" workbookViewId="0">
      <selection activeCell="L26" sqref="L26"/>
    </sheetView>
  </sheetViews>
  <sheetFormatPr defaultRowHeight="14.4" x14ac:dyDescent="0.3"/>
  <cols>
    <col min="1" max="1" width="15.33203125" customWidth="1"/>
    <col min="2" max="2" width="15.44140625" bestFit="1" customWidth="1"/>
    <col min="3" max="3" width="14.44140625" bestFit="1" customWidth="1"/>
    <col min="4" max="4" width="14.33203125" customWidth="1"/>
    <col min="5" max="5" width="12.109375"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154.02370199133827</v>
      </c>
      <c r="C2">
        <f>B2/100000</f>
        <v>1.5402370199133826E-3</v>
      </c>
      <c r="D2">
        <f t="shared" ref="D2:D25" si="0">1-C2</f>
        <v>0.99845976298008665</v>
      </c>
      <c r="E2">
        <f>C3/(C2*D2)</f>
        <v>0.61240822196764022</v>
      </c>
      <c r="F2" s="2">
        <v>0.61240152511489687</v>
      </c>
      <c r="G2">
        <v>1.5402370199133826E-3</v>
      </c>
      <c r="H2">
        <v>0.99845976298008665</v>
      </c>
      <c r="I2">
        <f>G2*100000</f>
        <v>154.02370199133827</v>
      </c>
      <c r="J2" s="8">
        <f>C2</f>
        <v>1.5402370199133826E-3</v>
      </c>
      <c r="K2" s="8">
        <f>G2</f>
        <v>1.5402370199133826E-3</v>
      </c>
      <c r="L2" s="8">
        <f t="shared" ref="L2:L25" si="1">ABS(J2-K2)</f>
        <v>0</v>
      </c>
    </row>
    <row r="3" spans="1:12" ht="15.6" x14ac:dyDescent="0.3">
      <c r="A3" s="9" t="s">
        <v>32</v>
      </c>
      <c r="B3" s="1">
        <v>94.180098032920228</v>
      </c>
      <c r="C3">
        <f t="shared" ref="C3:C25" si="2">B3/100000</f>
        <v>9.4180098032920227E-4</v>
      </c>
      <c r="D3">
        <f t="shared" si="0"/>
        <v>0.99905819901967075</v>
      </c>
      <c r="E3">
        <f t="shared" ref="E3:E25" si="3">C4/(C3*D3)</f>
        <v>5.497601889273019E-2</v>
      </c>
      <c r="F3" s="2">
        <v>5.4999728584434776E-2</v>
      </c>
      <c r="G3">
        <f>F2*G2*H2</f>
        <v>9.4179068147583536E-4</v>
      </c>
      <c r="H3">
        <f>1-G3</f>
        <v>0.99905820931852418</v>
      </c>
      <c r="I3">
        <f t="shared" ref="I3:I25" si="4">G3*100000</f>
        <v>94.179068147583536</v>
      </c>
      <c r="J3" s="8">
        <f t="shared" ref="J3:J13" si="5">C3+J2</f>
        <v>2.4820380002425848E-3</v>
      </c>
      <c r="K3" s="8">
        <f t="shared" ref="K3:K13" si="6">G3+K2</f>
        <v>2.4820277013892179E-3</v>
      </c>
      <c r="L3" s="8">
        <f t="shared" si="1"/>
        <v>1.0298853366907251E-8</v>
      </c>
    </row>
    <row r="4" spans="1:12" ht="15.6" x14ac:dyDescent="0.3">
      <c r="A4" s="9" t="s">
        <v>33</v>
      </c>
      <c r="B4" s="1">
        <v>5.1727705358990272</v>
      </c>
      <c r="C4">
        <f t="shared" si="2"/>
        <v>5.1727705358990273E-5</v>
      </c>
      <c r="D4">
        <f t="shared" si="0"/>
        <v>0.99994827229464101</v>
      </c>
      <c r="E4">
        <f t="shared" si="3"/>
        <v>1.7242271213469877E-2</v>
      </c>
      <c r="F4" s="2">
        <v>1.7490152948313489E-2</v>
      </c>
      <c r="G4">
        <f t="shared" ref="G4:G25" si="7">F3*G3*H3</f>
        <v>5.1749448772433882E-5</v>
      </c>
      <c r="H4">
        <f t="shared" ref="H4:H25" si="8">1-G4</f>
        <v>0.9999482505512276</v>
      </c>
      <c r="I4">
        <f t="shared" si="4"/>
        <v>5.1749448772433881</v>
      </c>
      <c r="J4" s="8">
        <f t="shared" si="5"/>
        <v>2.5337657056015749E-3</v>
      </c>
      <c r="K4" s="8">
        <f t="shared" si="6"/>
        <v>2.5337771501616519E-3</v>
      </c>
      <c r="L4" s="8">
        <f t="shared" si="1"/>
        <v>1.1444560076966787E-8</v>
      </c>
    </row>
    <row r="5" spans="1:12" ht="15.6" x14ac:dyDescent="0.3">
      <c r="A5" s="9" t="s">
        <v>34</v>
      </c>
      <c r="B5" s="1">
        <v>8.9185698894810816E-2</v>
      </c>
      <c r="C5">
        <f t="shared" si="2"/>
        <v>8.9185698894810814E-7</v>
      </c>
      <c r="D5">
        <f t="shared" si="0"/>
        <v>0.99999910814301107</v>
      </c>
      <c r="E5">
        <f t="shared" si="3"/>
        <v>0.11212570000008919</v>
      </c>
      <c r="F5" s="2">
        <v>1.1317468025785801E-2</v>
      </c>
      <c r="G5">
        <f t="shared" si="7"/>
        <v>9.0505893529589596E-7</v>
      </c>
      <c r="H5">
        <f t="shared" si="8"/>
        <v>0.99999909494106476</v>
      </c>
      <c r="I5">
        <f t="shared" si="4"/>
        <v>9.0505893529589598E-2</v>
      </c>
      <c r="J5" s="8">
        <f t="shared" si="5"/>
        <v>2.5346575625905228E-3</v>
      </c>
      <c r="K5" s="8">
        <f t="shared" si="6"/>
        <v>2.5346822090969476E-3</v>
      </c>
      <c r="L5" s="8">
        <f t="shared" si="1"/>
        <v>2.4646506424728237E-8</v>
      </c>
    </row>
    <row r="6" spans="1:12" ht="15.6" x14ac:dyDescent="0.3">
      <c r="A6" s="9" t="s">
        <v>35</v>
      </c>
      <c r="B6" s="1">
        <v>0.01</v>
      </c>
      <c r="C6">
        <f t="shared" si="2"/>
        <v>9.9999999999999995E-8</v>
      </c>
      <c r="D6">
        <f t="shared" si="0"/>
        <v>0.99999990000000005</v>
      </c>
      <c r="E6">
        <f t="shared" si="3"/>
        <v>17.837141562676319</v>
      </c>
      <c r="F6" s="2">
        <v>180.01118170675403</v>
      </c>
      <c r="G6">
        <f t="shared" si="7"/>
        <v>1.0242966291166487E-8</v>
      </c>
      <c r="H6">
        <f t="shared" si="8"/>
        <v>0.99999998975703375</v>
      </c>
      <c r="I6">
        <f t="shared" si="4"/>
        <v>1.0242966291166488E-3</v>
      </c>
      <c r="J6" s="8">
        <f t="shared" si="5"/>
        <v>2.5347575625905227E-3</v>
      </c>
      <c r="K6" s="8">
        <f t="shared" si="6"/>
        <v>2.5346924520632387E-3</v>
      </c>
      <c r="L6" s="8">
        <f t="shared" si="1"/>
        <v>6.5110527283987474E-8</v>
      </c>
    </row>
    <row r="7" spans="1:12" ht="15.6" x14ac:dyDescent="0.3">
      <c r="A7" s="9" t="s">
        <v>36</v>
      </c>
      <c r="B7" s="1">
        <v>0.17837139778962163</v>
      </c>
      <c r="C7">
        <f t="shared" si="2"/>
        <v>1.7837139778962163E-6</v>
      </c>
      <c r="D7">
        <f t="shared" si="0"/>
        <v>0.99999821628602215</v>
      </c>
      <c r="E7">
        <f t="shared" si="3"/>
        <v>2.0000035674343191</v>
      </c>
      <c r="F7" s="2">
        <v>1.9733680012649268</v>
      </c>
      <c r="G7">
        <f t="shared" si="7"/>
        <v>1.8438484473688493E-6</v>
      </c>
      <c r="H7">
        <f t="shared" si="8"/>
        <v>0.99999815615155263</v>
      </c>
      <c r="I7">
        <f t="shared" si="4"/>
        <v>0.18438484473688493</v>
      </c>
      <c r="J7" s="8">
        <f t="shared" si="5"/>
        <v>2.536541276568419E-3</v>
      </c>
      <c r="K7" s="8">
        <f t="shared" si="6"/>
        <v>2.5365363005106075E-3</v>
      </c>
      <c r="L7" s="8">
        <f t="shared" si="1"/>
        <v>4.9760578114607656E-9</v>
      </c>
    </row>
    <row r="8" spans="1:12" ht="15.6" x14ac:dyDescent="0.3">
      <c r="A8" s="9" t="s">
        <v>37</v>
      </c>
      <c r="B8" s="1">
        <v>0.35674279557924327</v>
      </c>
      <c r="C8">
        <f t="shared" si="2"/>
        <v>3.5674279557924326E-6</v>
      </c>
      <c r="D8">
        <f t="shared" si="0"/>
        <v>0.99999643257204418</v>
      </c>
      <c r="E8">
        <f t="shared" si="3"/>
        <v>0.50000178372034121</v>
      </c>
      <c r="F8" s="2">
        <v>0.49661341708796564</v>
      </c>
      <c r="G8">
        <f t="shared" si="7"/>
        <v>3.6385848162083707E-6</v>
      </c>
      <c r="H8">
        <f t="shared" si="8"/>
        <v>0.99999636141518378</v>
      </c>
      <c r="I8">
        <f t="shared" si="4"/>
        <v>0.36385848162083706</v>
      </c>
      <c r="J8" s="8">
        <f t="shared" si="5"/>
        <v>2.5401087045242112E-3</v>
      </c>
      <c r="K8" s="8">
        <f t="shared" si="6"/>
        <v>2.5401748853268158E-3</v>
      </c>
      <c r="L8" s="8">
        <f t="shared" si="1"/>
        <v>6.6180802604613731E-8</v>
      </c>
    </row>
    <row r="9" spans="1:12" ht="15.6" x14ac:dyDescent="0.3">
      <c r="A9" s="9" t="s">
        <v>38</v>
      </c>
      <c r="B9" s="1">
        <v>0.17837139778962163</v>
      </c>
      <c r="C9">
        <f t="shared" si="2"/>
        <v>1.7837139778962163E-6</v>
      </c>
      <c r="D9">
        <f t="shared" si="0"/>
        <v>0.99999821628602215</v>
      </c>
      <c r="E9">
        <f t="shared" si="3"/>
        <v>5.606290000017837E-2</v>
      </c>
      <c r="F9" s="2">
        <v>5.5692145582873767E-3</v>
      </c>
      <c r="G9">
        <f t="shared" si="7"/>
        <v>1.8069634641278794E-6</v>
      </c>
      <c r="H9">
        <f t="shared" si="8"/>
        <v>0.99999819303653592</v>
      </c>
      <c r="I9">
        <f t="shared" si="4"/>
        <v>0.18069634641278792</v>
      </c>
      <c r="J9" s="8">
        <f t="shared" si="5"/>
        <v>2.5418924185021076E-3</v>
      </c>
      <c r="K9" s="8">
        <f t="shared" si="6"/>
        <v>2.5419818487909438E-3</v>
      </c>
      <c r="L9" s="8">
        <f t="shared" si="1"/>
        <v>8.9430288836237631E-8</v>
      </c>
    </row>
    <row r="10" spans="1:12" ht="15.6" x14ac:dyDescent="0.3">
      <c r="A10" s="9" t="s">
        <v>39</v>
      </c>
      <c r="B10" s="1">
        <v>0.01</v>
      </c>
      <c r="C10">
        <f t="shared" si="2"/>
        <v>9.9999999999999995E-8</v>
      </c>
      <c r="D10">
        <f t="shared" si="0"/>
        <v>0.99999990000000005</v>
      </c>
      <c r="E10">
        <f t="shared" si="3"/>
        <v>44.592853906690799</v>
      </c>
      <c r="F10" s="2">
        <v>442.97164815587018</v>
      </c>
      <c r="G10">
        <f t="shared" si="7"/>
        <v>1.0063349046577464E-8</v>
      </c>
      <c r="H10">
        <f t="shared" si="8"/>
        <v>0.99999998993665096</v>
      </c>
      <c r="I10">
        <f t="shared" si="4"/>
        <v>1.0063349046577465E-3</v>
      </c>
      <c r="J10" s="8">
        <f t="shared" si="5"/>
        <v>2.5419924185021074E-3</v>
      </c>
      <c r="K10" s="8">
        <f t="shared" si="6"/>
        <v>2.5419919121399902E-3</v>
      </c>
      <c r="L10" s="8">
        <f t="shared" si="1"/>
        <v>5.0636211716692525E-10</v>
      </c>
    </row>
    <row r="11" spans="1:12" ht="15.6" x14ac:dyDescent="0.3">
      <c r="A11" s="9" t="s">
        <v>40</v>
      </c>
      <c r="B11" s="1">
        <v>0.44592849447405408</v>
      </c>
      <c r="C11">
        <f t="shared" si="2"/>
        <v>4.4592849447405408E-6</v>
      </c>
      <c r="D11">
        <f t="shared" si="0"/>
        <v>0.99999554071505525</v>
      </c>
      <c r="E11">
        <f t="shared" si="3"/>
        <v>11.400050836075062</v>
      </c>
      <c r="F11" s="2">
        <v>11.404099961831465</v>
      </c>
      <c r="G11">
        <f t="shared" si="7"/>
        <v>4.4577782682700445E-6</v>
      </c>
      <c r="H11">
        <f t="shared" si="8"/>
        <v>0.9999955422217317</v>
      </c>
      <c r="I11">
        <f t="shared" si="4"/>
        <v>0.44577782682700445</v>
      </c>
      <c r="J11" s="8">
        <f t="shared" si="5"/>
        <v>2.546451703446848E-3</v>
      </c>
      <c r="K11" s="8">
        <f t="shared" si="6"/>
        <v>2.5464496904082602E-3</v>
      </c>
      <c r="L11" s="8">
        <f t="shared" si="1"/>
        <v>2.013038587819066E-9</v>
      </c>
    </row>
    <row r="12" spans="1:12" ht="15.6" x14ac:dyDescent="0.3">
      <c r="A12" s="9" t="s">
        <v>41</v>
      </c>
      <c r="B12" s="1">
        <v>5.0835848370042163</v>
      </c>
      <c r="C12">
        <f t="shared" si="2"/>
        <v>5.0835848370042162E-5</v>
      </c>
      <c r="D12">
        <f t="shared" si="0"/>
        <v>0.99994916415162993</v>
      </c>
      <c r="E12">
        <f t="shared" si="3"/>
        <v>17.509662048349462</v>
      </c>
      <c r="F12" s="2">
        <v>17.509167600893882</v>
      </c>
      <c r="G12">
        <f t="shared" si="7"/>
        <v>5.0836722359185162E-5</v>
      </c>
      <c r="H12">
        <f t="shared" si="8"/>
        <v>0.99994916327764083</v>
      </c>
      <c r="I12">
        <f t="shared" si="4"/>
        <v>5.0836722359185158</v>
      </c>
      <c r="J12" s="8">
        <f t="shared" si="5"/>
        <v>2.5972875518168901E-3</v>
      </c>
      <c r="K12" s="8">
        <f t="shared" si="6"/>
        <v>2.5972864127674455E-3</v>
      </c>
      <c r="L12" s="8">
        <f t="shared" si="1"/>
        <v>1.1390494446088251E-9</v>
      </c>
    </row>
    <row r="13" spans="1:12" ht="15.6" x14ac:dyDescent="0.3">
      <c r="A13" s="9" t="s">
        <v>42</v>
      </c>
      <c r="B13" s="1">
        <v>89.007327497021194</v>
      </c>
      <c r="C13">
        <f t="shared" si="2"/>
        <v>8.9007327497021198E-4</v>
      </c>
      <c r="D13">
        <f t="shared" si="0"/>
        <v>0.99910992672502974</v>
      </c>
      <c r="E13">
        <f t="shared" si="3"/>
        <v>0.21218267240478447</v>
      </c>
      <c r="F13" s="2">
        <v>0.3222643653421684</v>
      </c>
      <c r="G13">
        <f t="shared" si="7"/>
        <v>8.9006344185863439E-4</v>
      </c>
      <c r="H13">
        <f t="shared" si="8"/>
        <v>0.9991099365581414</v>
      </c>
      <c r="I13">
        <f t="shared" si="4"/>
        <v>89.006344185863441</v>
      </c>
      <c r="J13" s="8">
        <f t="shared" si="5"/>
        <v>3.487360826787102E-3</v>
      </c>
      <c r="K13" s="8">
        <f t="shared" si="6"/>
        <v>3.4873498546260798E-3</v>
      </c>
      <c r="L13" s="8">
        <f t="shared" si="1"/>
        <v>1.097216102219703E-8</v>
      </c>
    </row>
    <row r="14" spans="1:12" ht="15.6" x14ac:dyDescent="0.3">
      <c r="A14" s="9" t="s">
        <v>43</v>
      </c>
      <c r="B14" s="1">
        <v>18.869002854843846</v>
      </c>
      <c r="C14">
        <f t="shared" si="2"/>
        <v>1.8869002854843845E-4</v>
      </c>
      <c r="D14">
        <f t="shared" si="0"/>
        <v>0.99981130997145151</v>
      </c>
      <c r="E14">
        <f t="shared" si="3"/>
        <v>0.18272678641485288</v>
      </c>
      <c r="F14">
        <f>F2</f>
        <v>0.61240152511489687</v>
      </c>
      <c r="G14">
        <f t="shared" si="7"/>
        <v>2.8658042820756466E-4</v>
      </c>
      <c r="H14">
        <f t="shared" si="8"/>
        <v>0.99971341957179238</v>
      </c>
      <c r="I14">
        <f t="shared" si="4"/>
        <v>28.658042820756467</v>
      </c>
      <c r="J14" s="8">
        <f>C14</f>
        <v>1.8869002854843845E-4</v>
      </c>
      <c r="K14" s="8">
        <f>G14</f>
        <v>2.8658042820756466E-4</v>
      </c>
      <c r="L14" s="8">
        <f t="shared" si="1"/>
        <v>9.7890399659126214E-5</v>
      </c>
    </row>
    <row r="15" spans="1:12" ht="15.6" x14ac:dyDescent="0.3">
      <c r="A15" s="9" t="s">
        <v>44</v>
      </c>
      <c r="B15" s="1">
        <v>3.447221675404164</v>
      </c>
      <c r="C15">
        <f t="shared" si="2"/>
        <v>3.4472216754041641E-5</v>
      </c>
      <c r="D15">
        <f t="shared" si="0"/>
        <v>0.99996552778324599</v>
      </c>
      <c r="E15">
        <f t="shared" si="3"/>
        <v>6.9212912238302318</v>
      </c>
      <c r="F15">
        <f>F3</f>
        <v>5.4999728584434776E-2</v>
      </c>
      <c r="G15">
        <f t="shared" si="7"/>
        <v>1.7545199578059996E-4</v>
      </c>
      <c r="H15">
        <f t="shared" si="8"/>
        <v>0.99982454800421938</v>
      </c>
      <c r="I15">
        <f t="shared" si="4"/>
        <v>17.545199578059997</v>
      </c>
      <c r="J15" s="8">
        <f t="shared" ref="J15:J25" si="9">C15+J14</f>
        <v>2.231622453024801E-4</v>
      </c>
      <c r="K15" s="8">
        <f>K14+G15</f>
        <v>4.6203242398816459E-4</v>
      </c>
      <c r="L15" s="8">
        <f t="shared" si="1"/>
        <v>2.3887017868568449E-4</v>
      </c>
    </row>
    <row r="16" spans="1:12" ht="15.6" x14ac:dyDescent="0.3">
      <c r="A16" s="9" t="s">
        <v>45</v>
      </c>
      <c r="B16" s="1">
        <v>23.858402648191976</v>
      </c>
      <c r="C16">
        <f t="shared" si="2"/>
        <v>2.3858402648191976E-4</v>
      </c>
      <c r="D16">
        <f t="shared" si="0"/>
        <v>0.99976141597351809</v>
      </c>
      <c r="E16">
        <f t="shared" si="3"/>
        <v>4.1835076237971253E-2</v>
      </c>
      <c r="F16">
        <f t="shared" ref="F16:F24" si="10">F4</f>
        <v>1.7490152948313489E-2</v>
      </c>
      <c r="G16">
        <f t="shared" si="7"/>
        <v>9.6481190687302001E-6</v>
      </c>
      <c r="H16">
        <f t="shared" si="8"/>
        <v>0.99999035188093122</v>
      </c>
      <c r="I16">
        <f t="shared" si="4"/>
        <v>0.96481190687301999</v>
      </c>
      <c r="J16" s="8">
        <f t="shared" si="9"/>
        <v>4.6174627178439986E-4</v>
      </c>
      <c r="K16" s="8">
        <f t="shared" ref="K16:K25" si="11">K15+G16</f>
        <v>4.7168054305689479E-4</v>
      </c>
      <c r="L16" s="8">
        <f t="shared" si="1"/>
        <v>9.9342712724949356E-6</v>
      </c>
    </row>
    <row r="17" spans="1:12" ht="15.6" x14ac:dyDescent="0.3">
      <c r="A17" s="9" t="s">
        <v>46</v>
      </c>
      <c r="B17" s="1">
        <v>0.99787995866962642</v>
      </c>
      <c r="C17">
        <f t="shared" si="2"/>
        <v>9.9787995866962637E-6</v>
      </c>
      <c r="D17">
        <f t="shared" si="0"/>
        <v>0.99999002120041325</v>
      </c>
      <c r="E17">
        <f t="shared" si="3"/>
        <v>0.36363999232696881</v>
      </c>
      <c r="F17">
        <f>F5</f>
        <v>1.1317468025785801E-2</v>
      </c>
      <c r="G17">
        <f t="shared" si="7"/>
        <v>1.6874545008372834E-7</v>
      </c>
      <c r="H17">
        <f t="shared" si="8"/>
        <v>0.99999983125454994</v>
      </c>
      <c r="I17">
        <f t="shared" si="4"/>
        <v>1.6874545008372835E-2</v>
      </c>
      <c r="J17" s="8">
        <f t="shared" si="9"/>
        <v>4.7172507137109614E-4</v>
      </c>
      <c r="K17" s="8">
        <f t="shared" si="11"/>
        <v>4.718492885069785E-4</v>
      </c>
      <c r="L17" s="8">
        <f t="shared" si="1"/>
        <v>1.2421713588235466E-7</v>
      </c>
    </row>
    <row r="18" spans="1:12" ht="15.6" x14ac:dyDescent="0.3">
      <c r="A18" s="9" t="s">
        <v>47</v>
      </c>
      <c r="B18" s="1">
        <v>0.36286543951622779</v>
      </c>
      <c r="C18">
        <f t="shared" si="2"/>
        <v>3.6286543951622779E-6</v>
      </c>
      <c r="D18">
        <f t="shared" si="0"/>
        <v>0.99999637134560482</v>
      </c>
      <c r="E18">
        <f t="shared" si="3"/>
        <v>2.7558525000362867E-3</v>
      </c>
      <c r="F18">
        <f t="shared" si="10"/>
        <v>180.01118170675403</v>
      </c>
      <c r="G18">
        <f t="shared" si="7"/>
        <v>1.9097709135542229E-9</v>
      </c>
      <c r="H18">
        <f t="shared" si="8"/>
        <v>0.9999999980902291</v>
      </c>
      <c r="I18">
        <f t="shared" si="4"/>
        <v>1.9097709135542228E-4</v>
      </c>
      <c r="J18" s="8">
        <f t="shared" si="9"/>
        <v>4.7535372576625843E-4</v>
      </c>
      <c r="K18" s="8">
        <f t="shared" si="11"/>
        <v>4.7185119827789206E-4</v>
      </c>
      <c r="L18" s="8">
        <f t="shared" si="1"/>
        <v>3.5025274883663626E-6</v>
      </c>
    </row>
    <row r="19" spans="1:12" ht="15.6" x14ac:dyDescent="0.3">
      <c r="A19" s="9" t="s">
        <v>48</v>
      </c>
      <c r="B19" s="1">
        <v>1E-3</v>
      </c>
      <c r="C19">
        <f t="shared" si="2"/>
        <v>1E-8</v>
      </c>
      <c r="D19">
        <f t="shared" si="0"/>
        <v>0.99999998999999995</v>
      </c>
      <c r="E19">
        <f t="shared" si="3"/>
        <v>1.0000000100000002</v>
      </c>
      <c r="F19">
        <f t="shared" si="10"/>
        <v>1.9733680012649268</v>
      </c>
      <c r="G19">
        <f t="shared" si="7"/>
        <v>3.4378011828154161E-7</v>
      </c>
      <c r="H19">
        <f t="shared" si="8"/>
        <v>0.99999965621988174</v>
      </c>
      <c r="I19">
        <f t="shared" si="4"/>
        <v>3.4378011828154163E-2</v>
      </c>
      <c r="J19" s="8">
        <f t="shared" si="9"/>
        <v>4.7536372576625842E-4</v>
      </c>
      <c r="K19" s="8">
        <f t="shared" si="11"/>
        <v>4.7219497839617359E-4</v>
      </c>
      <c r="L19" s="8">
        <f t="shared" si="1"/>
        <v>3.1687473700848265E-6</v>
      </c>
    </row>
    <row r="20" spans="1:12" ht="15.6" x14ac:dyDescent="0.3">
      <c r="A20" s="9" t="s">
        <v>49</v>
      </c>
      <c r="B20" s="1">
        <v>1E-3</v>
      </c>
      <c r="C20">
        <f t="shared" si="2"/>
        <v>1E-8</v>
      </c>
      <c r="D20">
        <f t="shared" si="0"/>
        <v>0.99999998999999995</v>
      </c>
      <c r="E20">
        <f t="shared" si="3"/>
        <v>1.0000000100000002</v>
      </c>
      <c r="F20">
        <f t="shared" si="10"/>
        <v>0.49661341708796564</v>
      </c>
      <c r="G20">
        <f t="shared" si="7"/>
        <v>6.7840445166582305E-7</v>
      </c>
      <c r="H20">
        <f t="shared" si="8"/>
        <v>0.99999932159554838</v>
      </c>
      <c r="I20">
        <f t="shared" si="4"/>
        <v>6.7840445166582303E-2</v>
      </c>
      <c r="J20" s="8">
        <f t="shared" si="9"/>
        <v>4.7537372576625842E-4</v>
      </c>
      <c r="K20" s="8">
        <f t="shared" si="11"/>
        <v>4.7287338284783943E-4</v>
      </c>
      <c r="L20" s="8">
        <f t="shared" si="1"/>
        <v>2.5003429184189819E-6</v>
      </c>
    </row>
    <row r="21" spans="1:12" ht="15.6" x14ac:dyDescent="0.3">
      <c r="A21" s="9" t="s">
        <v>50</v>
      </c>
      <c r="B21" s="1">
        <v>1E-3</v>
      </c>
      <c r="C21">
        <f t="shared" si="2"/>
        <v>1E-8</v>
      </c>
      <c r="D21">
        <f t="shared" si="0"/>
        <v>0.99999998999999995</v>
      </c>
      <c r="E21">
        <f t="shared" si="3"/>
        <v>90.716360786220548</v>
      </c>
      <c r="F21">
        <f t="shared" si="10"/>
        <v>5.5692145582873767E-3</v>
      </c>
      <c r="G21">
        <f t="shared" si="7"/>
        <v>3.3690452435176786E-7</v>
      </c>
      <c r="H21">
        <f t="shared" si="8"/>
        <v>0.99999966309547561</v>
      </c>
      <c r="I21">
        <f t="shared" si="4"/>
        <v>3.3690452435176786E-2</v>
      </c>
      <c r="J21" s="8">
        <f t="shared" si="9"/>
        <v>4.7538372576625841E-4</v>
      </c>
      <c r="K21" s="8">
        <f t="shared" si="11"/>
        <v>4.7321028737219121E-4</v>
      </c>
      <c r="L21" s="8">
        <f t="shared" si="1"/>
        <v>2.173438394067204E-6</v>
      </c>
    </row>
    <row r="22" spans="1:12" ht="15.6" x14ac:dyDescent="0.3">
      <c r="A22" s="9" t="s">
        <v>51</v>
      </c>
      <c r="B22" s="1">
        <v>9.0716359879056949E-2</v>
      </c>
      <c r="C22">
        <f t="shared" si="2"/>
        <v>9.0716359879056947E-7</v>
      </c>
      <c r="D22">
        <f t="shared" si="0"/>
        <v>0.9999990928364012</v>
      </c>
      <c r="E22">
        <f t="shared" si="3"/>
        <v>1.1023380000009072E-2</v>
      </c>
      <c r="F22">
        <f t="shared" si="10"/>
        <v>442.97164815587018</v>
      </c>
      <c r="G22">
        <f t="shared" si="7"/>
        <v>1.8762929496409528E-9</v>
      </c>
      <c r="H22">
        <f t="shared" si="8"/>
        <v>0.9999999981237071</v>
      </c>
      <c r="I22">
        <f t="shared" si="4"/>
        <v>1.8762929496409528E-4</v>
      </c>
      <c r="J22" s="8">
        <f t="shared" si="9"/>
        <v>4.7629088936504898E-4</v>
      </c>
      <c r="K22" s="8">
        <f t="shared" si="11"/>
        <v>4.7321216366514083E-4</v>
      </c>
      <c r="L22" s="8">
        <f t="shared" si="1"/>
        <v>3.0787256999081523E-6</v>
      </c>
    </row>
    <row r="23" spans="1:12" ht="15.6" x14ac:dyDescent="0.3">
      <c r="A23" s="9" t="s">
        <v>52</v>
      </c>
      <c r="B23" s="1">
        <v>1E-3</v>
      </c>
      <c r="C23">
        <f t="shared" si="2"/>
        <v>1E-8</v>
      </c>
      <c r="D23">
        <f t="shared" si="0"/>
        <v>0.99999998999999995</v>
      </c>
      <c r="E23">
        <f t="shared" si="3"/>
        <v>362.86544314488219</v>
      </c>
      <c r="F23">
        <f t="shared" si="10"/>
        <v>11.404099961831465</v>
      </c>
      <c r="G23">
        <f t="shared" si="7"/>
        <v>8.3114457876622135E-7</v>
      </c>
      <c r="H23">
        <f t="shared" si="8"/>
        <v>0.99999916885542128</v>
      </c>
      <c r="I23">
        <f t="shared" si="4"/>
        <v>8.3114457876622139E-2</v>
      </c>
      <c r="J23" s="8">
        <f t="shared" si="9"/>
        <v>4.7630088936504898E-4</v>
      </c>
      <c r="K23" s="8">
        <f t="shared" si="11"/>
        <v>4.7404330824390707E-4</v>
      </c>
      <c r="L23" s="8">
        <f t="shared" si="1"/>
        <v>2.2575811211419049E-6</v>
      </c>
    </row>
    <row r="24" spans="1:12" ht="15.6" x14ac:dyDescent="0.3">
      <c r="A24" s="9" t="s">
        <v>53</v>
      </c>
      <c r="B24" s="1">
        <v>0.36286543951622779</v>
      </c>
      <c r="C24">
        <f t="shared" si="2"/>
        <v>3.6286543951622779E-6</v>
      </c>
      <c r="D24">
        <f t="shared" si="0"/>
        <v>0.99999637134560482</v>
      </c>
      <c r="E24">
        <f t="shared" si="3"/>
        <v>0.75000272150067171</v>
      </c>
      <c r="F24">
        <f t="shared" si="10"/>
        <v>17.509167600893882</v>
      </c>
      <c r="G24">
        <f t="shared" si="7"/>
        <v>9.4784479810170923E-6</v>
      </c>
      <c r="H24">
        <f t="shared" si="8"/>
        <v>0.99999052155201895</v>
      </c>
      <c r="I24">
        <f t="shared" si="4"/>
        <v>0.94784479810170919</v>
      </c>
      <c r="J24" s="8">
        <f t="shared" si="9"/>
        <v>4.7992954376021126E-4</v>
      </c>
      <c r="K24" s="8">
        <f t="shared" si="11"/>
        <v>4.8352175622492415E-4</v>
      </c>
      <c r="L24" s="8">
        <f t="shared" si="1"/>
        <v>3.5922124647128854E-6</v>
      </c>
    </row>
    <row r="25" spans="1:12" ht="15.6" x14ac:dyDescent="0.3">
      <c r="A25" s="9" t="s">
        <v>54</v>
      </c>
      <c r="B25" s="1">
        <v>0.27214907963717083</v>
      </c>
      <c r="C25">
        <f t="shared" si="2"/>
        <v>2.7214907963717083E-6</v>
      </c>
      <c r="D25">
        <f t="shared" si="0"/>
        <v>0.99999727850920361</v>
      </c>
      <c r="E25">
        <f t="shared" si="3"/>
        <v>0</v>
      </c>
      <c r="F25">
        <f>F13</f>
        <v>0.3222643653421684</v>
      </c>
      <c r="G25">
        <f t="shared" si="7"/>
        <v>1.6595816125527404E-4</v>
      </c>
      <c r="H25">
        <f t="shared" si="8"/>
        <v>0.99983404183874469</v>
      </c>
      <c r="I25">
        <f t="shared" si="4"/>
        <v>16.595816125527403</v>
      </c>
      <c r="J25" s="8">
        <f t="shared" si="9"/>
        <v>4.8265103455658298E-4</v>
      </c>
      <c r="K25" s="8">
        <f t="shared" si="11"/>
        <v>6.4947991748019816E-4</v>
      </c>
      <c r="L25" s="8">
        <f t="shared" si="1"/>
        <v>1.6682888292361518E-4</v>
      </c>
    </row>
    <row r="26" spans="1:12" x14ac:dyDescent="0.3">
      <c r="J26" s="8"/>
      <c r="K26" s="8"/>
      <c r="L26" s="8">
        <f>SUM(L2:L25)</f>
        <v>5.3420824334108013E-4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zoomScale="70" zoomScaleNormal="70" workbookViewId="0">
      <selection activeCell="L26" sqref="L26"/>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3">
        <v>62.608073529862644</v>
      </c>
      <c r="C2">
        <f>B2/100000</f>
        <v>6.2608073529862645E-4</v>
      </c>
      <c r="D2">
        <f t="shared" ref="D2:D25" si="0">1-C2</f>
        <v>0.99937391926470143</v>
      </c>
      <c r="E2">
        <f>C3/(C2*D2)</f>
        <v>0.90965023616516372</v>
      </c>
      <c r="F2" s="2">
        <v>0.88258323764015723</v>
      </c>
      <c r="G2">
        <v>6.2608073529862602E-4</v>
      </c>
      <c r="H2">
        <v>0.99937391926470143</v>
      </c>
      <c r="I2">
        <f>G2*100000</f>
        <v>62.608073529862601</v>
      </c>
      <c r="J2" s="8">
        <f>C2</f>
        <v>6.2608073529862645E-4</v>
      </c>
      <c r="K2" s="8">
        <f>G2</f>
        <v>6.2608073529862602E-4</v>
      </c>
      <c r="L2" s="8">
        <f t="shared" ref="L2:L25" si="1">ABS(J2-K2)</f>
        <v>4.3368086899420177E-19</v>
      </c>
    </row>
    <row r="3" spans="1:12" ht="15.6" x14ac:dyDescent="0.3">
      <c r="A3" s="9" t="s">
        <v>32</v>
      </c>
      <c r="B3" s="3">
        <v>56.915792667299208</v>
      </c>
      <c r="C3">
        <f t="shared" ref="C3:C25" si="2">B3/100000</f>
        <v>5.6915792667299207E-4</v>
      </c>
      <c r="D3">
        <f t="shared" si="0"/>
        <v>0.999430842073327</v>
      </c>
      <c r="E3">
        <f t="shared" ref="E3:E25" si="3">C4/(C3*D3)</f>
        <v>0.10964863412221758</v>
      </c>
      <c r="F3" s="2">
        <v>0.14901192725192644</v>
      </c>
      <c r="G3">
        <f>F2*G2*H2</f>
        <v>5.5222240997736759E-4</v>
      </c>
      <c r="H3">
        <f>1-G3</f>
        <v>0.99944777759002268</v>
      </c>
      <c r="I3">
        <f t="shared" ref="I3:I25" si="4">G3*100000</f>
        <v>55.222240997736762</v>
      </c>
      <c r="J3" s="8">
        <f t="shared" ref="J3:J13" si="5">C3+J2</f>
        <v>1.1952386619716185E-3</v>
      </c>
      <c r="K3" s="8">
        <f t="shared" ref="K3:K13" si="6">G3+K2</f>
        <v>1.1783031452759936E-3</v>
      </c>
      <c r="L3" s="8">
        <f t="shared" si="1"/>
        <v>1.6935516695624911E-5</v>
      </c>
    </row>
    <row r="4" spans="1:12" ht="15.6" x14ac:dyDescent="0.3">
      <c r="A4" s="9" t="s">
        <v>33</v>
      </c>
      <c r="B4" s="3">
        <v>6.2371869599246823</v>
      </c>
      <c r="C4">
        <f t="shared" si="2"/>
        <v>6.2371869599246821E-5</v>
      </c>
      <c r="D4">
        <f t="shared" si="0"/>
        <v>0.99993762813040077</v>
      </c>
      <c r="E4">
        <f t="shared" si="3"/>
        <v>7.9869998514023099E-2</v>
      </c>
      <c r="F4" s="2">
        <v>3.5541579105078554E-2</v>
      </c>
      <c r="G4">
        <f t="shared" ref="G4:G25" si="7">F3*G3*H3</f>
        <v>8.2242284456298309E-5</v>
      </c>
      <c r="H4">
        <f t="shared" ref="H4:H25" si="8">1-G4</f>
        <v>0.9999177577155437</v>
      </c>
      <c r="I4">
        <f t="shared" si="4"/>
        <v>8.22422844562983</v>
      </c>
      <c r="J4" s="8">
        <f t="shared" si="5"/>
        <v>1.2576105315708654E-3</v>
      </c>
      <c r="K4" s="8">
        <f t="shared" si="6"/>
        <v>1.2605454297322919E-3</v>
      </c>
      <c r="L4" s="8">
        <f t="shared" si="1"/>
        <v>2.9348981614265354E-6</v>
      </c>
    </row>
    <row r="5" spans="1:12" ht="15.6" x14ac:dyDescent="0.3">
      <c r="A5" s="9" t="s">
        <v>34</v>
      </c>
      <c r="B5" s="3">
        <v>0.49813304179375978</v>
      </c>
      <c r="C5">
        <f t="shared" si="2"/>
        <v>4.9813304179375975E-6</v>
      </c>
      <c r="D5">
        <f t="shared" si="0"/>
        <v>0.99999501866958207</v>
      </c>
      <c r="E5">
        <f t="shared" si="3"/>
        <v>0.33802985285247272</v>
      </c>
      <c r="F5" s="2">
        <v>0.24528517346650222</v>
      </c>
      <c r="G5">
        <f t="shared" si="7"/>
        <v>2.9227802628894074E-6</v>
      </c>
      <c r="H5">
        <f t="shared" si="8"/>
        <v>0.99999707721973707</v>
      </c>
      <c r="I5">
        <f t="shared" si="4"/>
        <v>0.29227802628894073</v>
      </c>
      <c r="J5" s="8">
        <f t="shared" si="5"/>
        <v>1.262591861988803E-3</v>
      </c>
      <c r="K5" s="8">
        <f t="shared" si="6"/>
        <v>1.2634682099951814E-3</v>
      </c>
      <c r="L5" s="8">
        <f t="shared" si="1"/>
        <v>8.7634800637840377E-7</v>
      </c>
    </row>
    <row r="6" spans="1:12" ht="15.6" x14ac:dyDescent="0.3">
      <c r="A6" s="9" t="s">
        <v>35</v>
      </c>
      <c r="B6" s="3">
        <v>0.16838300004296106</v>
      </c>
      <c r="C6">
        <f t="shared" si="2"/>
        <v>1.6838300004296105E-6</v>
      </c>
      <c r="D6">
        <f t="shared" si="0"/>
        <v>0.99999831616999957</v>
      </c>
      <c r="E6">
        <f t="shared" si="3"/>
        <v>5.5555649101824214E-2</v>
      </c>
      <c r="F6" s="2">
        <v>0.22277610020632926</v>
      </c>
      <c r="G6">
        <f t="shared" si="7"/>
        <v>7.1691256840326776E-7</v>
      </c>
      <c r="H6">
        <f t="shared" si="8"/>
        <v>0.99999928308743158</v>
      </c>
      <c r="I6">
        <f t="shared" si="4"/>
        <v>7.1691256840326775E-2</v>
      </c>
      <c r="J6" s="8">
        <f t="shared" si="5"/>
        <v>1.2642756919892327E-3</v>
      </c>
      <c r="K6" s="8">
        <f t="shared" si="6"/>
        <v>1.2641851225635846E-3</v>
      </c>
      <c r="L6" s="8">
        <f t="shared" si="1"/>
        <v>9.056942564802592E-8</v>
      </c>
    </row>
    <row r="7" spans="1:12" ht="15.6" x14ac:dyDescent="0.3">
      <c r="A7" s="9" t="s">
        <v>36</v>
      </c>
      <c r="B7" s="3">
        <v>9.3546111134978367E-3</v>
      </c>
      <c r="C7">
        <f t="shared" si="2"/>
        <v>9.3546111134978368E-8</v>
      </c>
      <c r="D7">
        <f t="shared" si="0"/>
        <v>0.99999990645388892</v>
      </c>
      <c r="E7">
        <f t="shared" si="3"/>
        <v>1.2500001169326502</v>
      </c>
      <c r="F7" s="2">
        <v>0.78813657243897062</v>
      </c>
      <c r="G7">
        <f t="shared" si="7"/>
        <v>1.5971087167896997E-7</v>
      </c>
      <c r="H7">
        <f t="shared" si="8"/>
        <v>0.99999984028912836</v>
      </c>
      <c r="I7">
        <f t="shared" si="4"/>
        <v>1.5971087167896997E-2</v>
      </c>
      <c r="J7" s="8">
        <f t="shared" si="5"/>
        <v>1.2643692381003675E-3</v>
      </c>
      <c r="K7" s="8">
        <f t="shared" si="6"/>
        <v>1.2643448334352637E-3</v>
      </c>
      <c r="L7" s="8">
        <f t="shared" si="1"/>
        <v>2.4404665103887335E-8</v>
      </c>
    </row>
    <row r="8" spans="1:12" ht="15.6" x14ac:dyDescent="0.3">
      <c r="A8" s="9" t="s">
        <v>37</v>
      </c>
      <c r="B8" s="3">
        <v>1.1693263891872301E-2</v>
      </c>
      <c r="C8">
        <f t="shared" si="2"/>
        <v>1.16932638918723E-7</v>
      </c>
      <c r="D8">
        <f t="shared" si="0"/>
        <v>0.9999998830673611</v>
      </c>
      <c r="E8">
        <f t="shared" si="3"/>
        <v>0.40000004677306089</v>
      </c>
      <c r="F8" s="2">
        <v>0.51678691229598861</v>
      </c>
      <c r="G8">
        <f t="shared" si="7"/>
        <v>1.2587395888286073E-7</v>
      </c>
      <c r="H8">
        <f t="shared" si="8"/>
        <v>0.99999987412604108</v>
      </c>
      <c r="I8">
        <f t="shared" si="4"/>
        <v>1.2587395888286073E-2</v>
      </c>
      <c r="J8" s="8">
        <f t="shared" si="5"/>
        <v>1.2644861707392862E-3</v>
      </c>
      <c r="K8" s="8">
        <f t="shared" si="6"/>
        <v>1.2644707073941465E-3</v>
      </c>
      <c r="L8" s="8">
        <f t="shared" si="1"/>
        <v>1.5463345139727844E-8</v>
      </c>
    </row>
    <row r="9" spans="1:12" ht="15.6" x14ac:dyDescent="0.3">
      <c r="A9" s="9" t="s">
        <v>38</v>
      </c>
      <c r="B9" s="3">
        <v>4.6773055567489183E-3</v>
      </c>
      <c r="C9">
        <f t="shared" si="2"/>
        <v>4.6773055567489184E-8</v>
      </c>
      <c r="D9">
        <f t="shared" si="0"/>
        <v>0.99999995322694446</v>
      </c>
      <c r="E9">
        <f t="shared" si="3"/>
        <v>1.0000000467730579</v>
      </c>
      <c r="F9" s="2">
        <v>0.67575449368799656</v>
      </c>
      <c r="G9">
        <f t="shared" si="7"/>
        <v>6.5050006361442973E-8</v>
      </c>
      <c r="H9">
        <f t="shared" si="8"/>
        <v>0.99999993494999362</v>
      </c>
      <c r="I9">
        <f t="shared" si="4"/>
        <v>6.5050006361442973E-3</v>
      </c>
      <c r="J9" s="8">
        <f t="shared" si="5"/>
        <v>1.2645329437948538E-3</v>
      </c>
      <c r="K9" s="8">
        <f t="shared" si="6"/>
        <v>1.264535757400508E-3</v>
      </c>
      <c r="L9" s="8">
        <f t="shared" si="1"/>
        <v>2.8136056542341775E-9</v>
      </c>
    </row>
    <row r="10" spans="1:12" ht="15.6" x14ac:dyDescent="0.3">
      <c r="A10" s="9" t="s">
        <v>39</v>
      </c>
      <c r="B10" s="3">
        <v>4.6773055567489183E-3</v>
      </c>
      <c r="C10">
        <f t="shared" si="2"/>
        <v>4.6773055567489184E-8</v>
      </c>
      <c r="D10">
        <f t="shared" si="0"/>
        <v>0.99999995322694446</v>
      </c>
      <c r="E10">
        <f t="shared" si="3"/>
        <v>17.500000818528509</v>
      </c>
      <c r="F10" s="2">
        <v>19.300072159782378</v>
      </c>
      <c r="G10">
        <f t="shared" si="7"/>
        <v>4.3957831253720459E-8</v>
      </c>
      <c r="H10">
        <f t="shared" si="8"/>
        <v>0.99999995604216874</v>
      </c>
      <c r="I10">
        <f t="shared" si="4"/>
        <v>4.3957831253720455E-3</v>
      </c>
      <c r="J10" s="8">
        <f t="shared" si="5"/>
        <v>1.2645797168504213E-3</v>
      </c>
      <c r="K10" s="8">
        <f t="shared" si="6"/>
        <v>1.2645797152317617E-3</v>
      </c>
      <c r="L10" s="8">
        <f t="shared" si="1"/>
        <v>1.6186596334122338E-12</v>
      </c>
    </row>
    <row r="11" spans="1:12" ht="15.6" x14ac:dyDescent="0.3">
      <c r="A11" s="9" t="s">
        <v>40</v>
      </c>
      <c r="B11" s="3">
        <v>8.1852847243106069E-2</v>
      </c>
      <c r="C11">
        <f t="shared" si="2"/>
        <v>8.1852847243106071E-7</v>
      </c>
      <c r="D11">
        <f t="shared" si="0"/>
        <v>0.99999918147152755</v>
      </c>
      <c r="E11">
        <f t="shared" si="3"/>
        <v>5.7714332955110512</v>
      </c>
      <c r="F11" s="2">
        <v>5.5405954025335484</v>
      </c>
      <c r="G11">
        <f t="shared" si="7"/>
        <v>8.4838927789098756E-7</v>
      </c>
      <c r="H11">
        <f t="shared" si="8"/>
        <v>0.99999915161072206</v>
      </c>
      <c r="I11">
        <f t="shared" si="4"/>
        <v>8.4838927789098753E-2</v>
      </c>
      <c r="J11" s="8">
        <f t="shared" si="5"/>
        <v>1.2653982453228524E-3</v>
      </c>
      <c r="K11" s="8">
        <f t="shared" si="6"/>
        <v>1.2654281045096528E-3</v>
      </c>
      <c r="L11" s="8">
        <f t="shared" si="1"/>
        <v>2.9859186800396467E-8</v>
      </c>
    </row>
    <row r="12" spans="1:12" ht="15.6" x14ac:dyDescent="0.3">
      <c r="A12" s="9" t="s">
        <v>41</v>
      </c>
      <c r="B12" s="3">
        <v>0.47240786123164075</v>
      </c>
      <c r="C12">
        <f t="shared" si="2"/>
        <v>4.7240786123164076E-6</v>
      </c>
      <c r="D12">
        <f t="shared" si="0"/>
        <v>0.99999527592138771</v>
      </c>
      <c r="E12">
        <f t="shared" si="3"/>
        <v>93.728165551499472</v>
      </c>
      <c r="F12" s="2">
        <v>94.182670031166552</v>
      </c>
      <c r="G12">
        <f t="shared" si="7"/>
        <v>4.7005777447184204E-6</v>
      </c>
      <c r="H12">
        <f t="shared" si="8"/>
        <v>0.99999529942225529</v>
      </c>
      <c r="I12">
        <f t="shared" si="4"/>
        <v>0.47005777447184205</v>
      </c>
      <c r="J12" s="8">
        <f t="shared" si="5"/>
        <v>1.2701223239351687E-3</v>
      </c>
      <c r="K12" s="8">
        <f t="shared" si="6"/>
        <v>1.2701286822543712E-3</v>
      </c>
      <c r="L12" s="8">
        <f t="shared" si="1"/>
        <v>6.3583192025287033E-9</v>
      </c>
    </row>
    <row r="13" spans="1:12" ht="15.6" x14ac:dyDescent="0.3">
      <c r="A13" s="9" t="s">
        <v>42</v>
      </c>
      <c r="B13" s="3">
        <v>44.277713052963634</v>
      </c>
      <c r="C13">
        <f t="shared" si="2"/>
        <v>4.4277713052963635E-4</v>
      </c>
      <c r="D13">
        <f t="shared" si="0"/>
        <v>0.99955722286947035</v>
      </c>
      <c r="E13">
        <f t="shared" si="3"/>
        <v>0.9293079061876327</v>
      </c>
      <c r="F13" s="2">
        <v>1.0581144201006834</v>
      </c>
      <c r="G13">
        <f t="shared" si="7"/>
        <v>4.4271088167996035E-4</v>
      </c>
      <c r="H13">
        <f t="shared" si="8"/>
        <v>0.99955728911832009</v>
      </c>
      <c r="I13">
        <f t="shared" si="4"/>
        <v>44.271088167996034</v>
      </c>
      <c r="J13" s="8">
        <f t="shared" si="5"/>
        <v>1.7128994544648051E-3</v>
      </c>
      <c r="K13" s="8">
        <f t="shared" si="6"/>
        <v>1.7128395639343316E-3</v>
      </c>
      <c r="L13" s="8">
        <f t="shared" si="1"/>
        <v>5.9890530473534834E-8</v>
      </c>
    </row>
    <row r="14" spans="1:12" ht="15.6" x14ac:dyDescent="0.3">
      <c r="A14" s="9" t="s">
        <v>43</v>
      </c>
      <c r="B14" s="3">
        <v>41.129409579014734</v>
      </c>
      <c r="C14">
        <f t="shared" si="2"/>
        <v>4.1129409579014734E-4</v>
      </c>
      <c r="D14">
        <f t="shared" si="0"/>
        <v>0.9995887059042099</v>
      </c>
      <c r="E14">
        <f t="shared" si="3"/>
        <v>0.12679333593687084</v>
      </c>
      <c r="F14">
        <f>F2</f>
        <v>0.88258323764015723</v>
      </c>
      <c r="G14">
        <f t="shared" si="7"/>
        <v>4.6823138490112952E-4</v>
      </c>
      <c r="H14">
        <f t="shared" si="8"/>
        <v>0.99953176861509885</v>
      </c>
      <c r="I14">
        <f t="shared" si="4"/>
        <v>46.823138490112953</v>
      </c>
      <c r="J14" s="8">
        <f>C14</f>
        <v>4.1129409579014734E-4</v>
      </c>
      <c r="K14" s="8">
        <f>G14</f>
        <v>4.6823138490112952E-4</v>
      </c>
      <c r="L14" s="8">
        <f t="shared" si="1"/>
        <v>5.6937289110982185E-5</v>
      </c>
    </row>
    <row r="15" spans="1:12" ht="15.6" x14ac:dyDescent="0.3">
      <c r="A15" s="9" t="s">
        <v>44</v>
      </c>
      <c r="B15" s="3">
        <v>5.2127901736429685</v>
      </c>
      <c r="C15">
        <f t="shared" si="2"/>
        <v>5.2127901736429684E-5</v>
      </c>
      <c r="D15">
        <f t="shared" si="0"/>
        <v>0.99994787209826352</v>
      </c>
      <c r="E15">
        <f t="shared" si="3"/>
        <v>9.1565153017887884</v>
      </c>
      <c r="F15">
        <f>F3</f>
        <v>0.14901192725192644</v>
      </c>
      <c r="G15">
        <f t="shared" si="7"/>
        <v>4.130596735458967E-4</v>
      </c>
      <c r="H15">
        <f t="shared" si="8"/>
        <v>0.99958694032645412</v>
      </c>
      <c r="I15">
        <f t="shared" si="4"/>
        <v>41.305967354589669</v>
      </c>
      <c r="J15" s="8">
        <f t="shared" ref="J15:J25" si="9">C15+J14</f>
        <v>4.6342199752657701E-4</v>
      </c>
      <c r="K15" s="8">
        <f>K14+G15</f>
        <v>8.8129105844702627E-4</v>
      </c>
      <c r="L15" s="8">
        <f t="shared" si="1"/>
        <v>4.1786906092044926E-4</v>
      </c>
    </row>
    <row r="16" spans="1:12" ht="15.6" x14ac:dyDescent="0.3">
      <c r="A16" s="9" t="s">
        <v>45</v>
      </c>
      <c r="B16" s="3">
        <v>47.728504873463706</v>
      </c>
      <c r="C16">
        <f t="shared" si="2"/>
        <v>4.7728504873463708E-4</v>
      </c>
      <c r="D16">
        <f t="shared" si="0"/>
        <v>0.99952271495126532</v>
      </c>
      <c r="E16">
        <f t="shared" si="3"/>
        <v>8.9451901721741729E-3</v>
      </c>
      <c r="F16">
        <f t="shared" ref="F16:F24" si="10">F4</f>
        <v>3.5541579105078554E-2</v>
      </c>
      <c r="G16">
        <f t="shared" si="7"/>
        <v>6.1525393864325707E-5</v>
      </c>
      <c r="H16">
        <f t="shared" si="8"/>
        <v>0.99993847460613572</v>
      </c>
      <c r="I16">
        <f t="shared" si="4"/>
        <v>6.1525393864325704</v>
      </c>
      <c r="J16" s="8">
        <f t="shared" si="9"/>
        <v>9.4070704626121409E-4</v>
      </c>
      <c r="K16" s="8">
        <f t="shared" ref="K16:K25" si="11">K15+G16</f>
        <v>9.4281645231135197E-4</v>
      </c>
      <c r="L16" s="8">
        <f t="shared" si="1"/>
        <v>2.1094060501378794E-6</v>
      </c>
    </row>
    <row r="17" spans="1:12" ht="15.6" x14ac:dyDescent="0.3">
      <c r="A17" s="9" t="s">
        <v>46</v>
      </c>
      <c r="B17" s="3">
        <v>0.42673678038415974</v>
      </c>
      <c r="C17">
        <f t="shared" si="2"/>
        <v>4.2673678038415977E-6</v>
      </c>
      <c r="D17">
        <f t="shared" si="0"/>
        <v>0.99999573263219621</v>
      </c>
      <c r="E17">
        <f t="shared" si="3"/>
        <v>0.13259725092411229</v>
      </c>
      <c r="F17">
        <f>F5</f>
        <v>0.24528517346650222</v>
      </c>
      <c r="G17">
        <f t="shared" si="7"/>
        <v>2.1865751148273793E-6</v>
      </c>
      <c r="H17">
        <f t="shared" si="8"/>
        <v>0.99999781342488514</v>
      </c>
      <c r="I17">
        <f t="shared" si="4"/>
        <v>0.21865751148273793</v>
      </c>
      <c r="J17" s="8">
        <f t="shared" si="9"/>
        <v>9.4497441406505569E-4</v>
      </c>
      <c r="K17" s="8">
        <f t="shared" si="11"/>
        <v>9.4500302742617931E-4</v>
      </c>
      <c r="L17" s="8">
        <f t="shared" si="1"/>
        <v>2.861336112361737E-8</v>
      </c>
    </row>
    <row r="18" spans="1:12" ht="15.6" x14ac:dyDescent="0.3">
      <c r="A18" s="9" t="s">
        <v>47</v>
      </c>
      <c r="B18" s="3">
        <v>5.6583882481877498E-2</v>
      </c>
      <c r="C18">
        <f t="shared" si="2"/>
        <v>5.6583882481877493E-7</v>
      </c>
      <c r="D18">
        <f t="shared" si="0"/>
        <v>0.9999994341611752</v>
      </c>
      <c r="E18">
        <f t="shared" si="3"/>
        <v>0.33333352194638194</v>
      </c>
      <c r="F18">
        <f t="shared" si="10"/>
        <v>0.22277610020632926</v>
      </c>
      <c r="G18">
        <f t="shared" si="7"/>
        <v>5.363332836023952E-7</v>
      </c>
      <c r="H18">
        <f t="shared" si="8"/>
        <v>0.99999946366671644</v>
      </c>
      <c r="I18">
        <f t="shared" si="4"/>
        <v>5.363332836023952E-2</v>
      </c>
      <c r="J18" s="8">
        <f t="shared" si="9"/>
        <v>9.4554025288987444E-4</v>
      </c>
      <c r="K18" s="8">
        <f t="shared" si="11"/>
        <v>9.4553936070978172E-4</v>
      </c>
      <c r="L18" s="8">
        <f t="shared" si="1"/>
        <v>8.9218009271651438E-10</v>
      </c>
    </row>
    <row r="19" spans="1:12" ht="15.6" x14ac:dyDescent="0.3">
      <c r="A19" s="9" t="s">
        <v>48</v>
      </c>
      <c r="B19" s="3">
        <v>1.8861294160625847E-2</v>
      </c>
      <c r="C19">
        <f t="shared" si="2"/>
        <v>1.8861294160625848E-7</v>
      </c>
      <c r="D19">
        <f t="shared" si="0"/>
        <v>0.9999998113870584</v>
      </c>
      <c r="E19">
        <f t="shared" si="3"/>
        <v>0</v>
      </c>
      <c r="F19">
        <f t="shared" si="10"/>
        <v>0.78813657243897062</v>
      </c>
      <c r="G19">
        <f t="shared" si="7"/>
        <v>1.1948217324949613E-7</v>
      </c>
      <c r="H19">
        <f t="shared" si="8"/>
        <v>0.99999988051782673</v>
      </c>
      <c r="I19">
        <f t="shared" si="4"/>
        <v>1.1948217324949613E-2</v>
      </c>
      <c r="J19" s="8">
        <f t="shared" si="9"/>
        <v>9.4572886583148069E-4</v>
      </c>
      <c r="K19" s="8">
        <f t="shared" si="11"/>
        <v>9.4565884288303121E-4</v>
      </c>
      <c r="L19" s="8">
        <f t="shared" si="1"/>
        <v>7.0022948449473786E-8</v>
      </c>
    </row>
    <row r="20" spans="1:12" ht="15.6" x14ac:dyDescent="0.3">
      <c r="A20" s="9" t="s">
        <v>49</v>
      </c>
      <c r="B20" s="3">
        <v>0</v>
      </c>
      <c r="C20">
        <f t="shared" si="2"/>
        <v>0</v>
      </c>
      <c r="D20">
        <f t="shared" si="0"/>
        <v>1</v>
      </c>
      <c r="E20" t="e">
        <f t="shared" si="3"/>
        <v>#DIV/0!</v>
      </c>
      <c r="F20">
        <f t="shared" si="10"/>
        <v>0.51678691229598861</v>
      </c>
      <c r="G20">
        <f t="shared" si="7"/>
        <v>9.416825924098753E-8</v>
      </c>
      <c r="H20">
        <f t="shared" si="8"/>
        <v>0.99999990583174081</v>
      </c>
      <c r="I20">
        <f t="shared" si="4"/>
        <v>9.4168259240987526E-3</v>
      </c>
      <c r="J20" s="8">
        <f t="shared" si="9"/>
        <v>9.4572886583148069E-4</v>
      </c>
      <c r="K20" s="8">
        <f t="shared" si="11"/>
        <v>9.4575301114227224E-4</v>
      </c>
      <c r="L20" s="8">
        <f t="shared" si="1"/>
        <v>2.4145310791555408E-8</v>
      </c>
    </row>
    <row r="21" spans="1:12" ht="15.6" x14ac:dyDescent="0.3">
      <c r="A21" s="9" t="s">
        <v>50</v>
      </c>
      <c r="B21" s="3">
        <v>2.942361889057632</v>
      </c>
      <c r="C21">
        <f t="shared" si="2"/>
        <v>2.9423618890576319E-5</v>
      </c>
      <c r="D21">
        <f t="shared" si="0"/>
        <v>0.99997057638110942</v>
      </c>
      <c r="E21">
        <f t="shared" si="3"/>
        <v>8.0130562859348161E-4</v>
      </c>
      <c r="F21">
        <f t="shared" si="10"/>
        <v>0.67575449368799656</v>
      </c>
      <c r="G21">
        <f t="shared" si="7"/>
        <v>4.8664919346746969E-8</v>
      </c>
      <c r="H21">
        <f t="shared" si="8"/>
        <v>0.99999995133508068</v>
      </c>
      <c r="I21">
        <f t="shared" si="4"/>
        <v>4.8664919346746967E-3</v>
      </c>
      <c r="J21" s="8">
        <f t="shared" si="9"/>
        <v>9.7515248472205705E-4</v>
      </c>
      <c r="K21" s="8">
        <f t="shared" si="11"/>
        <v>9.4580167606161903E-4</v>
      </c>
      <c r="L21" s="8">
        <f t="shared" si="1"/>
        <v>2.9350808660438018E-5</v>
      </c>
    </row>
    <row r="22" spans="1:12" ht="15.6" x14ac:dyDescent="0.3">
      <c r="A22" s="9" t="s">
        <v>51</v>
      </c>
      <c r="B22" s="3">
        <v>2.35766177007823E-3</v>
      </c>
      <c r="C22">
        <f t="shared" si="2"/>
        <v>2.35766177007823E-8</v>
      </c>
      <c r="D22">
        <f t="shared" si="0"/>
        <v>0.99999997642338234</v>
      </c>
      <c r="E22">
        <f t="shared" si="3"/>
        <v>11.000000259342803</v>
      </c>
      <c r="F22">
        <f t="shared" si="10"/>
        <v>19.300072159782378</v>
      </c>
      <c r="G22">
        <f t="shared" si="7"/>
        <v>3.2885536333156135E-8</v>
      </c>
      <c r="H22">
        <f t="shared" si="8"/>
        <v>0.99999996711446371</v>
      </c>
      <c r="I22">
        <f t="shared" si="4"/>
        <v>3.2885536333156135E-3</v>
      </c>
      <c r="J22" s="8">
        <f t="shared" si="9"/>
        <v>9.7517606133975783E-4</v>
      </c>
      <c r="K22" s="8">
        <f t="shared" si="11"/>
        <v>9.4583456159795217E-4</v>
      </c>
      <c r="L22" s="8">
        <f t="shared" si="1"/>
        <v>2.9341499741805666E-5</v>
      </c>
    </row>
    <row r="23" spans="1:12" ht="15.6" x14ac:dyDescent="0.3">
      <c r="A23" s="9" t="s">
        <v>52</v>
      </c>
      <c r="B23" s="3">
        <v>2.5934279470860539E-2</v>
      </c>
      <c r="C23">
        <f t="shared" si="2"/>
        <v>2.5934279470860539E-7</v>
      </c>
      <c r="D23">
        <f t="shared" si="0"/>
        <v>0.99999974065720532</v>
      </c>
      <c r="E23">
        <f t="shared" si="3"/>
        <v>4.1818192663428775</v>
      </c>
      <c r="F23">
        <f t="shared" si="10"/>
        <v>5.5405954025335484</v>
      </c>
      <c r="G23">
        <f t="shared" si="7"/>
        <v>6.346932033708315E-7</v>
      </c>
      <c r="H23">
        <f t="shared" si="8"/>
        <v>0.99999936530679667</v>
      </c>
      <c r="I23">
        <f t="shared" si="4"/>
        <v>6.3469320337083149E-2</v>
      </c>
      <c r="J23" s="8">
        <f t="shared" si="9"/>
        <v>9.7543540413446643E-4</v>
      </c>
      <c r="K23" s="8">
        <f t="shared" si="11"/>
        <v>9.4646925480132297E-4</v>
      </c>
      <c r="L23" s="8">
        <f t="shared" si="1"/>
        <v>2.896614933314346E-5</v>
      </c>
    </row>
    <row r="24" spans="1:12" ht="15.6" x14ac:dyDescent="0.3">
      <c r="A24" s="9" t="s">
        <v>53</v>
      </c>
      <c r="B24" s="3">
        <v>0.10845244142359861</v>
      </c>
      <c r="C24">
        <f t="shared" si="2"/>
        <v>1.0845244142359861E-6</v>
      </c>
      <c r="D24">
        <f t="shared" si="0"/>
        <v>0.99999891547558573</v>
      </c>
      <c r="E24">
        <f t="shared" si="3"/>
        <v>4.217395878216621</v>
      </c>
      <c r="F24">
        <f t="shared" si="10"/>
        <v>94.182670031166552</v>
      </c>
      <c r="G24">
        <f t="shared" si="7"/>
        <v>3.5165760126674088E-6</v>
      </c>
      <c r="H24">
        <f t="shared" si="8"/>
        <v>0.99999648342398728</v>
      </c>
      <c r="I24">
        <f t="shared" si="4"/>
        <v>0.35165760126674089</v>
      </c>
      <c r="J24" s="8">
        <f t="shared" si="9"/>
        <v>9.7651992854870247E-4</v>
      </c>
      <c r="K24" s="8">
        <f t="shared" si="11"/>
        <v>9.4998583081399039E-4</v>
      </c>
      <c r="L24" s="8">
        <f t="shared" si="1"/>
        <v>2.6534097734712075E-5</v>
      </c>
    </row>
    <row r="25" spans="1:12" ht="15.6" x14ac:dyDescent="0.3">
      <c r="A25" s="9" t="s">
        <v>54</v>
      </c>
      <c r="B25" s="3">
        <v>0.45738638339517679</v>
      </c>
      <c r="C25">
        <f t="shared" si="2"/>
        <v>4.5738638339517677E-6</v>
      </c>
      <c r="D25">
        <f t="shared" si="0"/>
        <v>0.9999954261361661</v>
      </c>
      <c r="E25">
        <f t="shared" si="3"/>
        <v>0</v>
      </c>
      <c r="F25">
        <f>F13</f>
        <v>1.0581144201006834</v>
      </c>
      <c r="G25">
        <f t="shared" si="7"/>
        <v>3.3119935354877208E-4</v>
      </c>
      <c r="H25">
        <f t="shared" si="8"/>
        <v>0.99966880064645125</v>
      </c>
      <c r="I25">
        <f t="shared" si="4"/>
        <v>33.119935354877207</v>
      </c>
      <c r="J25" s="8">
        <f t="shared" si="9"/>
        <v>9.8109379238265422E-4</v>
      </c>
      <c r="K25" s="8">
        <f t="shared" si="11"/>
        <v>1.2811851843627625E-3</v>
      </c>
      <c r="L25" s="8">
        <f t="shared" si="1"/>
        <v>3.0009139198010825E-4</v>
      </c>
    </row>
    <row r="26" spans="1:12" x14ac:dyDescent="0.3">
      <c r="J26" s="8"/>
      <c r="K26" s="8"/>
      <c r="L26" s="8">
        <f>SUM(L2:L25)</f>
        <v>9.1229950089234647E-4</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26"/>
  <sheetViews>
    <sheetView zoomScale="70" zoomScaleNormal="70" workbookViewId="0">
      <selection activeCell="L26" sqref="L26"/>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12.749780863141416</v>
      </c>
      <c r="C2">
        <f>B2/100000</f>
        <v>1.2749780863141415E-4</v>
      </c>
      <c r="D2">
        <f t="shared" ref="D2:D25" si="0">1-C2</f>
        <v>0.99987250219136858</v>
      </c>
      <c r="E2">
        <f>C3/(C2*D2)</f>
        <v>1.3972369681809937</v>
      </c>
      <c r="F2" s="2">
        <v>1.3972127346419181</v>
      </c>
      <c r="G2">
        <v>1.2749780863141415E-4</v>
      </c>
      <c r="H2">
        <v>0.99987250219136858</v>
      </c>
      <c r="I2">
        <f>G2*100000</f>
        <v>12.749780863141416</v>
      </c>
      <c r="J2" s="8">
        <f>C2</f>
        <v>1.2749780863141415E-4</v>
      </c>
      <c r="K2" s="8">
        <f>G2</f>
        <v>1.2749780863141415E-4</v>
      </c>
      <c r="L2" s="8">
        <f t="shared" ref="L2:L25" si="1">ABS(J2-K2)</f>
        <v>0</v>
      </c>
    </row>
    <row r="3" spans="1:12" ht="15.6" x14ac:dyDescent="0.3">
      <c r="A3" s="9" t="s">
        <v>32</v>
      </c>
      <c r="B3" s="1">
        <v>17.812193852918153</v>
      </c>
      <c r="C3">
        <f t="shared" ref="C3:C25" si="2">B3/100000</f>
        <v>1.7812193852918153E-4</v>
      </c>
      <c r="D3">
        <f t="shared" si="0"/>
        <v>0.99982187806147083</v>
      </c>
      <c r="E3">
        <f t="shared" ref="E3:E25" si="3">C4/(C3*D3)</f>
        <v>0.10001781536716065</v>
      </c>
      <c r="F3" s="2">
        <v>0.10003407723703574</v>
      </c>
      <c r="G3">
        <f>F2*G2*H2</f>
        <v>1.7811884919998695E-4</v>
      </c>
      <c r="H3">
        <f>1-G3</f>
        <v>0.99982188115080006</v>
      </c>
      <c r="I3">
        <f t="shared" ref="I3:I25" si="4">G3*100000</f>
        <v>17.811884919998693</v>
      </c>
      <c r="J3" s="8">
        <f t="shared" ref="J3:J13" si="5">C3+J2</f>
        <v>3.0561974716059568E-4</v>
      </c>
      <c r="K3" s="8">
        <f t="shared" ref="K3:K13" si="6">G3+K2</f>
        <v>3.056166578314011E-4</v>
      </c>
      <c r="L3" s="8">
        <f t="shared" si="1"/>
        <v>3.0893291945877782E-9</v>
      </c>
    </row>
    <row r="4" spans="1:12" ht="15.6" x14ac:dyDescent="0.3">
      <c r="A4" s="9" t="s">
        <v>33</v>
      </c>
      <c r="B4" s="1">
        <v>1.7812193852918152</v>
      </c>
      <c r="C4">
        <f t="shared" si="2"/>
        <v>1.7812193852918152E-5</v>
      </c>
      <c r="D4">
        <f t="shared" si="0"/>
        <v>0.99998218780614712</v>
      </c>
      <c r="E4">
        <f t="shared" si="3"/>
        <v>0.21053006579181746</v>
      </c>
      <c r="F4" s="2">
        <v>0.21052760326965811</v>
      </c>
      <c r="G4">
        <f t="shared" ref="G4:G25" si="7">F3*G3*H3</f>
        <v>1.7814781004653906E-5</v>
      </c>
      <c r="H4">
        <f t="shared" ref="H4:H25" si="8">1-G4</f>
        <v>0.9999821852189954</v>
      </c>
      <c r="I4">
        <f t="shared" si="4"/>
        <v>1.7814781004653906</v>
      </c>
      <c r="J4" s="8">
        <f t="shared" si="5"/>
        <v>3.2343194101351386E-4</v>
      </c>
      <c r="K4" s="8">
        <f t="shared" si="6"/>
        <v>3.2343143883605501E-4</v>
      </c>
      <c r="L4" s="8">
        <f t="shared" si="1"/>
        <v>5.0217745885044671E-10</v>
      </c>
    </row>
    <row r="5" spans="1:12" ht="15.6" x14ac:dyDescent="0.3">
      <c r="A5" s="9" t="s">
        <v>34</v>
      </c>
      <c r="B5" s="1">
        <v>0.3749935547982769</v>
      </c>
      <c r="C5">
        <f t="shared" si="2"/>
        <v>3.7499355479827689E-6</v>
      </c>
      <c r="D5">
        <f t="shared" si="0"/>
        <v>0.99999625006445203</v>
      </c>
      <c r="E5">
        <f t="shared" si="3"/>
        <v>2.6667225000374995E-3</v>
      </c>
      <c r="F5" s="2">
        <v>2.6667163094985561E-3</v>
      </c>
      <c r="G5">
        <f t="shared" si="7"/>
        <v>3.7504363332913858E-6</v>
      </c>
      <c r="H5">
        <f t="shared" si="8"/>
        <v>0.99999624956366673</v>
      </c>
      <c r="I5">
        <f t="shared" si="4"/>
        <v>0.37504363332913859</v>
      </c>
      <c r="J5" s="8">
        <f t="shared" si="5"/>
        <v>3.2718187656149663E-4</v>
      </c>
      <c r="K5" s="8">
        <f t="shared" si="6"/>
        <v>3.271818751693464E-4</v>
      </c>
      <c r="L5" s="8">
        <f t="shared" si="1"/>
        <v>1.3921502297307986E-12</v>
      </c>
    </row>
    <row r="6" spans="1:12" ht="15.6" x14ac:dyDescent="0.3">
      <c r="A6" s="9" t="s">
        <v>35</v>
      </c>
      <c r="B6" s="1">
        <v>1E-3</v>
      </c>
      <c r="C6">
        <f t="shared" si="2"/>
        <v>1E-8</v>
      </c>
      <c r="D6">
        <f t="shared" si="0"/>
        <v>0.99999998999999995</v>
      </c>
      <c r="E6">
        <f t="shared" si="3"/>
        <v>1.0000000100000002</v>
      </c>
      <c r="F6" s="2">
        <v>0.99997285713695716</v>
      </c>
      <c r="G6">
        <f t="shared" si="7"/>
        <v>1.0001312228298663E-8</v>
      </c>
      <c r="H6">
        <f t="shared" si="8"/>
        <v>0.99999998999868778</v>
      </c>
      <c r="I6">
        <f t="shared" si="4"/>
        <v>1.0001312228298663E-3</v>
      </c>
      <c r="J6" s="8">
        <f t="shared" si="5"/>
        <v>3.2719187656149662E-4</v>
      </c>
      <c r="K6" s="8">
        <f t="shared" si="6"/>
        <v>3.2719187648157472E-4</v>
      </c>
      <c r="L6" s="8">
        <f t="shared" si="1"/>
        <v>7.9921908934660335E-14</v>
      </c>
    </row>
    <row r="7" spans="1:12" ht="15.6" x14ac:dyDescent="0.3">
      <c r="A7" s="9" t="s">
        <v>36</v>
      </c>
      <c r="B7" s="1">
        <v>1E-3</v>
      </c>
      <c r="C7">
        <f t="shared" si="2"/>
        <v>1E-8</v>
      </c>
      <c r="D7">
        <f t="shared" si="0"/>
        <v>0.99999998999999995</v>
      </c>
      <c r="E7">
        <f t="shared" si="3"/>
        <v>1.0000000100000002</v>
      </c>
      <c r="F7" s="2">
        <v>0.99991821862580965</v>
      </c>
      <c r="G7">
        <f t="shared" si="7"/>
        <v>1.0001040664027069E-8</v>
      </c>
      <c r="H7">
        <f t="shared" si="8"/>
        <v>0.99999998999895934</v>
      </c>
      <c r="I7">
        <f t="shared" si="4"/>
        <v>1.000104066402707E-3</v>
      </c>
      <c r="J7" s="8">
        <f t="shared" si="5"/>
        <v>3.2720187656149662E-4</v>
      </c>
      <c r="K7" s="8">
        <f t="shared" si="6"/>
        <v>3.2720187752223874E-4</v>
      </c>
      <c r="L7" s="8">
        <f t="shared" si="1"/>
        <v>9.6074211954066957E-13</v>
      </c>
    </row>
    <row r="8" spans="1:12" ht="15.6" x14ac:dyDescent="0.3">
      <c r="A8" s="9" t="s">
        <v>37</v>
      </c>
      <c r="B8" s="1">
        <v>1E-3</v>
      </c>
      <c r="C8">
        <f t="shared" si="2"/>
        <v>1E-8</v>
      </c>
      <c r="D8">
        <f t="shared" si="0"/>
        <v>0.99999998999999995</v>
      </c>
      <c r="E8">
        <f t="shared" si="3"/>
        <v>1.0000000100000002</v>
      </c>
      <c r="F8" s="2">
        <v>0.99985121993510695</v>
      </c>
      <c r="G8">
        <f t="shared" si="7"/>
        <v>1.0000222665165598E-8</v>
      </c>
      <c r="H8">
        <f t="shared" si="8"/>
        <v>0.99999998999977735</v>
      </c>
      <c r="I8">
        <f t="shared" si="4"/>
        <v>1.0000222665165598E-3</v>
      </c>
      <c r="J8" s="8">
        <f t="shared" si="5"/>
        <v>3.2721187656149661E-4</v>
      </c>
      <c r="K8" s="8">
        <f t="shared" si="6"/>
        <v>3.2721187774490388E-4</v>
      </c>
      <c r="L8" s="8">
        <f t="shared" si="1"/>
        <v>1.183407267579123E-12</v>
      </c>
    </row>
    <row r="9" spans="1:12" ht="15.6" x14ac:dyDescent="0.3">
      <c r="A9" s="9" t="s">
        <v>38</v>
      </c>
      <c r="B9" s="1">
        <v>1E-3</v>
      </c>
      <c r="C9">
        <f t="shared" si="2"/>
        <v>1E-8</v>
      </c>
      <c r="D9">
        <f t="shared" si="0"/>
        <v>0.99999998999999995</v>
      </c>
      <c r="E9">
        <f t="shared" si="3"/>
        <v>1.0000000100000002</v>
      </c>
      <c r="F9" s="2">
        <v>0.99980328461220613</v>
      </c>
      <c r="G9">
        <f t="shared" si="7"/>
        <v>9.998734731398956E-9</v>
      </c>
      <c r="H9">
        <f t="shared" si="8"/>
        <v>0.99999999000126527</v>
      </c>
      <c r="I9">
        <f t="shared" si="4"/>
        <v>9.9987347313989562E-4</v>
      </c>
      <c r="J9" s="8">
        <f t="shared" si="5"/>
        <v>3.2722187656149661E-4</v>
      </c>
      <c r="K9" s="8">
        <f t="shared" si="6"/>
        <v>3.2722187647963528E-4</v>
      </c>
      <c r="L9" s="8">
        <f t="shared" si="1"/>
        <v>8.1861329780802405E-14</v>
      </c>
    </row>
    <row r="10" spans="1:12" ht="15.6" x14ac:dyDescent="0.3">
      <c r="A10" s="9" t="s">
        <v>39</v>
      </c>
      <c r="B10" s="1">
        <v>1E-3</v>
      </c>
      <c r="C10">
        <f t="shared" si="2"/>
        <v>1E-8</v>
      </c>
      <c r="D10">
        <f t="shared" si="0"/>
        <v>0.99999998999999995</v>
      </c>
      <c r="E10">
        <f t="shared" si="3"/>
        <v>1.0000000100000002</v>
      </c>
      <c r="F10" s="2">
        <v>0.9997720605255791</v>
      </c>
      <c r="G10">
        <f t="shared" si="7"/>
        <v>9.9967677264637913E-9</v>
      </c>
      <c r="H10">
        <f t="shared" si="8"/>
        <v>0.99999999000323225</v>
      </c>
      <c r="I10">
        <f t="shared" si="4"/>
        <v>9.9967677264637908E-4</v>
      </c>
      <c r="J10" s="8">
        <f t="shared" si="5"/>
        <v>3.272318765614966E-4</v>
      </c>
      <c r="K10" s="8">
        <f t="shared" si="6"/>
        <v>3.2723187324736172E-4</v>
      </c>
      <c r="L10" s="8">
        <f t="shared" si="1"/>
        <v>3.3141348823248484E-12</v>
      </c>
    </row>
    <row r="11" spans="1:12" ht="15.6" x14ac:dyDescent="0.3">
      <c r="A11" s="9" t="s">
        <v>40</v>
      </c>
      <c r="B11" s="1">
        <v>1E-3</v>
      </c>
      <c r="C11">
        <f t="shared" si="2"/>
        <v>1E-8</v>
      </c>
      <c r="D11">
        <f t="shared" si="0"/>
        <v>0.99999998999999995</v>
      </c>
      <c r="E11">
        <f t="shared" si="3"/>
        <v>562.49033782231879</v>
      </c>
      <c r="F11" s="2">
        <v>562.35275498133706</v>
      </c>
      <c r="G11">
        <f t="shared" si="7"/>
        <v>9.9944889685697278E-9</v>
      </c>
      <c r="H11">
        <f t="shared" si="8"/>
        <v>0.99999999000551099</v>
      </c>
      <c r="I11">
        <f t="shared" si="4"/>
        <v>9.9944889685697281E-4</v>
      </c>
      <c r="J11" s="8">
        <f t="shared" si="5"/>
        <v>3.272418765614966E-4</v>
      </c>
      <c r="K11" s="8">
        <f t="shared" si="6"/>
        <v>3.2724186773633031E-4</v>
      </c>
      <c r="L11" s="8">
        <f t="shared" si="1"/>
        <v>8.8251662921923213E-12</v>
      </c>
    </row>
    <row r="12" spans="1:12" ht="15.6" x14ac:dyDescent="0.3">
      <c r="A12" s="9" t="s">
        <v>41</v>
      </c>
      <c r="B12" s="1">
        <v>0.5624903321974154</v>
      </c>
      <c r="C12">
        <f t="shared" si="2"/>
        <v>5.6249033219741538E-6</v>
      </c>
      <c r="D12">
        <f t="shared" si="0"/>
        <v>0.99999437509667799</v>
      </c>
      <c r="E12">
        <f t="shared" si="3"/>
        <v>15.500087186491905</v>
      </c>
      <c r="F12" s="2">
        <v>15.513005891083575</v>
      </c>
      <c r="G12">
        <f t="shared" si="7"/>
        <v>5.6204283499324586E-6</v>
      </c>
      <c r="H12">
        <f t="shared" si="8"/>
        <v>0.99999437957165005</v>
      </c>
      <c r="I12">
        <f t="shared" si="4"/>
        <v>0.56204283499324581</v>
      </c>
      <c r="J12" s="8">
        <f t="shared" si="5"/>
        <v>3.3286677988347076E-4</v>
      </c>
      <c r="K12" s="8">
        <f t="shared" si="6"/>
        <v>3.3286229608626278E-4</v>
      </c>
      <c r="L12" s="8">
        <f t="shared" si="1"/>
        <v>4.4837972079788888E-9</v>
      </c>
    </row>
    <row r="13" spans="1:12" ht="15.6" x14ac:dyDescent="0.3">
      <c r="A13" s="9" t="s">
        <v>42</v>
      </c>
      <c r="B13" s="1">
        <v>8.7186001490599381</v>
      </c>
      <c r="C13">
        <f t="shared" si="2"/>
        <v>8.718600149059938E-5</v>
      </c>
      <c r="D13">
        <f t="shared" si="0"/>
        <v>0.9999128139985094</v>
      </c>
      <c r="E13">
        <f t="shared" si="3"/>
        <v>0.2498499624597908</v>
      </c>
      <c r="F13" s="2">
        <v>0.19488870385802126</v>
      </c>
      <c r="G13">
        <f t="shared" si="7"/>
        <v>8.7189248059239512E-5</v>
      </c>
      <c r="H13">
        <f t="shared" si="8"/>
        <v>0.99991281075194072</v>
      </c>
      <c r="I13">
        <f t="shared" si="4"/>
        <v>8.718924805923951</v>
      </c>
      <c r="J13" s="8">
        <f t="shared" si="5"/>
        <v>4.2005278137407012E-4</v>
      </c>
      <c r="K13" s="8">
        <f t="shared" si="6"/>
        <v>4.2005154414550226E-4</v>
      </c>
      <c r="L13" s="8">
        <f t="shared" si="1"/>
        <v>1.2372285678602379E-9</v>
      </c>
    </row>
    <row r="14" spans="1:12" ht="15.6" x14ac:dyDescent="0.3">
      <c r="A14" s="9" t="s">
        <v>43</v>
      </c>
      <c r="B14" s="1">
        <v>2.1781519990226728</v>
      </c>
      <c r="C14">
        <f t="shared" si="2"/>
        <v>2.1781519990226727E-5</v>
      </c>
      <c r="D14">
        <f t="shared" si="0"/>
        <v>0.99997821848000978</v>
      </c>
      <c r="E14">
        <f t="shared" si="3"/>
        <v>4.5911478282651557E-4</v>
      </c>
      <c r="F14">
        <f>F2</f>
        <v>1.3972127346419181</v>
      </c>
      <c r="G14">
        <f t="shared" si="7"/>
        <v>1.6990718007519517E-5</v>
      </c>
      <c r="H14">
        <f t="shared" si="8"/>
        <v>0.99998300928199246</v>
      </c>
      <c r="I14">
        <f t="shared" si="4"/>
        <v>1.6990718007519516</v>
      </c>
      <c r="J14" s="8">
        <f>C14</f>
        <v>2.1781519990226727E-5</v>
      </c>
      <c r="K14" s="8">
        <f>G14</f>
        <v>1.6990718007519517E-5</v>
      </c>
      <c r="L14" s="8">
        <f t="shared" si="1"/>
        <v>4.7908019827072095E-6</v>
      </c>
    </row>
    <row r="15" spans="1:12" ht="15.6" x14ac:dyDescent="0.3">
      <c r="A15" s="9" t="s">
        <v>44</v>
      </c>
      <c r="B15" s="1">
        <v>1E-3</v>
      </c>
      <c r="C15">
        <f t="shared" si="2"/>
        <v>1E-8</v>
      </c>
      <c r="D15">
        <f t="shared" si="0"/>
        <v>0.99999998999999995</v>
      </c>
      <c r="E15">
        <f t="shared" si="3"/>
        <v>2178.1520208041929</v>
      </c>
      <c r="F15">
        <f>F3</f>
        <v>0.10003407723703574</v>
      </c>
      <c r="G15">
        <f t="shared" si="7"/>
        <v>2.3739244217158551E-5</v>
      </c>
      <c r="H15">
        <f t="shared" si="8"/>
        <v>0.99997626075578283</v>
      </c>
      <c r="I15">
        <f t="shared" si="4"/>
        <v>2.3739244217158553</v>
      </c>
      <c r="J15" s="8">
        <f t="shared" ref="J15:J25" si="9">C15+J14</f>
        <v>2.1791519990226728E-5</v>
      </c>
      <c r="K15" s="8">
        <f>K14+G15</f>
        <v>4.0729962224678065E-5</v>
      </c>
      <c r="L15" s="8">
        <f t="shared" si="1"/>
        <v>1.8938442234451337E-5</v>
      </c>
    </row>
    <row r="16" spans="1:12" ht="15.6" x14ac:dyDescent="0.3">
      <c r="A16" s="9" t="s">
        <v>45</v>
      </c>
      <c r="B16" s="1">
        <v>2.1781519990226728</v>
      </c>
      <c r="C16">
        <f t="shared" si="2"/>
        <v>2.1781519990226727E-5</v>
      </c>
      <c r="D16">
        <f t="shared" si="0"/>
        <v>0.99997821848000978</v>
      </c>
      <c r="E16">
        <f t="shared" si="3"/>
        <v>4.5911478282651557E-4</v>
      </c>
      <c r="F16">
        <f t="shared" ref="F16:F24" si="10">F4</f>
        <v>0.21052760326965811</v>
      </c>
      <c r="G16">
        <f t="shared" si="7"/>
        <v>2.3746770151922071E-6</v>
      </c>
      <c r="H16">
        <f t="shared" si="8"/>
        <v>0.99999762532298486</v>
      </c>
      <c r="I16">
        <f t="shared" si="4"/>
        <v>0.2374677015192207</v>
      </c>
      <c r="J16" s="8">
        <f t="shared" si="9"/>
        <v>4.3573039980453455E-5</v>
      </c>
      <c r="K16" s="8">
        <f t="shared" ref="K16:K25" si="11">K15+G16</f>
        <v>4.3104639239870272E-5</v>
      </c>
      <c r="L16" s="8">
        <f t="shared" si="1"/>
        <v>4.6840074058318321E-7</v>
      </c>
    </row>
    <row r="17" spans="1:12" ht="15.6" x14ac:dyDescent="0.3">
      <c r="A17" s="9" t="s">
        <v>46</v>
      </c>
      <c r="B17" s="1">
        <v>1E-3</v>
      </c>
      <c r="C17">
        <f t="shared" si="2"/>
        <v>1E-8</v>
      </c>
      <c r="D17">
        <f t="shared" si="0"/>
        <v>0.99999998999999995</v>
      </c>
      <c r="E17">
        <f t="shared" si="3"/>
        <v>1.0000000100000002</v>
      </c>
      <c r="F17">
        <f>F5</f>
        <v>2.6667163094985561E-3</v>
      </c>
      <c r="G17">
        <f t="shared" si="7"/>
        <v>4.9993387336366346E-7</v>
      </c>
      <c r="H17">
        <f t="shared" si="8"/>
        <v>0.99999950006612659</v>
      </c>
      <c r="I17">
        <f t="shared" si="4"/>
        <v>4.9993387336366345E-2</v>
      </c>
      <c r="J17" s="8">
        <f t="shared" si="9"/>
        <v>4.3583039980453456E-5</v>
      </c>
      <c r="K17" s="8">
        <f t="shared" si="11"/>
        <v>4.3604573113233938E-5</v>
      </c>
      <c r="L17" s="8">
        <f t="shared" si="1"/>
        <v>2.1533132780481609E-8</v>
      </c>
    </row>
    <row r="18" spans="1:12" ht="15.6" x14ac:dyDescent="0.3">
      <c r="A18" s="9" t="s">
        <v>47</v>
      </c>
      <c r="B18" s="1">
        <v>1E-3</v>
      </c>
      <c r="C18">
        <f t="shared" si="2"/>
        <v>1E-8</v>
      </c>
      <c r="D18">
        <f t="shared" si="0"/>
        <v>0.99999998999999995</v>
      </c>
      <c r="E18">
        <f t="shared" si="3"/>
        <v>1.0000000100000002</v>
      </c>
      <c r="F18">
        <f t="shared" si="10"/>
        <v>0.99997285713695716</v>
      </c>
      <c r="G18">
        <f t="shared" si="7"/>
        <v>1.333181147266919E-9</v>
      </c>
      <c r="H18">
        <f t="shared" si="8"/>
        <v>0.99999999866681888</v>
      </c>
      <c r="I18">
        <f t="shared" si="4"/>
        <v>1.3331811472669191E-4</v>
      </c>
      <c r="J18" s="8">
        <f t="shared" si="9"/>
        <v>4.3593039980453458E-5</v>
      </c>
      <c r="K18" s="8">
        <f t="shared" si="11"/>
        <v>4.3605906294381203E-5</v>
      </c>
      <c r="L18" s="8">
        <f t="shared" si="1"/>
        <v>1.2866313927745448E-8</v>
      </c>
    </row>
    <row r="19" spans="1:12" ht="15.6" x14ac:dyDescent="0.3">
      <c r="A19" s="9" t="s">
        <v>48</v>
      </c>
      <c r="B19" s="1">
        <v>1E-3</v>
      </c>
      <c r="C19">
        <f t="shared" si="2"/>
        <v>1E-8</v>
      </c>
      <c r="D19">
        <f t="shared" si="0"/>
        <v>0.99999998999999995</v>
      </c>
      <c r="E19">
        <f t="shared" si="3"/>
        <v>1.0000000100000002</v>
      </c>
      <c r="F19">
        <f t="shared" si="10"/>
        <v>0.99991821862580965</v>
      </c>
      <c r="G19">
        <f t="shared" si="7"/>
        <v>1.3331449591363039E-9</v>
      </c>
      <c r="H19">
        <f t="shared" si="8"/>
        <v>0.99999999866685507</v>
      </c>
      <c r="I19">
        <f t="shared" si="4"/>
        <v>1.3331449591363038E-4</v>
      </c>
      <c r="J19" s="8">
        <f t="shared" si="9"/>
        <v>4.360303998045346E-5</v>
      </c>
      <c r="K19" s="8">
        <f t="shared" si="11"/>
        <v>4.3607239439340342E-5</v>
      </c>
      <c r="L19" s="8">
        <f t="shared" si="1"/>
        <v>4.1994588868818675E-9</v>
      </c>
    </row>
    <row r="20" spans="1:12" ht="15.6" x14ac:dyDescent="0.3">
      <c r="A20" s="9" t="s">
        <v>49</v>
      </c>
      <c r="B20" s="1">
        <v>1E-3</v>
      </c>
      <c r="C20">
        <f t="shared" si="2"/>
        <v>1E-8</v>
      </c>
      <c r="D20">
        <f t="shared" si="0"/>
        <v>0.99999998999999995</v>
      </c>
      <c r="E20">
        <f t="shared" si="3"/>
        <v>1.0000000100000002</v>
      </c>
      <c r="F20">
        <f t="shared" si="10"/>
        <v>0.99985121993510695</v>
      </c>
      <c r="G20">
        <f t="shared" si="7"/>
        <v>1.3330359309324206E-9</v>
      </c>
      <c r="H20">
        <f t="shared" si="8"/>
        <v>0.9999999986669641</v>
      </c>
      <c r="I20">
        <f t="shared" si="4"/>
        <v>1.3330359309324206E-4</v>
      </c>
      <c r="J20" s="8">
        <f t="shared" si="9"/>
        <v>4.3613039980453461E-5</v>
      </c>
      <c r="K20" s="8">
        <f t="shared" si="11"/>
        <v>4.3608572475271276E-5</v>
      </c>
      <c r="L20" s="8">
        <f t="shared" si="1"/>
        <v>4.4675051821856581E-9</v>
      </c>
    </row>
    <row r="21" spans="1:12" ht="15.6" x14ac:dyDescent="0.3">
      <c r="A21" s="9" t="s">
        <v>50</v>
      </c>
      <c r="B21" s="1">
        <v>1E-3</v>
      </c>
      <c r="C21">
        <f t="shared" si="2"/>
        <v>1E-8</v>
      </c>
      <c r="D21">
        <f t="shared" si="0"/>
        <v>0.99999998999999995</v>
      </c>
      <c r="E21">
        <f t="shared" si="3"/>
        <v>1.0000000100000002</v>
      </c>
      <c r="F21">
        <f t="shared" si="10"/>
        <v>0.99980328461220613</v>
      </c>
      <c r="G21">
        <f t="shared" si="7"/>
        <v>1.3328375999833912E-9</v>
      </c>
      <c r="H21">
        <f t="shared" si="8"/>
        <v>0.99999999866716238</v>
      </c>
      <c r="I21">
        <f t="shared" si="4"/>
        <v>1.3328375999833913E-4</v>
      </c>
      <c r="J21" s="8">
        <f t="shared" si="9"/>
        <v>4.3623039980453463E-5</v>
      </c>
      <c r="K21" s="8">
        <f t="shared" si="11"/>
        <v>4.3609905312871261E-5</v>
      </c>
      <c r="L21" s="8">
        <f t="shared" si="1"/>
        <v>1.3134667582201745E-8</v>
      </c>
    </row>
    <row r="22" spans="1:12" ht="15.6" x14ac:dyDescent="0.3">
      <c r="A22" s="9" t="s">
        <v>51</v>
      </c>
      <c r="B22" s="1">
        <v>1E-3</v>
      </c>
      <c r="C22">
        <f t="shared" si="2"/>
        <v>1E-8</v>
      </c>
      <c r="D22">
        <f t="shared" si="0"/>
        <v>0.99999998999999995</v>
      </c>
      <c r="E22">
        <f t="shared" si="3"/>
        <v>1.0000000100000002</v>
      </c>
      <c r="F22">
        <f t="shared" si="10"/>
        <v>0.9997720605255791</v>
      </c>
      <c r="G22">
        <f t="shared" si="7"/>
        <v>1.3325754085419376E-9</v>
      </c>
      <c r="H22">
        <f t="shared" si="8"/>
        <v>0.99999999866742462</v>
      </c>
      <c r="I22">
        <f t="shared" si="4"/>
        <v>1.3325754085419375E-4</v>
      </c>
      <c r="J22" s="8">
        <f t="shared" si="9"/>
        <v>4.3633039980453464E-5</v>
      </c>
      <c r="K22" s="8">
        <f t="shared" si="11"/>
        <v>4.3611237888279801E-5</v>
      </c>
      <c r="L22" s="8">
        <f t="shared" si="1"/>
        <v>2.1802092173663686E-8</v>
      </c>
    </row>
    <row r="23" spans="1:12" ht="15.6" x14ac:dyDescent="0.3">
      <c r="A23" s="9" t="s">
        <v>52</v>
      </c>
      <c r="B23" s="1">
        <v>1E-3</v>
      </c>
      <c r="C23">
        <f t="shared" si="2"/>
        <v>1E-8</v>
      </c>
      <c r="D23">
        <f t="shared" si="0"/>
        <v>0.99999998999999995</v>
      </c>
      <c r="E23">
        <f t="shared" si="3"/>
        <v>1.0000000100000002</v>
      </c>
      <c r="F23">
        <f t="shared" si="10"/>
        <v>562.35275498133706</v>
      </c>
      <c r="G23">
        <f t="shared" si="7"/>
        <v>1.3322716602283359E-9</v>
      </c>
      <c r="H23">
        <f t="shared" si="8"/>
        <v>0.99999999866772837</v>
      </c>
      <c r="I23">
        <f t="shared" si="4"/>
        <v>1.3322716602283359E-4</v>
      </c>
      <c r="J23" s="8">
        <f t="shared" si="9"/>
        <v>4.3643039980453466E-5</v>
      </c>
      <c r="K23" s="8">
        <f t="shared" si="11"/>
        <v>4.3612570159940028E-5</v>
      </c>
      <c r="L23" s="8">
        <f t="shared" si="1"/>
        <v>3.0469820513437666E-8</v>
      </c>
    </row>
    <row r="24" spans="1:12" ht="15.6" x14ac:dyDescent="0.3">
      <c r="A24" s="9" t="s">
        <v>53</v>
      </c>
      <c r="B24" s="1">
        <v>1E-3</v>
      </c>
      <c r="C24">
        <f t="shared" si="2"/>
        <v>1E-8</v>
      </c>
      <c r="D24">
        <f t="shared" si="0"/>
        <v>0.99999998999999995</v>
      </c>
      <c r="E24">
        <f t="shared" si="3"/>
        <v>1.0000000100000002</v>
      </c>
      <c r="F24">
        <f t="shared" si="10"/>
        <v>15.513005891083575</v>
      </c>
      <c r="G24">
        <f t="shared" si="7"/>
        <v>7.4920663751481784E-7</v>
      </c>
      <c r="H24">
        <f t="shared" si="8"/>
        <v>0.99999925079336249</v>
      </c>
      <c r="I24">
        <f t="shared" si="4"/>
        <v>7.4920663751481778E-2</v>
      </c>
      <c r="J24" s="8">
        <f t="shared" si="9"/>
        <v>4.3653039980453468E-5</v>
      </c>
      <c r="K24" s="8">
        <f t="shared" si="11"/>
        <v>4.4361776797454849E-5</v>
      </c>
      <c r="L24" s="8">
        <f t="shared" si="1"/>
        <v>7.0873681700138122E-7</v>
      </c>
    </row>
    <row r="25" spans="1:12" ht="15.6" x14ac:dyDescent="0.3">
      <c r="A25" s="9" t="s">
        <v>54</v>
      </c>
      <c r="B25" s="1">
        <v>1E-3</v>
      </c>
      <c r="C25">
        <f t="shared" si="2"/>
        <v>1E-8</v>
      </c>
      <c r="D25">
        <f t="shared" si="0"/>
        <v>0.99999998999999995</v>
      </c>
      <c r="E25">
        <f t="shared" si="3"/>
        <v>0</v>
      </c>
      <c r="F25">
        <f>F13</f>
        <v>0.19488870385802126</v>
      </c>
      <c r="G25">
        <f t="shared" si="7"/>
        <v>1.1622438273791863E-5</v>
      </c>
      <c r="H25">
        <f t="shared" si="8"/>
        <v>0.9999883775617262</v>
      </c>
      <c r="I25">
        <f t="shared" si="4"/>
        <v>1.1622438273791864</v>
      </c>
      <c r="J25" s="8">
        <f t="shared" si="9"/>
        <v>4.3663039980453469E-5</v>
      </c>
      <c r="K25" s="8">
        <f t="shared" si="11"/>
        <v>5.5984215071246712E-5</v>
      </c>
      <c r="L25" s="8">
        <f t="shared" si="1"/>
        <v>1.2321175090793243E-5</v>
      </c>
    </row>
    <row r="26" spans="1:12" x14ac:dyDescent="0.3">
      <c r="J26" s="8"/>
      <c r="K26" s="8"/>
      <c r="L26" s="8">
        <f>SUM(L2:L25)</f>
        <v>3.7345358226396262E-5</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26"/>
  <sheetViews>
    <sheetView zoomScale="70" zoomScaleNormal="70" workbookViewId="0">
      <selection activeCell="B11" sqref="B11"/>
    </sheetView>
  </sheetViews>
  <sheetFormatPr defaultRowHeight="14.4" x14ac:dyDescent="0.3"/>
  <cols>
    <col min="1" max="1" width="15.33203125" customWidth="1"/>
    <col min="2" max="2" width="15.44140625" bestFit="1" customWidth="1"/>
    <col min="3" max="3" width="14.44140625" bestFit="1" customWidth="1"/>
    <col min="4" max="4" width="13.21875" customWidth="1"/>
    <col min="5" max="5" width="13.44140625"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7.4014993007240211</v>
      </c>
      <c r="C2">
        <f>B2/100000</f>
        <v>7.401499300724021E-5</v>
      </c>
      <c r="D2">
        <f t="shared" ref="D2:D25" si="0">1-C2</f>
        <v>0.99992598500699281</v>
      </c>
      <c r="E2">
        <f>C3/(C2*D2)</f>
        <v>1.2140202039556129</v>
      </c>
      <c r="F2" s="2">
        <v>1.2139964233407479</v>
      </c>
      <c r="G2">
        <v>7.401499300724021E-5</v>
      </c>
      <c r="H2">
        <v>0.99992598500699281</v>
      </c>
      <c r="I2">
        <f>G2*100000</f>
        <v>7.4014993007240211</v>
      </c>
      <c r="J2" s="8">
        <f>C2</f>
        <v>7.401499300724021E-5</v>
      </c>
      <c r="K2" s="8">
        <f>G2</f>
        <v>7.401499300724021E-5</v>
      </c>
      <c r="L2" s="8">
        <f t="shared" ref="L2:L25" si="1">ABS(J2-K2)</f>
        <v>0</v>
      </c>
    </row>
    <row r="3" spans="1:12" ht="15.6" x14ac:dyDescent="0.3">
      <c r="A3" s="9" t="s">
        <v>32</v>
      </c>
      <c r="B3" s="1">
        <v>8.9849046237644838</v>
      </c>
      <c r="C3">
        <f t="shared" ref="C3:C25" si="2">B3/100000</f>
        <v>8.9849046237644843E-5</v>
      </c>
      <c r="D3">
        <f t="shared" si="0"/>
        <v>0.99991015095376234</v>
      </c>
      <c r="E3">
        <f t="shared" ref="E3:E25" si="3">C4/(C3*D3)</f>
        <v>0.59431569378021742</v>
      </c>
      <c r="F3" s="2">
        <v>0.5943520969652446</v>
      </c>
      <c r="G3">
        <f>F2*G2*H2</f>
        <v>8.9847286245877325E-5</v>
      </c>
      <c r="H3">
        <f>1-G3</f>
        <v>0.99991015271375416</v>
      </c>
      <c r="I3">
        <f t="shared" ref="I3:I25" si="4">G3*100000</f>
        <v>8.9847286245877331</v>
      </c>
      <c r="J3" s="8">
        <f t="shared" ref="J3:J13" si="5">C3+J2</f>
        <v>1.6386403924488507E-4</v>
      </c>
      <c r="K3" s="8">
        <f t="shared" ref="K3:K13" si="6">G3+K2</f>
        <v>1.6386227925311753E-4</v>
      </c>
      <c r="L3" s="8">
        <f t="shared" si="1"/>
        <v>1.7599917675320802E-9</v>
      </c>
    </row>
    <row r="4" spans="1:12" ht="15.6" x14ac:dyDescent="0.3">
      <c r="A4" s="9" t="s">
        <v>33</v>
      </c>
      <c r="B4" s="1">
        <v>5.3393900428108614</v>
      </c>
      <c r="C4">
        <f t="shared" si="2"/>
        <v>5.3393900428108616E-5</v>
      </c>
      <c r="D4">
        <f t="shared" si="0"/>
        <v>0.99994660609957187</v>
      </c>
      <c r="E4">
        <f t="shared" si="3"/>
        <v>0.17931991941750836</v>
      </c>
      <c r="F4" s="2">
        <v>0.17518496616623216</v>
      </c>
      <c r="G4">
        <f t="shared" ref="G4:G25" si="7">F3*G3*H3</f>
        <v>5.3396125058860377E-5</v>
      </c>
      <c r="H4">
        <f t="shared" ref="H4:H25" si="8">1-G4</f>
        <v>0.99994660387494116</v>
      </c>
      <c r="I4">
        <f t="shared" si="4"/>
        <v>5.3396125058860378</v>
      </c>
      <c r="J4" s="8">
        <f t="shared" si="5"/>
        <v>2.1725793967299368E-4</v>
      </c>
      <c r="K4" s="8">
        <f t="shared" si="6"/>
        <v>2.172584043119779E-4</v>
      </c>
      <c r="L4" s="8">
        <f t="shared" si="1"/>
        <v>4.6463898421594992E-10</v>
      </c>
    </row>
    <row r="5" spans="1:12" ht="15.6" x14ac:dyDescent="0.3">
      <c r="A5" s="9" t="s">
        <v>34</v>
      </c>
      <c r="B5" s="1">
        <v>0.95740786974539582</v>
      </c>
      <c r="C5">
        <f t="shared" si="2"/>
        <v>9.5740786974539576E-6</v>
      </c>
      <c r="D5">
        <f t="shared" si="0"/>
        <v>0.99999042592130249</v>
      </c>
      <c r="E5">
        <f t="shared" si="3"/>
        <v>1.0444969231726648E-3</v>
      </c>
      <c r="F5" s="2">
        <v>9.5402561312743321E-3</v>
      </c>
      <c r="G5">
        <f t="shared" si="7"/>
        <v>9.3536988838988021E-6</v>
      </c>
      <c r="H5">
        <f t="shared" si="8"/>
        <v>0.99999064630111612</v>
      </c>
      <c r="I5">
        <f t="shared" si="4"/>
        <v>0.93536988838988022</v>
      </c>
      <c r="J5" s="8">
        <f t="shared" si="5"/>
        <v>2.2683201837044763E-4</v>
      </c>
      <c r="K5" s="8">
        <f t="shared" si="6"/>
        <v>2.2661210319587671E-4</v>
      </c>
      <c r="L5" s="8">
        <f t="shared" si="1"/>
        <v>2.1991517457092434E-7</v>
      </c>
    </row>
    <row r="6" spans="1:12" ht="15.6" x14ac:dyDescent="0.3">
      <c r="A6" s="9" t="s">
        <v>35</v>
      </c>
      <c r="B6" s="1">
        <v>1E-3</v>
      </c>
      <c r="C6">
        <f t="shared" si="2"/>
        <v>1E-8</v>
      </c>
      <c r="D6">
        <f t="shared" si="0"/>
        <v>0.99999998999999995</v>
      </c>
      <c r="E6">
        <f t="shared" si="3"/>
        <v>1.0000000100000002</v>
      </c>
      <c r="F6" s="2">
        <v>0.92289109209475129</v>
      </c>
      <c r="G6">
        <f t="shared" si="7"/>
        <v>8.9235848434146059E-8</v>
      </c>
      <c r="H6">
        <f t="shared" si="8"/>
        <v>0.99999991076415151</v>
      </c>
      <c r="I6">
        <f t="shared" si="4"/>
        <v>8.9235848434146055E-3</v>
      </c>
      <c r="J6" s="8">
        <f t="shared" si="5"/>
        <v>2.2684201837044763E-4</v>
      </c>
      <c r="K6" s="8">
        <f t="shared" si="6"/>
        <v>2.2670133904431085E-4</v>
      </c>
      <c r="L6" s="8">
        <f t="shared" si="1"/>
        <v>1.406793261367746E-7</v>
      </c>
    </row>
    <row r="7" spans="1:12" ht="15.6" x14ac:dyDescent="0.3">
      <c r="A7" s="9" t="s">
        <v>36</v>
      </c>
      <c r="B7" s="1">
        <v>1E-3</v>
      </c>
      <c r="C7">
        <f t="shared" si="2"/>
        <v>1E-8</v>
      </c>
      <c r="D7">
        <f t="shared" si="0"/>
        <v>0.99999998999999995</v>
      </c>
      <c r="E7">
        <f t="shared" si="3"/>
        <v>1.0000000100000002</v>
      </c>
      <c r="F7" s="2">
        <v>0.95367877095040599</v>
      </c>
      <c r="G7">
        <f t="shared" si="7"/>
        <v>8.2354962266375166E-8</v>
      </c>
      <c r="H7">
        <f t="shared" si="8"/>
        <v>0.99999991764503771</v>
      </c>
      <c r="I7">
        <f t="shared" si="4"/>
        <v>8.2354962266375162E-3</v>
      </c>
      <c r="J7" s="8">
        <f t="shared" si="5"/>
        <v>2.2685201837044762E-4</v>
      </c>
      <c r="K7" s="8">
        <f t="shared" si="6"/>
        <v>2.2678369400657724E-4</v>
      </c>
      <c r="L7" s="8">
        <f t="shared" si="1"/>
        <v>6.8324363870385027E-8</v>
      </c>
    </row>
    <row r="8" spans="1:12" ht="15.6" x14ac:dyDescent="0.3">
      <c r="A8" s="9" t="s">
        <v>37</v>
      </c>
      <c r="B8" s="1">
        <v>1E-3</v>
      </c>
      <c r="C8">
        <f t="shared" si="2"/>
        <v>1E-8</v>
      </c>
      <c r="D8">
        <f t="shared" si="0"/>
        <v>0.99999998999999995</v>
      </c>
      <c r="E8">
        <f t="shared" si="3"/>
        <v>1.0000000100000002</v>
      </c>
      <c r="F8" s="2">
        <v>1.0045497467807778</v>
      </c>
      <c r="G8">
        <f t="shared" si="7"/>
        <v>7.8540172727690229E-8</v>
      </c>
      <c r="H8">
        <f t="shared" si="8"/>
        <v>0.9999999214598273</v>
      </c>
      <c r="I8">
        <f t="shared" si="4"/>
        <v>7.8540172727690222E-3</v>
      </c>
      <c r="J8" s="8">
        <f t="shared" si="5"/>
        <v>2.2686201837044762E-4</v>
      </c>
      <c r="K8" s="8">
        <f t="shared" si="6"/>
        <v>2.2686223417930492E-4</v>
      </c>
      <c r="L8" s="8">
        <f t="shared" si="1"/>
        <v>2.1580885730255843E-10</v>
      </c>
    </row>
    <row r="9" spans="1:12" ht="15.6" x14ac:dyDescent="0.3">
      <c r="A9" s="9" t="s">
        <v>38</v>
      </c>
      <c r="B9" s="1">
        <v>1E-3</v>
      </c>
      <c r="C9">
        <f t="shared" si="2"/>
        <v>1E-8</v>
      </c>
      <c r="D9">
        <f t="shared" si="0"/>
        <v>0.99999998999999995</v>
      </c>
      <c r="E9">
        <f t="shared" si="3"/>
        <v>1.0000000100000002</v>
      </c>
      <c r="F9" s="2">
        <v>1.0507487938089535</v>
      </c>
      <c r="G9">
        <f t="shared" si="7"/>
        <v>7.8897504429095665E-8</v>
      </c>
      <c r="H9">
        <f t="shared" si="8"/>
        <v>0.99999992110249558</v>
      </c>
      <c r="I9">
        <f t="shared" si="4"/>
        <v>7.8897504429095659E-3</v>
      </c>
      <c r="J9" s="8">
        <f t="shared" si="5"/>
        <v>2.2687201837044761E-4</v>
      </c>
      <c r="K9" s="8">
        <f t="shared" si="6"/>
        <v>2.2694113168373402E-4</v>
      </c>
      <c r="L9" s="8">
        <f t="shared" si="1"/>
        <v>6.9113313286409172E-8</v>
      </c>
    </row>
    <row r="10" spans="1:12" ht="15.6" x14ac:dyDescent="0.3">
      <c r="A10" s="9" t="s">
        <v>39</v>
      </c>
      <c r="B10" s="1">
        <v>1E-3</v>
      </c>
      <c r="C10">
        <f t="shared" si="2"/>
        <v>1E-8</v>
      </c>
      <c r="D10">
        <f t="shared" si="0"/>
        <v>0.99999998999999995</v>
      </c>
      <c r="E10">
        <f t="shared" si="3"/>
        <v>10.000000100000001</v>
      </c>
      <c r="F10" s="2">
        <v>1.0812582642053605</v>
      </c>
      <c r="G10">
        <f t="shared" si="7"/>
        <v>8.2901451072690717E-8</v>
      </c>
      <c r="H10">
        <f t="shared" si="8"/>
        <v>0.99999991709854896</v>
      </c>
      <c r="I10">
        <f t="shared" si="4"/>
        <v>8.2901451072690709E-3</v>
      </c>
      <c r="J10" s="8">
        <f t="shared" si="5"/>
        <v>2.2688201837044761E-4</v>
      </c>
      <c r="K10" s="8">
        <f t="shared" si="6"/>
        <v>2.2702403313480671E-4</v>
      </c>
      <c r="L10" s="8">
        <f t="shared" si="1"/>
        <v>1.4201476435910074E-7</v>
      </c>
    </row>
    <row r="11" spans="1:12" ht="15.6" x14ac:dyDescent="0.3">
      <c r="A11" s="9" t="s">
        <v>40</v>
      </c>
      <c r="B11" s="1">
        <v>0.01</v>
      </c>
      <c r="C11">
        <f t="shared" si="2"/>
        <v>9.9999999999999995E-8</v>
      </c>
      <c r="D11">
        <f t="shared" si="0"/>
        <v>0.99999990000000005</v>
      </c>
      <c r="E11">
        <f t="shared" si="3"/>
        <v>69.9644282470679</v>
      </c>
      <c r="F11" s="2">
        <v>76.582829514465629</v>
      </c>
      <c r="G11">
        <f t="shared" si="7"/>
        <v>8.9637871655852946E-8</v>
      </c>
      <c r="H11">
        <f t="shared" si="8"/>
        <v>0.99999991036212832</v>
      </c>
      <c r="I11">
        <f t="shared" si="4"/>
        <v>8.9637871655852946E-3</v>
      </c>
      <c r="J11" s="8">
        <f t="shared" si="5"/>
        <v>2.2698201837044761E-4</v>
      </c>
      <c r="K11" s="8">
        <f t="shared" si="6"/>
        <v>2.2711367100646256E-4</v>
      </c>
      <c r="L11" s="8">
        <f t="shared" si="1"/>
        <v>1.3165263601494894E-7</v>
      </c>
    </row>
    <row r="12" spans="1:12" ht="15.6" x14ac:dyDescent="0.3">
      <c r="A12" s="9" t="s">
        <v>41</v>
      </c>
      <c r="B12" s="1">
        <v>0.69964421250625075</v>
      </c>
      <c r="C12">
        <f t="shared" si="2"/>
        <v>6.9964421250625075E-6</v>
      </c>
      <c r="D12">
        <f t="shared" si="0"/>
        <v>0.9999930035578749</v>
      </c>
      <c r="E12">
        <f t="shared" si="3"/>
        <v>3.6842363028618577</v>
      </c>
      <c r="F12" s="2">
        <v>3.7549391313894853</v>
      </c>
      <c r="G12">
        <f t="shared" si="7"/>
        <v>6.8647212277206816E-6</v>
      </c>
      <c r="H12">
        <f t="shared" si="8"/>
        <v>0.99999313527877232</v>
      </c>
      <c r="I12">
        <f t="shared" si="4"/>
        <v>0.68647212277206815</v>
      </c>
      <c r="J12" s="8">
        <f t="shared" si="5"/>
        <v>2.3397846049551011E-4</v>
      </c>
      <c r="K12" s="8">
        <f t="shared" si="6"/>
        <v>2.3397839223418323E-4</v>
      </c>
      <c r="L12" s="8">
        <f t="shared" si="1"/>
        <v>6.8261326875273393E-11</v>
      </c>
    </row>
    <row r="13" spans="1:12" ht="15.6" x14ac:dyDescent="0.3">
      <c r="A13" s="9" t="s">
        <v>42</v>
      </c>
      <c r="B13" s="1">
        <v>2.5776365723914503</v>
      </c>
      <c r="C13">
        <f t="shared" si="2"/>
        <v>2.5776365723914503E-5</v>
      </c>
      <c r="D13">
        <f t="shared" si="0"/>
        <v>0.99997422363427613</v>
      </c>
      <c r="E13">
        <f t="shared" si="3"/>
        <v>0.30337182096690646</v>
      </c>
      <c r="F13" s="2">
        <v>0.43477579460301313</v>
      </c>
      <c r="G13">
        <f t="shared" si="7"/>
        <v>2.5776433414804113E-5</v>
      </c>
      <c r="H13">
        <f t="shared" si="8"/>
        <v>0.99997422356658516</v>
      </c>
      <c r="I13">
        <f t="shared" si="4"/>
        <v>2.5776433414804112</v>
      </c>
      <c r="J13" s="8">
        <f t="shared" si="5"/>
        <v>2.5975482621942459E-4</v>
      </c>
      <c r="K13" s="8">
        <f t="shared" si="6"/>
        <v>2.5975482564898734E-4</v>
      </c>
      <c r="L13" s="8">
        <f t="shared" si="1"/>
        <v>5.7043725212174712E-13</v>
      </c>
    </row>
    <row r="14" spans="1:12" ht="15.6" x14ac:dyDescent="0.3">
      <c r="A14" s="9" t="s">
        <v>43</v>
      </c>
      <c r="B14" s="1">
        <v>0.78196214409551557</v>
      </c>
      <c r="C14">
        <f t="shared" si="2"/>
        <v>7.8196214409551553E-6</v>
      </c>
      <c r="D14">
        <f t="shared" si="0"/>
        <v>0.99999218037855908</v>
      </c>
      <c r="E14">
        <f t="shared" si="3"/>
        <v>0.14285825995465543</v>
      </c>
      <c r="F14">
        <f>F2</f>
        <v>1.2139964233407479</v>
      </c>
      <c r="G14">
        <f t="shared" si="7"/>
        <v>1.120668044425466E-5</v>
      </c>
      <c r="H14">
        <f t="shared" si="8"/>
        <v>0.9999887933195557</v>
      </c>
      <c r="I14">
        <f t="shared" si="4"/>
        <v>1.120668044425466</v>
      </c>
      <c r="J14" s="8">
        <f>C14</f>
        <v>7.8196214409551553E-6</v>
      </c>
      <c r="K14" s="8">
        <f>G14</f>
        <v>1.120668044425466E-5</v>
      </c>
      <c r="L14" s="8">
        <f t="shared" si="1"/>
        <v>3.3870590032995047E-6</v>
      </c>
    </row>
    <row r="15" spans="1:12" ht="15.6" x14ac:dyDescent="0.3">
      <c r="A15" s="9" t="s">
        <v>44</v>
      </c>
      <c r="B15" s="1">
        <v>0.1117088777279308</v>
      </c>
      <c r="C15">
        <f t="shared" si="2"/>
        <v>1.117088777279308E-6</v>
      </c>
      <c r="D15">
        <f t="shared" si="0"/>
        <v>0.99999888291122274</v>
      </c>
      <c r="E15">
        <f t="shared" si="3"/>
        <v>17.333352696227102</v>
      </c>
      <c r="F15">
        <f>F3</f>
        <v>0.5943520969652446</v>
      </c>
      <c r="G15">
        <f t="shared" si="7"/>
        <v>1.3604717511417543E-5</v>
      </c>
      <c r="H15">
        <f t="shared" si="8"/>
        <v>0.99998639528248856</v>
      </c>
      <c r="I15">
        <f t="shared" si="4"/>
        <v>1.3604717511417543</v>
      </c>
      <c r="J15" s="8">
        <f t="shared" ref="J15:J25" si="9">C15+J14</f>
        <v>8.9367102182344637E-6</v>
      </c>
      <c r="K15" s="8">
        <f>K14+G15</f>
        <v>2.4811397955672203E-5</v>
      </c>
      <c r="L15" s="8">
        <f t="shared" si="1"/>
        <v>1.587468773743774E-5</v>
      </c>
    </row>
    <row r="16" spans="1:12" ht="15.6" x14ac:dyDescent="0.3">
      <c r="A16" s="9" t="s">
        <v>45</v>
      </c>
      <c r="B16" s="1">
        <v>1.9362872139508005</v>
      </c>
      <c r="C16">
        <f t="shared" si="2"/>
        <v>1.9362872139508004E-5</v>
      </c>
      <c r="D16">
        <f t="shared" si="0"/>
        <v>0.99998063712786045</v>
      </c>
      <c r="E16">
        <f t="shared" si="3"/>
        <v>0.21154255760995663</v>
      </c>
      <c r="F16">
        <f t="shared" ref="F16:F24" si="10">F4</f>
        <v>0.17518496616623216</v>
      </c>
      <c r="G16">
        <f t="shared" si="7"/>
        <v>8.0858823738886496E-6</v>
      </c>
      <c r="H16">
        <f t="shared" si="8"/>
        <v>0.99999191411762611</v>
      </c>
      <c r="I16">
        <f t="shared" si="4"/>
        <v>0.80858823738886498</v>
      </c>
      <c r="J16" s="8">
        <f t="shared" si="9"/>
        <v>2.8299582357742468E-5</v>
      </c>
      <c r="K16" s="8">
        <f t="shared" ref="K16:K25" si="11">K15+G16</f>
        <v>3.2897280329560855E-5</v>
      </c>
      <c r="L16" s="8">
        <f t="shared" si="1"/>
        <v>4.5976979718183867E-6</v>
      </c>
    </row>
    <row r="17" spans="1:12" ht="15.6" x14ac:dyDescent="0.3">
      <c r="A17" s="9" t="s">
        <v>46</v>
      </c>
      <c r="B17" s="1">
        <v>0.40959921833574625</v>
      </c>
      <c r="C17">
        <f t="shared" si="2"/>
        <v>4.0959921833574627E-6</v>
      </c>
      <c r="D17">
        <f t="shared" si="0"/>
        <v>0.99999590400781668</v>
      </c>
      <c r="E17">
        <f t="shared" si="3"/>
        <v>0.45454731636770934</v>
      </c>
      <c r="F17">
        <f>F5</f>
        <v>9.5402561312743321E-3</v>
      </c>
      <c r="G17">
        <f t="shared" si="7"/>
        <v>1.4165135762390431E-6</v>
      </c>
      <c r="H17">
        <f t="shared" si="8"/>
        <v>0.99999858348642379</v>
      </c>
      <c r="I17">
        <f t="shared" si="4"/>
        <v>0.14165135762390432</v>
      </c>
      <c r="J17" s="8">
        <f t="shared" si="9"/>
        <v>3.2395574541099928E-5</v>
      </c>
      <c r="K17" s="8">
        <f t="shared" si="11"/>
        <v>3.4313793905799901E-5</v>
      </c>
      <c r="L17" s="8">
        <f t="shared" si="1"/>
        <v>1.9182193646999728E-6</v>
      </c>
    </row>
    <row r="18" spans="1:12" ht="15.6" x14ac:dyDescent="0.3">
      <c r="A18" s="9" t="s">
        <v>47</v>
      </c>
      <c r="B18" s="1">
        <v>0.18618146287988466</v>
      </c>
      <c r="C18">
        <f t="shared" si="2"/>
        <v>1.8618146287988465E-6</v>
      </c>
      <c r="D18">
        <f t="shared" si="0"/>
        <v>0.9999981381853712</v>
      </c>
      <c r="E18">
        <f t="shared" si="3"/>
        <v>5.3711140000186175E-2</v>
      </c>
      <c r="F18">
        <f t="shared" si="10"/>
        <v>0.92289109209475129</v>
      </c>
      <c r="G18">
        <f t="shared" si="7"/>
        <v>1.3513883188121743E-8</v>
      </c>
      <c r="H18">
        <f t="shared" si="8"/>
        <v>0.99999998648611677</v>
      </c>
      <c r="I18">
        <f t="shared" si="4"/>
        <v>1.3513883188121744E-3</v>
      </c>
      <c r="J18" s="8">
        <f t="shared" si="9"/>
        <v>3.4257389169898775E-5</v>
      </c>
      <c r="K18" s="8">
        <f t="shared" si="11"/>
        <v>3.4327307788988021E-5</v>
      </c>
      <c r="L18" s="8">
        <f t="shared" si="1"/>
        <v>6.9918619089245774E-8</v>
      </c>
    </row>
    <row r="19" spans="1:12" ht="15.6" x14ac:dyDescent="0.3">
      <c r="A19" s="9" t="s">
        <v>48</v>
      </c>
      <c r="B19" s="1">
        <v>0.01</v>
      </c>
      <c r="C19">
        <f t="shared" si="2"/>
        <v>9.9999999999999995E-8</v>
      </c>
      <c r="D19">
        <f t="shared" si="0"/>
        <v>0.99999990000000005</v>
      </c>
      <c r="E19">
        <f t="shared" si="3"/>
        <v>1.0000001000000101</v>
      </c>
      <c r="F19">
        <f t="shared" si="10"/>
        <v>0.95367877095040599</v>
      </c>
      <c r="G19">
        <f t="shared" si="7"/>
        <v>1.2471842245383552E-8</v>
      </c>
      <c r="H19">
        <f t="shared" si="8"/>
        <v>0.99999998752815777</v>
      </c>
      <c r="I19">
        <f t="shared" si="4"/>
        <v>1.2471842245383553E-3</v>
      </c>
      <c r="J19" s="8">
        <f t="shared" si="9"/>
        <v>3.4357389169898777E-5</v>
      </c>
      <c r="K19" s="8">
        <f t="shared" si="11"/>
        <v>3.4339779631233403E-5</v>
      </c>
      <c r="L19" s="8">
        <f t="shared" si="1"/>
        <v>1.760953866537416E-8</v>
      </c>
    </row>
    <row r="20" spans="1:12" ht="15.6" x14ac:dyDescent="0.3">
      <c r="A20" s="9" t="s">
        <v>49</v>
      </c>
      <c r="B20" s="1">
        <v>0.01</v>
      </c>
      <c r="C20">
        <f t="shared" si="2"/>
        <v>9.9999999999999995E-8</v>
      </c>
      <c r="D20">
        <f t="shared" si="0"/>
        <v>0.99999990000000005</v>
      </c>
      <c r="E20">
        <f t="shared" si="3"/>
        <v>1.0000001000000101</v>
      </c>
      <c r="F20">
        <f t="shared" si="10"/>
        <v>1.0045497467807778</v>
      </c>
      <c r="G20">
        <f t="shared" si="7"/>
        <v>1.189413103572301E-8</v>
      </c>
      <c r="H20">
        <f t="shared" si="8"/>
        <v>0.99999998810586899</v>
      </c>
      <c r="I20">
        <f t="shared" si="4"/>
        <v>1.189413103572301E-3</v>
      </c>
      <c r="J20" s="8">
        <f t="shared" si="9"/>
        <v>3.445738916989878E-5</v>
      </c>
      <c r="K20" s="8">
        <f t="shared" si="11"/>
        <v>3.4351673762269125E-5</v>
      </c>
      <c r="L20" s="8">
        <f t="shared" si="1"/>
        <v>1.0571540762965484E-7</v>
      </c>
    </row>
    <row r="21" spans="1:12" ht="15.6" x14ac:dyDescent="0.3">
      <c r="A21" s="9" t="s">
        <v>50</v>
      </c>
      <c r="B21" s="1">
        <v>0.01</v>
      </c>
      <c r="C21">
        <f t="shared" si="2"/>
        <v>9.9999999999999995E-8</v>
      </c>
      <c r="D21">
        <f t="shared" si="0"/>
        <v>0.99999990000000005</v>
      </c>
      <c r="E21">
        <f t="shared" si="3"/>
        <v>1.0000001000000101</v>
      </c>
      <c r="F21">
        <f t="shared" si="10"/>
        <v>1.0507487938089535</v>
      </c>
      <c r="G21">
        <f t="shared" si="7"/>
        <v>1.1948246177998933E-8</v>
      </c>
      <c r="H21">
        <f t="shared" si="8"/>
        <v>0.99999998805175383</v>
      </c>
      <c r="I21">
        <f t="shared" si="4"/>
        <v>1.1948246177998932E-3</v>
      </c>
      <c r="J21" s="8">
        <f t="shared" si="9"/>
        <v>3.4557389169898782E-5</v>
      </c>
      <c r="K21" s="8">
        <f t="shared" si="11"/>
        <v>3.4363622008447125E-5</v>
      </c>
      <c r="L21" s="8">
        <f t="shared" si="1"/>
        <v>1.9376716145165697E-7</v>
      </c>
    </row>
    <row r="22" spans="1:12" ht="15.6" x14ac:dyDescent="0.3">
      <c r="A22" s="9" t="s">
        <v>51</v>
      </c>
      <c r="B22" s="1">
        <v>0.01</v>
      </c>
      <c r="C22">
        <f t="shared" si="2"/>
        <v>9.9999999999999995E-8</v>
      </c>
      <c r="D22">
        <f t="shared" si="0"/>
        <v>0.99999990000000005</v>
      </c>
      <c r="E22">
        <f t="shared" si="3"/>
        <v>1.0000001000000101</v>
      </c>
      <c r="F22">
        <f t="shared" si="10"/>
        <v>1.0812582642053605</v>
      </c>
      <c r="G22">
        <f t="shared" si="7"/>
        <v>1.2554605109659301E-8</v>
      </c>
      <c r="H22">
        <f t="shared" si="8"/>
        <v>0.99999998744539487</v>
      </c>
      <c r="I22">
        <f t="shared" si="4"/>
        <v>1.2554605109659301E-3</v>
      </c>
      <c r="J22" s="8">
        <f t="shared" si="9"/>
        <v>3.4657389169898785E-5</v>
      </c>
      <c r="K22" s="8">
        <f t="shared" si="11"/>
        <v>3.4376176613556785E-5</v>
      </c>
      <c r="L22" s="8">
        <f t="shared" si="1"/>
        <v>2.812125563419999E-7</v>
      </c>
    </row>
    <row r="23" spans="1:12" ht="15.6" x14ac:dyDescent="0.3">
      <c r="A23" s="9" t="s">
        <v>52</v>
      </c>
      <c r="B23" s="1">
        <v>0.01</v>
      </c>
      <c r="C23">
        <f t="shared" si="2"/>
        <v>9.9999999999999995E-8</v>
      </c>
      <c r="D23">
        <f t="shared" si="0"/>
        <v>0.99999990000000005</v>
      </c>
      <c r="E23">
        <f t="shared" si="3"/>
        <v>14.894518519842624</v>
      </c>
      <c r="F23">
        <f t="shared" si="10"/>
        <v>76.582829514465629</v>
      </c>
      <c r="G23">
        <f t="shared" si="7"/>
        <v>1.3574770358228081E-8</v>
      </c>
      <c r="H23">
        <f t="shared" si="8"/>
        <v>0.99999998642522969</v>
      </c>
      <c r="I23">
        <f t="shared" si="4"/>
        <v>1.357477035822808E-3</v>
      </c>
      <c r="J23" s="8">
        <f t="shared" si="9"/>
        <v>3.4757389169898787E-5</v>
      </c>
      <c r="K23" s="8">
        <f t="shared" si="11"/>
        <v>3.4389751383915013E-5</v>
      </c>
      <c r="L23" s="8">
        <f t="shared" si="1"/>
        <v>3.6763778598377354E-7</v>
      </c>
    </row>
    <row r="24" spans="1:12" ht="15.6" x14ac:dyDescent="0.3">
      <c r="A24" s="9" t="s">
        <v>53</v>
      </c>
      <c r="B24" s="1">
        <v>0.14894517030390772</v>
      </c>
      <c r="C24">
        <f t="shared" si="2"/>
        <v>1.4894517030390771E-6</v>
      </c>
      <c r="D24">
        <f t="shared" si="0"/>
        <v>0.99999851054829691</v>
      </c>
      <c r="E24">
        <f t="shared" si="3"/>
        <v>1.250001861817402</v>
      </c>
      <c r="F24">
        <f t="shared" si="10"/>
        <v>3.7549391313894853</v>
      </c>
      <c r="G24">
        <f t="shared" si="7"/>
        <v>1.0395943099299485E-6</v>
      </c>
      <c r="H24">
        <f t="shared" si="8"/>
        <v>0.99999896040569003</v>
      </c>
      <c r="I24">
        <f t="shared" si="4"/>
        <v>0.10395943099299486</v>
      </c>
      <c r="J24" s="8">
        <f t="shared" si="9"/>
        <v>3.6246840872937867E-5</v>
      </c>
      <c r="K24" s="8">
        <f t="shared" si="11"/>
        <v>3.5429345693844965E-5</v>
      </c>
      <c r="L24" s="8">
        <f t="shared" si="1"/>
        <v>8.1749517909290235E-7</v>
      </c>
    </row>
    <row r="25" spans="1:12" ht="15.6" x14ac:dyDescent="0.3">
      <c r="A25" s="9" t="s">
        <v>54</v>
      </c>
      <c r="B25" s="1">
        <v>0.18618146287988466</v>
      </c>
      <c r="C25">
        <f t="shared" si="2"/>
        <v>1.8618146287988465E-6</v>
      </c>
      <c r="D25">
        <f t="shared" si="0"/>
        <v>0.9999981381853712</v>
      </c>
      <c r="E25">
        <f t="shared" si="3"/>
        <v>0</v>
      </c>
      <c r="F25">
        <f>F13</f>
        <v>0.43477579460301313</v>
      </c>
      <c r="G25">
        <f t="shared" si="7"/>
        <v>3.9036092969515797E-6</v>
      </c>
      <c r="H25">
        <f t="shared" si="8"/>
        <v>0.99999609639070308</v>
      </c>
      <c r="I25">
        <f t="shared" si="4"/>
        <v>0.39036092969515795</v>
      </c>
      <c r="J25" s="8">
        <f t="shared" si="9"/>
        <v>3.8108655501736714E-5</v>
      </c>
      <c r="K25" s="8">
        <f t="shared" si="11"/>
        <v>3.9332954990796548E-5</v>
      </c>
      <c r="L25" s="8">
        <f t="shared" si="1"/>
        <v>1.224299489059834E-6</v>
      </c>
    </row>
    <row r="26" spans="1:12" x14ac:dyDescent="0.3">
      <c r="J26" s="8"/>
      <c r="K26" s="8"/>
      <c r="L26" s="8">
        <f>SUM(L2:L25)</f>
        <v>2.9629528664181764E-5</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26"/>
  <sheetViews>
    <sheetView zoomScale="70" zoomScaleNormal="70" workbookViewId="0">
      <selection activeCell="L26" sqref="L26"/>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18.097527858940555</v>
      </c>
      <c r="C2">
        <f>B2/100000</f>
        <v>1.8097527858940555E-4</v>
      </c>
      <c r="D2">
        <f t="shared" ref="D2:D25" si="0">1-C2</f>
        <v>0.9998190247214106</v>
      </c>
      <c r="E2">
        <f>C3/(C2*D2)</f>
        <v>0.2176559706608078</v>
      </c>
      <c r="F2" s="2">
        <v>0.21757004076956657</v>
      </c>
      <c r="G2">
        <v>1.8097527858940555E-4</v>
      </c>
      <c r="H2">
        <v>0.9998190247214106</v>
      </c>
      <c r="I2">
        <f>G2*100000</f>
        <v>18.097527858940555</v>
      </c>
      <c r="J2" s="8">
        <f>C2</f>
        <v>1.8097527858940555E-4</v>
      </c>
      <c r="K2" s="8">
        <f>G2</f>
        <v>1.8097527858940555E-4</v>
      </c>
      <c r="L2" s="8">
        <f t="shared" ref="L2:L25" si="1">ABS(J2-K2)</f>
        <v>0</v>
      </c>
    </row>
    <row r="3" spans="1:12" ht="15.6" x14ac:dyDescent="0.3">
      <c r="A3" s="9" t="s">
        <v>32</v>
      </c>
      <c r="B3" s="1">
        <v>3.9383221247435403</v>
      </c>
      <c r="C3">
        <f t="shared" ref="C3:C25" si="2">B3/100000</f>
        <v>3.9383221247435404E-5</v>
      </c>
      <c r="D3">
        <f t="shared" si="0"/>
        <v>0.99996061677875259</v>
      </c>
      <c r="E3">
        <f t="shared" ref="E3:E24" si="3">C4/(C3*D3)</f>
        <v>2.3810461542198725E-2</v>
      </c>
      <c r="F3" s="2">
        <v>2.470056364660413E-2</v>
      </c>
      <c r="G3">
        <f>F2*G2*H2</f>
        <v>3.9367672875809085E-5</v>
      </c>
      <c r="H3">
        <f>1-G3</f>
        <v>0.99996063232712418</v>
      </c>
      <c r="I3">
        <f t="shared" ref="I3:I25" si="4">G3*100000</f>
        <v>3.9367672875809085</v>
      </c>
      <c r="J3" s="8">
        <f t="shared" ref="J3:J13" si="5">C3+J2</f>
        <v>2.2035849983684095E-4</v>
      </c>
      <c r="K3" s="8">
        <f t="shared" ref="K3:K13" si="6">G3+K2</f>
        <v>2.2034295146521464E-4</v>
      </c>
      <c r="L3" s="8">
        <f t="shared" si="1"/>
        <v>1.5548371626311749E-8</v>
      </c>
    </row>
    <row r="4" spans="1:12" ht="15.6" x14ac:dyDescent="0.3">
      <c r="A4" s="9" t="s">
        <v>33</v>
      </c>
      <c r="B4" s="1">
        <v>9.3769574398655714E-2</v>
      </c>
      <c r="C4">
        <f t="shared" si="2"/>
        <v>9.3769574398655712E-7</v>
      </c>
      <c r="D4">
        <f t="shared" si="0"/>
        <v>0.99999906230425606</v>
      </c>
      <c r="E4">
        <f t="shared" si="3"/>
        <v>1.0664450000009377E-2</v>
      </c>
      <c r="F4" s="2">
        <v>9.671944970859405E-3</v>
      </c>
      <c r="G4">
        <f t="shared" ref="G4:G25" si="7">F3*G3*H3</f>
        <v>9.723654282164751E-7</v>
      </c>
      <c r="H4">
        <f t="shared" ref="H4:H25" si="8">1-G4</f>
        <v>0.99999902763457182</v>
      </c>
      <c r="I4">
        <f t="shared" si="4"/>
        <v>9.7236542821647509E-2</v>
      </c>
      <c r="J4" s="8">
        <f t="shared" si="5"/>
        <v>2.212961955808275E-4</v>
      </c>
      <c r="K4" s="8">
        <f t="shared" si="6"/>
        <v>2.2131531689343112E-4</v>
      </c>
      <c r="L4" s="8">
        <f t="shared" si="1"/>
        <v>1.9121312603626777E-8</v>
      </c>
    </row>
    <row r="5" spans="1:12" ht="15.6" x14ac:dyDescent="0.3">
      <c r="A5" s="9" t="s">
        <v>34</v>
      </c>
      <c r="B5" s="1">
        <v>1E-3</v>
      </c>
      <c r="C5">
        <f t="shared" si="2"/>
        <v>1E-8</v>
      </c>
      <c r="D5">
        <f t="shared" si="0"/>
        <v>0.99999998999999995</v>
      </c>
      <c r="E5">
        <f t="shared" si="3"/>
        <v>1.0000000100000002</v>
      </c>
      <c r="F5" s="2">
        <v>0.90697756669983098</v>
      </c>
      <c r="G5">
        <f t="shared" si="7"/>
        <v>9.4046557685048632E-9</v>
      </c>
      <c r="H5">
        <f t="shared" si="8"/>
        <v>0.99999999059534428</v>
      </c>
      <c r="I5">
        <f t="shared" si="4"/>
        <v>9.4046557685048635E-4</v>
      </c>
      <c r="J5" s="8">
        <f t="shared" si="5"/>
        <v>2.2130619558082749E-4</v>
      </c>
      <c r="K5" s="8">
        <f t="shared" si="6"/>
        <v>2.2132472154919963E-4</v>
      </c>
      <c r="L5" s="8">
        <f t="shared" si="1"/>
        <v>1.8525968372139776E-8</v>
      </c>
    </row>
    <row r="6" spans="1:12" ht="15.6" x14ac:dyDescent="0.3">
      <c r="A6" s="9" t="s">
        <v>35</v>
      </c>
      <c r="B6" s="1">
        <v>1E-3</v>
      </c>
      <c r="C6">
        <f t="shared" si="2"/>
        <v>1E-8</v>
      </c>
      <c r="D6">
        <f t="shared" si="0"/>
        <v>0.99999998999999995</v>
      </c>
      <c r="E6">
        <f t="shared" si="3"/>
        <v>1.0000000100000002</v>
      </c>
      <c r="F6" s="2">
        <v>0.91151654581380004</v>
      </c>
      <c r="G6">
        <f t="shared" si="7"/>
        <v>8.5298117243481263E-9</v>
      </c>
      <c r="H6">
        <f t="shared" si="8"/>
        <v>0.99999999147018825</v>
      </c>
      <c r="I6">
        <f t="shared" si="4"/>
        <v>8.5298117243481268E-4</v>
      </c>
      <c r="J6" s="8">
        <f t="shared" si="5"/>
        <v>2.2131619558082749E-4</v>
      </c>
      <c r="K6" s="8">
        <f t="shared" si="6"/>
        <v>2.2133325136092398E-4</v>
      </c>
      <c r="L6" s="8">
        <f t="shared" si="1"/>
        <v>1.7055780096494324E-8</v>
      </c>
    </row>
    <row r="7" spans="1:12" ht="15.6" x14ac:dyDescent="0.3">
      <c r="A7" s="9" t="s">
        <v>36</v>
      </c>
      <c r="B7" s="1">
        <v>1E-3</v>
      </c>
      <c r="C7">
        <f t="shared" si="2"/>
        <v>1E-8</v>
      </c>
      <c r="D7">
        <f t="shared" si="0"/>
        <v>0.99999998999999995</v>
      </c>
      <c r="E7">
        <f t="shared" si="3"/>
        <v>1.0000000100000002</v>
      </c>
      <c r="F7" s="2">
        <v>0.91780636942251315</v>
      </c>
      <c r="G7">
        <f t="shared" si="7"/>
        <v>7.7750644531000215E-9</v>
      </c>
      <c r="H7">
        <f t="shared" si="8"/>
        <v>0.99999999222493552</v>
      </c>
      <c r="I7">
        <f t="shared" si="4"/>
        <v>7.7750644531000216E-4</v>
      </c>
      <c r="J7" s="8">
        <f t="shared" si="5"/>
        <v>2.2132619558082748E-4</v>
      </c>
      <c r="K7" s="8">
        <f t="shared" si="6"/>
        <v>2.2134102642537708E-4</v>
      </c>
      <c r="L7" s="8">
        <f t="shared" si="1"/>
        <v>1.4830844549603176E-8</v>
      </c>
    </row>
    <row r="8" spans="1:12" ht="15.6" x14ac:dyDescent="0.3">
      <c r="A8" s="9" t="s">
        <v>37</v>
      </c>
      <c r="B8" s="1">
        <v>1E-3</v>
      </c>
      <c r="C8">
        <f t="shared" si="2"/>
        <v>1E-8</v>
      </c>
      <c r="D8">
        <f t="shared" si="0"/>
        <v>0.99999998999999995</v>
      </c>
      <c r="E8">
        <f t="shared" si="3"/>
        <v>1.0000000100000002</v>
      </c>
      <c r="F8" s="2">
        <v>0.92385464147222451</v>
      </c>
      <c r="G8">
        <f t="shared" si="7"/>
        <v>7.1360036222428797E-9</v>
      </c>
      <c r="H8">
        <f t="shared" si="8"/>
        <v>0.99999999286399632</v>
      </c>
      <c r="I8">
        <f t="shared" si="4"/>
        <v>7.13600362224288E-4</v>
      </c>
      <c r="J8" s="8">
        <f t="shared" si="5"/>
        <v>2.2133619558082748E-4</v>
      </c>
      <c r="K8" s="8">
        <f t="shared" si="6"/>
        <v>2.2134816242899932E-4</v>
      </c>
      <c r="L8" s="8">
        <f t="shared" si="1"/>
        <v>1.1966848171846966E-8</v>
      </c>
    </row>
    <row r="9" spans="1:12" ht="15.6" x14ac:dyDescent="0.3">
      <c r="A9" s="9" t="s">
        <v>38</v>
      </c>
      <c r="B9" s="1">
        <v>1E-3</v>
      </c>
      <c r="C9">
        <f t="shared" si="2"/>
        <v>1E-8</v>
      </c>
      <c r="D9">
        <f t="shared" si="0"/>
        <v>0.99999998999999995</v>
      </c>
      <c r="E9">
        <f t="shared" si="3"/>
        <v>1.0000000100000002</v>
      </c>
      <c r="F9" s="2">
        <v>0.92891782836220826</v>
      </c>
      <c r="G9">
        <f t="shared" si="7"/>
        <v>6.5926300209266589E-9</v>
      </c>
      <c r="H9">
        <f t="shared" si="8"/>
        <v>0.99999999340737</v>
      </c>
      <c r="I9">
        <f t="shared" si="4"/>
        <v>6.5926300209266588E-4</v>
      </c>
      <c r="J9" s="8">
        <f t="shared" si="5"/>
        <v>2.2134619558082747E-4</v>
      </c>
      <c r="K9" s="8">
        <f t="shared" si="6"/>
        <v>2.2135475505902024E-4</v>
      </c>
      <c r="L9" s="8">
        <f t="shared" si="1"/>
        <v>8.5594781927685829E-9</v>
      </c>
    </row>
    <row r="10" spans="1:12" ht="15.6" x14ac:dyDescent="0.3">
      <c r="A10" s="9" t="s">
        <v>39</v>
      </c>
      <c r="B10" s="1">
        <v>1E-3</v>
      </c>
      <c r="C10">
        <f t="shared" si="2"/>
        <v>1E-8</v>
      </c>
      <c r="D10">
        <f t="shared" si="0"/>
        <v>0.99999998999999995</v>
      </c>
      <c r="E10">
        <f t="shared" si="3"/>
        <v>1.0000000100000002</v>
      </c>
      <c r="F10" s="2">
        <v>0.93541534526397108</v>
      </c>
      <c r="G10">
        <f t="shared" si="7"/>
        <v>6.1240115218613491E-9</v>
      </c>
      <c r="H10">
        <f t="shared" si="8"/>
        <v>0.99999999387598848</v>
      </c>
      <c r="I10">
        <f t="shared" si="4"/>
        <v>6.1240115218613494E-4</v>
      </c>
      <c r="J10" s="8">
        <f t="shared" si="5"/>
        <v>2.2135619558082747E-4</v>
      </c>
      <c r="K10" s="8">
        <f t="shared" si="6"/>
        <v>2.2136087907054209E-4</v>
      </c>
      <c r="L10" s="8">
        <f t="shared" si="1"/>
        <v>4.6834897146229206E-9</v>
      </c>
    </row>
    <row r="11" spans="1:12" ht="15.6" x14ac:dyDescent="0.3">
      <c r="A11" s="9" t="s">
        <v>40</v>
      </c>
      <c r="B11" s="1">
        <v>1E-3</v>
      </c>
      <c r="C11">
        <f t="shared" si="2"/>
        <v>1E-8</v>
      </c>
      <c r="D11">
        <f t="shared" si="0"/>
        <v>0.99999998999999995</v>
      </c>
      <c r="E11">
        <f t="shared" si="3"/>
        <v>1.0000000100000002</v>
      </c>
      <c r="F11" s="2">
        <v>0.94362923611912208</v>
      </c>
      <c r="G11">
        <f t="shared" si="7"/>
        <v>5.7284943170411056E-9</v>
      </c>
      <c r="H11">
        <f t="shared" si="8"/>
        <v>0.99999999427150565</v>
      </c>
      <c r="I11">
        <f t="shared" si="4"/>
        <v>5.7284943170411056E-4</v>
      </c>
      <c r="J11" s="8">
        <f t="shared" si="5"/>
        <v>2.2136619558082746E-4</v>
      </c>
      <c r="K11" s="8">
        <f t="shared" si="6"/>
        <v>2.2136660756485912E-4</v>
      </c>
      <c r="L11" s="8">
        <f t="shared" si="1"/>
        <v>4.1198403166070076E-10</v>
      </c>
    </row>
    <row r="12" spans="1:12" ht="15.6" x14ac:dyDescent="0.3">
      <c r="A12" s="9" t="s">
        <v>41</v>
      </c>
      <c r="B12" s="1">
        <v>1E-3</v>
      </c>
      <c r="C12">
        <f t="shared" si="2"/>
        <v>1E-8</v>
      </c>
      <c r="D12">
        <f t="shared" si="0"/>
        <v>0.99999998999999995</v>
      </c>
      <c r="E12">
        <f t="shared" si="3"/>
        <v>44446.778709430597</v>
      </c>
      <c r="F12" s="2">
        <v>42288.522744930087</v>
      </c>
      <c r="G12">
        <f t="shared" si="7"/>
        <v>5.4055746855364267E-9</v>
      </c>
      <c r="H12">
        <f t="shared" si="8"/>
        <v>0.99999999459442535</v>
      </c>
      <c r="I12">
        <f t="shared" si="4"/>
        <v>5.4055746855364271E-4</v>
      </c>
      <c r="J12" s="8">
        <f t="shared" si="5"/>
        <v>2.2137619558082746E-4</v>
      </c>
      <c r="K12" s="8">
        <f t="shared" si="6"/>
        <v>2.2137201313954466E-4</v>
      </c>
      <c r="L12" s="8">
        <f t="shared" si="1"/>
        <v>4.1824412827930028E-9</v>
      </c>
    </row>
    <row r="13" spans="1:12" ht="15.6" x14ac:dyDescent="0.3">
      <c r="A13" s="9" t="s">
        <v>42</v>
      </c>
      <c r="B13" s="1">
        <v>44.446778264962809</v>
      </c>
      <c r="C13">
        <f t="shared" si="2"/>
        <v>4.4446778264962809E-4</v>
      </c>
      <c r="D13">
        <f t="shared" si="0"/>
        <v>0.99955553221735038</v>
      </c>
      <c r="E13">
        <f t="shared" si="3"/>
        <v>0.32026835573779017</v>
      </c>
      <c r="F13" s="2">
        <v>1.337209247554731</v>
      </c>
      <c r="G13">
        <f t="shared" si="7"/>
        <v>2.2859376680304481E-4</v>
      </c>
      <c r="H13">
        <f t="shared" si="8"/>
        <v>0.99977140623319694</v>
      </c>
      <c r="I13">
        <f t="shared" si="4"/>
        <v>22.859376680304482</v>
      </c>
      <c r="J13" s="8">
        <f t="shared" si="5"/>
        <v>6.6584397823045557E-4</v>
      </c>
      <c r="K13" s="8">
        <f t="shared" si="6"/>
        <v>4.4996577994258944E-4</v>
      </c>
      <c r="L13" s="8">
        <f t="shared" si="1"/>
        <v>2.1587819828786613E-4</v>
      </c>
    </row>
    <row r="14" spans="1:12" ht="15.6" x14ac:dyDescent="0.3">
      <c r="A14" s="9" t="s">
        <v>43</v>
      </c>
      <c r="B14" s="1">
        <v>14.228569639836959</v>
      </c>
      <c r="C14">
        <f t="shared" si="2"/>
        <v>1.4228569639836958E-4</v>
      </c>
      <c r="D14">
        <f t="shared" si="0"/>
        <v>0.9998577143036016</v>
      </c>
      <c r="E14">
        <f t="shared" si="3"/>
        <v>0.30671030715631298</v>
      </c>
      <c r="F14">
        <f>F2</f>
        <v>0.21757004076956657</v>
      </c>
      <c r="G14">
        <f t="shared" si="7"/>
        <v>3.0560782288578138E-4</v>
      </c>
      <c r="H14">
        <f t="shared" si="8"/>
        <v>0.9996943921771142</v>
      </c>
      <c r="I14">
        <f t="shared" si="4"/>
        <v>30.560782288578139</v>
      </c>
      <c r="J14" s="8">
        <f>C14</f>
        <v>1.4228569639836958E-4</v>
      </c>
      <c r="K14" s="8">
        <f>G14</f>
        <v>3.0560782288578138E-4</v>
      </c>
      <c r="L14" s="8">
        <f t="shared" si="1"/>
        <v>1.633221264874118E-4</v>
      </c>
    </row>
    <row r="15" spans="1:12" ht="15.6" x14ac:dyDescent="0.3">
      <c r="A15" s="9" t="s">
        <v>44</v>
      </c>
      <c r="B15" s="1">
        <v>4.3634280228833342</v>
      </c>
      <c r="C15">
        <f t="shared" si="2"/>
        <v>4.3634280228833339E-5</v>
      </c>
      <c r="D15">
        <f t="shared" si="0"/>
        <v>0.9999563657197712</v>
      </c>
      <c r="E15">
        <f t="shared" si="3"/>
        <v>4.3045356514018254</v>
      </c>
      <c r="F15">
        <f>F3</f>
        <v>2.470056364660413E-2</v>
      </c>
      <c r="G15">
        <f t="shared" si="7"/>
        <v>6.6470786282463867E-5</v>
      </c>
      <c r="H15">
        <f t="shared" si="8"/>
        <v>0.99993352921371759</v>
      </c>
      <c r="I15">
        <f t="shared" si="4"/>
        <v>6.647078628246387</v>
      </c>
      <c r="J15" s="8">
        <f t="shared" ref="J15:J25" si="9">C15+J14</f>
        <v>1.8591997662720293E-4</v>
      </c>
      <c r="K15" s="8">
        <f>K14+G15</f>
        <v>3.7207860916824522E-4</v>
      </c>
      <c r="L15" s="8">
        <f t="shared" si="1"/>
        <v>1.8615863254104229E-4</v>
      </c>
    </row>
    <row r="16" spans="1:12" ht="15.6" x14ac:dyDescent="0.3">
      <c r="A16" s="9" t="s">
        <v>45</v>
      </c>
      <c r="B16" s="1">
        <v>18.781711924584787</v>
      </c>
      <c r="C16">
        <f t="shared" si="2"/>
        <v>1.8781711924584788E-4</v>
      </c>
      <c r="D16">
        <f t="shared" si="0"/>
        <v>0.99981218288075413</v>
      </c>
      <c r="E16">
        <f t="shared" si="3"/>
        <v>5.3253284706806836E-5</v>
      </c>
      <c r="F16">
        <f t="shared" ref="F16:F24" si="10">F4</f>
        <v>9.671944970859405E-3</v>
      </c>
      <c r="G16">
        <f t="shared" si="7"/>
        <v>1.6417567510933263E-6</v>
      </c>
      <c r="H16">
        <f t="shared" si="8"/>
        <v>0.9999983582432489</v>
      </c>
      <c r="I16">
        <f t="shared" si="4"/>
        <v>0.16417567510933262</v>
      </c>
      <c r="J16" s="8">
        <f t="shared" si="9"/>
        <v>3.7373709587305078E-4</v>
      </c>
      <c r="K16" s="8">
        <f t="shared" ref="K16:K25" si="11">K15+G16</f>
        <v>3.7372036591933852E-4</v>
      </c>
      <c r="L16" s="8">
        <f t="shared" si="1"/>
        <v>1.6729953712256353E-8</v>
      </c>
    </row>
    <row r="17" spans="1:12" ht="15.6" x14ac:dyDescent="0.3">
      <c r="A17" s="9" t="s">
        <v>46</v>
      </c>
      <c r="B17" s="1">
        <v>1E-3</v>
      </c>
      <c r="C17">
        <f t="shared" si="2"/>
        <v>1E-8</v>
      </c>
      <c r="D17">
        <f t="shared" si="0"/>
        <v>0.99999998999999995</v>
      </c>
      <c r="E17">
        <f t="shared" si="3"/>
        <v>1.0000000100000002</v>
      </c>
      <c r="F17">
        <f>F5</f>
        <v>0.90697756669983098</v>
      </c>
      <c r="G17">
        <f t="shared" si="7"/>
        <v>1.5878954882687394E-8</v>
      </c>
      <c r="H17">
        <f t="shared" si="8"/>
        <v>0.99999998412104507</v>
      </c>
      <c r="I17">
        <f t="shared" si="4"/>
        <v>1.5878954882687394E-3</v>
      </c>
      <c r="J17" s="8">
        <f t="shared" si="9"/>
        <v>3.7374709587305077E-4</v>
      </c>
      <c r="K17" s="8">
        <f t="shared" si="11"/>
        <v>3.7373624487422122E-4</v>
      </c>
      <c r="L17" s="8">
        <f t="shared" si="1"/>
        <v>1.0850998829559175E-8</v>
      </c>
    </row>
    <row r="18" spans="1:12" ht="15.6" x14ac:dyDescent="0.3">
      <c r="A18" s="9" t="s">
        <v>47</v>
      </c>
      <c r="B18" s="1">
        <v>1E-3</v>
      </c>
      <c r="C18">
        <f t="shared" si="2"/>
        <v>1E-8</v>
      </c>
      <c r="D18">
        <f t="shared" si="0"/>
        <v>0.99999998999999995</v>
      </c>
      <c r="E18">
        <f t="shared" si="3"/>
        <v>1.0000000100000002</v>
      </c>
      <c r="F18">
        <f t="shared" si="10"/>
        <v>0.91151654581380004</v>
      </c>
      <c r="G18">
        <f t="shared" si="7"/>
        <v>1.4401855632549793E-8</v>
      </c>
      <c r="H18">
        <f t="shared" si="8"/>
        <v>0.9999999855981444</v>
      </c>
      <c r="I18">
        <f t="shared" si="4"/>
        <v>1.4401855632549792E-3</v>
      </c>
      <c r="J18" s="8">
        <f t="shared" si="9"/>
        <v>3.7375709587305077E-4</v>
      </c>
      <c r="K18" s="8">
        <f t="shared" si="11"/>
        <v>3.7375064672985376E-4</v>
      </c>
      <c r="L18" s="8">
        <f t="shared" si="1"/>
        <v>6.4491431970127924E-9</v>
      </c>
    </row>
    <row r="19" spans="1:12" ht="15.6" x14ac:dyDescent="0.3">
      <c r="A19" s="9" t="s">
        <v>48</v>
      </c>
      <c r="B19" s="1">
        <v>1E-3</v>
      </c>
      <c r="C19">
        <f t="shared" si="2"/>
        <v>1E-8</v>
      </c>
      <c r="D19">
        <f t="shared" si="0"/>
        <v>0.99999998999999995</v>
      </c>
      <c r="E19">
        <f t="shared" si="3"/>
        <v>1.0000000100000002</v>
      </c>
      <c r="F19">
        <f t="shared" si="10"/>
        <v>0.91780636942251315</v>
      </c>
      <c r="G19">
        <f t="shared" si="7"/>
        <v>1.312752951043002E-8</v>
      </c>
      <c r="H19">
        <f t="shared" si="8"/>
        <v>0.99999998687247049</v>
      </c>
      <c r="I19">
        <f t="shared" si="4"/>
        <v>1.3127529510430021E-3</v>
      </c>
      <c r="J19" s="8">
        <f t="shared" si="9"/>
        <v>3.7376709587305076E-4</v>
      </c>
      <c r="K19" s="8">
        <f t="shared" si="11"/>
        <v>3.7376377425936419E-4</v>
      </c>
      <c r="L19" s="8">
        <f t="shared" si="1"/>
        <v>3.3216136865760887E-9</v>
      </c>
    </row>
    <row r="20" spans="1:12" ht="15.6" x14ac:dyDescent="0.3">
      <c r="A20" s="9" t="s">
        <v>49</v>
      </c>
      <c r="B20" s="1">
        <v>1E-3</v>
      </c>
      <c r="C20">
        <f t="shared" si="2"/>
        <v>1E-8</v>
      </c>
      <c r="D20">
        <f t="shared" si="0"/>
        <v>0.99999998999999995</v>
      </c>
      <c r="F20">
        <f t="shared" si="10"/>
        <v>0.92385464147222451</v>
      </c>
      <c r="G20">
        <f t="shared" si="7"/>
        <v>1.2048530041287243E-8</v>
      </c>
      <c r="H20">
        <f t="shared" si="8"/>
        <v>0.99999998795146994</v>
      </c>
      <c r="I20">
        <f t="shared" si="4"/>
        <v>1.2048530041287244E-3</v>
      </c>
      <c r="J20" s="8">
        <f t="shared" si="9"/>
        <v>3.7377709587305076E-4</v>
      </c>
      <c r="K20" s="8">
        <f t="shared" si="11"/>
        <v>3.7377582278940547E-4</v>
      </c>
      <c r="L20" s="8">
        <f t="shared" si="1"/>
        <v>1.2730836452851287E-9</v>
      </c>
    </row>
    <row r="21" spans="1:12" ht="15.6" x14ac:dyDescent="0.3">
      <c r="A21" s="9" t="s">
        <v>50</v>
      </c>
      <c r="B21" s="1">
        <v>1E-3</v>
      </c>
      <c r="C21">
        <f t="shared" si="2"/>
        <v>1E-8</v>
      </c>
      <c r="D21">
        <f t="shared" si="0"/>
        <v>0.99999998999999995</v>
      </c>
      <c r="E21">
        <f t="shared" si="3"/>
        <v>1.0000000100000002</v>
      </c>
      <c r="F21">
        <f t="shared" si="10"/>
        <v>0.92891782836220826</v>
      </c>
      <c r="G21">
        <f t="shared" si="7"/>
        <v>1.1131090267447475E-8</v>
      </c>
      <c r="H21">
        <f t="shared" si="8"/>
        <v>0.99999998886890973</v>
      </c>
      <c r="I21">
        <f t="shared" si="4"/>
        <v>1.1131090267447474E-3</v>
      </c>
      <c r="J21" s="8">
        <f t="shared" si="9"/>
        <v>3.7378709587305075E-4</v>
      </c>
      <c r="K21" s="8">
        <f t="shared" si="11"/>
        <v>3.7378695387967292E-4</v>
      </c>
      <c r="L21" s="8">
        <f t="shared" si="1"/>
        <v>1.4199337783045787E-10</v>
      </c>
    </row>
    <row r="22" spans="1:12" ht="15.6" x14ac:dyDescent="0.3">
      <c r="A22" s="9" t="s">
        <v>51</v>
      </c>
      <c r="B22" s="1">
        <v>1E-3</v>
      </c>
      <c r="C22">
        <f t="shared" si="2"/>
        <v>1E-8</v>
      </c>
      <c r="D22">
        <f t="shared" si="0"/>
        <v>0.99999998999999995</v>
      </c>
      <c r="E22">
        <f t="shared" si="3"/>
        <v>1.0000000100000002</v>
      </c>
      <c r="F22">
        <f t="shared" si="10"/>
        <v>0.93541534526397108</v>
      </c>
      <c r="G22">
        <f t="shared" si="7"/>
        <v>1.0339868083447014E-8</v>
      </c>
      <c r="H22">
        <f t="shared" si="8"/>
        <v>0.99999998966013193</v>
      </c>
      <c r="I22">
        <f t="shared" si="4"/>
        <v>1.0339868083447013E-3</v>
      </c>
      <c r="J22" s="8">
        <f t="shared" si="9"/>
        <v>3.7379709587305075E-4</v>
      </c>
      <c r="K22" s="8">
        <f t="shared" si="11"/>
        <v>3.7379729374775636E-4</v>
      </c>
      <c r="L22" s="8">
        <f t="shared" si="1"/>
        <v>1.9787470560738221E-10</v>
      </c>
    </row>
    <row r="23" spans="1:12" ht="15.6" x14ac:dyDescent="0.3">
      <c r="A23" s="9" t="s">
        <v>52</v>
      </c>
      <c r="B23" s="1">
        <v>1E-3</v>
      </c>
      <c r="C23">
        <f t="shared" si="2"/>
        <v>1E-8</v>
      </c>
      <c r="D23">
        <f t="shared" si="0"/>
        <v>0.99999998999999995</v>
      </c>
      <c r="E23">
        <f t="shared" si="3"/>
        <v>1.0000000100000002</v>
      </c>
      <c r="F23">
        <f t="shared" si="10"/>
        <v>0.94362923611912208</v>
      </c>
      <c r="G23">
        <f t="shared" si="7"/>
        <v>9.6720711732535616E-9</v>
      </c>
      <c r="H23">
        <f t="shared" si="8"/>
        <v>0.99999999032792886</v>
      </c>
      <c r="I23">
        <f t="shared" si="4"/>
        <v>9.6720711732535612E-4</v>
      </c>
      <c r="J23" s="8">
        <f t="shared" si="9"/>
        <v>3.7380709587305074E-4</v>
      </c>
      <c r="K23" s="8">
        <f t="shared" si="11"/>
        <v>3.7380696581892963E-4</v>
      </c>
      <c r="L23" s="8">
        <f t="shared" si="1"/>
        <v>1.3005412111827264E-10</v>
      </c>
    </row>
    <row r="24" spans="1:12" ht="15.6" x14ac:dyDescent="0.3">
      <c r="A24" s="9" t="s">
        <v>53</v>
      </c>
      <c r="B24" s="1">
        <v>1E-3</v>
      </c>
      <c r="C24">
        <f t="shared" si="2"/>
        <v>1E-8</v>
      </c>
      <c r="D24">
        <f t="shared" si="0"/>
        <v>0.99999998999999995</v>
      </c>
      <c r="E24">
        <f t="shared" si="3"/>
        <v>1.0000000100000002</v>
      </c>
      <c r="F24">
        <f t="shared" si="10"/>
        <v>42288.522744930087</v>
      </c>
      <c r="G24">
        <f t="shared" si="7"/>
        <v>9.1268490446315055E-9</v>
      </c>
      <c r="H24">
        <f t="shared" si="8"/>
        <v>0.99999999087315095</v>
      </c>
      <c r="I24">
        <f t="shared" si="4"/>
        <v>9.1268490446315051E-4</v>
      </c>
      <c r="J24" s="8">
        <f t="shared" si="9"/>
        <v>3.7381709587305074E-4</v>
      </c>
      <c r="K24" s="8">
        <f t="shared" si="11"/>
        <v>3.7381609266797427E-4</v>
      </c>
      <c r="L24" s="8">
        <f t="shared" si="1"/>
        <v>1.0032050764652127E-9</v>
      </c>
    </row>
    <row r="25" spans="1:12" ht="15.6" x14ac:dyDescent="0.3">
      <c r="A25" s="9" t="s">
        <v>54</v>
      </c>
      <c r="B25" s="1">
        <v>1E-3</v>
      </c>
      <c r="C25">
        <f t="shared" si="2"/>
        <v>1E-8</v>
      </c>
      <c r="D25">
        <f t="shared" si="0"/>
        <v>0.99999998999999995</v>
      </c>
      <c r="F25">
        <f>F13</f>
        <v>1.337209247554731</v>
      </c>
      <c r="G25">
        <f t="shared" si="7"/>
        <v>3.8596095989083541E-4</v>
      </c>
      <c r="H25">
        <f t="shared" si="8"/>
        <v>0.99961403904010915</v>
      </c>
      <c r="I25">
        <f t="shared" si="4"/>
        <v>38.596095989083544</v>
      </c>
      <c r="J25" s="8">
        <f t="shared" si="9"/>
        <v>3.7382709587305073E-4</v>
      </c>
      <c r="K25" s="8">
        <f t="shared" si="11"/>
        <v>7.5977705255880963E-4</v>
      </c>
      <c r="L25" s="8">
        <f t="shared" si="1"/>
        <v>3.8594995668575889E-4</v>
      </c>
    </row>
    <row r="26" spans="1:12" x14ac:dyDescent="0.3">
      <c r="J26" s="8"/>
      <c r="K26" s="8"/>
      <c r="L26" s="8">
        <f>SUM(L2:L25)</f>
        <v>9.5146389844107267E-4</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26"/>
  <sheetViews>
    <sheetView zoomScale="70" zoomScaleNormal="70" workbookViewId="0">
      <selection activeCell="L26" sqref="L26"/>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32.201429959193547</v>
      </c>
      <c r="C2">
        <f>B2/100000</f>
        <v>3.2201429959193549E-4</v>
      </c>
      <c r="D2">
        <f t="shared" ref="D2:D25" si="0">1-C2</f>
        <v>0.99967798570040811</v>
      </c>
      <c r="E2">
        <f>C3/(C2*D2)</f>
        <v>1.9312438977204434</v>
      </c>
      <c r="F2" s="2">
        <v>1.9312326417277019</v>
      </c>
      <c r="G2">
        <v>3.2201429959193549E-4</v>
      </c>
      <c r="H2">
        <v>0.99967798570040811</v>
      </c>
      <c r="I2">
        <f>G2*100000</f>
        <v>32.201429959193547</v>
      </c>
      <c r="J2" s="8">
        <f>C2</f>
        <v>3.2201429959193549E-4</v>
      </c>
      <c r="K2" s="8">
        <f>G2</f>
        <v>3.2201429959193549E-4</v>
      </c>
      <c r="L2" s="8">
        <f t="shared" ref="L2:L25" si="1">ABS(J2-K2)</f>
        <v>0</v>
      </c>
    </row>
    <row r="3" spans="1:12" ht="15.6" x14ac:dyDescent="0.3">
      <c r="A3" s="9" t="s">
        <v>32</v>
      </c>
      <c r="B3" s="1">
        <v>62.168789418825817</v>
      </c>
      <c r="C3">
        <f t="shared" ref="C3:C25" si="2">B3/100000</f>
        <v>6.2168789418825816E-4</v>
      </c>
      <c r="D3">
        <f t="shared" si="0"/>
        <v>0.99937831210581174</v>
      </c>
      <c r="E3">
        <f t="shared" ref="E3:E24" si="3">C4/(C3*D3)</f>
        <v>0.24674571604889792</v>
      </c>
      <c r="F3" s="2">
        <v>0.24659823531296224</v>
      </c>
      <c r="G3">
        <f>F2*G2*H2</f>
        <v>6.2168427076480929E-4</v>
      </c>
      <c r="H3">
        <f>1-G3</f>
        <v>0.99937831572923519</v>
      </c>
      <c r="I3">
        <f t="shared" ref="I3:I25" si="4">G3*100000</f>
        <v>62.168427076480931</v>
      </c>
      <c r="J3" s="8">
        <f t="shared" ref="J3:J13" si="5">C3+J2</f>
        <v>9.4370219378019364E-4</v>
      </c>
      <c r="K3" s="8">
        <f t="shared" ref="K3:K13" si="6">G3+K2</f>
        <v>9.4369857035674477E-4</v>
      </c>
      <c r="L3" s="8">
        <f t="shared" si="1"/>
        <v>3.6234234488709272E-9</v>
      </c>
    </row>
    <row r="4" spans="1:12" ht="15.6" x14ac:dyDescent="0.3">
      <c r="A4" s="9" t="s">
        <v>33</v>
      </c>
      <c r="B4" s="1">
        <v>15.330345841817023</v>
      </c>
      <c r="C4">
        <f t="shared" si="2"/>
        <v>1.5330345841817024E-4</v>
      </c>
      <c r="D4">
        <f t="shared" si="0"/>
        <v>0.99984669654158187</v>
      </c>
      <c r="E4">
        <f t="shared" si="3"/>
        <v>0.16585457180809585</v>
      </c>
      <c r="F4" s="2">
        <v>0.16636434083475565</v>
      </c>
      <c r="G4">
        <f t="shared" ref="G4:G25" si="7">F3*G3*H3</f>
        <v>1.5321093601186549E-4</v>
      </c>
      <c r="H4">
        <f t="shared" ref="H4:H25" si="8">1-G4</f>
        <v>0.99984678906398816</v>
      </c>
      <c r="I4">
        <f t="shared" si="4"/>
        <v>15.321093601186549</v>
      </c>
      <c r="J4" s="8">
        <f t="shared" si="5"/>
        <v>1.097005652198364E-3</v>
      </c>
      <c r="K4" s="8">
        <f t="shared" si="6"/>
        <v>1.0969095063686103E-3</v>
      </c>
      <c r="L4" s="8">
        <f t="shared" si="1"/>
        <v>9.614582975364834E-8</v>
      </c>
    </row>
    <row r="5" spans="1:12" ht="15.6" x14ac:dyDescent="0.3">
      <c r="A5" s="9" t="s">
        <v>34</v>
      </c>
      <c r="B5" s="1">
        <v>2.5422181546731748</v>
      </c>
      <c r="C5">
        <f t="shared" si="2"/>
        <v>2.5422181546731748E-5</v>
      </c>
      <c r="D5">
        <f t="shared" si="0"/>
        <v>0.99997457781845323</v>
      </c>
      <c r="E5">
        <f t="shared" si="3"/>
        <v>0.12121520276701217</v>
      </c>
      <c r="F5" s="2">
        <v>0.12219569319352391</v>
      </c>
      <c r="G5">
        <f t="shared" si="7"/>
        <v>2.5484931209810558E-5</v>
      </c>
      <c r="H5">
        <f t="shared" si="8"/>
        <v>0.9999745150687902</v>
      </c>
      <c r="I5">
        <f t="shared" si="4"/>
        <v>2.548493120981056</v>
      </c>
      <c r="J5" s="8">
        <f t="shared" si="5"/>
        <v>1.1224278337450958E-3</v>
      </c>
      <c r="K5" s="8">
        <f t="shared" si="6"/>
        <v>1.1223944375784208E-3</v>
      </c>
      <c r="L5" s="8">
        <f t="shared" si="1"/>
        <v>3.3396166674963534E-8</v>
      </c>
    </row>
    <row r="6" spans="1:12" ht="15.6" x14ac:dyDescent="0.3">
      <c r="A6" s="9" t="s">
        <v>35</v>
      </c>
      <c r="B6" s="1">
        <v>0.30814765511189995</v>
      </c>
      <c r="C6">
        <f t="shared" si="2"/>
        <v>3.0814765511189995E-6</v>
      </c>
      <c r="D6">
        <f t="shared" si="0"/>
        <v>0.99999691852344885</v>
      </c>
      <c r="E6">
        <f t="shared" si="3"/>
        <v>3.2452075000308149E-3</v>
      </c>
      <c r="F6" s="2">
        <v>3.2631875595516913E-3</v>
      </c>
      <c r="G6">
        <f t="shared" si="7"/>
        <v>3.1140694713032317E-6</v>
      </c>
      <c r="H6">
        <f t="shared" si="8"/>
        <v>0.99999688593052871</v>
      </c>
      <c r="I6">
        <f t="shared" si="4"/>
        <v>0.31140694713032319</v>
      </c>
      <c r="J6" s="8">
        <f t="shared" si="5"/>
        <v>1.1255093102962147E-3</v>
      </c>
      <c r="K6" s="8">
        <f t="shared" si="6"/>
        <v>1.1255085070497241E-3</v>
      </c>
      <c r="L6" s="8">
        <f t="shared" si="1"/>
        <v>8.032464905889658E-10</v>
      </c>
    </row>
    <row r="7" spans="1:12" ht="15.6" x14ac:dyDescent="0.3">
      <c r="A7" s="9" t="s">
        <v>36</v>
      </c>
      <c r="B7" s="1">
        <v>1E-3</v>
      </c>
      <c r="C7">
        <f t="shared" si="2"/>
        <v>1E-8</v>
      </c>
      <c r="D7">
        <f t="shared" si="0"/>
        <v>0.99999998999999995</v>
      </c>
      <c r="E7">
        <f t="shared" si="3"/>
        <v>1.0000000100000002</v>
      </c>
      <c r="F7" s="2">
        <v>1.0054898056323729</v>
      </c>
      <c r="G7">
        <f t="shared" si="7"/>
        <v>1.0161761113807817E-8</v>
      </c>
      <c r="H7">
        <f t="shared" si="8"/>
        <v>0.9999999898382389</v>
      </c>
      <c r="I7">
        <f t="shared" si="4"/>
        <v>1.0161761113807817E-3</v>
      </c>
      <c r="J7" s="8">
        <f t="shared" si="5"/>
        <v>1.1255193102962147E-3</v>
      </c>
      <c r="K7" s="8">
        <f t="shared" si="6"/>
        <v>1.1255186688108379E-3</v>
      </c>
      <c r="L7" s="8">
        <f t="shared" si="1"/>
        <v>6.414853767535561E-10</v>
      </c>
    </row>
    <row r="8" spans="1:12" ht="15.6" x14ac:dyDescent="0.3">
      <c r="A8" s="9" t="s">
        <v>37</v>
      </c>
      <c r="B8" s="1">
        <v>1E-3</v>
      </c>
      <c r="C8">
        <f t="shared" si="2"/>
        <v>1E-8</v>
      </c>
      <c r="D8">
        <f t="shared" si="0"/>
        <v>0.99999998999999995</v>
      </c>
      <c r="E8">
        <f t="shared" si="3"/>
        <v>1.0000000100000002</v>
      </c>
      <c r="F8" s="2">
        <v>1.0054358344241923</v>
      </c>
      <c r="G8">
        <f t="shared" si="7"/>
        <v>1.0217547103376954E-8</v>
      </c>
      <c r="H8">
        <f t="shared" si="8"/>
        <v>0.99999998978245286</v>
      </c>
      <c r="I8">
        <f t="shared" si="4"/>
        <v>1.0217547103376953E-3</v>
      </c>
      <c r="J8" s="8">
        <f t="shared" si="5"/>
        <v>1.1255293102962146E-3</v>
      </c>
      <c r="K8" s="8">
        <f t="shared" si="6"/>
        <v>1.1255288863579412E-3</v>
      </c>
      <c r="L8" s="8">
        <f t="shared" si="1"/>
        <v>4.2393827337505741E-10</v>
      </c>
    </row>
    <row r="9" spans="1:12" ht="15.6" x14ac:dyDescent="0.3">
      <c r="A9" s="9" t="s">
        <v>38</v>
      </c>
      <c r="B9" s="1">
        <v>1E-3</v>
      </c>
      <c r="C9">
        <f t="shared" si="2"/>
        <v>1E-8</v>
      </c>
      <c r="D9">
        <f t="shared" si="0"/>
        <v>0.99999998999999995</v>
      </c>
      <c r="E9">
        <f t="shared" si="3"/>
        <v>1.0000000100000002</v>
      </c>
      <c r="F9" s="2">
        <v>1.0053793774613964</v>
      </c>
      <c r="G9">
        <f t="shared" si="7"/>
        <v>1.0273087892686536E-8</v>
      </c>
      <c r="H9">
        <f t="shared" si="8"/>
        <v>0.99999998972691206</v>
      </c>
      <c r="I9">
        <f t="shared" si="4"/>
        <v>1.0273087892686537E-3</v>
      </c>
      <c r="J9" s="8">
        <f t="shared" si="5"/>
        <v>1.1255393102962146E-3</v>
      </c>
      <c r="K9" s="8">
        <f t="shared" si="6"/>
        <v>1.125539159445834E-3</v>
      </c>
      <c r="L9" s="8">
        <f t="shared" si="1"/>
        <v>1.5085038058103295E-10</v>
      </c>
    </row>
    <row r="10" spans="1:12" ht="15.6" x14ac:dyDescent="0.3">
      <c r="A10" s="9" t="s">
        <v>39</v>
      </c>
      <c r="B10" s="1">
        <v>1E-3</v>
      </c>
      <c r="C10">
        <f t="shared" si="2"/>
        <v>1E-8</v>
      </c>
      <c r="D10">
        <f t="shared" si="0"/>
        <v>0.99999998999999995</v>
      </c>
      <c r="E10">
        <f t="shared" si="3"/>
        <v>231.11074364503241</v>
      </c>
      <c r="F10" s="2">
        <v>232.34261341258943</v>
      </c>
      <c r="G10">
        <f t="shared" si="7"/>
        <v>1.0328350604051343E-8</v>
      </c>
      <c r="H10">
        <f t="shared" si="8"/>
        <v>0.99999998967164938</v>
      </c>
      <c r="I10">
        <f t="shared" si="4"/>
        <v>1.0328350604051342E-3</v>
      </c>
      <c r="J10" s="8">
        <f t="shared" si="5"/>
        <v>1.1255493102962145E-3</v>
      </c>
      <c r="K10" s="8">
        <f t="shared" si="6"/>
        <v>1.125549487796438E-3</v>
      </c>
      <c r="L10" s="8">
        <f t="shared" si="1"/>
        <v>1.7750022350375427E-10</v>
      </c>
    </row>
    <row r="11" spans="1:12" ht="15.6" x14ac:dyDescent="0.3">
      <c r="A11" s="9" t="s">
        <v>40</v>
      </c>
      <c r="B11" s="1">
        <v>0.23111074133392498</v>
      </c>
      <c r="C11">
        <f t="shared" si="2"/>
        <v>2.3111074133392497E-6</v>
      </c>
      <c r="D11">
        <f t="shared" si="0"/>
        <v>0.99999768889258667</v>
      </c>
      <c r="E11">
        <f t="shared" si="3"/>
        <v>3.6666751407467664</v>
      </c>
      <c r="F11" s="2">
        <v>3.6513222348706282</v>
      </c>
      <c r="G11">
        <f t="shared" si="7"/>
        <v>2.3997159468016774E-6</v>
      </c>
      <c r="H11">
        <f t="shared" si="8"/>
        <v>0.99999760028405316</v>
      </c>
      <c r="I11">
        <f t="shared" si="4"/>
        <v>0.23997159468016774</v>
      </c>
      <c r="J11" s="8">
        <f t="shared" si="5"/>
        <v>1.1278604177095539E-3</v>
      </c>
      <c r="K11" s="8">
        <f t="shared" si="6"/>
        <v>1.1279492037432398E-3</v>
      </c>
      <c r="L11" s="8">
        <f t="shared" si="1"/>
        <v>8.8786033685924262E-8</v>
      </c>
    </row>
    <row r="12" spans="1:12" ht="15.6" x14ac:dyDescent="0.3">
      <c r="A12" s="9" t="s">
        <v>41</v>
      </c>
      <c r="B12" s="1">
        <v>0.84740605155772486</v>
      </c>
      <c r="C12">
        <f t="shared" si="2"/>
        <v>8.4740605155772486E-6</v>
      </c>
      <c r="D12">
        <f t="shared" si="0"/>
        <v>0.99999152593948437</v>
      </c>
      <c r="E12">
        <f t="shared" si="3"/>
        <v>46.364029255226029</v>
      </c>
      <c r="F12" s="2">
        <v>44.797290389076238</v>
      </c>
      <c r="G12">
        <f t="shared" si="7"/>
        <v>8.7621151672926321E-6</v>
      </c>
      <c r="H12">
        <f t="shared" si="8"/>
        <v>0.99999123788483268</v>
      </c>
      <c r="I12">
        <f t="shared" si="4"/>
        <v>0.87621151672926323</v>
      </c>
      <c r="J12" s="8">
        <f t="shared" si="5"/>
        <v>1.1363344782251311E-3</v>
      </c>
      <c r="K12" s="8">
        <f t="shared" si="6"/>
        <v>1.1367113189105324E-3</v>
      </c>
      <c r="L12" s="8">
        <f t="shared" si="1"/>
        <v>3.7684068540135007E-7</v>
      </c>
    </row>
    <row r="13" spans="1:12" ht="15.6" x14ac:dyDescent="0.3">
      <c r="A13" s="9" t="s">
        <v>42</v>
      </c>
      <c r="B13" s="1">
        <v>39.288826026767246</v>
      </c>
      <c r="C13">
        <f t="shared" si="2"/>
        <v>3.9288826026767247E-4</v>
      </c>
      <c r="D13">
        <f t="shared" si="0"/>
        <v>0.99960711173973238</v>
      </c>
      <c r="E13">
        <f t="shared" si="3"/>
        <v>0.7348184965190705</v>
      </c>
      <c r="F13" s="2">
        <v>0.47937999343896742</v>
      </c>
      <c r="G13">
        <f t="shared" si="7"/>
        <v>3.9251557827490004E-4</v>
      </c>
      <c r="H13">
        <f t="shared" si="8"/>
        <v>0.99960748442172509</v>
      </c>
      <c r="I13">
        <f t="shared" si="4"/>
        <v>39.251557827490004</v>
      </c>
      <c r="J13" s="8">
        <f t="shared" si="5"/>
        <v>1.5292227384928036E-3</v>
      </c>
      <c r="K13" s="8">
        <f t="shared" si="6"/>
        <v>1.5292268971854326E-3</v>
      </c>
      <c r="L13" s="8">
        <f t="shared" si="1"/>
        <v>4.1586926289791104E-9</v>
      </c>
    </row>
    <row r="14" spans="1:12" ht="15.6" x14ac:dyDescent="0.3">
      <c r="A14" s="9" t="s">
        <v>43</v>
      </c>
      <c r="B14" s="1">
        <v>28.858813325596053</v>
      </c>
      <c r="C14">
        <f t="shared" si="2"/>
        <v>2.8858813325596052E-4</v>
      </c>
      <c r="D14">
        <f t="shared" si="0"/>
        <v>0.99971141186674406</v>
      </c>
      <c r="E14">
        <f t="shared" si="3"/>
        <v>6.4883589498837282E-2</v>
      </c>
      <c r="F14">
        <f>F2</f>
        <v>1.9312326417277019</v>
      </c>
      <c r="G14">
        <f t="shared" si="7"/>
        <v>1.8809025799157154E-4</v>
      </c>
      <c r="H14">
        <f t="shared" si="8"/>
        <v>0.9998119097420084</v>
      </c>
      <c r="I14">
        <f t="shared" si="4"/>
        <v>18.809025799157155</v>
      </c>
      <c r="J14" s="8">
        <f>C14</f>
        <v>2.8858813325596052E-4</v>
      </c>
      <c r="K14" s="8">
        <f>G14</f>
        <v>1.8809025799157154E-4</v>
      </c>
      <c r="L14" s="8">
        <f t="shared" si="1"/>
        <v>1.0049787526438897E-4</v>
      </c>
    </row>
    <row r="15" spans="1:12" ht="15.6" x14ac:dyDescent="0.3">
      <c r="A15" s="9" t="s">
        <v>44</v>
      </c>
      <c r="B15" s="1">
        <v>1.8719230265251492</v>
      </c>
      <c r="C15">
        <f t="shared" si="2"/>
        <v>1.8719230265251492E-5</v>
      </c>
      <c r="D15">
        <f t="shared" si="0"/>
        <v>0.9999812807697348</v>
      </c>
      <c r="E15">
        <f t="shared" si="3"/>
        <v>17.500327592661925</v>
      </c>
      <c r="F15">
        <f>F3</f>
        <v>0.24659823531296224</v>
      </c>
      <c r="G15">
        <f t="shared" si="7"/>
        <v>3.6317772278183418E-4</v>
      </c>
      <c r="H15">
        <f t="shared" si="8"/>
        <v>0.99963682227721817</v>
      </c>
      <c r="I15">
        <f t="shared" si="4"/>
        <v>36.317772278183419</v>
      </c>
      <c r="J15" s="8">
        <f t="shared" ref="J15:J25" si="9">C15+J14</f>
        <v>3.0730736352121198E-4</v>
      </c>
      <c r="K15" s="8">
        <f>K14+G15</f>
        <v>5.5126798077340567E-4</v>
      </c>
      <c r="L15" s="8">
        <f t="shared" si="1"/>
        <v>2.4396061725219368E-4</v>
      </c>
    </row>
    <row r="16" spans="1:12" ht="15.6" x14ac:dyDescent="0.3">
      <c r="A16" s="9" t="s">
        <v>45</v>
      </c>
      <c r="B16" s="1">
        <v>32.758652964190112</v>
      </c>
      <c r="C16">
        <f t="shared" si="2"/>
        <v>3.2758652964190113E-4</v>
      </c>
      <c r="D16">
        <f t="shared" si="0"/>
        <v>0.99967241347035807</v>
      </c>
      <c r="E16">
        <f t="shared" si="3"/>
        <v>3.0962523858120591E-2</v>
      </c>
      <c r="F16">
        <f t="shared" ref="F16:F24" si="10">F4</f>
        <v>0.16636434083475565</v>
      </c>
      <c r="G16">
        <f t="shared" si="7"/>
        <v>8.9526459714556363E-5</v>
      </c>
      <c r="H16">
        <f t="shared" si="8"/>
        <v>0.99991047354028539</v>
      </c>
      <c r="I16">
        <f t="shared" si="4"/>
        <v>8.9526459714556363</v>
      </c>
      <c r="J16" s="8">
        <f t="shared" si="9"/>
        <v>6.3489389316311311E-4</v>
      </c>
      <c r="K16" s="8">
        <f t="shared" ref="K16:K25" si="11">K15+G16</f>
        <v>6.4079444048796206E-4</v>
      </c>
      <c r="L16" s="8">
        <f t="shared" si="1"/>
        <v>5.9005473248489437E-6</v>
      </c>
    </row>
    <row r="17" spans="1:12" ht="15.6" x14ac:dyDescent="0.3">
      <c r="A17" s="9" t="s">
        <v>46</v>
      </c>
      <c r="B17" s="1">
        <v>1.0139583060344559</v>
      </c>
      <c r="C17">
        <f t="shared" si="2"/>
        <v>1.0139583060344559E-5</v>
      </c>
      <c r="D17">
        <f t="shared" si="0"/>
        <v>0.9999898604169396</v>
      </c>
      <c r="E17">
        <f t="shared" si="3"/>
        <v>0.92308628278695926</v>
      </c>
      <c r="F17">
        <f>F5</f>
        <v>0.12219569319352391</v>
      </c>
      <c r="G17">
        <f t="shared" si="7"/>
        <v>1.4892677049654246E-5</v>
      </c>
      <c r="H17">
        <f t="shared" si="8"/>
        <v>0.99998510732295032</v>
      </c>
      <c r="I17">
        <f t="shared" si="4"/>
        <v>1.4892677049654246</v>
      </c>
      <c r="J17" s="8">
        <f t="shared" si="9"/>
        <v>6.4503347622345763E-4</v>
      </c>
      <c r="K17" s="8">
        <f t="shared" si="11"/>
        <v>6.5568711753761632E-4</v>
      </c>
      <c r="L17" s="8">
        <f t="shared" si="1"/>
        <v>1.0653641314158687E-5</v>
      </c>
    </row>
    <row r="18" spans="1:12" ht="15.6" x14ac:dyDescent="0.3">
      <c r="A18" s="9" t="s">
        <v>47</v>
      </c>
      <c r="B18" s="1">
        <v>0.9359615132625746</v>
      </c>
      <c r="C18">
        <f t="shared" si="2"/>
        <v>9.359615132625746E-6</v>
      </c>
      <c r="D18">
        <f t="shared" si="0"/>
        <v>0.9999906403848674</v>
      </c>
      <c r="E18">
        <f t="shared" si="3"/>
        <v>0.33333645323424532</v>
      </c>
      <c r="F18">
        <f t="shared" si="10"/>
        <v>3.2631875595516913E-3</v>
      </c>
      <c r="G18">
        <f t="shared" si="7"/>
        <v>1.8197938935834097E-6</v>
      </c>
      <c r="H18">
        <f t="shared" si="8"/>
        <v>0.99999818020610642</v>
      </c>
      <c r="I18">
        <f t="shared" si="4"/>
        <v>0.18197938935834096</v>
      </c>
      <c r="J18" s="8">
        <f t="shared" si="9"/>
        <v>6.5439309135608336E-4</v>
      </c>
      <c r="K18" s="8">
        <f t="shared" si="11"/>
        <v>6.5750691143119969E-4</v>
      </c>
      <c r="L18" s="8">
        <f t="shared" si="1"/>
        <v>3.1138200751163305E-6</v>
      </c>
    </row>
    <row r="19" spans="1:12" ht="15.6" x14ac:dyDescent="0.3">
      <c r="A19" s="9" t="s">
        <v>48</v>
      </c>
      <c r="B19" s="1">
        <v>0.31198717108752488</v>
      </c>
      <c r="C19">
        <f t="shared" si="2"/>
        <v>3.1198717108752489E-6</v>
      </c>
      <c r="D19">
        <f t="shared" si="0"/>
        <v>0.99999688012828913</v>
      </c>
      <c r="E19">
        <f t="shared" si="3"/>
        <v>3.2052700000311986E-3</v>
      </c>
      <c r="F19">
        <f t="shared" si="10"/>
        <v>1.0054898056323729</v>
      </c>
      <c r="G19">
        <f t="shared" si="7"/>
        <v>5.9383179879550389E-9</v>
      </c>
      <c r="H19">
        <f t="shared" si="8"/>
        <v>0.99999999406168205</v>
      </c>
      <c r="I19">
        <f t="shared" si="4"/>
        <v>5.9383179879550388E-4</v>
      </c>
      <c r="J19" s="8">
        <f t="shared" si="9"/>
        <v>6.5751296306695861E-4</v>
      </c>
      <c r="K19" s="8">
        <f t="shared" si="11"/>
        <v>6.5751284974918764E-4</v>
      </c>
      <c r="L19" s="8">
        <f t="shared" si="1"/>
        <v>1.1331777096529327E-10</v>
      </c>
    </row>
    <row r="20" spans="1:12" ht="15.6" x14ac:dyDescent="0.3">
      <c r="A20" s="9" t="s">
        <v>49</v>
      </c>
      <c r="B20" s="1">
        <v>1E-3</v>
      </c>
      <c r="C20">
        <f t="shared" si="2"/>
        <v>1E-8</v>
      </c>
      <c r="D20">
        <f t="shared" si="0"/>
        <v>0.99999998999999995</v>
      </c>
      <c r="F20">
        <f t="shared" si="10"/>
        <v>1.0054358344241923</v>
      </c>
      <c r="G20">
        <f t="shared" si="7"/>
        <v>5.9709181640349245E-9</v>
      </c>
      <c r="H20">
        <f t="shared" si="8"/>
        <v>0.9999999940290818</v>
      </c>
      <c r="I20">
        <f t="shared" si="4"/>
        <v>5.9709181640349245E-4</v>
      </c>
      <c r="J20" s="8">
        <f t="shared" si="9"/>
        <v>6.5752296306695866E-4</v>
      </c>
      <c r="K20" s="8">
        <f t="shared" si="11"/>
        <v>6.5751882066735173E-4</v>
      </c>
      <c r="L20" s="8">
        <f t="shared" si="1"/>
        <v>4.142399606926056E-9</v>
      </c>
    </row>
    <row r="21" spans="1:12" ht="15.6" x14ac:dyDescent="0.3">
      <c r="A21" s="9" t="s">
        <v>50</v>
      </c>
      <c r="B21" s="1">
        <v>7.7996792771881221E-2</v>
      </c>
      <c r="C21">
        <f t="shared" si="2"/>
        <v>7.7996792771881224E-7</v>
      </c>
      <c r="D21">
        <f t="shared" si="0"/>
        <v>0.99999922003207231</v>
      </c>
      <c r="E21">
        <f t="shared" si="3"/>
        <v>1.28210500000078E-2</v>
      </c>
      <c r="F21">
        <f t="shared" si="10"/>
        <v>1.0053793774613964</v>
      </c>
      <c r="G21">
        <f t="shared" si="7"/>
        <v>6.0033750506893588E-9</v>
      </c>
      <c r="H21">
        <f t="shared" si="8"/>
        <v>0.99999999399662498</v>
      </c>
      <c r="I21">
        <f t="shared" si="4"/>
        <v>6.0033750506893583E-4</v>
      </c>
      <c r="J21" s="8">
        <f t="shared" si="9"/>
        <v>6.5830293099467744E-4</v>
      </c>
      <c r="K21" s="8">
        <f t="shared" si="11"/>
        <v>6.5752482404240239E-4</v>
      </c>
      <c r="L21" s="8">
        <f t="shared" si="1"/>
        <v>7.7810695227505111E-7</v>
      </c>
    </row>
    <row r="22" spans="1:12" ht="15.6" x14ac:dyDescent="0.3">
      <c r="A22" s="9" t="s">
        <v>51</v>
      </c>
      <c r="B22" s="1">
        <v>1E-3</v>
      </c>
      <c r="C22">
        <f t="shared" si="2"/>
        <v>1E-8</v>
      </c>
      <c r="D22">
        <f t="shared" si="0"/>
        <v>0.99999998999999995</v>
      </c>
      <c r="E22">
        <f t="shared" si="3"/>
        <v>233.99038065554745</v>
      </c>
      <c r="F22">
        <f t="shared" si="10"/>
        <v>232.34261341258943</v>
      </c>
      <c r="G22">
        <f t="shared" si="7"/>
        <v>6.0356694348949598E-9</v>
      </c>
      <c r="H22">
        <f t="shared" si="8"/>
        <v>0.99999999396433059</v>
      </c>
      <c r="I22">
        <f t="shared" si="4"/>
        <v>6.0356694348949599E-4</v>
      </c>
      <c r="J22" s="8">
        <f t="shared" si="9"/>
        <v>6.5831293099467749E-4</v>
      </c>
      <c r="K22" s="8">
        <f t="shared" si="11"/>
        <v>6.5753085971183734E-4</v>
      </c>
      <c r="L22" s="8">
        <f t="shared" si="1"/>
        <v>7.8207128284015198E-7</v>
      </c>
    </row>
    <row r="23" spans="1:12" ht="15.6" x14ac:dyDescent="0.3">
      <c r="A23" s="9" t="s">
        <v>52</v>
      </c>
      <c r="B23" s="1">
        <v>0.23399037831564365</v>
      </c>
      <c r="C23">
        <f t="shared" si="2"/>
        <v>2.3399037831564365E-6</v>
      </c>
      <c r="D23">
        <f t="shared" si="0"/>
        <v>0.99999766009621682</v>
      </c>
      <c r="E23">
        <f t="shared" si="3"/>
        <v>5.3333458128493785</v>
      </c>
      <c r="F23">
        <f t="shared" si="10"/>
        <v>3.6513222348706282</v>
      </c>
      <c r="G23">
        <f t="shared" si="7"/>
        <v>1.4023432017339018E-6</v>
      </c>
      <c r="H23">
        <f t="shared" si="8"/>
        <v>0.99999859765679822</v>
      </c>
      <c r="I23">
        <f t="shared" si="4"/>
        <v>0.14023432017339019</v>
      </c>
      <c r="J23" s="8">
        <f t="shared" si="9"/>
        <v>6.6065283477783395E-4</v>
      </c>
      <c r="K23" s="8">
        <f t="shared" si="11"/>
        <v>6.5893320291357126E-4</v>
      </c>
      <c r="L23" s="8">
        <f t="shared" si="1"/>
        <v>1.7196318642626962E-6</v>
      </c>
    </row>
    <row r="24" spans="1:12" ht="15.6" x14ac:dyDescent="0.3">
      <c r="A24" s="9" t="s">
        <v>53</v>
      </c>
      <c r="B24" s="1">
        <v>1.2479486843500995</v>
      </c>
      <c r="C24">
        <f t="shared" si="2"/>
        <v>1.2479486843500996E-5</v>
      </c>
      <c r="D24">
        <f t="shared" si="0"/>
        <v>0.99998752051315654</v>
      </c>
      <c r="E24">
        <f t="shared" si="3"/>
        <v>1.6250202794191972</v>
      </c>
      <c r="F24">
        <f t="shared" si="10"/>
        <v>44.797290389076238</v>
      </c>
      <c r="G24">
        <f t="shared" si="7"/>
        <v>5.1203997328428363E-6</v>
      </c>
      <c r="H24">
        <f t="shared" si="8"/>
        <v>0.99999487960026712</v>
      </c>
      <c r="I24">
        <f t="shared" si="4"/>
        <v>0.51203997328428363</v>
      </c>
      <c r="J24" s="8">
        <f t="shared" si="9"/>
        <v>6.7313232162133493E-4</v>
      </c>
      <c r="K24" s="8">
        <f t="shared" si="11"/>
        <v>6.6405360264641406E-4</v>
      </c>
      <c r="L24" s="8">
        <f t="shared" si="1"/>
        <v>9.0787189749208692E-6</v>
      </c>
    </row>
    <row r="25" spans="1:12" ht="15.6" x14ac:dyDescent="0.3">
      <c r="A25" s="9" t="s">
        <v>54</v>
      </c>
      <c r="B25" s="1">
        <v>2.0279166120689118</v>
      </c>
      <c r="C25">
        <f t="shared" si="2"/>
        <v>2.0279166120689118E-5</v>
      </c>
      <c r="D25">
        <f t="shared" si="0"/>
        <v>0.99997972083387932</v>
      </c>
      <c r="F25">
        <f>F13</f>
        <v>0.47937999343896742</v>
      </c>
      <c r="G25">
        <f t="shared" si="7"/>
        <v>2.2937885922284543E-4</v>
      </c>
      <c r="H25">
        <f t="shared" si="8"/>
        <v>0.99977062114077719</v>
      </c>
      <c r="I25">
        <f t="shared" si="4"/>
        <v>22.937885922284543</v>
      </c>
      <c r="J25" s="8">
        <f t="shared" si="9"/>
        <v>6.9341148774202407E-4</v>
      </c>
      <c r="K25" s="8">
        <f t="shared" si="11"/>
        <v>8.9343246186925952E-4</v>
      </c>
      <c r="L25" s="8">
        <f t="shared" si="1"/>
        <v>2.0002097412723545E-4</v>
      </c>
    </row>
    <row r="26" spans="1:12" x14ac:dyDescent="0.3">
      <c r="J26" s="8"/>
      <c r="K26" s="8"/>
      <c r="L26" s="8">
        <f>SUM(L2:L25)</f>
        <v>5.7711540800195731E-4</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26"/>
  <sheetViews>
    <sheetView zoomScale="70" zoomScaleNormal="70" workbookViewId="0">
      <selection activeCell="L26" sqref="L26"/>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69.781210667952806</v>
      </c>
      <c r="C2">
        <f>B2/100000</f>
        <v>6.9781210667952808E-4</v>
      </c>
      <c r="D2">
        <f t="shared" ref="D2:D25" si="0">1-C2</f>
        <v>0.99930218789332048</v>
      </c>
      <c r="E2">
        <f>C3/(C2*D2)</f>
        <v>1.3488172255821316</v>
      </c>
      <c r="F2" s="2">
        <v>0.52995505063557768</v>
      </c>
      <c r="G2">
        <v>6.9781210667952808E-4</v>
      </c>
      <c r="H2">
        <v>0.99930218789332048</v>
      </c>
      <c r="I2">
        <f>G2*100000</f>
        <v>69.781210667952806</v>
      </c>
      <c r="J2" s="8">
        <f>C2</f>
        <v>6.9781210667952808E-4</v>
      </c>
      <c r="K2" s="8">
        <f>G2</f>
        <v>6.9781210667952808E-4</v>
      </c>
      <c r="L2" s="8">
        <f t="shared" ref="L2:L25" si="1">ABS(J2-K2)</f>
        <v>0</v>
      </c>
    </row>
    <row r="3" spans="1:12" ht="15.6" x14ac:dyDescent="0.3">
      <c r="A3" s="9" t="s">
        <v>32</v>
      </c>
      <c r="B3" s="1">
        <v>94.056419430742352</v>
      </c>
      <c r="C3">
        <f t="shared" ref="C3:C25" si="2">B3/100000</f>
        <v>9.4056419430742352E-4</v>
      </c>
      <c r="D3">
        <f t="shared" si="0"/>
        <v>0.99905943580569256</v>
      </c>
      <c r="E3">
        <f t="shared" ref="E3:E24" si="3">C4/(C3*D3)</f>
        <v>0.19865362672686945</v>
      </c>
      <c r="F3" s="2">
        <v>0.16974744727737232</v>
      </c>
      <c r="G3">
        <v>0.14901190091302832</v>
      </c>
      <c r="H3">
        <f>1-G3</f>
        <v>0.85098809908697171</v>
      </c>
      <c r="I3">
        <f t="shared" ref="I3:I25" si="4">G3*100000</f>
        <v>14901.190091302833</v>
      </c>
      <c r="J3" s="8">
        <f t="shared" ref="J3:J13" si="5">C3+J2</f>
        <v>1.6383763009869515E-3</v>
      </c>
      <c r="K3" s="8">
        <f t="shared" ref="K3:K13" si="6">G3+K2</f>
        <v>0.14970971301970784</v>
      </c>
      <c r="L3" s="8">
        <f t="shared" si="1"/>
        <v>0.14807133671872089</v>
      </c>
    </row>
    <row r="4" spans="1:12" ht="15.6" x14ac:dyDescent="0.3">
      <c r="A4" s="9" t="s">
        <v>33</v>
      </c>
      <c r="B4" s="1">
        <v>18.667074725181404</v>
      </c>
      <c r="C4">
        <f t="shared" si="2"/>
        <v>1.8667074725181403E-4</v>
      </c>
      <c r="D4">
        <f t="shared" si="0"/>
        <v>0.99981332925274824</v>
      </c>
      <c r="E4">
        <f t="shared" si="3"/>
        <v>0.19316910623170669</v>
      </c>
      <c r="F4" s="2">
        <v>0.18674493058144298</v>
      </c>
      <c r="G4">
        <v>3.5541570373981465E-2</v>
      </c>
      <c r="H4">
        <f t="shared" ref="H4:H25" si="7">1-G4</f>
        <v>0.96445842962601858</v>
      </c>
      <c r="I4">
        <f t="shared" si="4"/>
        <v>3554.1570373981467</v>
      </c>
      <c r="J4" s="8">
        <f t="shared" si="5"/>
        <v>1.8250470482387656E-3</v>
      </c>
      <c r="K4" s="8">
        <f t="shared" si="6"/>
        <v>0.18525128339368929</v>
      </c>
      <c r="L4" s="8">
        <f t="shared" si="1"/>
        <v>0.18342623634545052</v>
      </c>
    </row>
    <row r="5" spans="1:12" ht="15.6" x14ac:dyDescent="0.3">
      <c r="A5" s="9" t="s">
        <v>34</v>
      </c>
      <c r="B5" s="1">
        <v>3.605229024176666</v>
      </c>
      <c r="C5">
        <f t="shared" si="2"/>
        <v>3.6052290241766662E-5</v>
      </c>
      <c r="D5">
        <f t="shared" si="0"/>
        <v>0.99996394770975827</v>
      </c>
      <c r="E5">
        <f t="shared" si="3"/>
        <v>0.13333814047867415</v>
      </c>
      <c r="F5" s="2">
        <v>0.13177869413832174</v>
      </c>
      <c r="G5">
        <v>0.2452851141176382</v>
      </c>
      <c r="H5">
        <f t="shared" si="7"/>
        <v>0.7547148858823618</v>
      </c>
      <c r="I5">
        <f t="shared" si="4"/>
        <v>24528.511411763819</v>
      </c>
      <c r="J5" s="8">
        <f t="shared" si="5"/>
        <v>1.8610993384805322E-3</v>
      </c>
      <c r="K5" s="8">
        <f t="shared" si="6"/>
        <v>0.4305363975113275</v>
      </c>
      <c r="L5" s="8">
        <f t="shared" si="1"/>
        <v>0.42867529817284694</v>
      </c>
    </row>
    <row r="6" spans="1:12" ht="15.6" x14ac:dyDescent="0.3">
      <c r="A6" s="9" t="s">
        <v>35</v>
      </c>
      <c r="B6" s="1">
        <v>0.48069720322355547</v>
      </c>
      <c r="C6">
        <f t="shared" si="2"/>
        <v>4.8069720322355549E-6</v>
      </c>
      <c r="D6">
        <f t="shared" si="0"/>
        <v>0.9999951930279678</v>
      </c>
      <c r="E6">
        <f t="shared" si="3"/>
        <v>2.0803216667147361E-2</v>
      </c>
      <c r="F6" s="2">
        <v>2.06144521380324E-2</v>
      </c>
      <c r="G6">
        <v>0.22277604684189739</v>
      </c>
      <c r="H6">
        <f t="shared" si="7"/>
        <v>0.77722395315810267</v>
      </c>
      <c r="I6">
        <f t="shared" si="4"/>
        <v>22277.604684189741</v>
      </c>
      <c r="J6" s="8">
        <f t="shared" si="5"/>
        <v>1.8659063105127677E-3</v>
      </c>
      <c r="K6" s="8">
        <f t="shared" si="6"/>
        <v>0.65331244435322489</v>
      </c>
      <c r="L6" s="8">
        <f t="shared" si="1"/>
        <v>0.65144653804271213</v>
      </c>
    </row>
    <row r="7" spans="1:12" ht="15.6" x14ac:dyDescent="0.3">
      <c r="A7" s="9" t="s">
        <v>36</v>
      </c>
      <c r="B7" s="1">
        <v>0.01</v>
      </c>
      <c r="C7">
        <f t="shared" si="2"/>
        <v>9.9999999999999995E-8</v>
      </c>
      <c r="D7">
        <f t="shared" si="0"/>
        <v>0.99999990000000005</v>
      </c>
      <c r="E7">
        <f t="shared" si="3"/>
        <v>8.0116208548880099</v>
      </c>
      <c r="F7" s="2">
        <v>7.93930938481253</v>
      </c>
      <c r="G7">
        <v>0.78813638383491669</v>
      </c>
      <c r="H7">
        <f t="shared" si="7"/>
        <v>0.21186361616508331</v>
      </c>
      <c r="I7">
        <f t="shared" si="4"/>
        <v>78813.638383491663</v>
      </c>
      <c r="J7" s="8">
        <f t="shared" si="5"/>
        <v>1.8660063105127678E-3</v>
      </c>
      <c r="K7" s="8">
        <f t="shared" si="6"/>
        <v>1.4414488281881415</v>
      </c>
      <c r="L7" s="8">
        <f t="shared" si="1"/>
        <v>1.4395828218776288</v>
      </c>
    </row>
    <row r="8" spans="1:12" ht="15.6" x14ac:dyDescent="0.3">
      <c r="A8" s="9" t="s">
        <v>37</v>
      </c>
      <c r="B8" s="1">
        <v>8.0116200537259236E-2</v>
      </c>
      <c r="C8">
        <f t="shared" si="2"/>
        <v>8.0116200537259241E-7</v>
      </c>
      <c r="D8">
        <f t="shared" si="0"/>
        <v>0.9999991988379946</v>
      </c>
      <c r="E8">
        <f t="shared" si="3"/>
        <v>0.12481880000008012</v>
      </c>
      <c r="F8" s="2">
        <v>0.12373341814514839</v>
      </c>
      <c r="G8">
        <v>0.5167867885874865</v>
      </c>
      <c r="H8">
        <f t="shared" si="7"/>
        <v>0.4832132114125135</v>
      </c>
      <c r="I8">
        <f t="shared" si="4"/>
        <v>51678.678858748652</v>
      </c>
      <c r="J8" s="8">
        <f t="shared" si="5"/>
        <v>1.8668074725181403E-3</v>
      </c>
      <c r="K8" s="8">
        <f t="shared" si="6"/>
        <v>1.9582356167756281</v>
      </c>
      <c r="L8" s="8">
        <f t="shared" si="1"/>
        <v>1.95636880930311</v>
      </c>
    </row>
    <row r="9" spans="1:12" ht="15.6" x14ac:dyDescent="0.3">
      <c r="A9" s="9" t="s">
        <v>38</v>
      </c>
      <c r="B9" s="1">
        <v>0.01</v>
      </c>
      <c r="C9">
        <f t="shared" si="2"/>
        <v>9.9999999999999995E-8</v>
      </c>
      <c r="D9">
        <f t="shared" si="0"/>
        <v>0.99999990000000005</v>
      </c>
      <c r="E9">
        <f t="shared" si="3"/>
        <v>1.0000001000000101</v>
      </c>
      <c r="F9" s="2">
        <v>0.99133891334718272</v>
      </c>
      <c r="G9">
        <v>0.67575433188583334</v>
      </c>
      <c r="H9">
        <f t="shared" si="7"/>
        <v>0.32424566811416666</v>
      </c>
      <c r="I9">
        <f t="shared" si="4"/>
        <v>67575.433188583338</v>
      </c>
      <c r="J9" s="8">
        <f t="shared" si="5"/>
        <v>1.8669074725181404E-3</v>
      </c>
      <c r="K9" s="8">
        <f t="shared" si="6"/>
        <v>2.6339899486614615</v>
      </c>
      <c r="L9" s="8">
        <f t="shared" si="1"/>
        <v>2.6321230411889434</v>
      </c>
    </row>
    <row r="10" spans="1:12" ht="15.6" x14ac:dyDescent="0.3">
      <c r="A10" s="9" t="s">
        <v>39</v>
      </c>
      <c r="B10" s="1">
        <v>0.01</v>
      </c>
      <c r="C10">
        <f t="shared" si="2"/>
        <v>9.9999999999999995E-8</v>
      </c>
      <c r="D10">
        <f t="shared" si="0"/>
        <v>0.99999990000000005</v>
      </c>
      <c r="E10">
        <f t="shared" si="3"/>
        <v>1.0000001000000101</v>
      </c>
      <c r="F10" s="2">
        <v>0.99136662813626519</v>
      </c>
      <c r="G10">
        <v>19.300067538072767</v>
      </c>
      <c r="H10">
        <f t="shared" si="7"/>
        <v>-18.300067538072767</v>
      </c>
      <c r="I10">
        <f t="shared" si="4"/>
        <v>1930006.7538072767</v>
      </c>
      <c r="J10" s="8">
        <f t="shared" si="5"/>
        <v>1.8670074725181405E-3</v>
      </c>
      <c r="K10" s="8">
        <f t="shared" si="6"/>
        <v>21.934057486734229</v>
      </c>
      <c r="L10" s="8">
        <f t="shared" si="1"/>
        <v>21.93219047926171</v>
      </c>
    </row>
    <row r="11" spans="1:12" ht="15.6" x14ac:dyDescent="0.3">
      <c r="A11" s="9" t="s">
        <v>40</v>
      </c>
      <c r="B11" s="1">
        <v>0.01</v>
      </c>
      <c r="C11">
        <f t="shared" si="2"/>
        <v>9.9999999999999995E-8</v>
      </c>
      <c r="D11">
        <f t="shared" si="0"/>
        <v>0.99999990000000005</v>
      </c>
      <c r="E11">
        <f t="shared" si="3"/>
        <v>96.139450258656126</v>
      </c>
      <c r="F11" s="2">
        <v>95.311447882596056</v>
      </c>
      <c r="G11">
        <v>5.5405940743239155</v>
      </c>
      <c r="H11">
        <f t="shared" si="7"/>
        <v>-4.5405940743239155</v>
      </c>
      <c r="I11">
        <f t="shared" si="4"/>
        <v>554059.40743239154</v>
      </c>
      <c r="J11" s="8">
        <f t="shared" si="5"/>
        <v>1.8671074725181405E-3</v>
      </c>
      <c r="K11" s="8">
        <f t="shared" si="6"/>
        <v>27.474651561058145</v>
      </c>
      <c r="L11" s="8">
        <f t="shared" si="1"/>
        <v>27.472784453585628</v>
      </c>
    </row>
    <row r="12" spans="1:12" ht="15.6" x14ac:dyDescent="0.3">
      <c r="A12" s="9" t="s">
        <v>41</v>
      </c>
      <c r="B12" s="1">
        <v>0.96139440644711094</v>
      </c>
      <c r="C12">
        <f t="shared" si="2"/>
        <v>9.6139440644711097E-6</v>
      </c>
      <c r="D12">
        <f t="shared" si="0"/>
        <v>0.99999038605593549</v>
      </c>
      <c r="E12">
        <f t="shared" si="3"/>
        <v>11.083439888904467</v>
      </c>
      <c r="F12" s="2">
        <v>11.002994509601114</v>
      </c>
      <c r="G12">
        <v>94.182647453299836</v>
      </c>
      <c r="H12">
        <f t="shared" si="7"/>
        <v>-93.182647453299836</v>
      </c>
      <c r="I12">
        <f t="shared" si="4"/>
        <v>9418264.7453299835</v>
      </c>
      <c r="J12" s="8">
        <f t="shared" si="5"/>
        <v>1.8767214165826115E-3</v>
      </c>
      <c r="K12" s="8">
        <f t="shared" si="6"/>
        <v>121.65729901435799</v>
      </c>
      <c r="L12" s="8">
        <f t="shared" si="1"/>
        <v>121.65542229294141</v>
      </c>
    </row>
    <row r="13" spans="1:12" ht="15.6" x14ac:dyDescent="0.3">
      <c r="A13" s="9" t="s">
        <v>42</v>
      </c>
      <c r="B13" s="1">
        <v>10.655454671455479</v>
      </c>
      <c r="C13">
        <f t="shared" si="2"/>
        <v>1.0655454671455478E-4</v>
      </c>
      <c r="D13">
        <f t="shared" si="0"/>
        <v>0.9998934454532854</v>
      </c>
      <c r="E13">
        <f t="shared" si="3"/>
        <v>4.2205035867842708</v>
      </c>
      <c r="F13" s="2">
        <v>0</v>
      </c>
      <c r="G13">
        <v>1.0581143084521412</v>
      </c>
      <c r="H13">
        <f t="shared" si="7"/>
        <v>-5.8114308452141161E-2</v>
      </c>
      <c r="I13">
        <f t="shared" si="4"/>
        <v>105811.43084521411</v>
      </c>
      <c r="J13" s="8">
        <f t="shared" si="5"/>
        <v>1.9832759632971665E-3</v>
      </c>
      <c r="K13" s="8">
        <f t="shared" si="6"/>
        <v>122.71541332281014</v>
      </c>
      <c r="L13" s="8">
        <f t="shared" si="1"/>
        <v>122.71343004684684</v>
      </c>
    </row>
    <row r="14" spans="1:12" ht="15.6" x14ac:dyDescent="0.3">
      <c r="A14" s="9" t="s">
        <v>43</v>
      </c>
      <c r="B14" s="1">
        <v>44.966592754187516</v>
      </c>
      <c r="C14">
        <f t="shared" si="2"/>
        <v>4.4966592754187515E-4</v>
      </c>
      <c r="D14">
        <f t="shared" si="0"/>
        <v>0.99955033407245808</v>
      </c>
      <c r="E14">
        <f t="shared" si="3"/>
        <v>0.11236936925636411</v>
      </c>
      <c r="F14">
        <f>F2</f>
        <v>0.52995505063557768</v>
      </c>
      <c r="G14">
        <f t="shared" ref="G4:G25" si="8">F13*G13*H13</f>
        <v>0</v>
      </c>
      <c r="H14">
        <f t="shared" si="7"/>
        <v>1</v>
      </c>
      <c r="I14">
        <f t="shared" si="4"/>
        <v>0</v>
      </c>
      <c r="J14" s="8">
        <f>C14</f>
        <v>4.4966592754187515E-4</v>
      </c>
      <c r="K14" s="8">
        <f>G14</f>
        <v>0</v>
      </c>
      <c r="L14" s="8">
        <f t="shared" si="1"/>
        <v>4.4966592754187515E-4</v>
      </c>
    </row>
    <row r="15" spans="1:12" ht="15.6" x14ac:dyDescent="0.3">
      <c r="A15" s="9" t="s">
        <v>44</v>
      </c>
      <c r="B15" s="1">
        <v>5.0505955629703365</v>
      </c>
      <c r="C15">
        <f t="shared" si="2"/>
        <v>5.0505955629703366E-5</v>
      </c>
      <c r="D15">
        <f t="shared" si="0"/>
        <v>0.99994949404437028</v>
      </c>
      <c r="E15">
        <f t="shared" si="3"/>
        <v>10.258582635648454</v>
      </c>
      <c r="F15">
        <f>F3</f>
        <v>0.16974744727737232</v>
      </c>
      <c r="G15">
        <f t="shared" si="8"/>
        <v>0</v>
      </c>
      <c r="H15">
        <f t="shared" si="7"/>
        <v>1</v>
      </c>
      <c r="I15">
        <f t="shared" si="4"/>
        <v>0</v>
      </c>
      <c r="J15" s="8">
        <f t="shared" ref="J15:J25" si="9">C15+J14</f>
        <v>5.0017188317157851E-4</v>
      </c>
      <c r="K15" s="8">
        <f>K14+G15</f>
        <v>0</v>
      </c>
      <c r="L15" s="8">
        <f t="shared" si="1"/>
        <v>5.0017188317157851E-4</v>
      </c>
    </row>
    <row r="16" spans="1:12" ht="15.6" x14ac:dyDescent="0.3">
      <c r="A16" s="9" t="s">
        <v>45</v>
      </c>
      <c r="B16" s="1">
        <v>51.809335129824746</v>
      </c>
      <c r="C16">
        <f t="shared" si="2"/>
        <v>5.1809335129824751E-4</v>
      </c>
      <c r="D16">
        <f t="shared" si="0"/>
        <v>0.99948190664870173</v>
      </c>
      <c r="E16">
        <f t="shared" si="3"/>
        <v>2.6743415334103276E-2</v>
      </c>
      <c r="F16">
        <f t="shared" ref="F16:F24" si="10">F4</f>
        <v>0.18674493058144298</v>
      </c>
      <c r="G16">
        <f t="shared" si="8"/>
        <v>0</v>
      </c>
      <c r="H16">
        <f t="shared" si="7"/>
        <v>1</v>
      </c>
      <c r="I16">
        <f t="shared" si="4"/>
        <v>0</v>
      </c>
      <c r="J16" s="8">
        <f t="shared" si="9"/>
        <v>1.0182652344698259E-3</v>
      </c>
      <c r="K16" s="8">
        <f t="shared" ref="K16:K25" si="11">K15+G16</f>
        <v>0</v>
      </c>
      <c r="L16" s="8">
        <f t="shared" si="1"/>
        <v>1.0182652344698259E-3</v>
      </c>
    </row>
    <row r="17" spans="1:12" ht="15.6" x14ac:dyDescent="0.3">
      <c r="A17" s="9" t="s">
        <v>46</v>
      </c>
      <c r="B17" s="1">
        <v>1.3848407188789633</v>
      </c>
      <c r="C17">
        <f t="shared" si="2"/>
        <v>1.3848407188789633E-5</v>
      </c>
      <c r="D17">
        <f t="shared" si="0"/>
        <v>0.99998615159281123</v>
      </c>
      <c r="E17">
        <f t="shared" si="3"/>
        <v>7.2211470602083895E-4</v>
      </c>
      <c r="F17">
        <f>F5</f>
        <v>0.13177869413832174</v>
      </c>
      <c r="G17">
        <f t="shared" si="8"/>
        <v>0</v>
      </c>
      <c r="H17">
        <f t="shared" si="7"/>
        <v>1</v>
      </c>
      <c r="I17">
        <f t="shared" si="4"/>
        <v>0</v>
      </c>
      <c r="J17" s="8">
        <f t="shared" si="9"/>
        <v>1.0321136416586154E-3</v>
      </c>
      <c r="K17" s="8">
        <f t="shared" si="11"/>
        <v>0</v>
      </c>
      <c r="L17" s="8">
        <f t="shared" si="1"/>
        <v>1.0321136416586154E-3</v>
      </c>
    </row>
    <row r="18" spans="1:12" ht="15.6" x14ac:dyDescent="0.3">
      <c r="A18" s="9" t="s">
        <v>47</v>
      </c>
      <c r="B18" s="1">
        <v>1E-3</v>
      </c>
      <c r="C18">
        <f t="shared" si="2"/>
        <v>1E-8</v>
      </c>
      <c r="D18">
        <f t="shared" si="0"/>
        <v>0.99999998999999995</v>
      </c>
      <c r="E18">
        <f t="shared" si="3"/>
        <v>1.0000000100000002</v>
      </c>
      <c r="F18">
        <f t="shared" si="10"/>
        <v>2.06144521380324E-2</v>
      </c>
      <c r="G18">
        <f t="shared" si="8"/>
        <v>0</v>
      </c>
      <c r="H18">
        <f t="shared" si="7"/>
        <v>1</v>
      </c>
      <c r="I18">
        <f t="shared" si="4"/>
        <v>0</v>
      </c>
      <c r="J18" s="8">
        <f t="shared" si="9"/>
        <v>1.0321236416586154E-3</v>
      </c>
      <c r="K18" s="8">
        <f t="shared" si="11"/>
        <v>0</v>
      </c>
      <c r="L18" s="8">
        <f t="shared" si="1"/>
        <v>1.0321236416586154E-3</v>
      </c>
    </row>
    <row r="19" spans="1:12" ht="15.6" x14ac:dyDescent="0.3">
      <c r="A19" s="9" t="s">
        <v>48</v>
      </c>
      <c r="B19" s="1">
        <v>1E-3</v>
      </c>
      <c r="C19">
        <f t="shared" si="2"/>
        <v>1E-8</v>
      </c>
      <c r="D19">
        <f t="shared" si="0"/>
        <v>0.99999998999999995</v>
      </c>
      <c r="E19">
        <f t="shared" si="3"/>
        <v>1.0000000100000002</v>
      </c>
      <c r="F19">
        <f t="shared" si="10"/>
        <v>7.93930938481253</v>
      </c>
      <c r="G19">
        <f t="shared" si="8"/>
        <v>0</v>
      </c>
      <c r="H19">
        <f t="shared" si="7"/>
        <v>1</v>
      </c>
      <c r="I19">
        <f t="shared" si="4"/>
        <v>0</v>
      </c>
      <c r="J19" s="8">
        <f t="shared" si="9"/>
        <v>1.0321336416586153E-3</v>
      </c>
      <c r="K19" s="8">
        <f t="shared" si="11"/>
        <v>0</v>
      </c>
      <c r="L19" s="8">
        <f t="shared" si="1"/>
        <v>1.0321336416586153E-3</v>
      </c>
    </row>
    <row r="20" spans="1:12" ht="15.6" x14ac:dyDescent="0.3">
      <c r="A20" s="9" t="s">
        <v>49</v>
      </c>
      <c r="B20" s="1">
        <v>1E-3</v>
      </c>
      <c r="C20">
        <f t="shared" si="2"/>
        <v>1E-8</v>
      </c>
      <c r="D20">
        <f t="shared" si="0"/>
        <v>0.99999998999999995</v>
      </c>
      <c r="F20">
        <f t="shared" si="10"/>
        <v>0.12373341814514839</v>
      </c>
      <c r="G20">
        <f t="shared" si="8"/>
        <v>0</v>
      </c>
      <c r="H20">
        <f t="shared" si="7"/>
        <v>1</v>
      </c>
      <c r="I20">
        <f t="shared" si="4"/>
        <v>0</v>
      </c>
      <c r="J20" s="8">
        <f t="shared" si="9"/>
        <v>1.0321436416586153E-3</v>
      </c>
      <c r="K20" s="8">
        <f t="shared" si="11"/>
        <v>0</v>
      </c>
      <c r="L20" s="8">
        <f t="shared" si="1"/>
        <v>1.0321436416586153E-3</v>
      </c>
    </row>
    <row r="21" spans="1:12" ht="15.6" x14ac:dyDescent="0.3">
      <c r="A21" s="9" t="s">
        <v>50</v>
      </c>
      <c r="B21" s="1">
        <v>1E-3</v>
      </c>
      <c r="C21">
        <f t="shared" si="2"/>
        <v>1E-8</v>
      </c>
      <c r="D21">
        <f t="shared" si="0"/>
        <v>0.99999998999999995</v>
      </c>
      <c r="E21">
        <f t="shared" si="3"/>
        <v>1.0000000100000002</v>
      </c>
      <c r="F21">
        <f t="shared" si="10"/>
        <v>0.99133891334718272</v>
      </c>
      <c r="G21">
        <f t="shared" si="8"/>
        <v>0</v>
      </c>
      <c r="H21">
        <f t="shared" si="7"/>
        <v>1</v>
      </c>
      <c r="I21">
        <f t="shared" si="4"/>
        <v>0</v>
      </c>
      <c r="J21" s="8">
        <f t="shared" si="9"/>
        <v>1.0321536416586152E-3</v>
      </c>
      <c r="K21" s="8">
        <f t="shared" si="11"/>
        <v>0</v>
      </c>
      <c r="L21" s="8">
        <f t="shared" si="1"/>
        <v>1.0321536416586152E-3</v>
      </c>
    </row>
    <row r="22" spans="1:12" ht="15.6" x14ac:dyDescent="0.3">
      <c r="A22" s="9" t="s">
        <v>51</v>
      </c>
      <c r="B22" s="1">
        <v>1E-3</v>
      </c>
      <c r="C22">
        <f t="shared" si="2"/>
        <v>1E-8</v>
      </c>
      <c r="D22">
        <f t="shared" si="0"/>
        <v>0.99999998999999995</v>
      </c>
      <c r="E22">
        <f t="shared" si="3"/>
        <v>81.461219572198274</v>
      </c>
      <c r="F22">
        <f t="shared" si="10"/>
        <v>0.99136662813626519</v>
      </c>
      <c r="G22">
        <f t="shared" si="8"/>
        <v>0</v>
      </c>
      <c r="H22">
        <f t="shared" si="7"/>
        <v>1</v>
      </c>
      <c r="I22">
        <f t="shared" si="4"/>
        <v>0</v>
      </c>
      <c r="J22" s="8">
        <f t="shared" si="9"/>
        <v>1.0321636416586151E-3</v>
      </c>
      <c r="K22" s="8">
        <f t="shared" si="11"/>
        <v>0</v>
      </c>
      <c r="L22" s="8">
        <f t="shared" si="1"/>
        <v>1.0321636416586151E-3</v>
      </c>
    </row>
    <row r="23" spans="1:12" ht="15.6" x14ac:dyDescent="0.3">
      <c r="A23" s="9" t="s">
        <v>52</v>
      </c>
      <c r="B23" s="1">
        <v>8.1461218757586079E-2</v>
      </c>
      <c r="C23">
        <f t="shared" si="2"/>
        <v>8.1461218757586081E-7</v>
      </c>
      <c r="D23">
        <f t="shared" si="0"/>
        <v>0.99999918538781241</v>
      </c>
      <c r="E23">
        <f t="shared" si="3"/>
        <v>1.0000008146128512</v>
      </c>
      <c r="F23">
        <f t="shared" si="10"/>
        <v>95.311447882596056</v>
      </c>
      <c r="G23">
        <f t="shared" si="8"/>
        <v>0</v>
      </c>
      <c r="H23">
        <f t="shared" si="7"/>
        <v>1</v>
      </c>
      <c r="I23">
        <f t="shared" si="4"/>
        <v>0</v>
      </c>
      <c r="J23" s="8">
        <f t="shared" si="9"/>
        <v>1.032978253846191E-3</v>
      </c>
      <c r="K23" s="8">
        <f t="shared" si="11"/>
        <v>0</v>
      </c>
      <c r="L23" s="8">
        <f t="shared" si="1"/>
        <v>1.032978253846191E-3</v>
      </c>
    </row>
    <row r="24" spans="1:12" ht="15.6" x14ac:dyDescent="0.3">
      <c r="A24" s="9" t="s">
        <v>53</v>
      </c>
      <c r="B24" s="1">
        <v>8.1461218757586079E-2</v>
      </c>
      <c r="C24">
        <f t="shared" si="2"/>
        <v>8.1461218757586081E-7</v>
      </c>
      <c r="D24">
        <f t="shared" si="0"/>
        <v>0.99999918538781241</v>
      </c>
      <c r="E24">
        <f t="shared" si="3"/>
        <v>9.0000073315156612</v>
      </c>
      <c r="F24">
        <f t="shared" si="10"/>
        <v>11.002994509601114</v>
      </c>
      <c r="G24">
        <f t="shared" si="8"/>
        <v>0</v>
      </c>
      <c r="H24">
        <f t="shared" si="7"/>
        <v>1</v>
      </c>
      <c r="I24">
        <f t="shared" si="4"/>
        <v>0</v>
      </c>
      <c r="J24" s="8">
        <f t="shared" si="9"/>
        <v>1.0337928660337668E-3</v>
      </c>
      <c r="K24" s="8">
        <f t="shared" si="11"/>
        <v>0</v>
      </c>
      <c r="L24" s="8">
        <f t="shared" si="1"/>
        <v>1.0337928660337668E-3</v>
      </c>
    </row>
    <row r="25" spans="1:12" ht="15.6" x14ac:dyDescent="0.3">
      <c r="A25" s="9" t="s">
        <v>54</v>
      </c>
      <c r="B25" s="1">
        <v>0.73315096881827468</v>
      </c>
      <c r="C25">
        <f t="shared" si="2"/>
        <v>7.331509688182747E-6</v>
      </c>
      <c r="D25">
        <f t="shared" si="0"/>
        <v>0.99999266849031176</v>
      </c>
      <c r="F25">
        <f>F13</f>
        <v>0</v>
      </c>
      <c r="G25">
        <f t="shared" si="8"/>
        <v>0</v>
      </c>
      <c r="H25">
        <f t="shared" si="7"/>
        <v>1</v>
      </c>
      <c r="I25">
        <f t="shared" si="4"/>
        <v>0</v>
      </c>
      <c r="J25" s="8">
        <f t="shared" si="9"/>
        <v>1.0411243757219495E-3</v>
      </c>
      <c r="K25" s="8">
        <f t="shared" si="11"/>
        <v>0</v>
      </c>
      <c r="L25" s="8">
        <f t="shared" si="1"/>
        <v>1.0411243757219495E-3</v>
      </c>
    </row>
    <row r="26" spans="1:12" x14ac:dyDescent="0.3">
      <c r="J26" s="8"/>
      <c r="K26" s="8"/>
      <c r="L26" s="8">
        <f>SUM(L2:L25)</f>
        <v>301.22479018467567</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26"/>
  <sheetViews>
    <sheetView zoomScale="70" zoomScaleNormal="70" workbookViewId="0">
      <selection activeCell="L26" sqref="L26"/>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14.444811996912559</v>
      </c>
      <c r="C2">
        <f>B2/100000</f>
        <v>1.444481199691256E-4</v>
      </c>
      <c r="D2">
        <f t="shared" ref="D2:D25" si="0">1-C2</f>
        <v>0.99985555188003084</v>
      </c>
      <c r="E2">
        <f>C3/(C2*D2)</f>
        <v>1.5956503360194105</v>
      </c>
      <c r="F2" s="2">
        <v>1.5955191733682654</v>
      </c>
      <c r="G2">
        <v>1.444481199691256E-4</v>
      </c>
      <c r="H2">
        <v>0.99985555188003084</v>
      </c>
      <c r="I2">
        <f>G2*100000</f>
        <v>14.444811996912559</v>
      </c>
      <c r="J2" s="8">
        <f>C2</f>
        <v>1.444481199691256E-4</v>
      </c>
      <c r="K2" s="8">
        <f>G2</f>
        <v>1.444481199691256E-4</v>
      </c>
      <c r="L2" s="8">
        <f t="shared" ref="L2:L25" si="1">ABS(J2-K2)</f>
        <v>0</v>
      </c>
    </row>
    <row r="3" spans="1:12" ht="15.6" x14ac:dyDescent="0.3">
      <c r="A3" s="9" t="s">
        <v>32</v>
      </c>
      <c r="B3" s="1">
        <v>23.045539750799428</v>
      </c>
      <c r="C3">
        <f t="shared" ref="C3:C25" si="2">B3/100000</f>
        <v>2.3045539750799428E-4</v>
      </c>
      <c r="D3">
        <f t="shared" si="0"/>
        <v>0.99976954460249201</v>
      </c>
      <c r="E3">
        <f t="shared" ref="E3:E24" si="3">C4/(C3*D3)</f>
        <v>0.11007321385620635</v>
      </c>
      <c r="F3" s="2">
        <v>0.11016480780399246</v>
      </c>
      <c r="G3">
        <f>F2*G2*H2</f>
        <v>2.3043645404636896E-4</v>
      </c>
      <c r="H3">
        <f>1-G3</f>
        <v>0.99976956354595359</v>
      </c>
      <c r="I3">
        <f t="shared" ref="I3:I25" si="4">G3*100000</f>
        <v>23.043645404636894</v>
      </c>
      <c r="J3" s="8">
        <f t="shared" ref="J3:J13" si="5">C3+J2</f>
        <v>3.7490351747711986E-4</v>
      </c>
      <c r="K3" s="8">
        <f t="shared" ref="K3:K13" si="6">G3+K2</f>
        <v>3.7488457401549456E-4</v>
      </c>
      <c r="L3" s="8">
        <f t="shared" si="1"/>
        <v>1.8943461625297447E-8</v>
      </c>
    </row>
    <row r="4" spans="1:12" ht="15.6" x14ac:dyDescent="0.3">
      <c r="A4" s="9" t="s">
        <v>33</v>
      </c>
      <c r="B4" s="1">
        <v>2.5361120299922812</v>
      </c>
      <c r="C4">
        <f t="shared" si="2"/>
        <v>2.5361120299922811E-5</v>
      </c>
      <c r="D4">
        <f t="shared" si="0"/>
        <v>0.99997463887970006</v>
      </c>
      <c r="E4">
        <f t="shared" si="3"/>
        <v>3.9431434807970465E-4</v>
      </c>
      <c r="F4" s="2">
        <v>3.939607829366979E-4</v>
      </c>
      <c r="G4">
        <f t="shared" ref="G4:G25" si="7">F3*G3*H3</f>
        <v>2.5380137814070395E-5</v>
      </c>
      <c r="H4">
        <f t="shared" ref="H4:H25" si="8">1-G4</f>
        <v>0.99997461986218594</v>
      </c>
      <c r="I4">
        <f t="shared" si="4"/>
        <v>2.5380137814070394</v>
      </c>
      <c r="J4" s="8">
        <f t="shared" si="5"/>
        <v>4.0026463777704266E-4</v>
      </c>
      <c r="K4" s="8">
        <f t="shared" si="6"/>
        <v>4.0026471182956497E-4</v>
      </c>
      <c r="L4" s="8">
        <f t="shared" si="1"/>
        <v>7.4052522306463503E-11</v>
      </c>
    </row>
    <row r="5" spans="1:12" ht="15.6" x14ac:dyDescent="0.3">
      <c r="A5" s="9" t="s">
        <v>34</v>
      </c>
      <c r="B5" s="1">
        <v>1E-3</v>
      </c>
      <c r="C5">
        <f t="shared" si="2"/>
        <v>1E-8</v>
      </c>
      <c r="D5">
        <f t="shared" si="0"/>
        <v>0.99999998999999995</v>
      </c>
      <c r="E5">
        <f t="shared" si="3"/>
        <v>1.0000000100000002</v>
      </c>
      <c r="F5" s="2">
        <v>0.99882308556536792</v>
      </c>
      <c r="G5">
        <f t="shared" si="7"/>
        <v>9.998525193884379E-9</v>
      </c>
      <c r="H5">
        <f t="shared" si="8"/>
        <v>0.99999999000147477</v>
      </c>
      <c r="I5">
        <f t="shared" si="4"/>
        <v>9.9985251938843793E-4</v>
      </c>
      <c r="J5" s="8">
        <f t="shared" si="5"/>
        <v>4.0027463777704265E-4</v>
      </c>
      <c r="K5" s="8">
        <f t="shared" si="6"/>
        <v>4.0027471035475884E-4</v>
      </c>
      <c r="L5" s="8">
        <f t="shared" si="1"/>
        <v>7.2577716189389796E-11</v>
      </c>
    </row>
    <row r="6" spans="1:12" ht="15.6" x14ac:dyDescent="0.3">
      <c r="A6" s="9" t="s">
        <v>35</v>
      </c>
      <c r="B6" s="1">
        <v>1E-3</v>
      </c>
      <c r="C6">
        <f t="shared" si="2"/>
        <v>1E-8</v>
      </c>
      <c r="D6">
        <f t="shared" si="0"/>
        <v>0.99999998999999995</v>
      </c>
      <c r="E6">
        <f t="shared" si="3"/>
        <v>1.0000000100000002</v>
      </c>
      <c r="F6" s="2">
        <v>0.99858350834850307</v>
      </c>
      <c r="G6">
        <f t="shared" si="7"/>
        <v>9.9867576854058151E-9</v>
      </c>
      <c r="H6">
        <f t="shared" si="8"/>
        <v>0.99999999001324236</v>
      </c>
      <c r="I6">
        <f t="shared" si="4"/>
        <v>9.9867576854058152E-4</v>
      </c>
      <c r="J6" s="8">
        <f t="shared" si="5"/>
        <v>4.0028463777704265E-4</v>
      </c>
      <c r="K6" s="8">
        <f t="shared" si="6"/>
        <v>4.0028469711244426E-4</v>
      </c>
      <c r="L6" s="8">
        <f t="shared" si="1"/>
        <v>5.9335401609433847E-11</v>
      </c>
    </row>
    <row r="7" spans="1:12" ht="15.6" x14ac:dyDescent="0.3">
      <c r="A7" s="9" t="s">
        <v>36</v>
      </c>
      <c r="B7" s="1">
        <v>1E-3</v>
      </c>
      <c r="C7">
        <f t="shared" si="2"/>
        <v>1E-8</v>
      </c>
      <c r="D7">
        <f t="shared" si="0"/>
        <v>0.99999998999999995</v>
      </c>
      <c r="E7">
        <f t="shared" si="3"/>
        <v>1.0000000100000002</v>
      </c>
      <c r="F7" s="2">
        <v>0.99891978510547419</v>
      </c>
      <c r="G7">
        <f t="shared" si="7"/>
        <v>9.9726114269248609E-9</v>
      </c>
      <c r="H7">
        <f t="shared" si="8"/>
        <v>0.9999999900273886</v>
      </c>
      <c r="I7">
        <f t="shared" si="4"/>
        <v>9.9726114269248602E-4</v>
      </c>
      <c r="J7" s="8">
        <f t="shared" si="5"/>
        <v>4.0029463777704264E-4</v>
      </c>
      <c r="K7" s="8">
        <f t="shared" si="6"/>
        <v>4.0029466972387118E-4</v>
      </c>
      <c r="L7" s="8">
        <f t="shared" si="1"/>
        <v>3.1946828537611494E-11</v>
      </c>
    </row>
    <row r="8" spans="1:12" ht="15.6" x14ac:dyDescent="0.3">
      <c r="A8" s="9" t="s">
        <v>37</v>
      </c>
      <c r="B8" s="1">
        <v>1E-3</v>
      </c>
      <c r="C8">
        <f t="shared" si="2"/>
        <v>1E-8</v>
      </c>
      <c r="D8">
        <f t="shared" si="0"/>
        <v>0.99999998999999995</v>
      </c>
      <c r="E8">
        <f t="shared" si="3"/>
        <v>1.0000000100000002</v>
      </c>
      <c r="F8" s="2">
        <v>0.99984467025513712</v>
      </c>
      <c r="G8">
        <f t="shared" si="7"/>
        <v>9.9618387641786309E-9</v>
      </c>
      <c r="H8">
        <f t="shared" si="8"/>
        <v>0.9999999900381612</v>
      </c>
      <c r="I8">
        <f t="shared" si="4"/>
        <v>9.9618387641786307E-4</v>
      </c>
      <c r="J8" s="8">
        <f t="shared" si="5"/>
        <v>4.0030463777704264E-4</v>
      </c>
      <c r="K8" s="8">
        <f t="shared" si="6"/>
        <v>4.0030463156263534E-4</v>
      </c>
      <c r="L8" s="8">
        <f t="shared" si="1"/>
        <v>6.2144072982169007E-12</v>
      </c>
    </row>
    <row r="9" spans="1:12" ht="15.6" x14ac:dyDescent="0.3">
      <c r="A9" s="9" t="s">
        <v>38</v>
      </c>
      <c r="B9" s="1">
        <v>1E-3</v>
      </c>
      <c r="C9">
        <f t="shared" si="2"/>
        <v>1E-8</v>
      </c>
      <c r="D9">
        <f t="shared" si="0"/>
        <v>0.99999998999999995</v>
      </c>
      <c r="E9">
        <f t="shared" si="3"/>
        <v>1.0000000100000002</v>
      </c>
      <c r="F9" s="2">
        <v>1.0007690622048158</v>
      </c>
      <c r="G9">
        <f t="shared" si="7"/>
        <v>9.9602912950822092E-9</v>
      </c>
      <c r="H9">
        <f t="shared" si="8"/>
        <v>0.99999999003970874</v>
      </c>
      <c r="I9">
        <f t="shared" si="4"/>
        <v>9.9602912950822083E-4</v>
      </c>
      <c r="J9" s="8">
        <f t="shared" si="5"/>
        <v>4.0031463777704263E-4</v>
      </c>
      <c r="K9" s="8">
        <f t="shared" si="6"/>
        <v>4.0031459185393042E-4</v>
      </c>
      <c r="L9" s="8">
        <f t="shared" si="1"/>
        <v>4.5923112209668437E-11</v>
      </c>
    </row>
    <row r="10" spans="1:12" ht="15.6" x14ac:dyDescent="0.3">
      <c r="A10" s="9" t="s">
        <v>39</v>
      </c>
      <c r="B10" s="1">
        <v>1E-3</v>
      </c>
      <c r="C10">
        <f t="shared" si="2"/>
        <v>1E-8</v>
      </c>
      <c r="D10">
        <f t="shared" si="0"/>
        <v>0.99999998999999995</v>
      </c>
      <c r="E10">
        <f t="shared" si="3"/>
        <v>1.0000000100000002</v>
      </c>
      <c r="F10" s="2">
        <v>1.0011067838236394</v>
      </c>
      <c r="G10">
        <f t="shared" si="7"/>
        <v>9.967951279382513E-9</v>
      </c>
      <c r="H10">
        <f t="shared" si="8"/>
        <v>0.99999999003204876</v>
      </c>
      <c r="I10">
        <f t="shared" si="4"/>
        <v>9.9679512793825133E-4</v>
      </c>
      <c r="J10" s="8">
        <f t="shared" si="5"/>
        <v>4.0032463777704263E-4</v>
      </c>
      <c r="K10" s="8">
        <f t="shared" si="6"/>
        <v>4.0032455980520981E-4</v>
      </c>
      <c r="L10" s="8">
        <f t="shared" si="1"/>
        <v>7.797183282061762E-11</v>
      </c>
    </row>
    <row r="11" spans="1:12" ht="15.6" x14ac:dyDescent="0.3">
      <c r="A11" s="9" t="s">
        <v>40</v>
      </c>
      <c r="B11" s="1">
        <v>1E-3</v>
      </c>
      <c r="C11">
        <f t="shared" si="2"/>
        <v>1E-8</v>
      </c>
      <c r="D11">
        <f t="shared" si="0"/>
        <v>0.99999998999999995</v>
      </c>
      <c r="E11">
        <f t="shared" si="3"/>
        <v>992.39167383393988</v>
      </c>
      <c r="F11" s="2">
        <v>993.24468864578193</v>
      </c>
      <c r="G11">
        <f t="shared" si="7"/>
        <v>9.9789835471433368E-9</v>
      </c>
      <c r="H11">
        <f t="shared" si="8"/>
        <v>0.99999999002101647</v>
      </c>
      <c r="I11">
        <f t="shared" si="4"/>
        <v>9.9789835471433374E-4</v>
      </c>
      <c r="J11" s="8">
        <f t="shared" si="5"/>
        <v>4.0033463777704262E-4</v>
      </c>
      <c r="K11" s="8">
        <f t="shared" si="6"/>
        <v>4.0033453878875696E-4</v>
      </c>
      <c r="L11" s="8">
        <f t="shared" si="1"/>
        <v>9.8988285667303555E-11</v>
      </c>
    </row>
    <row r="12" spans="1:12" ht="15.6" x14ac:dyDescent="0.3">
      <c r="A12" s="9" t="s">
        <v>41</v>
      </c>
      <c r="B12" s="1">
        <v>0.9923916639100232</v>
      </c>
      <c r="C12">
        <f t="shared" si="2"/>
        <v>9.9239166391002318E-6</v>
      </c>
      <c r="D12">
        <f t="shared" si="0"/>
        <v>0.99999007608336088</v>
      </c>
      <c r="E12">
        <f t="shared" si="3"/>
        <v>12.555680157078781</v>
      </c>
      <c r="F12" s="2">
        <v>12.571015379137615</v>
      </c>
      <c r="G12">
        <f t="shared" si="7"/>
        <v>9.9115723073763475E-6</v>
      </c>
      <c r="H12">
        <f t="shared" si="8"/>
        <v>0.99999008842769266</v>
      </c>
      <c r="I12">
        <f t="shared" si="4"/>
        <v>0.99115723073763473</v>
      </c>
      <c r="J12" s="8">
        <f t="shared" si="5"/>
        <v>4.1025855441614287E-4</v>
      </c>
      <c r="K12" s="8">
        <f t="shared" si="6"/>
        <v>4.1024611109613329E-4</v>
      </c>
      <c r="L12" s="8">
        <f t="shared" si="1"/>
        <v>1.2443320009580469E-8</v>
      </c>
    </row>
    <row r="13" spans="1:12" ht="15.6" x14ac:dyDescent="0.3">
      <c r="A13" s="9" t="s">
        <v>42</v>
      </c>
      <c r="B13" s="1">
        <v>12.460028669092512</v>
      </c>
      <c r="C13">
        <f t="shared" si="2"/>
        <v>1.2460028669092512E-4</v>
      </c>
      <c r="D13">
        <f t="shared" si="0"/>
        <v>0.99987539971330908</v>
      </c>
      <c r="E13">
        <f t="shared" si="3"/>
        <v>0.22171757079486809</v>
      </c>
      <c r="F13" s="2">
        <v>0.16645819733389655</v>
      </c>
      <c r="G13">
        <f t="shared" si="7"/>
        <v>1.2459729294014379E-4</v>
      </c>
      <c r="H13">
        <f t="shared" si="8"/>
        <v>0.99987540270705988</v>
      </c>
      <c r="I13">
        <f t="shared" si="4"/>
        <v>12.45972929401438</v>
      </c>
      <c r="J13" s="8">
        <f t="shared" si="5"/>
        <v>5.3485884110706793E-4</v>
      </c>
      <c r="K13" s="8">
        <f t="shared" si="6"/>
        <v>5.3484340403627711E-4</v>
      </c>
      <c r="L13" s="8">
        <f t="shared" si="1"/>
        <v>1.5437070790820344E-8</v>
      </c>
    </row>
    <row r="14" spans="1:12" ht="15.6" x14ac:dyDescent="0.3">
      <c r="A14" s="9" t="s">
        <v>43</v>
      </c>
      <c r="B14" s="1">
        <v>2.762263066885438</v>
      </c>
      <c r="C14">
        <f t="shared" si="2"/>
        <v>2.762263066885438E-5</v>
      </c>
      <c r="D14">
        <f t="shared" si="0"/>
        <v>0.9999723773693312</v>
      </c>
      <c r="E14">
        <f t="shared" si="3"/>
        <v>4.0001104935747982E-2</v>
      </c>
      <c r="F14">
        <f>F2</f>
        <v>1.5955191733682654</v>
      </c>
      <c r="G14">
        <f t="shared" si="7"/>
        <v>2.0737656597644217E-5</v>
      </c>
      <c r="H14">
        <f t="shared" si="8"/>
        <v>0.9999792623434024</v>
      </c>
      <c r="I14">
        <f t="shared" si="4"/>
        <v>2.0737656597644216</v>
      </c>
      <c r="J14" s="8">
        <f>C14</f>
        <v>2.762263066885438E-5</v>
      </c>
      <c r="K14" s="8">
        <f>G14</f>
        <v>2.0737656597644217E-5</v>
      </c>
      <c r="L14" s="8">
        <f t="shared" si="1"/>
        <v>6.8849740712101631E-6</v>
      </c>
    </row>
    <row r="15" spans="1:12" ht="15.6" x14ac:dyDescent="0.3">
      <c r="A15" s="9" t="s">
        <v>44</v>
      </c>
      <c r="B15" s="1">
        <v>0.11049052267541752</v>
      </c>
      <c r="C15">
        <f t="shared" si="2"/>
        <v>1.1049052267541752E-6</v>
      </c>
      <c r="D15">
        <f t="shared" si="0"/>
        <v>0.99999889509477324</v>
      </c>
      <c r="E15">
        <f t="shared" si="3"/>
        <v>26.000028727567638</v>
      </c>
      <c r="F15">
        <f>F3</f>
        <v>0.11016480780399246</v>
      </c>
      <c r="G15">
        <f t="shared" si="7"/>
        <v>3.3086642558607689E-5</v>
      </c>
      <c r="H15">
        <f t="shared" si="8"/>
        <v>0.99996691335744137</v>
      </c>
      <c r="I15">
        <f t="shared" si="4"/>
        <v>3.3086642558607688</v>
      </c>
      <c r="J15" s="8">
        <f t="shared" ref="J15:J25" si="9">C15+J14</f>
        <v>2.8727535895608557E-5</v>
      </c>
      <c r="K15" s="8">
        <f>K14+G15</f>
        <v>5.3824299156251906E-5</v>
      </c>
      <c r="L15" s="8">
        <f t="shared" si="1"/>
        <v>2.509676326064335E-5</v>
      </c>
    </row>
    <row r="16" spans="1:12" ht="15.6" x14ac:dyDescent="0.3">
      <c r="A16" s="9" t="s">
        <v>45</v>
      </c>
      <c r="B16" s="1">
        <v>2.8727535895608556</v>
      </c>
      <c r="C16">
        <f t="shared" si="2"/>
        <v>2.8727535895608557E-5</v>
      </c>
      <c r="D16">
        <f t="shared" si="0"/>
        <v>0.99997127246410444</v>
      </c>
      <c r="E16">
        <f t="shared" si="3"/>
        <v>3.4810807721036052E-4</v>
      </c>
      <c r="F16">
        <f t="shared" ref="F16:F24" si="10">F4</f>
        <v>3.939607829366979E-4</v>
      </c>
      <c r="G16">
        <f t="shared" si="7"/>
        <v>3.6448630180783009E-6</v>
      </c>
      <c r="H16">
        <f t="shared" si="8"/>
        <v>0.99999635513698193</v>
      </c>
      <c r="I16">
        <f t="shared" si="4"/>
        <v>0.36448630180783009</v>
      </c>
      <c r="J16" s="8">
        <f t="shared" si="9"/>
        <v>5.7455071791217114E-5</v>
      </c>
      <c r="K16" s="8">
        <f t="shared" ref="K16:K25" si="11">K15+G16</f>
        <v>5.7469162174330207E-5</v>
      </c>
      <c r="L16" s="8">
        <f t="shared" si="1"/>
        <v>1.4090383113093247E-8</v>
      </c>
    </row>
    <row r="17" spans="1:12" ht="15.6" x14ac:dyDescent="0.3">
      <c r="A17" s="9" t="s">
        <v>46</v>
      </c>
      <c r="B17" s="1">
        <v>1E-3</v>
      </c>
      <c r="C17">
        <f t="shared" si="2"/>
        <v>1E-8</v>
      </c>
      <c r="D17">
        <f t="shared" si="0"/>
        <v>0.99999998999999995</v>
      </c>
      <c r="E17">
        <f t="shared" si="3"/>
        <v>1.0000000100000002</v>
      </c>
      <c r="F17">
        <f>F5</f>
        <v>0.99882308556536792</v>
      </c>
      <c r="G17">
        <f t="shared" si="7"/>
        <v>1.4359278545197332E-9</v>
      </c>
      <c r="H17">
        <f t="shared" si="8"/>
        <v>0.99999999856407218</v>
      </c>
      <c r="I17">
        <f t="shared" si="4"/>
        <v>1.4359278545197332E-4</v>
      </c>
      <c r="J17" s="8">
        <f t="shared" si="9"/>
        <v>5.7465071791217115E-5</v>
      </c>
      <c r="K17" s="8">
        <f t="shared" si="11"/>
        <v>5.7470598102184726E-5</v>
      </c>
      <c r="L17" s="8">
        <f t="shared" si="1"/>
        <v>5.5263109676107662E-9</v>
      </c>
    </row>
    <row r="18" spans="1:12" ht="15.6" x14ac:dyDescent="0.3">
      <c r="A18" s="9" t="s">
        <v>47</v>
      </c>
      <c r="B18" s="1">
        <v>1E-3</v>
      </c>
      <c r="C18">
        <f t="shared" si="2"/>
        <v>1E-8</v>
      </c>
      <c r="D18">
        <f t="shared" si="0"/>
        <v>0.99999998999999995</v>
      </c>
      <c r="E18">
        <f t="shared" si="3"/>
        <v>1.0000000100000002</v>
      </c>
      <c r="F18">
        <f t="shared" si="10"/>
        <v>0.99858350834850307</v>
      </c>
      <c r="G18">
        <f t="shared" si="7"/>
        <v>1.4342378882411966E-9</v>
      </c>
      <c r="H18">
        <f t="shared" si="8"/>
        <v>0.99999999856576216</v>
      </c>
      <c r="I18">
        <f t="shared" si="4"/>
        <v>1.4342378882411966E-4</v>
      </c>
      <c r="J18" s="8">
        <f t="shared" si="9"/>
        <v>5.7475071791217117E-5</v>
      </c>
      <c r="K18" s="8">
        <f t="shared" si="11"/>
        <v>5.747203234007297E-5</v>
      </c>
      <c r="L18" s="8">
        <f t="shared" si="1"/>
        <v>3.0394511441470874E-9</v>
      </c>
    </row>
    <row r="19" spans="1:12" ht="15.6" x14ac:dyDescent="0.3">
      <c r="A19" s="9" t="s">
        <v>48</v>
      </c>
      <c r="B19" s="1">
        <v>1E-3</v>
      </c>
      <c r="C19">
        <f t="shared" si="2"/>
        <v>1E-8</v>
      </c>
      <c r="D19">
        <f t="shared" si="0"/>
        <v>0.99999998999999995</v>
      </c>
      <c r="E19">
        <f t="shared" si="3"/>
        <v>1.0000000100000002</v>
      </c>
      <c r="F19">
        <f t="shared" si="10"/>
        <v>0.99891978510547419</v>
      </c>
      <c r="G19">
        <f t="shared" si="7"/>
        <v>1.4322063001921179E-9</v>
      </c>
      <c r="H19">
        <f t="shared" si="8"/>
        <v>0.99999999856779365</v>
      </c>
      <c r="I19">
        <f t="shared" si="4"/>
        <v>1.432206300192118E-4</v>
      </c>
      <c r="J19" s="8">
        <f t="shared" si="9"/>
        <v>5.7485071791217119E-5</v>
      </c>
      <c r="K19" s="8">
        <f t="shared" si="11"/>
        <v>5.7473464546373161E-5</v>
      </c>
      <c r="L19" s="8">
        <f t="shared" si="1"/>
        <v>1.1607244843957838E-8</v>
      </c>
    </row>
    <row r="20" spans="1:12" ht="15.6" x14ac:dyDescent="0.3">
      <c r="A20" s="9" t="s">
        <v>49</v>
      </c>
      <c r="B20" s="1">
        <v>1E-3</v>
      </c>
      <c r="C20">
        <f t="shared" si="2"/>
        <v>1E-8</v>
      </c>
      <c r="D20">
        <f t="shared" si="0"/>
        <v>0.99999998999999995</v>
      </c>
      <c r="F20">
        <f t="shared" si="10"/>
        <v>0.99984467025513712</v>
      </c>
      <c r="G20">
        <f t="shared" si="7"/>
        <v>1.4306592075656175E-9</v>
      </c>
      <c r="H20">
        <f t="shared" si="8"/>
        <v>0.99999999856934074</v>
      </c>
      <c r="I20">
        <f t="shared" si="4"/>
        <v>1.4306592075656176E-4</v>
      </c>
      <c r="J20" s="8">
        <f t="shared" si="9"/>
        <v>5.749507179121712E-5</v>
      </c>
      <c r="K20" s="8">
        <f t="shared" si="11"/>
        <v>5.7474895205580724E-5</v>
      </c>
      <c r="L20" s="8">
        <f t="shared" si="1"/>
        <v>2.0176585636395665E-8</v>
      </c>
    </row>
    <row r="21" spans="1:12" ht="15.6" x14ac:dyDescent="0.3">
      <c r="A21" s="9" t="s">
        <v>50</v>
      </c>
      <c r="B21" s="1">
        <v>1E-3</v>
      </c>
      <c r="C21">
        <f t="shared" si="2"/>
        <v>1E-8</v>
      </c>
      <c r="D21">
        <f t="shared" si="0"/>
        <v>0.99999998999999995</v>
      </c>
      <c r="E21">
        <f t="shared" si="3"/>
        <v>1.0000000100000002</v>
      </c>
      <c r="F21">
        <f t="shared" si="10"/>
        <v>1.0007690622048158</v>
      </c>
      <c r="G21">
        <f t="shared" si="7"/>
        <v>1.4304369815894526E-9</v>
      </c>
      <c r="H21">
        <f t="shared" si="8"/>
        <v>0.99999999856956301</v>
      </c>
      <c r="I21">
        <f t="shared" si="4"/>
        <v>1.4304369815894527E-4</v>
      </c>
      <c r="J21" s="8">
        <f t="shared" si="9"/>
        <v>5.7505071791217122E-5</v>
      </c>
      <c r="K21" s="8">
        <f t="shared" si="11"/>
        <v>5.7476325642562317E-5</v>
      </c>
      <c r="L21" s="8">
        <f t="shared" si="1"/>
        <v>2.8746148654805112E-8</v>
      </c>
    </row>
    <row r="22" spans="1:12" ht="15.6" x14ac:dyDescent="0.3">
      <c r="A22" s="9" t="s">
        <v>51</v>
      </c>
      <c r="B22" s="1">
        <v>1E-3</v>
      </c>
      <c r="C22">
        <f t="shared" si="2"/>
        <v>1E-8</v>
      </c>
      <c r="D22">
        <f t="shared" si="0"/>
        <v>0.99999998999999995</v>
      </c>
      <c r="E22">
        <f t="shared" si="3"/>
        <v>1.0000000100000002</v>
      </c>
      <c r="F22">
        <f t="shared" si="10"/>
        <v>1.0011067838236394</v>
      </c>
      <c r="G22">
        <f t="shared" si="7"/>
        <v>1.4315370745606402E-9</v>
      </c>
      <c r="H22">
        <f t="shared" si="8"/>
        <v>0.99999999856846289</v>
      </c>
      <c r="I22">
        <f t="shared" si="4"/>
        <v>1.4315370745606403E-4</v>
      </c>
      <c r="J22" s="8">
        <f t="shared" si="9"/>
        <v>5.7515071791217123E-5</v>
      </c>
      <c r="K22" s="8">
        <f t="shared" si="11"/>
        <v>5.747775717963688E-5</v>
      </c>
      <c r="L22" s="8">
        <f t="shared" si="1"/>
        <v>3.7314611580243197E-8</v>
      </c>
    </row>
    <row r="23" spans="1:12" ht="15.6" x14ac:dyDescent="0.3">
      <c r="A23" s="9" t="s">
        <v>52</v>
      </c>
      <c r="B23" s="1">
        <v>1E-3</v>
      </c>
      <c r="C23">
        <f t="shared" si="2"/>
        <v>1E-8</v>
      </c>
      <c r="D23">
        <f t="shared" si="0"/>
        <v>0.99999998999999995</v>
      </c>
      <c r="E23">
        <f t="shared" si="3"/>
        <v>1.0000000100000002</v>
      </c>
      <c r="F23">
        <f t="shared" si="10"/>
        <v>993.24468864578193</v>
      </c>
      <c r="G23">
        <f t="shared" si="7"/>
        <v>1.4331214745861375E-9</v>
      </c>
      <c r="H23">
        <f t="shared" si="8"/>
        <v>0.99999999856687849</v>
      </c>
      <c r="I23">
        <f t="shared" si="4"/>
        <v>1.4331214745861375E-4</v>
      </c>
      <c r="J23" s="8">
        <f t="shared" si="9"/>
        <v>5.7525071791217125E-5</v>
      </c>
      <c r="K23" s="8">
        <f t="shared" si="11"/>
        <v>5.7479190301111467E-5</v>
      </c>
      <c r="L23" s="8">
        <f t="shared" si="1"/>
        <v>4.588149010565745E-8</v>
      </c>
    </row>
    <row r="24" spans="1:12" ht="15.6" x14ac:dyDescent="0.3">
      <c r="A24" s="9" t="s">
        <v>53</v>
      </c>
      <c r="B24" s="1">
        <v>1E-3</v>
      </c>
      <c r="C24">
        <f t="shared" si="2"/>
        <v>1E-8</v>
      </c>
      <c r="D24">
        <f t="shared" si="0"/>
        <v>0.99999998999999995</v>
      </c>
      <c r="E24">
        <f t="shared" si="3"/>
        <v>1.0000000100000002</v>
      </c>
      <c r="F24">
        <f t="shared" si="10"/>
        <v>12.571015379137615</v>
      </c>
      <c r="G24">
        <f t="shared" si="7"/>
        <v>1.4234402907769292E-6</v>
      </c>
      <c r="H24">
        <f t="shared" si="8"/>
        <v>0.99999857655970925</v>
      </c>
      <c r="I24">
        <f t="shared" si="4"/>
        <v>0.14234402907769292</v>
      </c>
      <c r="J24" s="8">
        <f t="shared" si="9"/>
        <v>5.7535071791217127E-5</v>
      </c>
      <c r="K24" s="8">
        <f t="shared" si="11"/>
        <v>5.8902630591888398E-5</v>
      </c>
      <c r="L24" s="8">
        <f t="shared" si="1"/>
        <v>1.3675588006712718E-6</v>
      </c>
    </row>
    <row r="25" spans="1:12" ht="15.6" x14ac:dyDescent="0.3">
      <c r="A25" s="9" t="s">
        <v>54</v>
      </c>
      <c r="B25" s="1">
        <v>1E-3</v>
      </c>
      <c r="C25">
        <f t="shared" si="2"/>
        <v>1E-8</v>
      </c>
      <c r="D25">
        <f t="shared" si="0"/>
        <v>0.99999998999999995</v>
      </c>
      <c r="F25">
        <f>F13</f>
        <v>0.16645819733389655</v>
      </c>
      <c r="G25">
        <f t="shared" si="7"/>
        <v>1.7894064315472529E-5</v>
      </c>
      <c r="H25">
        <f t="shared" si="8"/>
        <v>0.99998210593568448</v>
      </c>
      <c r="I25">
        <f t="shared" si="4"/>
        <v>1.7894064315472529</v>
      </c>
      <c r="J25" s="8">
        <f t="shared" si="9"/>
        <v>5.7545071791217128E-5</v>
      </c>
      <c r="K25" s="8">
        <f t="shared" si="11"/>
        <v>7.6796694907360931E-5</v>
      </c>
      <c r="L25" s="8">
        <f t="shared" si="1"/>
        <v>1.9251623116143803E-5</v>
      </c>
    </row>
    <row r="26" spans="1:12" x14ac:dyDescent="0.3">
      <c r="J26" s="8"/>
      <c r="K26" s="8"/>
      <c r="L26" s="8">
        <f>SUM(L2:L25)</f>
        <v>5.2814592337246831E-5</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26"/>
  <sheetViews>
    <sheetView zoomScale="70" zoomScaleNormal="70" workbookViewId="0">
      <selection activeCell="K26" sqref="K26"/>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74.680245356120679</v>
      </c>
      <c r="C2">
        <f>B2/100000</f>
        <v>7.4680245356120679E-4</v>
      </c>
      <c r="D2">
        <f t="shared" ref="D2:D25" si="0">1-C2</f>
        <v>0.99925319754643882</v>
      </c>
      <c r="E2">
        <f>C3/(C2*D2)</f>
        <v>3.50901440245792</v>
      </c>
      <c r="F2" s="2">
        <v>3.5095459481974762</v>
      </c>
      <c r="G2">
        <v>7.4680245356120679E-4</v>
      </c>
      <c r="H2">
        <v>0.99925319754643882</v>
      </c>
      <c r="I2">
        <f>G2*100000</f>
        <v>74.680245356120679</v>
      </c>
      <c r="J2" s="8">
        <f>C2</f>
        <v>7.4680245356120679E-4</v>
      </c>
      <c r="K2" s="8">
        <f>G2</f>
        <v>7.4680245356120679E-4</v>
      </c>
      <c r="L2" s="8">
        <f t="shared" ref="L2:L25" si="1">ABS(J2-K2)</f>
        <v>0</v>
      </c>
    </row>
    <row r="3" spans="1:12" ht="15.6" x14ac:dyDescent="0.3">
      <c r="A3" s="9" t="s">
        <v>32</v>
      </c>
      <c r="B3" s="1">
        <v>261.85835392133362</v>
      </c>
      <c r="C3">
        <f t="shared" ref="C3:C25" si="2">B3/100000</f>
        <v>2.6185835392133362E-3</v>
      </c>
      <c r="D3">
        <f t="shared" si="0"/>
        <v>0.99738141646078671</v>
      </c>
      <c r="E3">
        <f t="shared" ref="E3:E24" si="3">C4/(C3*D3)</f>
        <v>0.13894882357339125</v>
      </c>
      <c r="F3" s="2">
        <v>0.13882796311751314</v>
      </c>
      <c r="G3">
        <f>F2*G2*H2</f>
        <v>2.6189802024253668E-3</v>
      </c>
      <c r="H3">
        <f>1-G3</f>
        <v>0.99738101979757465</v>
      </c>
      <c r="I3">
        <f t="shared" ref="I3:I25" si="4">G3*100000</f>
        <v>261.89802024253669</v>
      </c>
      <c r="J3" s="8">
        <f t="shared" ref="J3:J13" si="5">C3+J2</f>
        <v>3.3653859927745429E-3</v>
      </c>
      <c r="K3" s="8">
        <f t="shared" ref="K3:K13" si="6">G3+K2</f>
        <v>3.3657826559865735E-3</v>
      </c>
      <c r="L3" s="8">
        <f t="shared" si="1"/>
        <v>3.9666321203059643E-7</v>
      </c>
    </row>
    <row r="4" spans="1:12" ht="15.6" x14ac:dyDescent="0.3">
      <c r="A4" s="9" t="s">
        <v>33</v>
      </c>
      <c r="B4" s="1">
        <v>36.289633293255569</v>
      </c>
      <c r="C4">
        <f t="shared" si="2"/>
        <v>3.6289633293255569E-4</v>
      </c>
      <c r="D4">
        <f t="shared" si="0"/>
        <v>0.99963710366706748</v>
      </c>
      <c r="E4">
        <f t="shared" si="3"/>
        <v>5.265068568813102E-3</v>
      </c>
      <c r="F4" s="2">
        <v>4.9482851753043164E-3</v>
      </c>
      <c r="G4">
        <f t="shared" ref="G4:G25" si="7">F3*G3*H3</f>
        <v>3.6263545799384395E-4</v>
      </c>
      <c r="H4">
        <f t="shared" ref="H4:H25" si="8">1-G4</f>
        <v>0.99963736454200613</v>
      </c>
      <c r="I4">
        <f t="shared" si="4"/>
        <v>36.263545799384396</v>
      </c>
      <c r="J4" s="8">
        <f t="shared" si="5"/>
        <v>3.7282823257070987E-3</v>
      </c>
      <c r="K4" s="8">
        <f t="shared" si="6"/>
        <v>3.7284181139804174E-3</v>
      </c>
      <c r="L4" s="8">
        <f t="shared" si="1"/>
        <v>1.3578827331864676E-7</v>
      </c>
    </row>
    <row r="5" spans="1:12" ht="15.6" x14ac:dyDescent="0.3">
      <c r="A5" s="9" t="s">
        <v>34</v>
      </c>
      <c r="B5" s="1">
        <v>0.190998069964503</v>
      </c>
      <c r="C5">
        <f t="shared" si="2"/>
        <v>1.9099806996450299E-6</v>
      </c>
      <c r="D5">
        <f t="shared" si="0"/>
        <v>0.9999980900193004</v>
      </c>
      <c r="E5">
        <f t="shared" si="3"/>
        <v>5.2356650000191006E-3</v>
      </c>
      <c r="F5" s="2">
        <v>4.918981795056971E-3</v>
      </c>
      <c r="G5">
        <f t="shared" si="7"/>
        <v>1.7937729391845489E-6</v>
      </c>
      <c r="H5">
        <f t="shared" si="8"/>
        <v>0.99999820622706082</v>
      </c>
      <c r="I5">
        <f t="shared" si="4"/>
        <v>0.17937729391845489</v>
      </c>
      <c r="J5" s="8">
        <f t="shared" si="5"/>
        <v>3.730192306406744E-3</v>
      </c>
      <c r="K5" s="8">
        <f t="shared" si="6"/>
        <v>3.7302118869196018E-3</v>
      </c>
      <c r="L5" s="8">
        <f t="shared" si="1"/>
        <v>1.9580512857809984E-8</v>
      </c>
    </row>
    <row r="6" spans="1:12" ht="15.6" x14ac:dyDescent="0.3">
      <c r="A6" s="9" t="s">
        <v>35</v>
      </c>
      <c r="B6" s="1">
        <v>1E-3</v>
      </c>
      <c r="C6">
        <f t="shared" si="2"/>
        <v>1E-8</v>
      </c>
      <c r="D6">
        <f t="shared" si="0"/>
        <v>0.99999998999999995</v>
      </c>
      <c r="E6">
        <f t="shared" si="3"/>
        <v>1.0000000100000002</v>
      </c>
      <c r="F6" s="2">
        <v>0.93951024848722209</v>
      </c>
      <c r="G6">
        <f t="shared" si="7"/>
        <v>8.8235206048937506E-9</v>
      </c>
      <c r="H6">
        <f t="shared" si="8"/>
        <v>0.99999999117647942</v>
      </c>
      <c r="I6">
        <f t="shared" si="4"/>
        <v>8.823520604893751E-4</v>
      </c>
      <c r="J6" s="8">
        <f t="shared" si="5"/>
        <v>3.7302023064067439E-3</v>
      </c>
      <c r="K6" s="8">
        <f t="shared" si="6"/>
        <v>3.7302207104402065E-3</v>
      </c>
      <c r="L6" s="8">
        <f t="shared" si="1"/>
        <v>1.8404033462569164E-8</v>
      </c>
    </row>
    <row r="7" spans="1:12" ht="15.6" x14ac:dyDescent="0.3">
      <c r="A7" s="9" t="s">
        <v>36</v>
      </c>
      <c r="B7" s="1">
        <v>1E-3</v>
      </c>
      <c r="C7">
        <f t="shared" si="2"/>
        <v>1E-8</v>
      </c>
      <c r="D7">
        <f t="shared" si="0"/>
        <v>0.99999998999999995</v>
      </c>
      <c r="E7">
        <f t="shared" si="3"/>
        <v>1.0000000100000002</v>
      </c>
      <c r="F7" s="2">
        <v>0.93951006575392193</v>
      </c>
      <c r="G7">
        <f t="shared" si="7"/>
        <v>8.2897879628907375E-9</v>
      </c>
      <c r="H7">
        <f t="shared" si="8"/>
        <v>0.99999999171021203</v>
      </c>
      <c r="I7">
        <f t="shared" si="4"/>
        <v>8.289787962890737E-4</v>
      </c>
      <c r="J7" s="8">
        <f t="shared" si="5"/>
        <v>3.7302123064067438E-3</v>
      </c>
      <c r="K7" s="8">
        <f t="shared" si="6"/>
        <v>3.7302290002281693E-3</v>
      </c>
      <c r="L7" s="8">
        <f t="shared" si="1"/>
        <v>1.66938214254779E-8</v>
      </c>
    </row>
    <row r="8" spans="1:12" ht="15.6" x14ac:dyDescent="0.3">
      <c r="A8" s="9" t="s">
        <v>37</v>
      </c>
      <c r="B8" s="1">
        <v>1E-3</v>
      </c>
      <c r="C8">
        <f t="shared" si="2"/>
        <v>1E-8</v>
      </c>
      <c r="D8">
        <f t="shared" si="0"/>
        <v>0.99999998999999995</v>
      </c>
      <c r="E8">
        <f t="shared" si="3"/>
        <v>1.0000000100000002</v>
      </c>
      <c r="F8" s="2">
        <v>0.93950910565455148</v>
      </c>
      <c r="G8">
        <f t="shared" si="7"/>
        <v>7.7883391695378668E-9</v>
      </c>
      <c r="H8">
        <f t="shared" si="8"/>
        <v>0.9999999922116608</v>
      </c>
      <c r="I8">
        <f t="shared" si="4"/>
        <v>7.7883391695378671E-4</v>
      </c>
      <c r="J8" s="8">
        <f t="shared" si="5"/>
        <v>3.7302223064067438E-3</v>
      </c>
      <c r="K8" s="8">
        <f t="shared" si="6"/>
        <v>3.7302367885673387E-3</v>
      </c>
      <c r="L8" s="8">
        <f t="shared" si="1"/>
        <v>1.4482160594873894E-8</v>
      </c>
    </row>
    <row r="9" spans="1:12" ht="15.6" x14ac:dyDescent="0.3">
      <c r="A9" s="9" t="s">
        <v>38</v>
      </c>
      <c r="B9" s="1">
        <v>1E-3</v>
      </c>
      <c r="C9">
        <f t="shared" si="2"/>
        <v>1E-8</v>
      </c>
      <c r="D9">
        <f t="shared" si="0"/>
        <v>0.99999998999999995</v>
      </c>
      <c r="E9">
        <f t="shared" si="3"/>
        <v>1.0000000100000002</v>
      </c>
      <c r="F9" s="2">
        <v>0.93950589628512693</v>
      </c>
      <c r="G9">
        <f t="shared" si="7"/>
        <v>7.3172155107178771E-9</v>
      </c>
      <c r="H9">
        <f t="shared" si="8"/>
        <v>0.9999999926827845</v>
      </c>
      <c r="I9">
        <f t="shared" si="4"/>
        <v>7.3172155107178766E-4</v>
      </c>
      <c r="J9" s="8">
        <f t="shared" si="5"/>
        <v>3.7302323064067437E-3</v>
      </c>
      <c r="K9" s="8">
        <f t="shared" si="6"/>
        <v>3.7302441057828492E-3</v>
      </c>
      <c r="L9" s="8">
        <f t="shared" si="1"/>
        <v>1.1799376105521564E-8</v>
      </c>
    </row>
    <row r="10" spans="1:12" ht="15.6" x14ac:dyDescent="0.3">
      <c r="A10" s="9" t="s">
        <v>39</v>
      </c>
      <c r="B10" s="1">
        <v>1E-3</v>
      </c>
      <c r="C10">
        <f t="shared" si="2"/>
        <v>1E-8</v>
      </c>
      <c r="D10">
        <f t="shared" si="0"/>
        <v>0.99999998999999995</v>
      </c>
      <c r="E10">
        <f t="shared" si="3"/>
        <v>1.0000000100000002</v>
      </c>
      <c r="F10" s="2">
        <v>0.93950750867215427</v>
      </c>
      <c r="G10">
        <f t="shared" si="7"/>
        <v>6.8745670664057424E-9</v>
      </c>
      <c r="H10">
        <f t="shared" si="8"/>
        <v>0.99999999312543297</v>
      </c>
      <c r="I10">
        <f t="shared" si="4"/>
        <v>6.8745670664057421E-4</v>
      </c>
      <c r="J10" s="8">
        <f t="shared" si="5"/>
        <v>3.7302423064067437E-3</v>
      </c>
      <c r="K10" s="8">
        <f t="shared" si="6"/>
        <v>3.7302509803499155E-3</v>
      </c>
      <c r="L10" s="8">
        <f t="shared" si="1"/>
        <v>8.6739431717948456E-9</v>
      </c>
    </row>
    <row r="11" spans="1:12" ht="15.6" x14ac:dyDescent="0.3">
      <c r="A11" s="9" t="s">
        <v>40</v>
      </c>
      <c r="B11" s="1">
        <v>1E-3</v>
      </c>
      <c r="C11">
        <f t="shared" si="2"/>
        <v>1E-8</v>
      </c>
      <c r="D11">
        <f t="shared" si="0"/>
        <v>0.99999998999999995</v>
      </c>
      <c r="E11">
        <f t="shared" si="3"/>
        <v>1241.4874671841442</v>
      </c>
      <c r="F11" s="2">
        <v>1166.3865332259556</v>
      </c>
      <c r="G11">
        <f t="shared" si="7"/>
        <v>6.4587073333576823E-9</v>
      </c>
      <c r="H11">
        <f t="shared" si="8"/>
        <v>0.99999999354129265</v>
      </c>
      <c r="I11">
        <f t="shared" si="4"/>
        <v>6.4587073333576819E-4</v>
      </c>
      <c r="J11" s="8">
        <f t="shared" si="5"/>
        <v>3.7302523064067436E-3</v>
      </c>
      <c r="K11" s="8">
        <f t="shared" si="6"/>
        <v>3.7302574390572487E-3</v>
      </c>
      <c r="L11" s="8">
        <f t="shared" si="1"/>
        <v>5.13265050513384E-9</v>
      </c>
    </row>
    <row r="12" spans="1:12" ht="15.6" x14ac:dyDescent="0.3">
      <c r="A12" s="9" t="s">
        <v>41</v>
      </c>
      <c r="B12" s="1">
        <v>1.2414874547692696</v>
      </c>
      <c r="C12">
        <f t="shared" si="2"/>
        <v>1.2414874547692696E-5</v>
      </c>
      <c r="D12">
        <f t="shared" si="0"/>
        <v>0.99998758512545227</v>
      </c>
      <c r="E12">
        <f t="shared" si="3"/>
        <v>66.616211647295046</v>
      </c>
      <c r="F12" s="2">
        <v>62.599963182818598</v>
      </c>
      <c r="G12">
        <f t="shared" si="7"/>
        <v>7.5333492070204252E-6</v>
      </c>
      <c r="H12">
        <f t="shared" si="8"/>
        <v>0.999992466650793</v>
      </c>
      <c r="I12">
        <f t="shared" si="4"/>
        <v>0.75333492070204255</v>
      </c>
      <c r="J12" s="8">
        <f t="shared" si="5"/>
        <v>3.7426671809544362E-3</v>
      </c>
      <c r="K12" s="8">
        <f t="shared" si="6"/>
        <v>3.7377907882642693E-3</v>
      </c>
      <c r="L12" s="8">
        <f t="shared" si="1"/>
        <v>4.8763926901668544E-6</v>
      </c>
    </row>
    <row r="13" spans="1:12" ht="15.6" x14ac:dyDescent="0.3">
      <c r="A13" s="9" t="s">
        <v>42</v>
      </c>
      <c r="B13" s="1">
        <v>82.702164294629796</v>
      </c>
      <c r="C13">
        <f t="shared" si="2"/>
        <v>8.2702164294629792E-4</v>
      </c>
      <c r="D13">
        <f t="shared" si="0"/>
        <v>0.99917297835705365</v>
      </c>
      <c r="E13">
        <f t="shared" si="3"/>
        <v>1.4736293040560997</v>
      </c>
      <c r="F13" s="2">
        <v>1.3887464654710044</v>
      </c>
      <c r="G13">
        <f t="shared" si="7"/>
        <v>4.7158383037035649E-4</v>
      </c>
      <c r="H13">
        <f t="shared" si="8"/>
        <v>0.99952841616962962</v>
      </c>
      <c r="I13">
        <f t="shared" si="4"/>
        <v>47.158383037035648</v>
      </c>
      <c r="J13" s="8">
        <f t="shared" si="5"/>
        <v>4.5696888239007338E-3</v>
      </c>
      <c r="K13" s="8">
        <f t="shared" si="6"/>
        <v>4.2093746186346263E-3</v>
      </c>
      <c r="L13" s="8">
        <f t="shared" si="1"/>
        <v>3.6031420526610753E-4</v>
      </c>
    </row>
    <row r="14" spans="1:12" ht="15.6" x14ac:dyDescent="0.3">
      <c r="A14" s="9" t="s">
        <v>43</v>
      </c>
      <c r="B14" s="1">
        <v>121.77154175651546</v>
      </c>
      <c r="C14">
        <f t="shared" si="2"/>
        <v>1.2177154175651546E-3</v>
      </c>
      <c r="D14">
        <f t="shared" si="0"/>
        <v>0.9987822845824349</v>
      </c>
      <c r="E14">
        <f t="shared" si="3"/>
        <v>0.32892617950566588</v>
      </c>
      <c r="F14">
        <f>F2</f>
        <v>3.5095459481974762</v>
      </c>
      <c r="G14">
        <f t="shared" si="7"/>
        <v>6.5460153245569237E-4</v>
      </c>
      <c r="H14">
        <f t="shared" si="8"/>
        <v>0.99934539846754433</v>
      </c>
      <c r="I14">
        <f t="shared" si="4"/>
        <v>65.460153245569231</v>
      </c>
      <c r="J14" s="8">
        <f>C14</f>
        <v>1.2177154175651546E-3</v>
      </c>
      <c r="K14" s="8">
        <f>G14</f>
        <v>6.5460153245569237E-4</v>
      </c>
      <c r="L14" s="8">
        <f t="shared" si="1"/>
        <v>5.6311388510946225E-4</v>
      </c>
    </row>
    <row r="15" spans="1:12" ht="15.6" x14ac:dyDescent="0.3">
      <c r="A15" s="9" t="s">
        <v>44</v>
      </c>
      <c r="B15" s="1">
        <v>40.005073814239857</v>
      </c>
      <c r="C15">
        <f t="shared" si="2"/>
        <v>4.000507381423986E-4</v>
      </c>
      <c r="D15">
        <f t="shared" si="0"/>
        <v>0.99959994926185758</v>
      </c>
      <c r="E15">
        <f t="shared" si="3"/>
        <v>4.1236008690836767</v>
      </c>
      <c r="F15">
        <f>F3</f>
        <v>0.13882796311751314</v>
      </c>
      <c r="G15">
        <f t="shared" si="7"/>
        <v>2.2958503043626795E-3</v>
      </c>
      <c r="H15">
        <f t="shared" si="8"/>
        <v>0.99770414969563737</v>
      </c>
      <c r="I15">
        <f t="shared" si="4"/>
        <v>229.58503043626794</v>
      </c>
      <c r="J15" s="8">
        <f t="shared" ref="J15:J25" si="9">C15+J14</f>
        <v>1.6177661557075533E-3</v>
      </c>
      <c r="K15" s="8">
        <f>K14+G15</f>
        <v>2.9504518368183717E-3</v>
      </c>
      <c r="L15" s="8">
        <f t="shared" si="1"/>
        <v>1.3326856811108185E-3</v>
      </c>
    </row>
    <row r="16" spans="1:12" ht="15.6" x14ac:dyDescent="0.3">
      <c r="A16" s="9" t="s">
        <v>45</v>
      </c>
      <c r="B16" s="1">
        <v>164.89896279528136</v>
      </c>
      <c r="C16">
        <f t="shared" si="2"/>
        <v>1.6489896279528137E-3</v>
      </c>
      <c r="D16">
        <f t="shared" si="0"/>
        <v>0.99835101037204721</v>
      </c>
      <c r="E16">
        <f t="shared" si="3"/>
        <v>2.3707732858840938E-3</v>
      </c>
      <c r="F16">
        <f t="shared" ref="F16:F24" si="10">F4</f>
        <v>4.9482851753043164E-3</v>
      </c>
      <c r="G16">
        <f t="shared" si="7"/>
        <v>3.1799646909333511E-4</v>
      </c>
      <c r="H16">
        <f t="shared" si="8"/>
        <v>0.99968200353090664</v>
      </c>
      <c r="I16">
        <f t="shared" si="4"/>
        <v>31.799646909333511</v>
      </c>
      <c r="J16" s="8">
        <f t="shared" si="9"/>
        <v>3.2667557836603672E-3</v>
      </c>
      <c r="K16" s="8">
        <f t="shared" ref="K16:K25" si="11">K15+G16</f>
        <v>3.2684483059117067E-3</v>
      </c>
      <c r="L16" s="8">
        <f t="shared" si="1"/>
        <v>1.692522251339583E-6</v>
      </c>
    </row>
    <row r="17" spans="1:12" ht="15.6" x14ac:dyDescent="0.3">
      <c r="A17" s="9" t="s">
        <v>46</v>
      </c>
      <c r="B17" s="1">
        <v>0.39029340306575466</v>
      </c>
      <c r="C17">
        <f t="shared" si="2"/>
        <v>3.9029340306575469E-6</v>
      </c>
      <c r="D17">
        <f t="shared" si="0"/>
        <v>0.99999609706596937</v>
      </c>
      <c r="E17">
        <f t="shared" si="3"/>
        <v>2.5621850000390294E-3</v>
      </c>
      <c r="F17">
        <f>F5</f>
        <v>4.918981795056971E-3</v>
      </c>
      <c r="G17">
        <f t="shared" si="7"/>
        <v>1.5730368345356876E-6</v>
      </c>
      <c r="H17">
        <f t="shared" si="8"/>
        <v>0.99999842696316543</v>
      </c>
      <c r="I17">
        <f t="shared" si="4"/>
        <v>0.15730368345356877</v>
      </c>
      <c r="J17" s="8">
        <f t="shared" si="9"/>
        <v>3.2706587176910247E-3</v>
      </c>
      <c r="K17" s="8">
        <f t="shared" si="11"/>
        <v>3.2700213427462425E-3</v>
      </c>
      <c r="L17" s="8">
        <f t="shared" si="1"/>
        <v>6.3737494478219997E-7</v>
      </c>
    </row>
    <row r="18" spans="1:12" ht="15.6" x14ac:dyDescent="0.3">
      <c r="A18" s="9" t="s">
        <v>47</v>
      </c>
      <c r="B18" s="1">
        <v>1E-3</v>
      </c>
      <c r="C18">
        <f t="shared" si="2"/>
        <v>1E-8</v>
      </c>
      <c r="D18">
        <f t="shared" si="0"/>
        <v>0.99999998999999995</v>
      </c>
      <c r="E18">
        <f t="shared" si="3"/>
        <v>1.0000000100000002</v>
      </c>
      <c r="F18">
        <f t="shared" si="10"/>
        <v>0.93951024848722209</v>
      </c>
      <c r="G18">
        <f t="shared" si="7"/>
        <v>7.7377273802857618E-9</v>
      </c>
      <c r="H18">
        <f t="shared" si="8"/>
        <v>0.99999999226227265</v>
      </c>
      <c r="I18">
        <f t="shared" si="4"/>
        <v>7.7377273802857623E-4</v>
      </c>
      <c r="J18" s="8">
        <f t="shared" si="9"/>
        <v>3.2706687176910247E-3</v>
      </c>
      <c r="K18" s="8">
        <f t="shared" si="11"/>
        <v>3.2700290804736228E-3</v>
      </c>
      <c r="L18" s="8">
        <f t="shared" si="1"/>
        <v>6.3963721740186927E-7</v>
      </c>
    </row>
    <row r="19" spans="1:12" ht="15.6" x14ac:dyDescent="0.3">
      <c r="A19" s="9" t="s">
        <v>48</v>
      </c>
      <c r="B19" s="1">
        <v>1E-3</v>
      </c>
      <c r="C19">
        <f t="shared" si="2"/>
        <v>1E-8</v>
      </c>
      <c r="D19">
        <f t="shared" si="0"/>
        <v>0.99999998999999995</v>
      </c>
      <c r="E19">
        <f t="shared" si="3"/>
        <v>1.0000000100000002</v>
      </c>
      <c r="F19">
        <f t="shared" si="10"/>
        <v>0.93951006575392193</v>
      </c>
      <c r="G19">
        <f t="shared" si="7"/>
        <v>7.2696741175279012E-9</v>
      </c>
      <c r="H19">
        <f t="shared" si="8"/>
        <v>0.99999999273032592</v>
      </c>
      <c r="I19">
        <f t="shared" si="4"/>
        <v>7.2696741175279009E-4</v>
      </c>
      <c r="J19" s="8">
        <f t="shared" si="9"/>
        <v>3.2706787176910246E-3</v>
      </c>
      <c r="K19" s="8">
        <f t="shared" si="11"/>
        <v>3.2700363501477403E-3</v>
      </c>
      <c r="L19" s="8">
        <f t="shared" si="1"/>
        <v>6.4236754328435286E-7</v>
      </c>
    </row>
    <row r="20" spans="1:12" ht="15.6" x14ac:dyDescent="0.3">
      <c r="A20" s="9" t="s">
        <v>49</v>
      </c>
      <c r="B20" s="1">
        <v>1E-3</v>
      </c>
      <c r="C20">
        <f t="shared" si="2"/>
        <v>1E-8</v>
      </c>
      <c r="D20">
        <f t="shared" si="0"/>
        <v>0.99999998999999995</v>
      </c>
      <c r="F20">
        <f t="shared" si="10"/>
        <v>0.93950910565455148</v>
      </c>
      <c r="G20">
        <f t="shared" si="7"/>
        <v>6.8299319585168431E-9</v>
      </c>
      <c r="H20">
        <f t="shared" si="8"/>
        <v>0.99999999317006805</v>
      </c>
      <c r="I20">
        <f t="shared" si="4"/>
        <v>6.8299319585168427E-4</v>
      </c>
      <c r="J20" s="8">
        <f t="shared" si="9"/>
        <v>3.2706887176910246E-3</v>
      </c>
      <c r="K20" s="8">
        <f t="shared" si="11"/>
        <v>3.2700431800796988E-3</v>
      </c>
      <c r="L20" s="8">
        <f t="shared" si="1"/>
        <v>6.4553761132575549E-7</v>
      </c>
    </row>
    <row r="21" spans="1:12" ht="15.6" x14ac:dyDescent="0.3">
      <c r="A21" s="9" t="s">
        <v>50</v>
      </c>
      <c r="B21" s="1">
        <v>1E-3</v>
      </c>
      <c r="C21">
        <f t="shared" si="2"/>
        <v>1E-8</v>
      </c>
      <c r="D21">
        <f t="shared" si="0"/>
        <v>0.99999998999999995</v>
      </c>
      <c r="E21">
        <f t="shared" si="3"/>
        <v>1.0000000100000002</v>
      </c>
      <c r="F21">
        <f t="shared" si="10"/>
        <v>0.93950589628512693</v>
      </c>
      <c r="G21">
        <f t="shared" si="7"/>
        <v>6.4167832222014061E-9</v>
      </c>
      <c r="H21">
        <f t="shared" si="8"/>
        <v>0.99999999358321678</v>
      </c>
      <c r="I21">
        <f t="shared" si="4"/>
        <v>6.4167832222014056E-4</v>
      </c>
      <c r="J21" s="8">
        <f t="shared" si="9"/>
        <v>3.2706987176910245E-3</v>
      </c>
      <c r="K21" s="8">
        <f t="shared" si="11"/>
        <v>3.2700495968629212E-3</v>
      </c>
      <c r="L21" s="8">
        <f t="shared" si="1"/>
        <v>6.4912082810330077E-7</v>
      </c>
    </row>
    <row r="22" spans="1:12" ht="15.6" x14ac:dyDescent="0.3">
      <c r="A22" s="9" t="s">
        <v>51</v>
      </c>
      <c r="B22" s="1">
        <v>1E-3</v>
      </c>
      <c r="C22">
        <f t="shared" si="2"/>
        <v>1E-8</v>
      </c>
      <c r="D22">
        <f t="shared" si="0"/>
        <v>0.99999998999999995</v>
      </c>
      <c r="E22">
        <f t="shared" si="3"/>
        <v>1.0000000100000002</v>
      </c>
      <c r="F22">
        <f t="shared" si="10"/>
        <v>0.93950750867215427</v>
      </c>
      <c r="G22">
        <f t="shared" si="7"/>
        <v>6.0286056337574407E-9</v>
      </c>
      <c r="H22">
        <f t="shared" si="8"/>
        <v>0.99999999397139439</v>
      </c>
      <c r="I22">
        <f t="shared" si="4"/>
        <v>6.0286056337574404E-4</v>
      </c>
      <c r="J22" s="8">
        <f t="shared" si="9"/>
        <v>3.2707087176910244E-3</v>
      </c>
      <c r="K22" s="8">
        <f t="shared" si="11"/>
        <v>3.270055625468555E-3</v>
      </c>
      <c r="L22" s="8">
        <f t="shared" si="1"/>
        <v>6.5309222246944312E-7</v>
      </c>
    </row>
    <row r="23" spans="1:12" ht="15.6" x14ac:dyDescent="0.3">
      <c r="A23" s="9" t="s">
        <v>52</v>
      </c>
      <c r="B23" s="1">
        <v>1E-3</v>
      </c>
      <c r="C23">
        <f t="shared" si="2"/>
        <v>1E-8</v>
      </c>
      <c r="D23">
        <f t="shared" si="0"/>
        <v>0.99999998999999995</v>
      </c>
      <c r="E23">
        <f t="shared" si="3"/>
        <v>1.0000000100000002</v>
      </c>
      <c r="F23">
        <f t="shared" si="10"/>
        <v>1166.3865332259556</v>
      </c>
      <c r="G23">
        <f t="shared" si="7"/>
        <v>5.6639202255928247E-9</v>
      </c>
      <c r="H23">
        <f t="shared" si="8"/>
        <v>0.99999999433607978</v>
      </c>
      <c r="I23">
        <f t="shared" si="4"/>
        <v>5.6639202255928244E-4</v>
      </c>
      <c r="J23" s="8">
        <f t="shared" si="9"/>
        <v>3.2707187176910244E-3</v>
      </c>
      <c r="K23" s="8">
        <f t="shared" si="11"/>
        <v>3.2700612893887806E-3</v>
      </c>
      <c r="L23" s="8">
        <f t="shared" si="1"/>
        <v>6.5742830224375937E-7</v>
      </c>
    </row>
    <row r="24" spans="1:12" ht="15.6" x14ac:dyDescent="0.3">
      <c r="A24" s="9" t="s">
        <v>53</v>
      </c>
      <c r="B24" s="1">
        <v>1E-3</v>
      </c>
      <c r="C24">
        <f t="shared" si="2"/>
        <v>1E-8</v>
      </c>
      <c r="D24">
        <f t="shared" si="0"/>
        <v>0.99999998999999995</v>
      </c>
      <c r="E24">
        <f t="shared" si="3"/>
        <v>1.0000000100000002</v>
      </c>
      <c r="F24">
        <f t="shared" si="10"/>
        <v>62.599963182818598</v>
      </c>
      <c r="G24">
        <f t="shared" si="7"/>
        <v>6.606320238979916E-6</v>
      </c>
      <c r="H24">
        <f t="shared" si="8"/>
        <v>0.99999339367976103</v>
      </c>
      <c r="I24">
        <f t="shared" si="4"/>
        <v>0.66063202389799158</v>
      </c>
      <c r="J24" s="8">
        <f t="shared" si="9"/>
        <v>3.2707287176910243E-3</v>
      </c>
      <c r="K24" s="8">
        <f t="shared" si="11"/>
        <v>3.2766676096277606E-3</v>
      </c>
      <c r="L24" s="8">
        <f t="shared" si="1"/>
        <v>5.9388919367363117E-6</v>
      </c>
    </row>
    <row r="25" spans="1:12" ht="15.6" x14ac:dyDescent="0.3">
      <c r="A25" s="9" t="s">
        <v>54</v>
      </c>
      <c r="B25" s="1">
        <v>1E-3</v>
      </c>
      <c r="C25">
        <f t="shared" si="2"/>
        <v>1E-8</v>
      </c>
      <c r="D25">
        <f t="shared" si="0"/>
        <v>0.99999998999999995</v>
      </c>
      <c r="F25">
        <f>F13</f>
        <v>1.3887464654710044</v>
      </c>
      <c r="G25">
        <f t="shared" si="7"/>
        <v>4.1355267165461851E-4</v>
      </c>
      <c r="H25">
        <f t="shared" si="8"/>
        <v>0.99958644732834534</v>
      </c>
      <c r="I25">
        <f t="shared" si="4"/>
        <v>41.355267165461854</v>
      </c>
      <c r="J25" s="8">
        <f t="shared" si="9"/>
        <v>3.2707387176910243E-3</v>
      </c>
      <c r="K25" s="8">
        <f t="shared" si="11"/>
        <v>3.690220281282379E-3</v>
      </c>
      <c r="L25" s="8">
        <f t="shared" si="1"/>
        <v>4.1948156359135477E-4</v>
      </c>
    </row>
    <row r="26" spans="1:12" x14ac:dyDescent="0.3">
      <c r="J26" s="8"/>
      <c r="K26" s="8"/>
      <c r="L26" s="8">
        <f>SUM(L2:L25)</f>
        <v>2.693254918609069E-3</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26"/>
  <sheetViews>
    <sheetView tabSelected="1" zoomScale="70" zoomScaleNormal="70" workbookViewId="0">
      <selection activeCell="M6" sqref="M6"/>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62.213107469191165</v>
      </c>
      <c r="C2">
        <f>B2/100000</f>
        <v>6.2213107469191167E-4</v>
      </c>
      <c r="D2">
        <f t="shared" ref="D2:D25" si="0">1-C2</f>
        <v>0.99937786892530811</v>
      </c>
      <c r="E2">
        <f>C3/(C2*D2)</f>
        <v>0.54522909667985031</v>
      </c>
      <c r="F2" s="2">
        <v>0.54522909667985031</v>
      </c>
      <c r="G2">
        <v>6.2213107469191167E-4</v>
      </c>
      <c r="H2">
        <v>0.99937786892530811</v>
      </c>
      <c r="I2">
        <f>G2*100000</f>
        <v>62.213107469191165</v>
      </c>
      <c r="J2" s="8">
        <f>C2</f>
        <v>6.2213107469191167E-4</v>
      </c>
      <c r="K2" s="8">
        <f>G2</f>
        <v>6.2213107469191167E-4</v>
      </c>
      <c r="L2" s="8">
        <f t="shared" ref="L2:L25" si="1">ABS(J2-K2)</f>
        <v>0</v>
      </c>
    </row>
    <row r="3" spans="1:12" ht="15.6" x14ac:dyDescent="0.3">
      <c r="A3" s="9" t="s">
        <v>32</v>
      </c>
      <c r="B3" s="1">
        <v>33.899293454415286</v>
      </c>
      <c r="C3">
        <f t="shared" ref="C3:C25" si="2">B3/100000</f>
        <v>3.3899293454415288E-4</v>
      </c>
      <c r="D3">
        <f t="shared" si="0"/>
        <v>0.9996610070654558</v>
      </c>
      <c r="E3">
        <f t="shared" ref="E3:E25" si="3">C4/(C3*D3)</f>
        <v>6.8416975254633888E-2</v>
      </c>
      <c r="F3" s="2">
        <v>6.8416975254633888E-2</v>
      </c>
      <c r="G3">
        <f>F2*G2*H2</f>
        <v>3.3899293454415288E-4</v>
      </c>
      <c r="H3">
        <f>1-G3</f>
        <v>0.9996610070654558</v>
      </c>
      <c r="I3">
        <f t="shared" ref="I3:I25" si="4">G3*100000</f>
        <v>33.899293454415286</v>
      </c>
      <c r="J3" s="8">
        <f t="shared" ref="J3:J13" si="5">C3+J2</f>
        <v>9.6112400923606455E-4</v>
      </c>
      <c r="K3" s="8">
        <f t="shared" ref="K3:K13" si="6">G3+K2</f>
        <v>9.6112400923606455E-4</v>
      </c>
      <c r="L3" s="8">
        <f t="shared" si="1"/>
        <v>0</v>
      </c>
    </row>
    <row r="4" spans="1:12" ht="15.6" x14ac:dyDescent="0.3">
      <c r="A4" s="9" t="s">
        <v>33</v>
      </c>
      <c r="B4" s="1">
        <v>2.3185008994729626</v>
      </c>
      <c r="C4">
        <f t="shared" si="2"/>
        <v>2.3185008994729626E-5</v>
      </c>
      <c r="D4">
        <f t="shared" si="0"/>
        <v>0.99997681499100532</v>
      </c>
      <c r="E4">
        <f t="shared" si="3"/>
        <v>9.0911198686050174E-2</v>
      </c>
      <c r="F4" s="2">
        <v>9.0911198686050174E-2</v>
      </c>
      <c r="G4">
        <f t="shared" ref="G4:G25" si="7">F3*G3*H3</f>
        <v>2.3185008994729622E-5</v>
      </c>
      <c r="H4">
        <f t="shared" ref="H4:H25" si="8">1-G4</f>
        <v>0.99997681499100532</v>
      </c>
      <c r="I4">
        <f t="shared" si="4"/>
        <v>2.3185008994729621</v>
      </c>
      <c r="J4" s="8">
        <f t="shared" si="5"/>
        <v>9.843090182307941E-4</v>
      </c>
      <c r="K4" s="8">
        <f t="shared" si="6"/>
        <v>9.843090182307941E-4</v>
      </c>
      <c r="L4" s="8">
        <f t="shared" si="1"/>
        <v>0</v>
      </c>
    </row>
    <row r="5" spans="1:12" ht="15.6" x14ac:dyDescent="0.3">
      <c r="A5" s="9" t="s">
        <v>34</v>
      </c>
      <c r="B5" s="1">
        <v>0.21077280904299661</v>
      </c>
      <c r="C5">
        <f t="shared" si="2"/>
        <v>2.107728090429966E-6</v>
      </c>
      <c r="D5">
        <f t="shared" si="0"/>
        <v>0.99999789227190961</v>
      </c>
      <c r="E5">
        <f t="shared" si="3"/>
        <v>0.50000105386626648</v>
      </c>
      <c r="F5" s="2">
        <v>0.50000105386626648</v>
      </c>
      <c r="G5">
        <f t="shared" si="7"/>
        <v>2.107728090429966E-6</v>
      </c>
      <c r="H5">
        <f t="shared" si="8"/>
        <v>0.99999789227190961</v>
      </c>
      <c r="I5">
        <f t="shared" si="4"/>
        <v>0.21077280904299661</v>
      </c>
      <c r="J5" s="8">
        <f t="shared" si="5"/>
        <v>9.8641674632122416E-4</v>
      </c>
      <c r="K5" s="8">
        <f t="shared" si="6"/>
        <v>9.8641674632122416E-4</v>
      </c>
      <c r="L5" s="8">
        <f t="shared" si="1"/>
        <v>0</v>
      </c>
    </row>
    <row r="6" spans="1:12" ht="15.6" x14ac:dyDescent="0.3">
      <c r="A6" s="9" t="s">
        <v>35</v>
      </c>
      <c r="B6" s="1">
        <v>0.10538640452149831</v>
      </c>
      <c r="C6">
        <f t="shared" si="2"/>
        <v>1.053864045214983E-6</v>
      </c>
      <c r="D6">
        <f t="shared" si="0"/>
        <v>0.99999894613595475</v>
      </c>
      <c r="E6">
        <f t="shared" si="3"/>
        <v>1.0437790000011592E-2</v>
      </c>
      <c r="F6" s="2">
        <v>1.0437790000011592E-2</v>
      </c>
      <c r="G6">
        <f t="shared" si="7"/>
        <v>1.053864045214983E-6</v>
      </c>
      <c r="H6">
        <f t="shared" si="8"/>
        <v>0.99999894613595475</v>
      </c>
      <c r="I6">
        <f t="shared" si="4"/>
        <v>0.10538640452149831</v>
      </c>
      <c r="J6" s="8">
        <f t="shared" si="5"/>
        <v>9.8747061036643909E-4</v>
      </c>
      <c r="K6" s="8">
        <f t="shared" si="6"/>
        <v>9.8747061036643909E-4</v>
      </c>
      <c r="L6" s="8">
        <f t="shared" si="1"/>
        <v>0</v>
      </c>
    </row>
    <row r="7" spans="1:12" ht="15.6" x14ac:dyDescent="0.3">
      <c r="A7" s="9" t="s">
        <v>36</v>
      </c>
      <c r="B7" s="1">
        <v>1.1000000000000001E-3</v>
      </c>
      <c r="C7">
        <f t="shared" si="2"/>
        <v>1.1000000000000001E-8</v>
      </c>
      <c r="D7">
        <f t="shared" si="0"/>
        <v>0.99999998899999998</v>
      </c>
      <c r="E7">
        <f t="shared" si="3"/>
        <v>9.0909091909090911E-2</v>
      </c>
      <c r="F7" s="2">
        <v>9.0909091909090911E-2</v>
      </c>
      <c r="G7">
        <f t="shared" si="7"/>
        <v>1.0999999999999999E-8</v>
      </c>
      <c r="H7">
        <f t="shared" si="8"/>
        <v>0.99999998899999998</v>
      </c>
      <c r="I7">
        <f t="shared" si="4"/>
        <v>1.0999999999999998E-3</v>
      </c>
      <c r="J7" s="8">
        <f t="shared" si="5"/>
        <v>9.8748161036643915E-4</v>
      </c>
      <c r="K7" s="8">
        <f t="shared" si="6"/>
        <v>9.8748161036643915E-4</v>
      </c>
      <c r="L7" s="8">
        <f t="shared" si="1"/>
        <v>0</v>
      </c>
    </row>
    <row r="8" spans="1:12" ht="15.6" x14ac:dyDescent="0.3">
      <c r="A8" s="9" t="s">
        <v>37</v>
      </c>
      <c r="B8" s="1">
        <v>1E-4</v>
      </c>
      <c r="C8">
        <f t="shared" si="2"/>
        <v>1.0000000000000001E-9</v>
      </c>
      <c r="D8">
        <f t="shared" si="0"/>
        <v>0.99999999900000003</v>
      </c>
      <c r="E8">
        <f t="shared" si="3"/>
        <v>110.00000010999997</v>
      </c>
      <c r="F8" s="2">
        <v>110.00000010999997</v>
      </c>
      <c r="G8">
        <f t="shared" si="7"/>
        <v>9.9999999999999986E-10</v>
      </c>
      <c r="H8">
        <f t="shared" si="8"/>
        <v>0.99999999900000003</v>
      </c>
      <c r="I8">
        <f t="shared" si="4"/>
        <v>9.9999999999999991E-5</v>
      </c>
      <c r="J8" s="8">
        <f t="shared" si="5"/>
        <v>9.8748261036643906E-4</v>
      </c>
      <c r="K8" s="8">
        <f t="shared" si="6"/>
        <v>9.8748261036643906E-4</v>
      </c>
      <c r="L8" s="8">
        <f t="shared" si="1"/>
        <v>0</v>
      </c>
    </row>
    <row r="9" spans="1:12" ht="15.6" x14ac:dyDescent="0.3">
      <c r="A9" s="9" t="s">
        <v>38</v>
      </c>
      <c r="B9" s="1">
        <v>1.0999999999999999E-2</v>
      </c>
      <c r="C9">
        <f t="shared" si="2"/>
        <v>1.0999999999999999E-7</v>
      </c>
      <c r="D9">
        <f t="shared" si="0"/>
        <v>0.99999989</v>
      </c>
      <c r="E9">
        <f t="shared" si="3"/>
        <v>10.000001100000123</v>
      </c>
      <c r="F9" s="2">
        <v>10.000001100000123</v>
      </c>
      <c r="G9">
        <f t="shared" si="7"/>
        <v>1.0999999999999995E-7</v>
      </c>
      <c r="H9">
        <f t="shared" si="8"/>
        <v>0.99999989</v>
      </c>
      <c r="I9">
        <f t="shared" si="4"/>
        <v>1.0999999999999996E-2</v>
      </c>
      <c r="J9" s="8">
        <f t="shared" si="5"/>
        <v>9.8759261036643906E-4</v>
      </c>
      <c r="K9" s="8">
        <f t="shared" si="6"/>
        <v>9.8759261036643906E-4</v>
      </c>
      <c r="L9" s="8">
        <f t="shared" si="1"/>
        <v>0</v>
      </c>
    </row>
    <row r="10" spans="1:12" ht="15.6" x14ac:dyDescent="0.3">
      <c r="A10" s="9" t="s">
        <v>39</v>
      </c>
      <c r="B10" s="1">
        <v>0.11</v>
      </c>
      <c r="C10">
        <f t="shared" si="2"/>
        <v>1.1000000000000001E-6</v>
      </c>
      <c r="D10">
        <f t="shared" si="0"/>
        <v>0.99999890000000002</v>
      </c>
      <c r="E10">
        <f t="shared" si="3"/>
        <v>0.6387061845252775</v>
      </c>
      <c r="F10" s="2">
        <v>0.6387061845252775</v>
      </c>
      <c r="G10">
        <f t="shared" si="7"/>
        <v>1.0999999999999998E-6</v>
      </c>
      <c r="H10">
        <f t="shared" si="8"/>
        <v>0.99999890000000002</v>
      </c>
      <c r="I10">
        <f t="shared" si="4"/>
        <v>0.10999999999999999</v>
      </c>
      <c r="J10" s="8">
        <f t="shared" si="5"/>
        <v>9.8869261036643903E-4</v>
      </c>
      <c r="K10" s="8">
        <f t="shared" si="6"/>
        <v>9.8869261036643903E-4</v>
      </c>
      <c r="L10" s="8">
        <f t="shared" si="1"/>
        <v>0</v>
      </c>
    </row>
    <row r="11" spans="1:12" ht="15.6" x14ac:dyDescent="0.3">
      <c r="A11" s="9" t="s">
        <v>40</v>
      </c>
      <c r="B11" s="1">
        <v>7.0257603014332204E-2</v>
      </c>
      <c r="C11">
        <f t="shared" si="2"/>
        <v>7.0257603014332203E-7</v>
      </c>
      <c r="D11">
        <f t="shared" si="0"/>
        <v>0.99999929742396987</v>
      </c>
      <c r="E11">
        <f t="shared" si="3"/>
        <v>9.5000066744769747</v>
      </c>
      <c r="F11" s="2">
        <v>9.5000066744769747</v>
      </c>
      <c r="G11">
        <f t="shared" si="7"/>
        <v>7.0257603014332193E-7</v>
      </c>
      <c r="H11">
        <f t="shared" si="8"/>
        <v>0.99999929742396987</v>
      </c>
      <c r="I11">
        <f t="shared" si="4"/>
        <v>7.025760301433219E-2</v>
      </c>
      <c r="J11" s="8">
        <f t="shared" si="5"/>
        <v>9.8939518639658231E-4</v>
      </c>
      <c r="K11" s="8">
        <f t="shared" si="6"/>
        <v>9.8939518639658231E-4</v>
      </c>
      <c r="L11" s="8">
        <f t="shared" si="1"/>
        <v>0</v>
      </c>
    </row>
    <row r="12" spans="1:12" ht="15.6" x14ac:dyDescent="0.3">
      <c r="A12" s="9" t="s">
        <v>41</v>
      </c>
      <c r="B12" s="1">
        <v>0.66744722863615591</v>
      </c>
      <c r="C12">
        <f t="shared" si="2"/>
        <v>6.6744722863615592E-6</v>
      </c>
      <c r="D12">
        <f t="shared" si="0"/>
        <v>0.99999332552771358</v>
      </c>
      <c r="E12">
        <f t="shared" si="3"/>
        <v>137.36933792047051</v>
      </c>
      <c r="F12" s="2">
        <v>137.36933792047051</v>
      </c>
      <c r="G12">
        <f t="shared" si="7"/>
        <v>6.6744722863615576E-6</v>
      </c>
      <c r="H12">
        <f t="shared" si="8"/>
        <v>0.99999332552771358</v>
      </c>
      <c r="I12">
        <f t="shared" si="4"/>
        <v>0.6674472286361558</v>
      </c>
      <c r="J12" s="8">
        <f t="shared" si="5"/>
        <v>9.9606965868294394E-4</v>
      </c>
      <c r="K12" s="8">
        <f t="shared" si="6"/>
        <v>9.9606965868294394E-4</v>
      </c>
      <c r="L12" s="8">
        <f t="shared" si="1"/>
        <v>0</v>
      </c>
    </row>
    <row r="13" spans="1:12" ht="15.6" x14ac:dyDescent="0.3">
      <c r="A13" s="9" t="s">
        <v>42</v>
      </c>
      <c r="B13" s="1">
        <v>91.68617193370352</v>
      </c>
      <c r="C13">
        <f t="shared" si="2"/>
        <v>9.1686171933703518E-4</v>
      </c>
      <c r="D13">
        <f t="shared" si="0"/>
        <v>0.99908313828066297</v>
      </c>
      <c r="E13">
        <f t="shared" si="3"/>
        <v>0.21042912768339189</v>
      </c>
      <c r="F13" s="2">
        <v>0.21042912768339189</v>
      </c>
      <c r="G13">
        <f t="shared" si="7"/>
        <v>9.1686171933703486E-4</v>
      </c>
      <c r="H13">
        <f t="shared" si="8"/>
        <v>0.99908313828066297</v>
      </c>
      <c r="I13">
        <f t="shared" si="4"/>
        <v>91.686171933703491</v>
      </c>
      <c r="J13" s="8">
        <f t="shared" si="5"/>
        <v>1.9129313780199791E-3</v>
      </c>
      <c r="K13" s="8">
        <f t="shared" si="6"/>
        <v>1.9129313780199787E-3</v>
      </c>
      <c r="L13" s="8">
        <f t="shared" si="1"/>
        <v>4.3368086899420177E-19</v>
      </c>
    </row>
    <row r="14" spans="1:12" ht="15.6" x14ac:dyDescent="0.3">
      <c r="A14" s="9" t="s">
        <v>43</v>
      </c>
      <c r="B14" s="1">
        <v>19.275751762985912</v>
      </c>
      <c r="C14">
        <f t="shared" si="2"/>
        <v>1.9275751762985911E-4</v>
      </c>
      <c r="D14">
        <f t="shared" si="0"/>
        <v>0.99980724248237018</v>
      </c>
      <c r="E14">
        <f t="shared" si="3"/>
        <v>5.5766145027136449E-2</v>
      </c>
      <c r="F14">
        <f>F2</f>
        <v>0.54522909667985031</v>
      </c>
      <c r="G14">
        <f t="shared" si="7"/>
        <v>1.9275751762985906E-4</v>
      </c>
      <c r="H14">
        <f t="shared" si="8"/>
        <v>0.99980724248237018</v>
      </c>
      <c r="I14">
        <f t="shared" si="4"/>
        <v>19.275751762985905</v>
      </c>
      <c r="J14" s="8">
        <f>C14</f>
        <v>1.9275751762985911E-4</v>
      </c>
      <c r="K14" s="8">
        <f>G14</f>
        <v>1.9275751762985906E-4</v>
      </c>
      <c r="L14" s="8">
        <f t="shared" si="1"/>
        <v>5.4210108624275222E-20</v>
      </c>
    </row>
    <row r="15" spans="1:12" ht="15.6" x14ac:dyDescent="0.3">
      <c r="A15" s="9" t="s">
        <v>44</v>
      </c>
      <c r="B15" s="1">
        <v>1.0747271666413007</v>
      </c>
      <c r="C15">
        <f t="shared" si="2"/>
        <v>1.0747271666413007E-5</v>
      </c>
      <c r="D15">
        <f t="shared" si="0"/>
        <v>0.99998925272833361</v>
      </c>
      <c r="E15">
        <f t="shared" si="3"/>
        <v>19.226013078798523</v>
      </c>
      <c r="F15">
        <f>F3</f>
        <v>6.8416975254633888E-2</v>
      </c>
      <c r="G15">
        <f t="shared" si="7"/>
        <v>1.0507674897735718E-4</v>
      </c>
      <c r="H15">
        <f t="shared" si="8"/>
        <v>0.99989492325102269</v>
      </c>
      <c r="I15">
        <f t="shared" si="4"/>
        <v>10.507674897735718</v>
      </c>
      <c r="J15" s="8">
        <f t="shared" ref="J15:J25" si="9">C15+J14</f>
        <v>2.0350478929627211E-4</v>
      </c>
      <c r="K15" s="8">
        <f>K14+G15</f>
        <v>2.9783426660721625E-4</v>
      </c>
      <c r="L15" s="8">
        <f t="shared" si="1"/>
        <v>9.4329477310944144E-5</v>
      </c>
    </row>
    <row r="16" spans="1:12" ht="15.6" x14ac:dyDescent="0.3">
      <c r="A16" s="9" t="s">
        <v>45</v>
      </c>
      <c r="B16" s="1">
        <v>20.662496494135976</v>
      </c>
      <c r="C16">
        <f t="shared" si="2"/>
        <v>2.0662496494135976E-4</v>
      </c>
      <c r="D16">
        <f t="shared" si="0"/>
        <v>0.99979337503505861</v>
      </c>
      <c r="E16">
        <f t="shared" si="3"/>
        <v>4.8406864482784067E-5</v>
      </c>
      <c r="F16">
        <f t="shared" ref="F16:F24" si="10">F4</f>
        <v>9.0911198686050174E-2</v>
      </c>
      <c r="G16">
        <f t="shared" si="7"/>
        <v>7.1882779343701314E-6</v>
      </c>
      <c r="H16">
        <f t="shared" si="8"/>
        <v>0.99999281172206567</v>
      </c>
      <c r="I16">
        <f t="shared" si="4"/>
        <v>0.7188277934370132</v>
      </c>
      <c r="J16" s="8">
        <f t="shared" si="9"/>
        <v>4.1012975423763184E-4</v>
      </c>
      <c r="K16" s="8">
        <f t="shared" ref="K16:K25" si="11">K15+G16</f>
        <v>3.0502254454158636E-4</v>
      </c>
      <c r="L16" s="8">
        <f t="shared" si="1"/>
        <v>1.0510720969604548E-4</v>
      </c>
    </row>
    <row r="17" spans="1:12" ht="15.6" x14ac:dyDescent="0.3">
      <c r="A17" s="9" t="s">
        <v>46</v>
      </c>
      <c r="B17" s="1">
        <v>1E-3</v>
      </c>
      <c r="C17">
        <f t="shared" si="2"/>
        <v>1E-8</v>
      </c>
      <c r="D17">
        <f t="shared" si="0"/>
        <v>0.99999998999999995</v>
      </c>
      <c r="E17">
        <f t="shared" si="3"/>
        <v>1.0000000100000002</v>
      </c>
      <c r="F17">
        <f>F5</f>
        <v>0.50000105386626648</v>
      </c>
      <c r="G17">
        <f t="shared" si="7"/>
        <v>6.534902659986471E-7</v>
      </c>
      <c r="H17">
        <f t="shared" si="8"/>
        <v>0.99999934650973399</v>
      </c>
      <c r="I17">
        <f t="shared" si="4"/>
        <v>6.5349026599864704E-2</v>
      </c>
      <c r="J17" s="8">
        <f t="shared" si="9"/>
        <v>4.1013975423763183E-4</v>
      </c>
      <c r="K17" s="8">
        <f t="shared" si="11"/>
        <v>3.0567603480758499E-4</v>
      </c>
      <c r="L17" s="8">
        <f t="shared" si="1"/>
        <v>1.0446371943004685E-4</v>
      </c>
    </row>
    <row r="18" spans="1:12" ht="15.6" x14ac:dyDescent="0.3">
      <c r="A18" s="9" t="s">
        <v>47</v>
      </c>
      <c r="B18" s="1">
        <v>1E-3</v>
      </c>
      <c r="C18">
        <f t="shared" si="2"/>
        <v>1E-8</v>
      </c>
      <c r="D18">
        <f t="shared" si="0"/>
        <v>0.99999998999999995</v>
      </c>
      <c r="E18">
        <f t="shared" si="3"/>
        <v>110.00000110000002</v>
      </c>
      <c r="F18">
        <f t="shared" si="10"/>
        <v>1.0437790000011592E-2</v>
      </c>
      <c r="G18">
        <f t="shared" si="7"/>
        <v>3.2674560816545644E-7</v>
      </c>
      <c r="H18">
        <f t="shared" si="8"/>
        <v>0.99999967325439187</v>
      </c>
      <c r="I18">
        <f t="shared" si="4"/>
        <v>3.2674560816545642E-2</v>
      </c>
      <c r="J18" s="8">
        <f t="shared" si="9"/>
        <v>4.1014975423763183E-4</v>
      </c>
      <c r="K18" s="8">
        <f t="shared" si="11"/>
        <v>3.0600278041575046E-4</v>
      </c>
      <c r="L18" s="8">
        <f t="shared" si="1"/>
        <v>1.0414697382188137E-4</v>
      </c>
    </row>
    <row r="19" spans="1:12" ht="15.6" x14ac:dyDescent="0.3">
      <c r="A19" s="9" t="s">
        <v>48</v>
      </c>
      <c r="B19" s="1">
        <v>0.11</v>
      </c>
      <c r="C19">
        <f t="shared" si="2"/>
        <v>1.1000000000000001E-6</v>
      </c>
      <c r="D19">
        <f t="shared" si="0"/>
        <v>0.99999890000000002</v>
      </c>
      <c r="E19">
        <f t="shared" si="3"/>
        <v>0.10000011000012099</v>
      </c>
      <c r="F19">
        <f t="shared" si="10"/>
        <v>9.0909091909090911E-2</v>
      </c>
      <c r="G19">
        <f t="shared" si="7"/>
        <v>3.4105009270905439E-9</v>
      </c>
      <c r="H19">
        <f t="shared" si="8"/>
        <v>0.99999999658949912</v>
      </c>
      <c r="I19">
        <f t="shared" si="4"/>
        <v>3.4105009270905438E-4</v>
      </c>
      <c r="J19" s="8">
        <f t="shared" si="9"/>
        <v>4.1124975423763186E-4</v>
      </c>
      <c r="K19" s="8">
        <f t="shared" si="11"/>
        <v>3.0600619091667754E-4</v>
      </c>
      <c r="L19" s="8">
        <f t="shared" si="1"/>
        <v>1.0524356332095432E-4</v>
      </c>
    </row>
    <row r="20" spans="1:12" ht="15.6" x14ac:dyDescent="0.3">
      <c r="A20" s="9" t="s">
        <v>49</v>
      </c>
      <c r="B20" s="1">
        <v>1.0999999999999999E-2</v>
      </c>
      <c r="C20">
        <f t="shared" si="2"/>
        <v>1.0999999999999999E-7</v>
      </c>
      <c r="D20">
        <f t="shared" si="0"/>
        <v>0.99999989</v>
      </c>
      <c r="E20">
        <f t="shared" si="3"/>
        <v>1.000000110000012</v>
      </c>
      <c r="F20">
        <f t="shared" si="10"/>
        <v>110.00000010999997</v>
      </c>
      <c r="G20">
        <f t="shared" si="7"/>
        <v>3.1004554117950342E-10</v>
      </c>
      <c r="H20">
        <f t="shared" si="8"/>
        <v>0.99999999968995446</v>
      </c>
      <c r="I20">
        <f t="shared" si="4"/>
        <v>3.100455411795034E-5</v>
      </c>
      <c r="J20" s="8">
        <f t="shared" si="9"/>
        <v>4.1135975423763185E-4</v>
      </c>
      <c r="K20" s="8">
        <f t="shared" si="11"/>
        <v>3.060065009622187E-4</v>
      </c>
      <c r="L20" s="8">
        <f t="shared" si="1"/>
        <v>1.0535325327541315E-4</v>
      </c>
    </row>
    <row r="21" spans="1:12" ht="15.6" x14ac:dyDescent="0.3">
      <c r="A21" s="9" t="s">
        <v>50</v>
      </c>
      <c r="B21" s="1">
        <v>1.0999999999999999E-2</v>
      </c>
      <c r="C21">
        <f t="shared" si="2"/>
        <v>1.0999999999999999E-7</v>
      </c>
      <c r="D21">
        <f t="shared" si="0"/>
        <v>0.99999989</v>
      </c>
      <c r="E21">
        <f t="shared" si="3"/>
        <v>1.0909092109091041</v>
      </c>
      <c r="F21">
        <f t="shared" si="10"/>
        <v>10.000001100000123</v>
      </c>
      <c r="G21">
        <f t="shared" si="7"/>
        <v>3.4105009553276269E-8</v>
      </c>
      <c r="H21">
        <f t="shared" si="8"/>
        <v>0.99999996589499041</v>
      </c>
      <c r="I21">
        <f t="shared" si="4"/>
        <v>3.4105009553276268E-3</v>
      </c>
      <c r="J21" s="8">
        <f t="shared" si="9"/>
        <v>4.1146975423763185E-4</v>
      </c>
      <c r="K21" s="8">
        <f t="shared" si="11"/>
        <v>3.0604060597177199E-4</v>
      </c>
      <c r="L21" s="8">
        <f t="shared" si="1"/>
        <v>1.0542914826585986E-4</v>
      </c>
    </row>
    <row r="22" spans="1:12" ht="15.6" x14ac:dyDescent="0.3">
      <c r="A22" s="9" t="s">
        <v>51</v>
      </c>
      <c r="B22" s="1">
        <v>1.2E-2</v>
      </c>
      <c r="C22">
        <f t="shared" si="2"/>
        <v>1.1999999999999999E-7</v>
      </c>
      <c r="D22">
        <f t="shared" si="0"/>
        <v>0.99999987999999995</v>
      </c>
      <c r="E22">
        <f t="shared" si="3"/>
        <v>1.0000001200000144</v>
      </c>
      <c r="F22">
        <f t="shared" si="10"/>
        <v>0.6387061845252775</v>
      </c>
      <c r="G22">
        <f t="shared" si="7"/>
        <v>3.4105012141675934E-7</v>
      </c>
      <c r="H22">
        <f t="shared" si="8"/>
        <v>0.99999965894987863</v>
      </c>
      <c r="I22">
        <f t="shared" si="4"/>
        <v>3.4105012141675932E-2</v>
      </c>
      <c r="J22" s="8">
        <f t="shared" si="9"/>
        <v>4.1158975423763184E-4</v>
      </c>
      <c r="K22" s="8">
        <f t="shared" si="11"/>
        <v>3.0638165609318878E-4</v>
      </c>
      <c r="L22" s="8">
        <f t="shared" si="1"/>
        <v>1.0520809814444307E-4</v>
      </c>
    </row>
    <row r="23" spans="1:12" ht="15.6" x14ac:dyDescent="0.3">
      <c r="A23" s="9" t="s">
        <v>52</v>
      </c>
      <c r="B23" s="1">
        <v>1.2E-2</v>
      </c>
      <c r="C23">
        <f t="shared" si="2"/>
        <v>1.1999999999999999E-7</v>
      </c>
      <c r="D23">
        <f t="shared" si="0"/>
        <v>0.99999987999999995</v>
      </c>
      <c r="E23">
        <f t="shared" si="3"/>
        <v>0.91666677666667995</v>
      </c>
      <c r="F23">
        <f t="shared" si="10"/>
        <v>9.5000066744769747</v>
      </c>
      <c r="G23">
        <f t="shared" si="7"/>
        <v>2.1783074749075278E-7</v>
      </c>
      <c r="H23">
        <f t="shared" si="8"/>
        <v>0.99999978216925256</v>
      </c>
      <c r="I23">
        <f t="shared" si="4"/>
        <v>2.1783074749075277E-2</v>
      </c>
      <c r="J23" s="8">
        <f t="shared" si="9"/>
        <v>4.1170975423763183E-4</v>
      </c>
      <c r="K23" s="8">
        <f t="shared" si="11"/>
        <v>3.0659948684067954E-4</v>
      </c>
      <c r="L23" s="8">
        <f t="shared" si="1"/>
        <v>1.0511026739695229E-4</v>
      </c>
    </row>
    <row r="24" spans="1:12" ht="15.6" x14ac:dyDescent="0.3">
      <c r="A24" s="9" t="s">
        <v>53</v>
      </c>
      <c r="B24" s="1">
        <v>1.0999999999999999E-2</v>
      </c>
      <c r="C24">
        <f t="shared" si="2"/>
        <v>1.0999999999999999E-7</v>
      </c>
      <c r="D24">
        <f t="shared" si="0"/>
        <v>0.99999989</v>
      </c>
      <c r="E24">
        <f t="shared" si="3"/>
        <v>37.820315009781893</v>
      </c>
      <c r="F24">
        <f t="shared" si="10"/>
        <v>137.36933792047051</v>
      </c>
      <c r="G24">
        <f t="shared" si="7"/>
        <v>2.0693931042909147E-6</v>
      </c>
      <c r="H24">
        <f t="shared" si="8"/>
        <v>0.99999793060689568</v>
      </c>
      <c r="I24">
        <f t="shared" si="4"/>
        <v>0.20693931042909147</v>
      </c>
      <c r="J24" s="8">
        <f t="shared" si="9"/>
        <v>4.1181975423763183E-4</v>
      </c>
      <c r="K24" s="8">
        <f t="shared" si="11"/>
        <v>3.0866887994497047E-4</v>
      </c>
      <c r="L24" s="8">
        <f t="shared" si="1"/>
        <v>1.0315087429266137E-4</v>
      </c>
    </row>
    <row r="25" spans="1:12" ht="15.6" x14ac:dyDescent="0.3">
      <c r="A25" s="9" t="s">
        <v>54</v>
      </c>
      <c r="B25" s="1">
        <v>0.41602341934501968</v>
      </c>
      <c r="C25">
        <f t="shared" si="2"/>
        <v>4.1602341934501966E-6</v>
      </c>
      <c r="D25">
        <f t="shared" si="0"/>
        <v>0.99999583976580653</v>
      </c>
      <c r="E25">
        <f t="shared" si="3"/>
        <v>0</v>
      </c>
      <c r="F25">
        <f>F13</f>
        <v>0.21042912768339189</v>
      </c>
      <c r="G25">
        <f t="shared" si="7"/>
        <v>2.842705723648506E-4</v>
      </c>
      <c r="H25">
        <f t="shared" si="8"/>
        <v>0.9997157294276352</v>
      </c>
      <c r="I25">
        <f t="shared" si="4"/>
        <v>28.427057236485059</v>
      </c>
      <c r="J25" s="8">
        <f t="shared" si="9"/>
        <v>4.1597998843108201E-4</v>
      </c>
      <c r="K25" s="8">
        <f t="shared" si="11"/>
        <v>5.9293945230982112E-4</v>
      </c>
      <c r="L25" s="8">
        <f t="shared" si="1"/>
        <v>1.769594638787391E-4</v>
      </c>
    </row>
    <row r="26" spans="1:12" x14ac:dyDescent="0.3">
      <c r="J26" s="8"/>
      <c r="K26" s="8"/>
      <c r="L26" s="8">
        <f>SUM(L2:L25)</f>
        <v>1.2145020488339413E-3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8"/>
  <sheetViews>
    <sheetView zoomScale="70" zoomScaleNormal="70" workbookViewId="0">
      <selection activeCell="L26" sqref="L26"/>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64.172603723881934</v>
      </c>
      <c r="C2">
        <f>B2/100000</f>
        <v>6.4172603723881936E-4</v>
      </c>
      <c r="D2">
        <f t="shared" ref="D2:D25" si="0">1-C2</f>
        <v>0.99935827396276122</v>
      </c>
      <c r="E2">
        <f>C3/(C2*D2)</f>
        <v>0.24213789347947764</v>
      </c>
      <c r="F2" s="2">
        <v>0.24206139118118761</v>
      </c>
      <c r="G2">
        <v>6.4172603723881936E-4</v>
      </c>
      <c r="H2">
        <v>0.99935827396276122</v>
      </c>
      <c r="I2">
        <f>G2*100000</f>
        <v>64.172603723881934</v>
      </c>
      <c r="J2" s="8">
        <f>C2</f>
        <v>6.4172603723881936E-4</v>
      </c>
      <c r="K2" s="8">
        <f>G2</f>
        <v>6.4172603723881936E-4</v>
      </c>
      <c r="L2" s="8">
        <f t="shared" ref="L2:L25" si="1">ABS(J2-K2)</f>
        <v>0</v>
      </c>
    </row>
    <row r="3" spans="1:12" ht="15.6" x14ac:dyDescent="0.3">
      <c r="A3" s="9" t="s">
        <v>32</v>
      </c>
      <c r="B3" s="1">
        <v>15.528647548344608</v>
      </c>
      <c r="C3">
        <f t="shared" ref="C3:C25" si="2">B3/100000</f>
        <v>1.5528647548344608E-4</v>
      </c>
      <c r="D3">
        <f t="shared" si="0"/>
        <v>0.99984471352451654</v>
      </c>
      <c r="E3">
        <f t="shared" ref="E3:E25" si="3">C4/(C3*D3)</f>
        <v>8.0333759886997452E-2</v>
      </c>
      <c r="F3" s="2">
        <v>8.0689309197224293E-2</v>
      </c>
      <c r="G3">
        <f>F2*G2*H2</f>
        <v>1.5523741347131268E-4</v>
      </c>
      <c r="H3">
        <f>1-G3</f>
        <v>0.99984476258652866</v>
      </c>
      <c r="I3">
        <f t="shared" ref="I3:I25" si="4">G3*100000</f>
        <v>15.523741347131269</v>
      </c>
      <c r="J3" s="8">
        <f t="shared" ref="J3:J13" si="5">C3+J2</f>
        <v>7.9701251272226541E-4</v>
      </c>
      <c r="K3" s="8">
        <f t="shared" ref="K3:K13" si="6">G3+K2</f>
        <v>7.9696345071013201E-4</v>
      </c>
      <c r="L3" s="8">
        <f t="shared" si="1"/>
        <v>4.9062012133396608E-8</v>
      </c>
    </row>
    <row r="4" spans="1:12" ht="15.6" x14ac:dyDescent="0.3">
      <c r="A4" s="9" t="s">
        <v>33</v>
      </c>
      <c r="B4" s="1">
        <v>1.2472809275778802</v>
      </c>
      <c r="C4">
        <f t="shared" si="2"/>
        <v>1.2472809275778803E-5</v>
      </c>
      <c r="D4">
        <f t="shared" si="0"/>
        <v>0.99998752719072426</v>
      </c>
      <c r="E4">
        <f t="shared" si="3"/>
        <v>8.0175400012472955E-4</v>
      </c>
      <c r="F4" s="2">
        <v>7.9011172380248249E-4</v>
      </c>
      <c r="G4">
        <f t="shared" ref="G4:G25" si="7">F3*G3*H3</f>
        <v>1.2524055150776584E-5</v>
      </c>
      <c r="H4">
        <f t="shared" ref="H4:H25" si="8">1-G4</f>
        <v>0.99998747594484927</v>
      </c>
      <c r="I4">
        <f t="shared" si="4"/>
        <v>1.2524055150776583</v>
      </c>
      <c r="J4" s="8">
        <f t="shared" si="5"/>
        <v>8.094853219980442E-4</v>
      </c>
      <c r="K4" s="8">
        <f t="shared" si="6"/>
        <v>8.0948750586090862E-4</v>
      </c>
      <c r="L4" s="8">
        <f t="shared" si="1"/>
        <v>2.1838628644181568E-9</v>
      </c>
    </row>
    <row r="5" spans="1:12" ht="15.6" x14ac:dyDescent="0.3">
      <c r="A5" s="9" t="s">
        <v>34</v>
      </c>
      <c r="B5" s="1">
        <v>1E-3</v>
      </c>
      <c r="C5">
        <f t="shared" si="2"/>
        <v>1E-8</v>
      </c>
      <c r="D5">
        <f t="shared" si="0"/>
        <v>0.99999998999999995</v>
      </c>
      <c r="E5">
        <f t="shared" si="3"/>
        <v>1.0000000100000002</v>
      </c>
      <c r="F5" s="2">
        <v>0.9854965620904067</v>
      </c>
      <c r="G5">
        <f t="shared" si="7"/>
        <v>9.8952788736069892E-9</v>
      </c>
      <c r="H5">
        <f t="shared" si="8"/>
        <v>0.99999999010472118</v>
      </c>
      <c r="I5">
        <f t="shared" si="4"/>
        <v>9.8952788736069884E-4</v>
      </c>
      <c r="J5" s="8">
        <f t="shared" si="5"/>
        <v>8.0949532199804425E-4</v>
      </c>
      <c r="K5" s="8">
        <f t="shared" si="6"/>
        <v>8.0949740113978226E-4</v>
      </c>
      <c r="L5" s="8">
        <f t="shared" si="1"/>
        <v>2.0791417380079322E-9</v>
      </c>
    </row>
    <row r="6" spans="1:12" ht="15.6" x14ac:dyDescent="0.3">
      <c r="A6" s="9" t="s">
        <v>35</v>
      </c>
      <c r="B6" s="1">
        <v>1E-3</v>
      </c>
      <c r="C6">
        <f t="shared" si="2"/>
        <v>1E-8</v>
      </c>
      <c r="D6">
        <f t="shared" si="0"/>
        <v>0.99999998999999995</v>
      </c>
      <c r="E6">
        <f t="shared" si="3"/>
        <v>1.0000000100000002</v>
      </c>
      <c r="F6" s="2">
        <v>0.9854509298335794</v>
      </c>
      <c r="G6">
        <f t="shared" si="7"/>
        <v>9.7517632143691025E-9</v>
      </c>
      <c r="H6">
        <f t="shared" si="8"/>
        <v>0.99999999024823683</v>
      </c>
      <c r="I6">
        <f t="shared" si="4"/>
        <v>9.751763214369102E-4</v>
      </c>
      <c r="J6" s="8">
        <f t="shared" si="5"/>
        <v>8.095053219980443E-4</v>
      </c>
      <c r="K6" s="8">
        <f t="shared" si="6"/>
        <v>8.0950715290299658E-4</v>
      </c>
      <c r="L6" s="8">
        <f t="shared" si="1"/>
        <v>1.8309049522801865E-9</v>
      </c>
    </row>
    <row r="7" spans="1:12" ht="15.6" x14ac:dyDescent="0.3">
      <c r="A7" s="9" t="s">
        <v>36</v>
      </c>
      <c r="B7" s="1">
        <v>1E-3</v>
      </c>
      <c r="C7">
        <f t="shared" si="2"/>
        <v>1E-8</v>
      </c>
      <c r="D7">
        <f t="shared" si="0"/>
        <v>0.99999998999999995</v>
      </c>
      <c r="E7">
        <f t="shared" si="3"/>
        <v>1.0000000100000002</v>
      </c>
      <c r="F7" s="2">
        <v>0.98523924553809206</v>
      </c>
      <c r="G7">
        <f t="shared" si="7"/>
        <v>9.6098840334036119E-9</v>
      </c>
      <c r="H7">
        <f t="shared" si="8"/>
        <v>0.999999990390116</v>
      </c>
      <c r="I7">
        <f t="shared" si="4"/>
        <v>9.6098840334036119E-4</v>
      </c>
      <c r="J7" s="8">
        <f t="shared" si="5"/>
        <v>8.0951532199804435E-4</v>
      </c>
      <c r="K7" s="8">
        <f t="shared" si="6"/>
        <v>8.0951676278702997E-4</v>
      </c>
      <c r="L7" s="8">
        <f t="shared" si="1"/>
        <v>1.4407889856226166E-9</v>
      </c>
    </row>
    <row r="8" spans="1:12" ht="15.6" x14ac:dyDescent="0.3">
      <c r="A8" s="9" t="s">
        <v>37</v>
      </c>
      <c r="B8" s="1">
        <v>1E-3</v>
      </c>
      <c r="C8">
        <f t="shared" si="2"/>
        <v>1E-8</v>
      </c>
      <c r="D8">
        <f t="shared" si="0"/>
        <v>0.99999998999999995</v>
      </c>
      <c r="E8">
        <f t="shared" si="3"/>
        <v>1.0000000100000002</v>
      </c>
      <c r="F8" s="2">
        <v>0.9850820808381664</v>
      </c>
      <c r="G8">
        <f t="shared" si="7"/>
        <v>9.468034803792415E-9</v>
      </c>
      <c r="H8">
        <f t="shared" si="8"/>
        <v>0.9999999905319652</v>
      </c>
      <c r="I8">
        <f t="shared" si="4"/>
        <v>9.4680348037924145E-4</v>
      </c>
      <c r="J8" s="8">
        <f t="shared" si="5"/>
        <v>8.095253219980444E-4</v>
      </c>
      <c r="K8" s="8">
        <f t="shared" si="6"/>
        <v>8.0952623082183373E-4</v>
      </c>
      <c r="L8" s="8">
        <f t="shared" si="1"/>
        <v>9.0882378933707791E-10</v>
      </c>
    </row>
    <row r="9" spans="1:12" ht="15.6" x14ac:dyDescent="0.3">
      <c r="A9" s="9" t="s">
        <v>38</v>
      </c>
      <c r="B9" s="1">
        <v>1E-3</v>
      </c>
      <c r="C9">
        <f t="shared" si="2"/>
        <v>1E-8</v>
      </c>
      <c r="D9">
        <f t="shared" si="0"/>
        <v>0.99999998999999995</v>
      </c>
      <c r="E9">
        <f t="shared" si="3"/>
        <v>1.0000000100000002</v>
      </c>
      <c r="F9" s="2">
        <v>0.98541877421963975</v>
      </c>
      <c r="G9">
        <f t="shared" si="7"/>
        <v>9.326791337661627E-9</v>
      </c>
      <c r="H9">
        <f t="shared" si="8"/>
        <v>0.99999999067320866</v>
      </c>
      <c r="I9">
        <f t="shared" si="4"/>
        <v>9.326791337661627E-4</v>
      </c>
      <c r="J9" s="8">
        <f t="shared" si="5"/>
        <v>8.0953532199804445E-4</v>
      </c>
      <c r="K9" s="8">
        <f t="shared" si="6"/>
        <v>8.0953555761317136E-4</v>
      </c>
      <c r="L9" s="8">
        <f t="shared" si="1"/>
        <v>2.3561512690981751E-10</v>
      </c>
    </row>
    <row r="10" spans="1:12" ht="15.6" x14ac:dyDescent="0.3">
      <c r="A10" s="9" t="s">
        <v>39</v>
      </c>
      <c r="B10" s="1">
        <v>1E-3</v>
      </c>
      <c r="C10">
        <f t="shared" si="2"/>
        <v>1E-8</v>
      </c>
      <c r="D10">
        <f t="shared" si="0"/>
        <v>0.99999998999999995</v>
      </c>
      <c r="E10">
        <f t="shared" si="3"/>
        <v>124.72809400506897</v>
      </c>
      <c r="F10" s="2">
        <v>122.93232708553137</v>
      </c>
      <c r="G10">
        <f t="shared" si="7"/>
        <v>9.1907952016402448E-9</v>
      </c>
      <c r="H10">
        <f t="shared" si="8"/>
        <v>0.99999999080920476</v>
      </c>
      <c r="I10">
        <f t="shared" si="4"/>
        <v>9.1907952016402443E-4</v>
      </c>
      <c r="J10" s="8">
        <f t="shared" si="5"/>
        <v>8.095453219980445E-4</v>
      </c>
      <c r="K10" s="8">
        <f t="shared" si="6"/>
        <v>8.0954474840837297E-4</v>
      </c>
      <c r="L10" s="8">
        <f t="shared" si="1"/>
        <v>5.7358967152799228E-10</v>
      </c>
    </row>
    <row r="11" spans="1:12" ht="15.6" x14ac:dyDescent="0.3">
      <c r="A11" s="9" t="s">
        <v>40</v>
      </c>
      <c r="B11" s="1">
        <v>0.12472809275778803</v>
      </c>
      <c r="C11">
        <f t="shared" si="2"/>
        <v>1.2472809275778802E-6</v>
      </c>
      <c r="D11">
        <f t="shared" si="0"/>
        <v>0.99999875271907246</v>
      </c>
      <c r="E11">
        <f t="shared" si="3"/>
        <v>2.5000031182062079</v>
      </c>
      <c r="F11" s="2">
        <v>2.5017393064985529</v>
      </c>
      <c r="G11">
        <f t="shared" si="7"/>
        <v>1.129845831519989E-6</v>
      </c>
      <c r="H11">
        <f t="shared" si="8"/>
        <v>0.99999887015416844</v>
      </c>
      <c r="I11">
        <f t="shared" si="4"/>
        <v>0.1129845831519989</v>
      </c>
      <c r="J11" s="8">
        <f t="shared" si="5"/>
        <v>8.1079260292562236E-4</v>
      </c>
      <c r="K11" s="8">
        <f t="shared" si="6"/>
        <v>8.1067459423989291E-4</v>
      </c>
      <c r="L11" s="8">
        <f t="shared" si="1"/>
        <v>1.1800868572945083E-7</v>
      </c>
    </row>
    <row r="12" spans="1:12" ht="15.6" x14ac:dyDescent="0.3">
      <c r="A12" s="9" t="s">
        <v>41</v>
      </c>
      <c r="B12" s="1">
        <v>0.31182023189447006</v>
      </c>
      <c r="C12">
        <f t="shared" si="2"/>
        <v>3.1182023189447007E-6</v>
      </c>
      <c r="D12">
        <f t="shared" si="0"/>
        <v>0.99999688179768109</v>
      </c>
      <c r="E12">
        <f t="shared" si="3"/>
        <v>82.60025756431466</v>
      </c>
      <c r="F12" s="2">
        <v>84.182431558590451</v>
      </c>
      <c r="G12">
        <f t="shared" si="7"/>
        <v>2.8265765333977761E-6</v>
      </c>
      <c r="H12">
        <f t="shared" si="8"/>
        <v>0.99999717342346661</v>
      </c>
      <c r="I12">
        <f t="shared" si="4"/>
        <v>0.2826576533397776</v>
      </c>
      <c r="J12" s="8">
        <f t="shared" si="5"/>
        <v>8.1391080524456704E-4</v>
      </c>
      <c r="K12" s="8">
        <f t="shared" si="6"/>
        <v>8.1350117077329069E-4</v>
      </c>
      <c r="L12" s="8">
        <f t="shared" si="1"/>
        <v>4.096344712763416E-7</v>
      </c>
    </row>
    <row r="13" spans="1:12" ht="15.6" x14ac:dyDescent="0.3">
      <c r="A13" s="9" t="s">
        <v>42</v>
      </c>
      <c r="B13" s="1">
        <v>25.756351154483227</v>
      </c>
      <c r="C13">
        <f t="shared" si="2"/>
        <v>2.5756351154483225E-4</v>
      </c>
      <c r="D13">
        <f t="shared" si="0"/>
        <v>0.99974243648845518</v>
      </c>
      <c r="E13">
        <f t="shared" si="3"/>
        <v>1.4864305687620978</v>
      </c>
      <c r="F13" s="2">
        <v>3.0372300626692357</v>
      </c>
      <c r="G13">
        <f t="shared" si="7"/>
        <v>2.3794741298940132E-4</v>
      </c>
      <c r="H13">
        <f t="shared" si="8"/>
        <v>0.99976205258701056</v>
      </c>
      <c r="I13">
        <f t="shared" si="4"/>
        <v>23.794741298940131</v>
      </c>
      <c r="J13" s="8">
        <f t="shared" si="5"/>
        <v>1.0714743167893992E-3</v>
      </c>
      <c r="K13" s="8">
        <f t="shared" si="6"/>
        <v>1.051448583762692E-3</v>
      </c>
      <c r="L13" s="8">
        <f t="shared" si="1"/>
        <v>2.0025733026707163E-5</v>
      </c>
    </row>
    <row r="14" spans="1:12" ht="15.6" x14ac:dyDescent="0.3">
      <c r="A14" s="9" t="s">
        <v>43</v>
      </c>
      <c r="B14" s="1">
        <v>38.275166869621899</v>
      </c>
      <c r="C14">
        <f t="shared" si="2"/>
        <v>3.8275166869621897E-4</v>
      </c>
      <c r="D14">
        <f t="shared" si="0"/>
        <v>0.99961724833130383</v>
      </c>
      <c r="E14">
        <f t="shared" si="3"/>
        <v>0.17663526420780268</v>
      </c>
      <c r="F14">
        <f>F2</f>
        <v>0.24206139118118761</v>
      </c>
      <c r="G14">
        <f t="shared" si="7"/>
        <v>7.2252907122388515E-4</v>
      </c>
      <c r="H14">
        <f t="shared" si="8"/>
        <v>0.99927747092877617</v>
      </c>
      <c r="I14">
        <f t="shared" si="4"/>
        <v>72.252907122388521</v>
      </c>
      <c r="J14" s="8">
        <f>C14</f>
        <v>3.8275166869621897E-4</v>
      </c>
      <c r="K14" s="8">
        <f>G14</f>
        <v>7.2252907122388515E-4</v>
      </c>
      <c r="L14" s="8">
        <f t="shared" si="1"/>
        <v>3.3977740252766618E-4</v>
      </c>
    </row>
    <row r="15" spans="1:12" ht="15.6" x14ac:dyDescent="0.3">
      <c r="A15" s="9" t="s">
        <v>44</v>
      </c>
      <c r="B15" s="1">
        <v>6.7581565264843944</v>
      </c>
      <c r="C15">
        <f t="shared" si="2"/>
        <v>6.7581565264843941E-5</v>
      </c>
      <c r="D15">
        <f t="shared" si="0"/>
        <v>0.99993241843473513</v>
      </c>
      <c r="E15">
        <f t="shared" si="3"/>
        <v>6.8228910081960219</v>
      </c>
      <c r="F15">
        <f>F3</f>
        <v>8.0689309197224293E-2</v>
      </c>
      <c r="G15">
        <f t="shared" si="7"/>
        <v>1.7477002442152498E-4</v>
      </c>
      <c r="H15">
        <f t="shared" si="8"/>
        <v>0.99982522997557843</v>
      </c>
      <c r="I15">
        <f t="shared" si="4"/>
        <v>17.477002442152497</v>
      </c>
      <c r="J15" s="8">
        <f t="shared" ref="J15:J25" si="9">C15+J14</f>
        <v>4.503332339610629E-4</v>
      </c>
      <c r="K15" s="8">
        <f>K14+G15</f>
        <v>8.9729909564541016E-4</v>
      </c>
      <c r="L15" s="8">
        <f t="shared" si="1"/>
        <v>4.4696586168434726E-4</v>
      </c>
    </row>
    <row r="16" spans="1:12" ht="15.6" x14ac:dyDescent="0.3">
      <c r="A16" s="9" t="s">
        <v>45</v>
      </c>
      <c r="B16" s="1">
        <v>46.10704919937951</v>
      </c>
      <c r="C16">
        <f t="shared" si="2"/>
        <v>4.610704919937951E-4</v>
      </c>
      <c r="D16">
        <f t="shared" si="0"/>
        <v>0.99953892950800616</v>
      </c>
      <c r="E16">
        <f t="shared" si="3"/>
        <v>2.1698662147078339E-5</v>
      </c>
      <c r="F16">
        <f t="shared" ref="F16:F24" si="10">F4</f>
        <v>7.9011172380248249E-4</v>
      </c>
      <c r="G16">
        <f t="shared" si="7"/>
        <v>1.4099607919392843E-5</v>
      </c>
      <c r="H16">
        <f t="shared" si="8"/>
        <v>0.99998590039208057</v>
      </c>
      <c r="I16">
        <f t="shared" si="4"/>
        <v>1.4099607919392843</v>
      </c>
      <c r="J16" s="8">
        <f t="shared" si="9"/>
        <v>9.1140372595485794E-4</v>
      </c>
      <c r="K16" s="8">
        <f t="shared" ref="K16:K25" si="11">K15+G16</f>
        <v>9.1139870356480299E-4</v>
      </c>
      <c r="L16" s="8">
        <f t="shared" si="1"/>
        <v>5.0223900549496367E-9</v>
      </c>
    </row>
    <row r="17" spans="1:12" ht="15.6" x14ac:dyDescent="0.3">
      <c r="A17" s="9" t="s">
        <v>46</v>
      </c>
      <c r="B17" s="1">
        <v>1E-3</v>
      </c>
      <c r="C17">
        <f t="shared" si="2"/>
        <v>1E-8</v>
      </c>
      <c r="D17">
        <f t="shared" si="0"/>
        <v>0.99999998999999995</v>
      </c>
      <c r="E17">
        <f t="shared" si="3"/>
        <v>1.0000000100000002</v>
      </c>
      <c r="F17">
        <f>F5</f>
        <v>0.9854965620904067</v>
      </c>
      <c r="G17">
        <f t="shared" si="7"/>
        <v>1.1140108444754689E-8</v>
      </c>
      <c r="H17">
        <f t="shared" si="8"/>
        <v>0.99999998885989161</v>
      </c>
      <c r="I17">
        <f t="shared" si="4"/>
        <v>1.1140108444754689E-3</v>
      </c>
      <c r="J17" s="8">
        <f t="shared" si="9"/>
        <v>9.1141372595485799E-4</v>
      </c>
      <c r="K17" s="8">
        <f t="shared" si="11"/>
        <v>9.1140984367324776E-4</v>
      </c>
      <c r="L17" s="8">
        <f t="shared" si="1"/>
        <v>3.8822816102309851E-9</v>
      </c>
    </row>
    <row r="18" spans="1:12" ht="15.6" x14ac:dyDescent="0.3">
      <c r="A18" s="9" t="s">
        <v>47</v>
      </c>
      <c r="B18" s="1">
        <v>1E-3</v>
      </c>
      <c r="C18">
        <f t="shared" si="2"/>
        <v>1E-8</v>
      </c>
      <c r="D18">
        <f t="shared" si="0"/>
        <v>0.99999998999999995</v>
      </c>
      <c r="E18">
        <f t="shared" si="3"/>
        <v>1.0000000100000002</v>
      </c>
      <c r="F18">
        <f t="shared" si="10"/>
        <v>0.9854509298335794</v>
      </c>
      <c r="G18">
        <f t="shared" si="7"/>
        <v>1.0978538451317943E-8</v>
      </c>
      <c r="H18">
        <f t="shared" si="8"/>
        <v>0.99999998902146159</v>
      </c>
      <c r="I18">
        <f t="shared" si="4"/>
        <v>1.0978538451317944E-3</v>
      </c>
      <c r="J18" s="8">
        <f t="shared" si="9"/>
        <v>9.1142372595485804E-4</v>
      </c>
      <c r="K18" s="8">
        <f t="shared" si="11"/>
        <v>9.1142082221169903E-4</v>
      </c>
      <c r="L18" s="8">
        <f t="shared" si="1"/>
        <v>2.9037431590077031E-9</v>
      </c>
    </row>
    <row r="19" spans="1:12" ht="15.6" x14ac:dyDescent="0.3">
      <c r="A19" s="9" t="s">
        <v>48</v>
      </c>
      <c r="B19" s="1">
        <v>1E-3</v>
      </c>
      <c r="C19">
        <f t="shared" si="2"/>
        <v>1E-8</v>
      </c>
      <c r="D19">
        <f t="shared" si="0"/>
        <v>0.99999998999999995</v>
      </c>
      <c r="E19">
        <f t="shared" si="3"/>
        <v>1.0000000100000002</v>
      </c>
      <c r="F19">
        <f t="shared" si="10"/>
        <v>0.98523924553809206</v>
      </c>
      <c r="G19">
        <f t="shared" si="7"/>
        <v>1.081881080629024E-8</v>
      </c>
      <c r="H19">
        <f t="shared" si="8"/>
        <v>0.99999998918118915</v>
      </c>
      <c r="I19">
        <f t="shared" si="4"/>
        <v>1.0818810806290241E-3</v>
      </c>
      <c r="J19" s="8">
        <f t="shared" si="9"/>
        <v>9.1143372595485809E-4</v>
      </c>
      <c r="K19" s="8">
        <f t="shared" si="11"/>
        <v>9.1143164102250535E-4</v>
      </c>
      <c r="L19" s="8">
        <f t="shared" si="1"/>
        <v>2.0849323527404387E-9</v>
      </c>
    </row>
    <row r="20" spans="1:12" ht="15.6" x14ac:dyDescent="0.3">
      <c r="A20" s="9" t="s">
        <v>49</v>
      </c>
      <c r="B20" s="1">
        <v>1E-3</v>
      </c>
      <c r="C20">
        <f t="shared" si="2"/>
        <v>1E-8</v>
      </c>
      <c r="D20">
        <f t="shared" si="0"/>
        <v>0.99999998999999995</v>
      </c>
      <c r="E20">
        <f t="shared" si="3"/>
        <v>1.0000000100000002</v>
      </c>
      <c r="F20">
        <f t="shared" si="10"/>
        <v>0.9850820808381664</v>
      </c>
      <c r="G20">
        <f t="shared" si="7"/>
        <v>1.0659116881089783E-8</v>
      </c>
      <c r="H20">
        <f t="shared" si="8"/>
        <v>0.99999998934088308</v>
      </c>
      <c r="I20">
        <f t="shared" si="4"/>
        <v>1.0659116881089783E-3</v>
      </c>
      <c r="J20" s="8">
        <f t="shared" si="9"/>
        <v>9.1144372595485814E-4</v>
      </c>
      <c r="K20" s="8">
        <f t="shared" si="11"/>
        <v>9.1144230013938648E-4</v>
      </c>
      <c r="L20" s="8">
        <f t="shared" si="1"/>
        <v>1.4258154716574253E-9</v>
      </c>
    </row>
    <row r="21" spans="1:12" ht="15.6" x14ac:dyDescent="0.3">
      <c r="A21" s="9" t="s">
        <v>50</v>
      </c>
      <c r="B21" s="1">
        <v>1E-3</v>
      </c>
      <c r="C21">
        <f t="shared" si="2"/>
        <v>1E-8</v>
      </c>
      <c r="D21">
        <f t="shared" si="0"/>
        <v>0.99999998999999995</v>
      </c>
      <c r="E21">
        <f t="shared" si="3"/>
        <v>1.0000000100000002</v>
      </c>
      <c r="F21">
        <f t="shared" si="10"/>
        <v>0.98541877421963975</v>
      </c>
      <c r="G21">
        <f t="shared" si="7"/>
        <v>1.0500104925199303E-8</v>
      </c>
      <c r="H21">
        <f t="shared" si="8"/>
        <v>0.9999999894998951</v>
      </c>
      <c r="I21">
        <f t="shared" si="4"/>
        <v>1.0500104925199303E-3</v>
      </c>
      <c r="J21" s="8">
        <f t="shared" si="9"/>
        <v>9.1145372595485819E-4</v>
      </c>
      <c r="K21" s="8">
        <f t="shared" si="11"/>
        <v>9.1145280024431167E-4</v>
      </c>
      <c r="L21" s="8">
        <f t="shared" si="1"/>
        <v>9.257105465206375E-10</v>
      </c>
    </row>
    <row r="22" spans="1:12" ht="15.6" x14ac:dyDescent="0.3">
      <c r="A22" s="9" t="s">
        <v>51</v>
      </c>
      <c r="B22" s="1">
        <v>1E-3</v>
      </c>
      <c r="C22">
        <f t="shared" si="2"/>
        <v>1E-8</v>
      </c>
      <c r="D22">
        <f t="shared" si="0"/>
        <v>0.99999998999999995</v>
      </c>
      <c r="E22">
        <f t="shared" si="3"/>
        <v>63.16034200061646</v>
      </c>
      <c r="F22">
        <f t="shared" si="10"/>
        <v>122.93232708553137</v>
      </c>
      <c r="G22">
        <f t="shared" si="7"/>
        <v>1.0347000415922908E-8</v>
      </c>
      <c r="H22">
        <f t="shared" si="8"/>
        <v>0.99999998965299963</v>
      </c>
      <c r="I22">
        <f t="shared" si="4"/>
        <v>1.0347000415922908E-3</v>
      </c>
      <c r="J22" s="8">
        <f t="shared" si="9"/>
        <v>9.1146372595485824E-4</v>
      </c>
      <c r="K22" s="8">
        <f t="shared" si="11"/>
        <v>9.1146314724472764E-4</v>
      </c>
      <c r="L22" s="8">
        <f t="shared" si="1"/>
        <v>5.7871013059776488E-10</v>
      </c>
    </row>
    <row r="23" spans="1:12" ht="15.6" x14ac:dyDescent="0.3">
      <c r="A23" s="9" t="s">
        <v>52</v>
      </c>
      <c r="B23" s="1">
        <v>6.3160341369013037E-2</v>
      </c>
      <c r="C23">
        <f t="shared" si="2"/>
        <v>6.3160341369013037E-7</v>
      </c>
      <c r="D23">
        <f t="shared" si="0"/>
        <v>0.99999936839658632</v>
      </c>
      <c r="E23">
        <f t="shared" si="3"/>
        <v>1.5832730000006314E-2</v>
      </c>
      <c r="F23">
        <f t="shared" si="10"/>
        <v>2.5017393064985529</v>
      </c>
      <c r="G23">
        <f t="shared" si="7"/>
        <v>1.2719808263231778E-6</v>
      </c>
      <c r="H23">
        <f t="shared" si="8"/>
        <v>0.99999872801917367</v>
      </c>
      <c r="I23">
        <f t="shared" si="4"/>
        <v>0.12719808263231777</v>
      </c>
      <c r="J23" s="8">
        <f t="shared" si="9"/>
        <v>9.1209532936854841E-4</v>
      </c>
      <c r="K23" s="8">
        <f t="shared" si="11"/>
        <v>9.1273512807105086E-4</v>
      </c>
      <c r="L23" s="8">
        <f t="shared" si="1"/>
        <v>6.3979870250244295E-7</v>
      </c>
    </row>
    <row r="24" spans="1:12" ht="15.6" x14ac:dyDescent="0.3">
      <c r="A24" s="9" t="s">
        <v>53</v>
      </c>
      <c r="B24" s="1">
        <v>1E-3</v>
      </c>
      <c r="C24">
        <f t="shared" si="2"/>
        <v>1E-8</v>
      </c>
      <c r="D24">
        <f t="shared" si="0"/>
        <v>0.99999998999999995</v>
      </c>
      <c r="E24">
        <f t="shared" si="3"/>
        <v>1.0000000100000002</v>
      </c>
      <c r="F24">
        <f t="shared" si="10"/>
        <v>84.182431558590451</v>
      </c>
      <c r="G24">
        <f t="shared" si="7"/>
        <v>3.1821603826730616E-6</v>
      </c>
      <c r="H24">
        <f t="shared" si="8"/>
        <v>0.99999681783961736</v>
      </c>
      <c r="I24">
        <f t="shared" si="4"/>
        <v>0.31821603826730616</v>
      </c>
      <c r="J24" s="8">
        <f t="shared" si="9"/>
        <v>9.1210532936854846E-4</v>
      </c>
      <c r="K24" s="8">
        <f t="shared" si="11"/>
        <v>9.1591728845372394E-4</v>
      </c>
      <c r="L24" s="8">
        <f t="shared" si="1"/>
        <v>3.8119590851754762E-6</v>
      </c>
    </row>
    <row r="25" spans="1:12" ht="15.6" x14ac:dyDescent="0.3">
      <c r="A25" s="9" t="s">
        <v>54</v>
      </c>
      <c r="B25" s="1">
        <v>1E-3</v>
      </c>
      <c r="C25">
        <f t="shared" si="2"/>
        <v>1E-8</v>
      </c>
      <c r="D25">
        <f t="shared" si="0"/>
        <v>0.99999998999999995</v>
      </c>
      <c r="E25">
        <f t="shared" si="3"/>
        <v>0</v>
      </c>
      <c r="F25">
        <f>F13</f>
        <v>3.0372300626692357</v>
      </c>
      <c r="G25">
        <f t="shared" si="7"/>
        <v>2.6788114617934974E-4</v>
      </c>
      <c r="H25">
        <f t="shared" si="8"/>
        <v>0.99973211885382063</v>
      </c>
      <c r="I25">
        <f t="shared" si="4"/>
        <v>26.788114617934973</v>
      </c>
      <c r="J25" s="8">
        <f t="shared" si="9"/>
        <v>9.1211532936854851E-4</v>
      </c>
      <c r="K25" s="8">
        <f t="shared" si="11"/>
        <v>1.1837984346330737E-3</v>
      </c>
      <c r="L25" s="8">
        <f t="shared" si="1"/>
        <v>2.7168310526452517E-4</v>
      </c>
    </row>
    <row r="26" spans="1:12" x14ac:dyDescent="0.3">
      <c r="J26" s="8"/>
      <c r="K26" s="8"/>
      <c r="L26" s="8">
        <f>SUM(L2:L25)</f>
        <v>1.0835066417705166E-3</v>
      </c>
    </row>
    <row r="28" spans="1:12" x14ac:dyDescent="0.3">
      <c r="E28" t="s">
        <v>55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6"/>
  <sheetViews>
    <sheetView zoomScale="70" zoomScaleNormal="70" workbookViewId="0">
      <selection activeCell="L26" sqref="L26"/>
    </sheetView>
  </sheetViews>
  <sheetFormatPr defaultRowHeight="14.4" x14ac:dyDescent="0.3"/>
  <cols>
    <col min="1" max="1" width="15.33203125" customWidth="1"/>
    <col min="2" max="2" width="15.44140625" bestFit="1" customWidth="1"/>
    <col min="3" max="8" width="16.6640625" customWidth="1"/>
    <col min="9"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86.4"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0.48068141397244735</v>
      </c>
      <c r="C2">
        <f t="shared" ref="C2:C25" si="0">B2/100000</f>
        <v>4.8068141397244732E-6</v>
      </c>
      <c r="D2">
        <f t="shared" ref="D2:D25" si="1">1-C2</f>
        <v>0.99999519318586028</v>
      </c>
      <c r="E2">
        <f>C3/(C2*D2)</f>
        <v>4.2000201887164303</v>
      </c>
      <c r="F2" s="2">
        <v>4.1999625005188364</v>
      </c>
      <c r="G2">
        <v>4.8068141397244732E-6</v>
      </c>
      <c r="H2">
        <v>0.99999519318586028</v>
      </c>
      <c r="I2">
        <f>G2*100000</f>
        <v>0.48068141397244735</v>
      </c>
      <c r="J2" s="8">
        <f>C2</f>
        <v>4.8068141397244732E-6</v>
      </c>
      <c r="K2" s="8">
        <f>G2</f>
        <v>4.8068141397244732E-6</v>
      </c>
      <c r="L2" s="8">
        <f t="shared" ref="L2:L25" si="2">ABS(J2-K2)</f>
        <v>0</v>
      </c>
    </row>
    <row r="3" spans="1:12" ht="15.6" x14ac:dyDescent="0.3">
      <c r="A3" s="9" t="s">
        <v>32</v>
      </c>
      <c r="B3" s="1">
        <v>2.018861938684279</v>
      </c>
      <c r="C3">
        <f t="shared" si="0"/>
        <v>2.018861938684279E-5</v>
      </c>
      <c r="D3">
        <f t="shared" si="1"/>
        <v>0.9999798113806132</v>
      </c>
      <c r="E3">
        <f t="shared" ref="E3:E25" si="3">C4/(C3*D3)</f>
        <v>0.52382009901412985</v>
      </c>
      <c r="F3" s="2">
        <v>0.52427302552083399</v>
      </c>
      <c r="G3">
        <f>F2*G2*H2</f>
        <v>2.0188342091731811E-5</v>
      </c>
      <c r="H3">
        <f>1-G3</f>
        <v>0.99997981165790828</v>
      </c>
      <c r="I3">
        <f t="shared" ref="I3:I25" si="4">G3*100000</f>
        <v>2.018834209173181</v>
      </c>
      <c r="J3" s="8">
        <f t="shared" ref="J3:J13" si="5">C3+J2</f>
        <v>2.4995433526567262E-5</v>
      </c>
      <c r="K3" s="8">
        <f t="shared" ref="K3:K13" si="6">G3+K2</f>
        <v>2.4995156231456283E-5</v>
      </c>
      <c r="L3" s="8">
        <f t="shared" si="2"/>
        <v>2.7729511097924391E-10</v>
      </c>
    </row>
    <row r="4" spans="1:12" ht="15.6" x14ac:dyDescent="0.3">
      <c r="A4" s="9" t="s">
        <v>33</v>
      </c>
      <c r="B4" s="1">
        <v>1.0574991107393841</v>
      </c>
      <c r="C4">
        <f t="shared" si="0"/>
        <v>1.057499110739384E-5</v>
      </c>
      <c r="D4">
        <f t="shared" si="1"/>
        <v>0.99998942500889265</v>
      </c>
      <c r="E4">
        <f t="shared" si="3"/>
        <v>9.4563727283302379E-4</v>
      </c>
      <c r="F4" s="2">
        <v>8.9895464464887452E-4</v>
      </c>
      <c r="G4">
        <f t="shared" ref="G4:G25" si="7">F3*G3*H3</f>
        <v>1.0583989511167096E-5</v>
      </c>
      <c r="H4">
        <f t="shared" ref="H4:H25" si="8">1-G4</f>
        <v>0.99998941601048885</v>
      </c>
      <c r="I4">
        <f t="shared" si="4"/>
        <v>1.0583989511167096</v>
      </c>
      <c r="J4" s="8">
        <f t="shared" si="5"/>
        <v>3.5570424633961104E-5</v>
      </c>
      <c r="K4" s="8">
        <f t="shared" si="6"/>
        <v>3.557914574262338E-5</v>
      </c>
      <c r="L4" s="8">
        <f t="shared" si="2"/>
        <v>8.7211086622750872E-9</v>
      </c>
    </row>
    <row r="5" spans="1:12" ht="15.6" x14ac:dyDescent="0.3">
      <c r="A5" s="9" t="s">
        <v>34</v>
      </c>
      <c r="B5" s="1">
        <v>1E-3</v>
      </c>
      <c r="C5">
        <f t="shared" si="0"/>
        <v>1E-8</v>
      </c>
      <c r="D5">
        <f t="shared" si="1"/>
        <v>0.99999998999999995</v>
      </c>
      <c r="E5">
        <f t="shared" si="3"/>
        <v>1.0000000100000002</v>
      </c>
      <c r="F5" s="2">
        <v>0.94093647398272451</v>
      </c>
      <c r="G5">
        <f t="shared" si="7"/>
        <v>9.5144258283296358E-9</v>
      </c>
      <c r="H5">
        <f t="shared" si="8"/>
        <v>0.9999999904855742</v>
      </c>
      <c r="I5">
        <f t="shared" si="4"/>
        <v>9.5144258283296358E-4</v>
      </c>
      <c r="J5" s="8">
        <f t="shared" si="5"/>
        <v>3.5580424633961106E-5</v>
      </c>
      <c r="K5" s="8">
        <f t="shared" si="6"/>
        <v>3.558866016845171E-5</v>
      </c>
      <c r="L5" s="8">
        <f t="shared" si="2"/>
        <v>8.2355344906037318E-9</v>
      </c>
    </row>
    <row r="6" spans="1:12" ht="15.6" x14ac:dyDescent="0.3">
      <c r="A6" s="9" t="s">
        <v>35</v>
      </c>
      <c r="B6" s="1">
        <v>1E-3</v>
      </c>
      <c r="C6">
        <f t="shared" si="0"/>
        <v>1E-8</v>
      </c>
      <c r="D6">
        <f t="shared" si="1"/>
        <v>0.99999998999999995</v>
      </c>
      <c r="E6">
        <f t="shared" si="3"/>
        <v>1.0000000100000002</v>
      </c>
      <c r="F6" s="2">
        <v>0.92891744156698863</v>
      </c>
      <c r="G6">
        <f t="shared" si="7"/>
        <v>8.9524702057010353E-9</v>
      </c>
      <c r="H6">
        <f t="shared" si="8"/>
        <v>0.99999999104752979</v>
      </c>
      <c r="I6">
        <f t="shared" si="4"/>
        <v>8.9524702057010351E-4</v>
      </c>
      <c r="J6" s="8">
        <f t="shared" si="5"/>
        <v>3.5590424633961108E-5</v>
      </c>
      <c r="K6" s="8">
        <f t="shared" si="6"/>
        <v>3.5597612638657413E-5</v>
      </c>
      <c r="L6" s="8">
        <f t="shared" si="2"/>
        <v>7.1880046963057761E-9</v>
      </c>
    </row>
    <row r="7" spans="1:12" ht="15.6" x14ac:dyDescent="0.3">
      <c r="A7" s="9" t="s">
        <v>36</v>
      </c>
      <c r="B7" s="1">
        <v>1E-3</v>
      </c>
      <c r="C7">
        <f t="shared" si="0"/>
        <v>1E-8</v>
      </c>
      <c r="D7">
        <f t="shared" si="1"/>
        <v>0.99999998999999995</v>
      </c>
      <c r="E7">
        <f t="shared" si="3"/>
        <v>1.0000000100000002</v>
      </c>
      <c r="F7" s="2">
        <v>0.91777583697942122</v>
      </c>
      <c r="G7">
        <f t="shared" si="7"/>
        <v>8.3161056447348097E-9</v>
      </c>
      <c r="H7">
        <f t="shared" si="8"/>
        <v>0.99999999168389431</v>
      </c>
      <c r="I7">
        <f t="shared" si="4"/>
        <v>8.3161056447348097E-4</v>
      </c>
      <c r="J7" s="8">
        <f t="shared" si="5"/>
        <v>3.5600424633961109E-5</v>
      </c>
      <c r="K7" s="8">
        <f t="shared" si="6"/>
        <v>3.5605928744302149E-5</v>
      </c>
      <c r="L7" s="8">
        <f t="shared" si="2"/>
        <v>5.5041103410401041E-9</v>
      </c>
    </row>
    <row r="8" spans="1:12" ht="15.6" x14ac:dyDescent="0.3">
      <c r="A8" s="9" t="s">
        <v>37</v>
      </c>
      <c r="B8" s="1">
        <v>1E-3</v>
      </c>
      <c r="C8">
        <f t="shared" si="0"/>
        <v>1E-8</v>
      </c>
      <c r="D8">
        <f t="shared" si="1"/>
        <v>0.99999998999999995</v>
      </c>
      <c r="E8">
        <f t="shared" si="3"/>
        <v>1.0000000100000002</v>
      </c>
      <c r="F8" s="2">
        <v>0.88983532482074645</v>
      </c>
      <c r="G8">
        <f t="shared" si="7"/>
        <v>7.6323207550345924E-9</v>
      </c>
      <c r="H8">
        <f t="shared" si="8"/>
        <v>0.99999999236767922</v>
      </c>
      <c r="I8">
        <f t="shared" si="4"/>
        <v>7.6323207550345925E-4</v>
      </c>
      <c r="J8" s="8">
        <f t="shared" si="5"/>
        <v>3.5610424633961111E-5</v>
      </c>
      <c r="K8" s="8">
        <f t="shared" si="6"/>
        <v>3.5613561065057186E-5</v>
      </c>
      <c r="L8" s="8">
        <f t="shared" si="2"/>
        <v>3.1364310960752787E-9</v>
      </c>
    </row>
    <row r="9" spans="1:12" ht="15.6" x14ac:dyDescent="0.3">
      <c r="A9" s="9" t="s">
        <v>38</v>
      </c>
      <c r="B9" s="1">
        <v>1E-3</v>
      </c>
      <c r="C9">
        <f t="shared" si="0"/>
        <v>1E-8</v>
      </c>
      <c r="D9">
        <f t="shared" si="1"/>
        <v>0.99999998999999995</v>
      </c>
      <c r="E9">
        <f t="shared" si="3"/>
        <v>1.0000000100000002</v>
      </c>
      <c r="F9" s="2">
        <v>0.87889999000300101</v>
      </c>
      <c r="G9">
        <f t="shared" si="7"/>
        <v>6.7915085663573595E-9</v>
      </c>
      <c r="H9">
        <f t="shared" si="8"/>
        <v>0.99999999320849142</v>
      </c>
      <c r="I9">
        <f t="shared" si="4"/>
        <v>6.7915085663573598E-4</v>
      </c>
      <c r="J9" s="8">
        <f t="shared" si="5"/>
        <v>3.5620424633961112E-5</v>
      </c>
      <c r="K9" s="8">
        <f t="shared" si="6"/>
        <v>3.5620352573623543E-5</v>
      </c>
      <c r="L9" s="8">
        <f t="shared" si="2"/>
        <v>7.2060337568975036E-11</v>
      </c>
    </row>
    <row r="10" spans="1:12" ht="15.6" x14ac:dyDescent="0.3">
      <c r="A10" s="9" t="s">
        <v>39</v>
      </c>
      <c r="B10" s="1">
        <v>1E-3</v>
      </c>
      <c r="C10">
        <f t="shared" si="0"/>
        <v>1E-8</v>
      </c>
      <c r="D10">
        <f t="shared" si="1"/>
        <v>0.99999998999999995</v>
      </c>
      <c r="E10">
        <f t="shared" si="3"/>
        <v>1.0000000100000002</v>
      </c>
      <c r="F10" s="2">
        <v>0.8722834252885745</v>
      </c>
      <c r="G10">
        <f t="shared" si="7"/>
        <v>5.9690567705378783E-9</v>
      </c>
      <c r="H10">
        <f t="shared" si="8"/>
        <v>0.9999999940309432</v>
      </c>
      <c r="I10">
        <f t="shared" si="4"/>
        <v>5.9690567705378782E-4</v>
      </c>
      <c r="J10" s="8">
        <f t="shared" si="5"/>
        <v>3.5630424633961114E-5</v>
      </c>
      <c r="K10" s="8">
        <f t="shared" si="6"/>
        <v>3.5626321630394078E-5</v>
      </c>
      <c r="L10" s="8">
        <f t="shared" si="2"/>
        <v>4.1030035670357027E-9</v>
      </c>
    </row>
    <row r="11" spans="1:12" ht="15.6" x14ac:dyDescent="0.3">
      <c r="A11" s="9" t="s">
        <v>40</v>
      </c>
      <c r="B11" s="1">
        <v>1E-3</v>
      </c>
      <c r="C11">
        <f t="shared" si="0"/>
        <v>1E-8</v>
      </c>
      <c r="D11">
        <f t="shared" si="1"/>
        <v>0.99999998999999995</v>
      </c>
      <c r="E11">
        <f t="shared" si="3"/>
        <v>1.0000000100000002</v>
      </c>
      <c r="F11" s="2">
        <v>0.86614179799416735</v>
      </c>
      <c r="G11">
        <f t="shared" si="7"/>
        <v>5.2067092544675933E-9</v>
      </c>
      <c r="H11">
        <f t="shared" si="8"/>
        <v>0.99999999479329071</v>
      </c>
      <c r="I11">
        <f t="shared" si="4"/>
        <v>5.2067092544675936E-4</v>
      </c>
      <c r="J11" s="8">
        <f t="shared" si="5"/>
        <v>3.5640424633961116E-5</v>
      </c>
      <c r="K11" s="8">
        <f t="shared" si="6"/>
        <v>3.5631528339648546E-5</v>
      </c>
      <c r="L11" s="8">
        <f t="shared" si="2"/>
        <v>8.8962943125699113E-9</v>
      </c>
    </row>
    <row r="12" spans="1:12" ht="15.6" x14ac:dyDescent="0.3">
      <c r="A12" s="9" t="s">
        <v>41</v>
      </c>
      <c r="B12" s="1">
        <v>1E-3</v>
      </c>
      <c r="C12">
        <f t="shared" si="0"/>
        <v>1E-8</v>
      </c>
      <c r="D12">
        <f t="shared" si="1"/>
        <v>0.99999998999999995</v>
      </c>
      <c r="E12">
        <f t="shared" si="3"/>
        <v>576.81770253511388</v>
      </c>
      <c r="F12" s="2">
        <v>497.47761806593735</v>
      </c>
      <c r="G12">
        <f t="shared" si="7"/>
        <v>4.5097484918164826E-9</v>
      </c>
      <c r="H12">
        <f t="shared" si="8"/>
        <v>0.99999999549025154</v>
      </c>
      <c r="I12">
        <f t="shared" si="4"/>
        <v>4.5097484918164827E-4</v>
      </c>
      <c r="J12" s="8">
        <f t="shared" si="5"/>
        <v>3.5650424633961117E-5</v>
      </c>
      <c r="K12" s="8">
        <f t="shared" si="6"/>
        <v>3.5636038088140364E-5</v>
      </c>
      <c r="L12" s="8">
        <f t="shared" si="2"/>
        <v>1.4386545820752928E-8</v>
      </c>
    </row>
    <row r="13" spans="1:12" ht="15.6" x14ac:dyDescent="0.3">
      <c r="A13" s="9" t="s">
        <v>42</v>
      </c>
      <c r="B13" s="1">
        <v>0.57681769676693684</v>
      </c>
      <c r="C13">
        <f t="shared" si="0"/>
        <v>5.7681769676693687E-6</v>
      </c>
      <c r="D13">
        <f t="shared" si="1"/>
        <v>0.99999423182303238</v>
      </c>
      <c r="E13">
        <f t="shared" si="3"/>
        <v>2.3377607573695465</v>
      </c>
      <c r="F13" s="2">
        <v>1.6252449110457694</v>
      </c>
      <c r="G13">
        <f t="shared" si="7"/>
        <v>2.2434989276677011E-6</v>
      </c>
      <c r="H13">
        <f t="shared" si="8"/>
        <v>0.99999775650107237</v>
      </c>
      <c r="I13">
        <f t="shared" si="4"/>
        <v>0.22434989276677011</v>
      </c>
      <c r="J13" s="8">
        <f t="shared" si="5"/>
        <v>4.1418601601630487E-5</v>
      </c>
      <c r="K13" s="8">
        <f t="shared" si="6"/>
        <v>3.7879537015808064E-5</v>
      </c>
      <c r="L13" s="8">
        <f t="shared" si="2"/>
        <v>3.5390645858224227E-6</v>
      </c>
    </row>
    <row r="14" spans="1:12" ht="15.6" x14ac:dyDescent="0.3">
      <c r="A14" s="9" t="s">
        <v>43</v>
      </c>
      <c r="B14" s="1">
        <v>1.3484539974918757</v>
      </c>
      <c r="C14">
        <f t="shared" si="0"/>
        <v>1.3484539974918757E-5</v>
      </c>
      <c r="D14">
        <f t="shared" si="1"/>
        <v>0.99998651546002504</v>
      </c>
      <c r="E14">
        <f t="shared" si="3"/>
        <v>7.4160000013484713E-4</v>
      </c>
      <c r="F14">
        <f>F2</f>
        <v>4.1999625005188364</v>
      </c>
      <c r="G14">
        <f t="shared" si="7"/>
        <v>3.6462270348037766E-6</v>
      </c>
      <c r="H14">
        <f t="shared" si="8"/>
        <v>0.99999635377296514</v>
      </c>
      <c r="I14">
        <f t="shared" si="4"/>
        <v>0.36462270348037767</v>
      </c>
      <c r="J14" s="8">
        <f>C14</f>
        <v>1.3484539974918757E-5</v>
      </c>
      <c r="K14" s="8">
        <f>G14</f>
        <v>3.6462270348037766E-6</v>
      </c>
      <c r="L14" s="8">
        <f t="shared" si="2"/>
        <v>9.8383129401149799E-6</v>
      </c>
    </row>
    <row r="15" spans="1:12" ht="15.6" x14ac:dyDescent="0.3">
      <c r="A15" s="9" t="s">
        <v>44</v>
      </c>
      <c r="B15" s="1">
        <v>1E-3</v>
      </c>
      <c r="C15">
        <f t="shared" si="0"/>
        <v>1E-8</v>
      </c>
      <c r="D15">
        <f t="shared" si="1"/>
        <v>0.99999998999999995</v>
      </c>
      <c r="E15">
        <f t="shared" si="3"/>
        <v>1348.4540109764157</v>
      </c>
      <c r="F15">
        <f>F3</f>
        <v>0.52427302552083399</v>
      </c>
      <c r="G15">
        <f t="shared" si="7"/>
        <v>1.5313960976171729E-5</v>
      </c>
      <c r="H15">
        <f t="shared" si="8"/>
        <v>0.9999846860390238</v>
      </c>
      <c r="I15">
        <f t="shared" si="4"/>
        <v>1.531396097617173</v>
      </c>
      <c r="J15" s="8">
        <f t="shared" ref="J15:J25" si="9">C15+J14</f>
        <v>1.3494539974918757E-5</v>
      </c>
      <c r="K15" s="8">
        <f>K14+G15</f>
        <v>1.8960188010975506E-5</v>
      </c>
      <c r="L15" s="8">
        <f t="shared" si="2"/>
        <v>5.4656480360567495E-6</v>
      </c>
    </row>
    <row r="16" spans="1:12" ht="15.6" x14ac:dyDescent="0.3">
      <c r="A16" s="9" t="s">
        <v>45</v>
      </c>
      <c r="B16" s="1">
        <v>1.3484539974918757</v>
      </c>
      <c r="C16">
        <f t="shared" si="0"/>
        <v>1.3484539974918757E-5</v>
      </c>
      <c r="D16">
        <f t="shared" si="1"/>
        <v>0.99998651546002504</v>
      </c>
      <c r="E16">
        <f t="shared" si="3"/>
        <v>7.4160000013484713E-4</v>
      </c>
      <c r="F16">
        <f t="shared" ref="F16:F24" si="10">F4</f>
        <v>8.9895464464887452E-4</v>
      </c>
      <c r="G16">
        <f t="shared" si="7"/>
        <v>8.0285737025382922E-6</v>
      </c>
      <c r="H16">
        <f t="shared" si="8"/>
        <v>0.99999197142629748</v>
      </c>
      <c r="I16">
        <f t="shared" si="4"/>
        <v>0.80285737025382919</v>
      </c>
      <c r="J16" s="8">
        <f t="shared" si="9"/>
        <v>2.6979079949837515E-5</v>
      </c>
      <c r="K16" s="8">
        <f t="shared" ref="K16:K25" si="11">K15+G16</f>
        <v>2.6988761713513797E-5</v>
      </c>
      <c r="L16" s="8">
        <f t="shared" si="2"/>
        <v>9.6817636762813828E-9</v>
      </c>
    </row>
    <row r="17" spans="1:12" ht="15.6" x14ac:dyDescent="0.3">
      <c r="A17" s="9" t="s">
        <v>46</v>
      </c>
      <c r="B17" s="1">
        <v>1E-3</v>
      </c>
      <c r="C17">
        <f t="shared" si="0"/>
        <v>1E-8</v>
      </c>
      <c r="D17">
        <f t="shared" si="1"/>
        <v>0.99999998999999995</v>
      </c>
      <c r="E17">
        <f t="shared" si="3"/>
        <v>1.0000000100000002</v>
      </c>
      <c r="F17">
        <f>F5</f>
        <v>0.94093647398272451</v>
      </c>
      <c r="G17">
        <f t="shared" si="7"/>
        <v>7.2172656749879928E-9</v>
      </c>
      <c r="H17">
        <f t="shared" si="8"/>
        <v>0.99999999278273433</v>
      </c>
      <c r="I17">
        <f t="shared" si="4"/>
        <v>7.2172656749879926E-4</v>
      </c>
      <c r="J17" s="8">
        <f t="shared" si="9"/>
        <v>2.6989079949837517E-5</v>
      </c>
      <c r="K17" s="8">
        <f t="shared" si="11"/>
        <v>2.6995978979188786E-5</v>
      </c>
      <c r="L17" s="8">
        <f t="shared" si="2"/>
        <v>6.8990293512692885E-9</v>
      </c>
    </row>
    <row r="18" spans="1:12" ht="15.6" x14ac:dyDescent="0.3">
      <c r="A18" s="9" t="s">
        <v>47</v>
      </c>
      <c r="B18" s="1">
        <v>1E-3</v>
      </c>
      <c r="C18">
        <f t="shared" si="0"/>
        <v>1E-8</v>
      </c>
      <c r="D18">
        <f t="shared" si="1"/>
        <v>0.99999998999999995</v>
      </c>
      <c r="E18">
        <f t="shared" si="3"/>
        <v>1.0000000100000002</v>
      </c>
      <c r="F18">
        <f t="shared" si="10"/>
        <v>0.92891744156698863</v>
      </c>
      <c r="G18">
        <f t="shared" si="7"/>
        <v>6.7909884670073817E-9</v>
      </c>
      <c r="H18">
        <f t="shared" si="8"/>
        <v>0.99999999320901156</v>
      </c>
      <c r="I18">
        <f t="shared" si="4"/>
        <v>6.7909884670073822E-4</v>
      </c>
      <c r="J18" s="8">
        <f t="shared" si="9"/>
        <v>2.6999079949837519E-5</v>
      </c>
      <c r="K18" s="8">
        <f t="shared" si="11"/>
        <v>2.7002769967655792E-5</v>
      </c>
      <c r="L18" s="8">
        <f t="shared" si="2"/>
        <v>3.6900178182738071E-9</v>
      </c>
    </row>
    <row r="19" spans="1:12" ht="15.6" x14ac:dyDescent="0.3">
      <c r="A19" s="9" t="s">
        <v>48</v>
      </c>
      <c r="B19" s="1">
        <v>1E-3</v>
      </c>
      <c r="C19">
        <f t="shared" si="0"/>
        <v>1E-8</v>
      </c>
      <c r="D19">
        <f t="shared" si="1"/>
        <v>0.99999998999999995</v>
      </c>
      <c r="E19">
        <f t="shared" si="3"/>
        <v>1.0000000100000002</v>
      </c>
      <c r="F19">
        <f t="shared" si="10"/>
        <v>0.91777583697942122</v>
      </c>
      <c r="G19">
        <f t="shared" si="7"/>
        <v>6.3082675896440505E-9</v>
      </c>
      <c r="H19">
        <f t="shared" si="8"/>
        <v>0.99999999369173243</v>
      </c>
      <c r="I19">
        <f t="shared" si="4"/>
        <v>6.3082675896440502E-4</v>
      </c>
      <c r="J19" s="8">
        <f t="shared" si="9"/>
        <v>2.700907994983752E-5</v>
      </c>
      <c r="K19" s="8">
        <f t="shared" si="11"/>
        <v>2.7009078235245436E-5</v>
      </c>
      <c r="L19" s="8">
        <f t="shared" si="2"/>
        <v>1.7145920845769956E-12</v>
      </c>
    </row>
    <row r="20" spans="1:12" ht="15.6" x14ac:dyDescent="0.3">
      <c r="A20" s="9" t="s">
        <v>49</v>
      </c>
      <c r="B20" s="1">
        <v>1E-3</v>
      </c>
      <c r="C20">
        <f t="shared" si="0"/>
        <v>1E-8</v>
      </c>
      <c r="D20">
        <f t="shared" si="1"/>
        <v>0.99999998999999995</v>
      </c>
      <c r="E20">
        <f t="shared" si="3"/>
        <v>1.0000000100000002</v>
      </c>
      <c r="F20">
        <f t="shared" si="10"/>
        <v>0.88983532482074645</v>
      </c>
      <c r="G20">
        <f t="shared" si="7"/>
        <v>5.7895755304535323E-9</v>
      </c>
      <c r="H20">
        <f t="shared" si="8"/>
        <v>0.99999999421042451</v>
      </c>
      <c r="I20">
        <f t="shared" si="4"/>
        <v>5.7895755304535328E-4</v>
      </c>
      <c r="J20" s="8">
        <f t="shared" si="9"/>
        <v>2.7019079949837522E-5</v>
      </c>
      <c r="K20" s="8">
        <f t="shared" si="11"/>
        <v>2.7014867810775889E-5</v>
      </c>
      <c r="L20" s="8">
        <f t="shared" si="2"/>
        <v>4.2121390616326447E-9</v>
      </c>
    </row>
    <row r="21" spans="1:12" ht="15.6" x14ac:dyDescent="0.3">
      <c r="A21" s="9" t="s">
        <v>50</v>
      </c>
      <c r="B21" s="1">
        <v>1E-3</v>
      </c>
      <c r="C21">
        <f t="shared" si="0"/>
        <v>1E-8</v>
      </c>
      <c r="D21">
        <f t="shared" si="1"/>
        <v>0.99999998999999995</v>
      </c>
      <c r="E21">
        <f t="shared" si="3"/>
        <v>1.0000000100000002</v>
      </c>
      <c r="F21">
        <f t="shared" si="10"/>
        <v>0.87889999000300101</v>
      </c>
      <c r="G21">
        <f t="shared" si="7"/>
        <v>5.1517687928888097E-9</v>
      </c>
      <c r="H21">
        <f t="shared" si="8"/>
        <v>0.99999999484823121</v>
      </c>
      <c r="I21">
        <f t="shared" si="4"/>
        <v>5.1517687928888097E-4</v>
      </c>
      <c r="J21" s="8">
        <f t="shared" si="9"/>
        <v>2.7029079949837523E-5</v>
      </c>
      <c r="K21" s="8">
        <f t="shared" si="11"/>
        <v>2.7020019579568776E-5</v>
      </c>
      <c r="L21" s="8">
        <f t="shared" si="2"/>
        <v>9.0603702687471117E-9</v>
      </c>
    </row>
    <row r="22" spans="1:12" ht="15.6" x14ac:dyDescent="0.3">
      <c r="A22" s="9" t="s">
        <v>51</v>
      </c>
      <c r="B22" s="1">
        <v>1E-3</v>
      </c>
      <c r="C22">
        <f t="shared" si="0"/>
        <v>1E-8</v>
      </c>
      <c r="D22">
        <f t="shared" si="1"/>
        <v>0.99999998999999995</v>
      </c>
      <c r="E22">
        <f t="shared" si="3"/>
        <v>1.0000000100000002</v>
      </c>
      <c r="F22">
        <f t="shared" si="10"/>
        <v>0.8722834252885745</v>
      </c>
      <c r="G22">
        <f t="shared" si="7"/>
        <v>4.5278895172411079E-9</v>
      </c>
      <c r="H22">
        <f t="shared" si="8"/>
        <v>0.99999999547211049</v>
      </c>
      <c r="I22">
        <f t="shared" si="4"/>
        <v>4.5278895172411079E-4</v>
      </c>
      <c r="J22" s="8">
        <f t="shared" si="9"/>
        <v>2.7039079949837525E-5</v>
      </c>
      <c r="K22" s="8">
        <f t="shared" si="11"/>
        <v>2.7024547469086017E-5</v>
      </c>
      <c r="L22" s="8">
        <f t="shared" si="2"/>
        <v>1.4532480751508497E-8</v>
      </c>
    </row>
    <row r="23" spans="1:12" ht="15.6" x14ac:dyDescent="0.3">
      <c r="A23" s="9" t="s">
        <v>52</v>
      </c>
      <c r="B23" s="1">
        <v>1E-3</v>
      </c>
      <c r="C23">
        <f t="shared" si="0"/>
        <v>1E-8</v>
      </c>
      <c r="D23">
        <f t="shared" si="1"/>
        <v>0.99999998999999995</v>
      </c>
      <c r="E23">
        <f t="shared" si="3"/>
        <v>1.0000000100000002</v>
      </c>
      <c r="F23">
        <f t="shared" si="10"/>
        <v>0.86614179799416735</v>
      </c>
      <c r="G23">
        <f t="shared" si="7"/>
        <v>3.9496029595439377E-9</v>
      </c>
      <c r="H23">
        <f t="shared" si="8"/>
        <v>0.99999999605039702</v>
      </c>
      <c r="I23">
        <f t="shared" si="4"/>
        <v>3.9496029595439378E-4</v>
      </c>
      <c r="J23" s="8">
        <f t="shared" si="9"/>
        <v>2.7049079949837527E-5</v>
      </c>
      <c r="K23" s="8">
        <f t="shared" si="11"/>
        <v>2.7028497072045562E-5</v>
      </c>
      <c r="L23" s="8">
        <f t="shared" si="2"/>
        <v>2.0582877791964685E-8</v>
      </c>
    </row>
    <row r="24" spans="1:12" ht="15.6" x14ac:dyDescent="0.3">
      <c r="A24" s="9" t="s">
        <v>53</v>
      </c>
      <c r="B24" s="1">
        <v>1E-3</v>
      </c>
      <c r="C24">
        <f t="shared" si="0"/>
        <v>1E-8</v>
      </c>
      <c r="D24">
        <f t="shared" si="1"/>
        <v>0.99999998999999995</v>
      </c>
      <c r="E24">
        <f t="shared" si="3"/>
        <v>1.0000000100000002</v>
      </c>
      <c r="F24">
        <f t="shared" si="10"/>
        <v>497.47761806593735</v>
      </c>
      <c r="G24">
        <f t="shared" si="7"/>
        <v>3.4209161952312101E-9</v>
      </c>
      <c r="H24">
        <f t="shared" si="8"/>
        <v>0.99999999657908378</v>
      </c>
      <c r="I24">
        <f t="shared" si="4"/>
        <v>3.42091619523121E-4</v>
      </c>
      <c r="J24" s="8">
        <f t="shared" si="9"/>
        <v>2.7059079949837528E-5</v>
      </c>
      <c r="K24" s="8">
        <f t="shared" si="11"/>
        <v>2.7031917988240794E-5</v>
      </c>
      <c r="L24" s="8">
        <f t="shared" si="2"/>
        <v>2.7161961596733764E-8</v>
      </c>
    </row>
    <row r="25" spans="1:12" ht="15.6" x14ac:dyDescent="0.3">
      <c r="A25" s="9" t="s">
        <v>54</v>
      </c>
      <c r="B25" s="1">
        <v>1E-3</v>
      </c>
      <c r="C25">
        <f t="shared" si="0"/>
        <v>1E-8</v>
      </c>
      <c r="D25">
        <f t="shared" si="1"/>
        <v>0.99999998999999995</v>
      </c>
      <c r="E25">
        <f t="shared" si="3"/>
        <v>0</v>
      </c>
      <c r="F25">
        <f>F13</f>
        <v>1.6252449110457694</v>
      </c>
      <c r="G25">
        <f t="shared" si="7"/>
        <v>1.7018292345849962E-6</v>
      </c>
      <c r="H25">
        <f t="shared" si="8"/>
        <v>0.99999829817076547</v>
      </c>
      <c r="I25">
        <f t="shared" si="4"/>
        <v>0.17018292345849961</v>
      </c>
      <c r="J25" s="8">
        <f t="shared" si="9"/>
        <v>2.706907994983753E-5</v>
      </c>
      <c r="K25" s="8">
        <f t="shared" si="11"/>
        <v>2.873374722282579E-5</v>
      </c>
      <c r="L25" s="8">
        <f t="shared" si="2"/>
        <v>1.6646672729882607E-6</v>
      </c>
    </row>
    <row r="26" spans="1:12" x14ac:dyDescent="0.3">
      <c r="J26" s="8"/>
      <c r="K26" s="8"/>
      <c r="L26" s="8">
        <f>SUM(L2:L25)</f>
        <v>2.0664035578326117E-5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zoomScale="70" zoomScaleNormal="70" workbookViewId="0">
      <selection activeCell="L26" sqref="L26"/>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24.31775856253941</v>
      </c>
      <c r="C2">
        <f>B2/100000</f>
        <v>2.4317758562539409E-4</v>
      </c>
      <c r="D2">
        <f t="shared" ref="D2:D25" si="0">1-C2</f>
        <v>0.99975682241437458</v>
      </c>
      <c r="E2">
        <f>C3/(C2*D2)</f>
        <v>2.3058371098107573</v>
      </c>
      <c r="F2" s="2">
        <v>2.3055741692808009</v>
      </c>
      <c r="G2">
        <v>2.4317758562539409E-4</v>
      </c>
      <c r="H2">
        <v>0.99975682241437458</v>
      </c>
      <c r="I2">
        <f>G2*100000</f>
        <v>24.31775856253941</v>
      </c>
      <c r="J2" s="8">
        <f>C2</f>
        <v>2.4317758562539409E-4</v>
      </c>
      <c r="K2" s="8">
        <f>G2</f>
        <v>2.4317758562539409E-4</v>
      </c>
      <c r="L2" s="8">
        <f t="shared" ref="L2:L25" si="1">ABS(J2-K2)</f>
        <v>0</v>
      </c>
    </row>
    <row r="3" spans="1:12" ht="15.6" x14ac:dyDescent="0.3">
      <c r="A3" s="9" t="s">
        <v>32</v>
      </c>
      <c r="B3" s="1">
        <v>56.059154475200778</v>
      </c>
      <c r="C3">
        <f t="shared" ref="C3:C25" si="2">B3/100000</f>
        <v>5.6059154475200776E-4</v>
      </c>
      <c r="D3">
        <f t="shared" si="0"/>
        <v>0.99943940845524804</v>
      </c>
      <c r="E3">
        <f t="shared" ref="E3:E25" si="3">C4/(C3*D3)</f>
        <v>6.706757026486114E-2</v>
      </c>
      <c r="F3" s="2">
        <v>6.7188889304547597E-2</v>
      </c>
      <c r="G3">
        <f>F2*G2*H2</f>
        <v>5.605276190578472E-4</v>
      </c>
      <c r="H3">
        <f>1-G3</f>
        <v>0.99943947238094211</v>
      </c>
      <c r="I3">
        <f t="shared" ref="I3:I25" si="4">G3*100000</f>
        <v>56.05276190578472</v>
      </c>
      <c r="J3" s="8">
        <f t="shared" ref="J3:J13" si="5">C3+J2</f>
        <v>8.0376913037740188E-4</v>
      </c>
      <c r="K3" s="8">
        <f t="shared" ref="K3:K13" si="6">G3+K2</f>
        <v>8.0370520468324132E-4</v>
      </c>
      <c r="L3" s="8">
        <f t="shared" si="1"/>
        <v>6.3925694160555692E-8</v>
      </c>
    </row>
    <row r="4" spans="1:12" ht="15.6" x14ac:dyDescent="0.3">
      <c r="A4" s="9" t="s">
        <v>33</v>
      </c>
      <c r="B4" s="1">
        <v>3.7576435969753108</v>
      </c>
      <c r="C4">
        <f t="shared" si="2"/>
        <v>3.7576435969753111E-5</v>
      </c>
      <c r="D4">
        <f t="shared" si="0"/>
        <v>0.9999624235640302</v>
      </c>
      <c r="E4">
        <f t="shared" si="3"/>
        <v>2.6613422801805486E-4</v>
      </c>
      <c r="F4" s="2">
        <v>2.6611428876445513E-4</v>
      </c>
      <c r="G4">
        <f t="shared" ref="G4:G25" si="7">F3*G3*H3</f>
        <v>3.7640117990474154E-5</v>
      </c>
      <c r="H4">
        <f t="shared" ref="H4:H25" si="8">1-G4</f>
        <v>0.99996235988200954</v>
      </c>
      <c r="I4">
        <f t="shared" si="4"/>
        <v>3.7640117990474153</v>
      </c>
      <c r="J4" s="8">
        <f t="shared" si="5"/>
        <v>8.4134556634715501E-4</v>
      </c>
      <c r="K4" s="8">
        <f t="shared" si="6"/>
        <v>8.4134532267371551E-4</v>
      </c>
      <c r="L4" s="8">
        <f t="shared" si="1"/>
        <v>2.4367343949907583E-10</v>
      </c>
    </row>
    <row r="5" spans="1:12" ht="15.6" x14ac:dyDescent="0.3">
      <c r="A5" s="9" t="s">
        <v>34</v>
      </c>
      <c r="B5" s="1">
        <v>1E-3</v>
      </c>
      <c r="C5">
        <f t="shared" si="2"/>
        <v>1E-8</v>
      </c>
      <c r="D5">
        <f t="shared" si="0"/>
        <v>0.99999998999999995</v>
      </c>
      <c r="E5">
        <f t="shared" si="3"/>
        <v>1.0000000100000002</v>
      </c>
      <c r="F5" s="2">
        <v>0.9998555365082773</v>
      </c>
      <c r="G5">
        <f t="shared" si="7"/>
        <v>1.0016196203047039E-8</v>
      </c>
      <c r="H5">
        <f t="shared" si="8"/>
        <v>0.99999998998380379</v>
      </c>
      <c r="I5">
        <f t="shared" si="4"/>
        <v>1.0016196203047039E-3</v>
      </c>
      <c r="J5" s="8">
        <f t="shared" si="5"/>
        <v>8.4135556634715506E-4</v>
      </c>
      <c r="K5" s="8">
        <f t="shared" si="6"/>
        <v>8.4135533886991857E-4</v>
      </c>
      <c r="L5" s="8">
        <f t="shared" si="1"/>
        <v>2.2747723648318396E-10</v>
      </c>
    </row>
    <row r="6" spans="1:12" ht="15.6" x14ac:dyDescent="0.3">
      <c r="A6" s="9" t="s">
        <v>35</v>
      </c>
      <c r="B6" s="1">
        <v>1E-3</v>
      </c>
      <c r="C6">
        <f t="shared" si="2"/>
        <v>1E-8</v>
      </c>
      <c r="D6">
        <f t="shared" si="0"/>
        <v>0.99999998999999995</v>
      </c>
      <c r="E6">
        <f t="shared" si="3"/>
        <v>1.0000000100000002</v>
      </c>
      <c r="F6" s="2">
        <v>0.99978808403129438</v>
      </c>
      <c r="G6">
        <f t="shared" si="7"/>
        <v>1.0014749128060074E-8</v>
      </c>
      <c r="H6">
        <f t="shared" si="8"/>
        <v>0.99999998998525086</v>
      </c>
      <c r="I6">
        <f t="shared" si="4"/>
        <v>1.0014749128060075E-3</v>
      </c>
      <c r="J6" s="8">
        <f t="shared" si="5"/>
        <v>8.4136556634715511E-4</v>
      </c>
      <c r="K6" s="8">
        <f t="shared" si="6"/>
        <v>8.4136535361904665E-4</v>
      </c>
      <c r="L6" s="8">
        <f t="shared" si="1"/>
        <v>2.1272810845750917E-10</v>
      </c>
    </row>
    <row r="7" spans="1:12" ht="15.6" x14ac:dyDescent="0.3">
      <c r="A7" s="9" t="s">
        <v>36</v>
      </c>
      <c r="B7" s="1">
        <v>1E-3</v>
      </c>
      <c r="C7">
        <f t="shared" si="2"/>
        <v>1E-8</v>
      </c>
      <c r="D7">
        <f t="shared" si="0"/>
        <v>0.99999998999999995</v>
      </c>
      <c r="E7">
        <f t="shared" si="3"/>
        <v>1.0000000100000002</v>
      </c>
      <c r="F7" s="2">
        <v>0.99972314916419269</v>
      </c>
      <c r="G7">
        <f t="shared" si="7"/>
        <v>1.0012626742523312E-8</v>
      </c>
      <c r="H7">
        <f t="shared" si="8"/>
        <v>0.99999998998737327</v>
      </c>
      <c r="I7">
        <f t="shared" si="4"/>
        <v>1.0012626742523312E-3</v>
      </c>
      <c r="J7" s="8">
        <f t="shared" si="5"/>
        <v>8.4137556634715515E-4</v>
      </c>
      <c r="K7" s="8">
        <f t="shared" si="6"/>
        <v>8.4137536624578912E-4</v>
      </c>
      <c r="L7" s="8">
        <f t="shared" si="1"/>
        <v>2.0010136603243467E-10</v>
      </c>
    </row>
    <row r="8" spans="1:12" ht="15.6" x14ac:dyDescent="0.3">
      <c r="A8" s="9" t="s">
        <v>37</v>
      </c>
      <c r="B8" s="1">
        <v>1E-3</v>
      </c>
      <c r="C8">
        <f t="shared" si="2"/>
        <v>1E-8</v>
      </c>
      <c r="D8">
        <f t="shared" si="0"/>
        <v>0.99999998999999995</v>
      </c>
      <c r="E8">
        <f t="shared" si="3"/>
        <v>1.0000000100000002</v>
      </c>
      <c r="F8" s="2">
        <v>0.99965887732185654</v>
      </c>
      <c r="G8">
        <f t="shared" si="7"/>
        <v>1.000985463821608E-8</v>
      </c>
      <c r="H8">
        <f t="shared" si="8"/>
        <v>0.99999998999014539</v>
      </c>
      <c r="I8">
        <f t="shared" si="4"/>
        <v>1.0009854638216081E-3</v>
      </c>
      <c r="J8" s="8">
        <f t="shared" si="5"/>
        <v>8.413855663471552E-4</v>
      </c>
      <c r="K8" s="8">
        <f t="shared" si="6"/>
        <v>8.4138537610042733E-4</v>
      </c>
      <c r="L8" s="8">
        <f t="shared" si="1"/>
        <v>1.9024672787658348E-10</v>
      </c>
    </row>
    <row r="9" spans="1:12" ht="15.6" x14ac:dyDescent="0.3">
      <c r="A9" s="9" t="s">
        <v>38</v>
      </c>
      <c r="B9" s="1">
        <v>1E-3</v>
      </c>
      <c r="C9">
        <f t="shared" si="2"/>
        <v>1E-8</v>
      </c>
      <c r="D9">
        <f t="shared" si="0"/>
        <v>0.99999998999999995</v>
      </c>
      <c r="E9">
        <f t="shared" si="3"/>
        <v>1.0000000100000002</v>
      </c>
      <c r="F9" s="2">
        <v>0.9995966255187424</v>
      </c>
      <c r="G9">
        <f t="shared" si="7"/>
        <v>1.0006439949631053E-8</v>
      </c>
      <c r="H9">
        <f t="shared" si="8"/>
        <v>0.9999999899935601</v>
      </c>
      <c r="I9">
        <f t="shared" si="4"/>
        <v>1.0006439949631052E-3</v>
      </c>
      <c r="J9" s="8">
        <f t="shared" si="5"/>
        <v>8.4139556634715525E-4</v>
      </c>
      <c r="K9" s="8">
        <f t="shared" si="6"/>
        <v>8.4139538254037697E-4</v>
      </c>
      <c r="L9" s="8">
        <f t="shared" si="1"/>
        <v>1.83806778283023E-10</v>
      </c>
    </row>
    <row r="10" spans="1:12" ht="15.6" x14ac:dyDescent="0.3">
      <c r="A10" s="9" t="s">
        <v>39</v>
      </c>
      <c r="B10" s="1">
        <v>1E-3</v>
      </c>
      <c r="C10">
        <f t="shared" si="2"/>
        <v>1E-8</v>
      </c>
      <c r="D10">
        <f t="shared" si="0"/>
        <v>0.99999998999999995</v>
      </c>
      <c r="E10">
        <f t="shared" si="3"/>
        <v>1.0000000100000002</v>
      </c>
      <c r="F10" s="2">
        <v>0.9995483037156887</v>
      </c>
      <c r="G10">
        <f t="shared" si="7"/>
        <v>1.0002403507018686E-8</v>
      </c>
      <c r="H10">
        <f t="shared" si="8"/>
        <v>0.99999998999759654</v>
      </c>
      <c r="I10">
        <f t="shared" si="4"/>
        <v>1.0002403507018685E-3</v>
      </c>
      <c r="J10" s="8">
        <f t="shared" si="5"/>
        <v>8.414055663471553E-4</v>
      </c>
      <c r="K10" s="8">
        <f t="shared" si="6"/>
        <v>8.4140538494388399E-4</v>
      </c>
      <c r="L10" s="8">
        <f t="shared" si="1"/>
        <v>1.8140327131058176E-10</v>
      </c>
    </row>
    <row r="11" spans="1:12" ht="15.6" x14ac:dyDescent="0.3">
      <c r="A11" s="9" t="s">
        <v>40</v>
      </c>
      <c r="B11" s="1">
        <v>1E-3</v>
      </c>
      <c r="C11">
        <f t="shared" si="2"/>
        <v>1E-8</v>
      </c>
      <c r="D11">
        <f t="shared" si="0"/>
        <v>0.99999998999999995</v>
      </c>
      <c r="E11">
        <f t="shared" si="3"/>
        <v>1.0000000100000002</v>
      </c>
      <c r="F11" s="2">
        <v>0.99951381861826127</v>
      </c>
      <c r="G11">
        <f t="shared" si="7"/>
        <v>9.9978853585174989E-9</v>
      </c>
      <c r="H11">
        <f t="shared" si="8"/>
        <v>0.99999999000211459</v>
      </c>
      <c r="I11">
        <f t="shared" si="4"/>
        <v>9.9978853585174984E-4</v>
      </c>
      <c r="J11" s="8">
        <f t="shared" si="5"/>
        <v>8.4141556634715535E-4</v>
      </c>
      <c r="K11" s="8">
        <f t="shared" si="6"/>
        <v>8.4141538282924246E-4</v>
      </c>
      <c r="L11" s="8">
        <f t="shared" si="1"/>
        <v>1.8351791288874486E-10</v>
      </c>
    </row>
    <row r="12" spans="1:12" ht="15.6" x14ac:dyDescent="0.3">
      <c r="A12" s="9" t="s">
        <v>41</v>
      </c>
      <c r="B12" s="1">
        <v>1E-3</v>
      </c>
      <c r="C12">
        <f t="shared" si="2"/>
        <v>1E-8</v>
      </c>
      <c r="D12">
        <f t="shared" si="0"/>
        <v>0.99999998999999995</v>
      </c>
      <c r="E12">
        <f t="shared" si="3"/>
        <v>23309.610513520187</v>
      </c>
      <c r="F12" s="2">
        <v>23297.760895253494</v>
      </c>
      <c r="G12">
        <f t="shared" si="7"/>
        <v>9.9930244728903152E-9</v>
      </c>
      <c r="H12">
        <f t="shared" si="8"/>
        <v>0.99999999000697548</v>
      </c>
      <c r="I12">
        <f t="shared" si="4"/>
        <v>9.9930244728903142E-4</v>
      </c>
      <c r="J12" s="8">
        <f t="shared" si="5"/>
        <v>8.414255663471554E-4</v>
      </c>
      <c r="K12" s="8">
        <f t="shared" si="6"/>
        <v>8.4142537585371537E-4</v>
      </c>
      <c r="L12" s="8">
        <f t="shared" si="1"/>
        <v>1.9049344003249646E-10</v>
      </c>
    </row>
    <row r="13" spans="1:12" ht="15.6" x14ac:dyDescent="0.3">
      <c r="A13" s="9" t="s">
        <v>42</v>
      </c>
      <c r="B13" s="1">
        <v>23.309610280424081</v>
      </c>
      <c r="C13">
        <f t="shared" si="2"/>
        <v>2.3309610280424081E-4</v>
      </c>
      <c r="D13">
        <f t="shared" si="0"/>
        <v>0.9997669038971958</v>
      </c>
      <c r="E13">
        <f t="shared" si="3"/>
        <v>0.37896438691128598</v>
      </c>
      <c r="F13" s="2">
        <v>0.23932824444514869</v>
      </c>
      <c r="G13">
        <f t="shared" si="7"/>
        <v>2.3281509246328821E-4</v>
      </c>
      <c r="H13">
        <f t="shared" si="8"/>
        <v>0.99976718490753669</v>
      </c>
      <c r="I13">
        <f t="shared" si="4"/>
        <v>23.28150924632882</v>
      </c>
      <c r="J13" s="8">
        <f t="shared" si="5"/>
        <v>1.0745216691513961E-3</v>
      </c>
      <c r="K13" s="8">
        <f t="shared" si="6"/>
        <v>1.0742404683170036E-3</v>
      </c>
      <c r="L13" s="8">
        <f t="shared" si="1"/>
        <v>2.8120083439249835E-7</v>
      </c>
    </row>
    <row r="14" spans="1:12" ht="15.6" x14ac:dyDescent="0.3">
      <c r="A14" s="9" t="s">
        <v>43</v>
      </c>
      <c r="B14" s="1">
        <v>8.8314531118012383</v>
      </c>
      <c r="C14">
        <f t="shared" si="2"/>
        <v>8.8314531118012385E-5</v>
      </c>
      <c r="D14">
        <f t="shared" si="0"/>
        <v>0.99991168546888198</v>
      </c>
      <c r="E14">
        <f t="shared" si="3"/>
        <v>9.1236127651273147E-2</v>
      </c>
      <c r="F14">
        <f>F2</f>
        <v>2.3055741692808009</v>
      </c>
      <c r="G14">
        <f t="shared" si="7"/>
        <v>5.5706255082504027E-5</v>
      </c>
      <c r="H14">
        <f t="shared" si="8"/>
        <v>0.99994429374491745</v>
      </c>
      <c r="I14">
        <f t="shared" si="4"/>
        <v>5.5706255082504024</v>
      </c>
      <c r="J14" s="8">
        <f>C14</f>
        <v>8.8314531118012385E-5</v>
      </c>
      <c r="K14" s="8">
        <f>G14</f>
        <v>5.5706255082504027E-5</v>
      </c>
      <c r="L14" s="8">
        <f t="shared" si="1"/>
        <v>3.2608276035508358E-5</v>
      </c>
    </row>
    <row r="15" spans="1:12" ht="15.6" x14ac:dyDescent="0.3">
      <c r="A15" s="9" t="s">
        <v>44</v>
      </c>
      <c r="B15" s="1">
        <v>0.80567642423449892</v>
      </c>
      <c r="C15">
        <f t="shared" si="2"/>
        <v>8.0567642423449899E-6</v>
      </c>
      <c r="D15">
        <f t="shared" si="0"/>
        <v>0.99999194323575769</v>
      </c>
      <c r="E15">
        <f t="shared" si="3"/>
        <v>11.961634833610267</v>
      </c>
      <c r="F15">
        <f>F3</f>
        <v>6.7188889304547597E-2</v>
      </c>
      <c r="G15">
        <f t="shared" si="7"/>
        <v>1.2842774815813253E-4</v>
      </c>
      <c r="H15">
        <f t="shared" si="8"/>
        <v>0.99987157225184187</v>
      </c>
      <c r="I15">
        <f t="shared" si="4"/>
        <v>12.842774815813252</v>
      </c>
      <c r="J15" s="8">
        <f t="shared" ref="J15:J25" si="9">C15+J14</f>
        <v>9.6371295360357377E-5</v>
      </c>
      <c r="K15" s="8">
        <f>K14+G15</f>
        <v>1.8413400324063657E-4</v>
      </c>
      <c r="L15" s="8">
        <f t="shared" si="1"/>
        <v>8.7762707880279192E-5</v>
      </c>
    </row>
    <row r="16" spans="1:12" ht="15.6" x14ac:dyDescent="0.3">
      <c r="A16" s="9" t="s">
        <v>45</v>
      </c>
      <c r="B16" s="1">
        <v>9.6371295360357365</v>
      </c>
      <c r="C16">
        <f t="shared" si="2"/>
        <v>9.6371295360357363E-5</v>
      </c>
      <c r="D16">
        <f t="shared" si="0"/>
        <v>0.99990362870463967</v>
      </c>
      <c r="E16">
        <f t="shared" si="3"/>
        <v>1.0377533858438462E-4</v>
      </c>
      <c r="F16">
        <f t="shared" ref="F16:F24" si="10">F4</f>
        <v>2.6611428876445513E-4</v>
      </c>
      <c r="G16">
        <f t="shared" si="7"/>
        <v>8.6278095621528144E-6</v>
      </c>
      <c r="H16">
        <f t="shared" si="8"/>
        <v>0.99999137219043788</v>
      </c>
      <c r="I16">
        <f t="shared" si="4"/>
        <v>0.86278095621528139</v>
      </c>
      <c r="J16" s="8">
        <f t="shared" si="9"/>
        <v>1.9274259072071473E-4</v>
      </c>
      <c r="K16" s="8">
        <f t="shared" ref="K16:K25" si="11">K15+G16</f>
        <v>1.9276181280278938E-4</v>
      </c>
      <c r="L16" s="8">
        <f t="shared" si="1"/>
        <v>1.9222082074654961E-8</v>
      </c>
    </row>
    <row r="17" spans="1:12" ht="15.6" x14ac:dyDescent="0.3">
      <c r="A17" s="9" t="s">
        <v>46</v>
      </c>
      <c r="B17" s="1">
        <v>1E-3</v>
      </c>
      <c r="C17">
        <f t="shared" si="2"/>
        <v>1E-8</v>
      </c>
      <c r="D17">
        <f t="shared" si="0"/>
        <v>0.99999998999999995</v>
      </c>
      <c r="E17">
        <f t="shared" si="3"/>
        <v>1.0000000100000002</v>
      </c>
      <c r="F17">
        <f>F5</f>
        <v>0.9998555365082773</v>
      </c>
      <c r="G17">
        <f t="shared" si="7"/>
        <v>2.2959635959198831E-9</v>
      </c>
      <c r="H17">
        <f t="shared" si="8"/>
        <v>0.99999999770403636</v>
      </c>
      <c r="I17">
        <f t="shared" si="4"/>
        <v>2.2959635959198831E-4</v>
      </c>
      <c r="J17" s="8">
        <f t="shared" si="9"/>
        <v>1.9275259072071472E-4</v>
      </c>
      <c r="K17" s="8">
        <f t="shared" si="11"/>
        <v>1.927641087663853E-4</v>
      </c>
      <c r="L17" s="8">
        <f t="shared" si="1"/>
        <v>1.1518045670580674E-8</v>
      </c>
    </row>
    <row r="18" spans="1:12" ht="15.6" x14ac:dyDescent="0.3">
      <c r="A18" s="9" t="s">
        <v>47</v>
      </c>
      <c r="B18" s="1">
        <v>1E-3</v>
      </c>
      <c r="C18">
        <f t="shared" si="2"/>
        <v>1E-8</v>
      </c>
      <c r="D18">
        <f t="shared" si="0"/>
        <v>0.99999998999999995</v>
      </c>
      <c r="E18">
        <f t="shared" si="3"/>
        <v>1.0000000100000002</v>
      </c>
      <c r="F18">
        <f t="shared" si="10"/>
        <v>0.99978808403129438</v>
      </c>
      <c r="G18">
        <f t="shared" si="7"/>
        <v>2.295631907731261E-9</v>
      </c>
      <c r="H18">
        <f t="shared" si="8"/>
        <v>0.99999999770436809</v>
      </c>
      <c r="I18">
        <f t="shared" si="4"/>
        <v>2.2956319077312609E-4</v>
      </c>
      <c r="J18" s="8">
        <f t="shared" si="9"/>
        <v>1.9276259072071472E-4</v>
      </c>
      <c r="K18" s="8">
        <f t="shared" si="11"/>
        <v>1.9276640439829304E-4</v>
      </c>
      <c r="L18" s="8">
        <f t="shared" si="1"/>
        <v>3.8136775783246916E-9</v>
      </c>
    </row>
    <row r="19" spans="1:12" ht="15.6" x14ac:dyDescent="0.3">
      <c r="A19" s="9" t="s">
        <v>48</v>
      </c>
      <c r="B19" s="1">
        <v>1E-3</v>
      </c>
      <c r="C19">
        <f t="shared" si="2"/>
        <v>1E-8</v>
      </c>
      <c r="D19">
        <f t="shared" si="0"/>
        <v>0.99999998999999995</v>
      </c>
      <c r="E19">
        <f t="shared" si="3"/>
        <v>1.0000000100000002</v>
      </c>
      <c r="F19">
        <f t="shared" si="10"/>
        <v>0.99972314916419269</v>
      </c>
      <c r="G19">
        <f t="shared" si="7"/>
        <v>2.2951454214029332E-9</v>
      </c>
      <c r="H19">
        <f t="shared" si="8"/>
        <v>0.99999999770485459</v>
      </c>
      <c r="I19">
        <f t="shared" si="4"/>
        <v>2.2951454214029332E-4</v>
      </c>
      <c r="J19" s="8">
        <f t="shared" si="9"/>
        <v>1.9277259072071471E-4</v>
      </c>
      <c r="K19" s="8">
        <f t="shared" si="11"/>
        <v>1.9276869954371444E-4</v>
      </c>
      <c r="L19" s="8">
        <f t="shared" si="1"/>
        <v>3.8911770002707843E-9</v>
      </c>
    </row>
    <row r="20" spans="1:12" ht="15.6" x14ac:dyDescent="0.3">
      <c r="A20" s="9" t="s">
        <v>49</v>
      </c>
      <c r="B20" s="1">
        <v>1E-3</v>
      </c>
      <c r="C20">
        <f t="shared" si="2"/>
        <v>1E-8</v>
      </c>
      <c r="D20">
        <f t="shared" si="0"/>
        <v>0.99999998999999995</v>
      </c>
      <c r="E20">
        <f t="shared" si="3"/>
        <v>1.0000000100000002</v>
      </c>
      <c r="F20">
        <f t="shared" si="10"/>
        <v>0.99965887732185654</v>
      </c>
      <c r="G20">
        <f t="shared" si="7"/>
        <v>2.2945100032084845E-9</v>
      </c>
      <c r="H20">
        <f t="shared" si="8"/>
        <v>0.99999999770548997</v>
      </c>
      <c r="I20">
        <f t="shared" si="4"/>
        <v>2.2945100032084845E-4</v>
      </c>
      <c r="J20" s="8">
        <f t="shared" si="9"/>
        <v>1.9278259072071471E-4</v>
      </c>
      <c r="K20" s="8">
        <f t="shared" si="11"/>
        <v>1.9277099405371766E-4</v>
      </c>
      <c r="L20" s="8">
        <f t="shared" si="1"/>
        <v>1.1596666997043753E-8</v>
      </c>
    </row>
    <row r="21" spans="1:12" ht="15.6" x14ac:dyDescent="0.3">
      <c r="A21" s="9" t="s">
        <v>50</v>
      </c>
      <c r="B21" s="1">
        <v>1E-3</v>
      </c>
      <c r="C21">
        <f t="shared" si="2"/>
        <v>1E-8</v>
      </c>
      <c r="D21">
        <f t="shared" si="0"/>
        <v>0.99999998999999995</v>
      </c>
      <c r="E21">
        <f t="shared" si="3"/>
        <v>1.0000000100000002</v>
      </c>
      <c r="F21">
        <f t="shared" si="10"/>
        <v>0.9995966255187424</v>
      </c>
      <c r="G21">
        <f t="shared" si="7"/>
        <v>2.2937272885481829E-9</v>
      </c>
      <c r="H21">
        <f t="shared" si="8"/>
        <v>0.99999999770627268</v>
      </c>
      <c r="I21">
        <f t="shared" si="4"/>
        <v>2.2937272885481828E-4</v>
      </c>
      <c r="J21" s="8">
        <f t="shared" si="9"/>
        <v>1.927925907207147E-4</v>
      </c>
      <c r="K21" s="8">
        <f t="shared" si="11"/>
        <v>1.927732877810062E-4</v>
      </c>
      <c r="L21" s="8">
        <f t="shared" si="1"/>
        <v>1.9302939708502973E-8</v>
      </c>
    </row>
    <row r="22" spans="1:12" ht="15.6" x14ac:dyDescent="0.3">
      <c r="A22" s="9" t="s">
        <v>51</v>
      </c>
      <c r="B22" s="1">
        <v>1E-3</v>
      </c>
      <c r="C22">
        <f t="shared" si="2"/>
        <v>1E-8</v>
      </c>
      <c r="D22">
        <f t="shared" si="0"/>
        <v>0.99999998999999995</v>
      </c>
      <c r="E22">
        <f t="shared" si="3"/>
        <v>1.0000000100000002</v>
      </c>
      <c r="F22">
        <f t="shared" si="10"/>
        <v>0.9995483037156887</v>
      </c>
      <c r="G22">
        <f t="shared" si="7"/>
        <v>2.2928020522339559E-9</v>
      </c>
      <c r="H22">
        <f t="shared" si="8"/>
        <v>0.99999999770719794</v>
      </c>
      <c r="I22">
        <f t="shared" si="4"/>
        <v>2.292802052233956E-4</v>
      </c>
      <c r="J22" s="8">
        <f t="shared" si="9"/>
        <v>1.928025907207147E-4</v>
      </c>
      <c r="K22" s="8">
        <f t="shared" si="11"/>
        <v>1.9277558058305842E-4</v>
      </c>
      <c r="L22" s="8">
        <f t="shared" si="1"/>
        <v>2.7010137656276623E-8</v>
      </c>
    </row>
    <row r="23" spans="1:12" ht="15.6" x14ac:dyDescent="0.3">
      <c r="A23" s="9" t="s">
        <v>52</v>
      </c>
      <c r="B23" s="1">
        <v>1E-3</v>
      </c>
      <c r="C23">
        <f t="shared" si="2"/>
        <v>1E-8</v>
      </c>
      <c r="D23">
        <f t="shared" si="0"/>
        <v>0.99999998999999995</v>
      </c>
      <c r="E23">
        <f t="shared" si="3"/>
        <v>1.0000000100000002</v>
      </c>
      <c r="F23">
        <f t="shared" si="10"/>
        <v>0.99951381861826127</v>
      </c>
      <c r="G23">
        <f t="shared" si="7"/>
        <v>2.2917663968117336E-9</v>
      </c>
      <c r="H23">
        <f t="shared" si="8"/>
        <v>0.99999999770823356</v>
      </c>
      <c r="I23">
        <f t="shared" si="4"/>
        <v>2.2917663968117336E-4</v>
      </c>
      <c r="J23" s="8">
        <f t="shared" si="9"/>
        <v>1.9281259072071469E-4</v>
      </c>
      <c r="K23" s="8">
        <f t="shared" si="11"/>
        <v>1.9277787234945522E-4</v>
      </c>
      <c r="L23" s="8">
        <f t="shared" si="1"/>
        <v>3.4718371259471288E-8</v>
      </c>
    </row>
    <row r="24" spans="1:12" ht="15.6" x14ac:dyDescent="0.3">
      <c r="A24" s="9" t="s">
        <v>53</v>
      </c>
      <c r="B24" s="1">
        <v>1E-3</v>
      </c>
      <c r="C24">
        <f t="shared" si="2"/>
        <v>1E-8</v>
      </c>
      <c r="D24">
        <f t="shared" si="0"/>
        <v>0.99999998999999995</v>
      </c>
      <c r="E24">
        <f t="shared" si="3"/>
        <v>154.93777544062755</v>
      </c>
      <c r="F24">
        <f t="shared" si="10"/>
        <v>23297.760895253494</v>
      </c>
      <c r="G24">
        <f t="shared" si="7"/>
        <v>2.2906521774086697E-9</v>
      </c>
      <c r="H24">
        <f t="shared" si="8"/>
        <v>0.99999999770934778</v>
      </c>
      <c r="I24">
        <f t="shared" si="4"/>
        <v>2.2906521774086698E-4</v>
      </c>
      <c r="J24" s="8">
        <f t="shared" si="9"/>
        <v>1.9282259072071469E-4</v>
      </c>
      <c r="K24" s="8">
        <f t="shared" si="11"/>
        <v>1.9278016300163263E-4</v>
      </c>
      <c r="L24" s="8">
        <f t="shared" si="1"/>
        <v>4.2427719082059785E-8</v>
      </c>
    </row>
    <row r="25" spans="1:12" ht="15.6" x14ac:dyDescent="0.3">
      <c r="A25" s="9" t="s">
        <v>54</v>
      </c>
      <c r="B25" s="1">
        <v>0.1549377738912498</v>
      </c>
      <c r="C25">
        <f t="shared" si="2"/>
        <v>1.5493777389124979E-6</v>
      </c>
      <c r="D25">
        <f t="shared" si="0"/>
        <v>0.99999845062226111</v>
      </c>
      <c r="E25">
        <f t="shared" si="3"/>
        <v>0</v>
      </c>
      <c r="F25">
        <f>F13</f>
        <v>0.23932824444514869</v>
      </c>
      <c r="G25">
        <f t="shared" si="7"/>
        <v>5.3367066601213584E-5</v>
      </c>
      <c r="H25">
        <f t="shared" si="8"/>
        <v>0.9999466329333988</v>
      </c>
      <c r="I25">
        <f t="shared" si="4"/>
        <v>5.336706660121358</v>
      </c>
      <c r="J25" s="8">
        <f t="shared" si="9"/>
        <v>1.9437196845962718E-4</v>
      </c>
      <c r="K25" s="8">
        <f t="shared" si="11"/>
        <v>2.4614722960284623E-4</v>
      </c>
      <c r="L25" s="8">
        <f t="shared" si="1"/>
        <v>5.1775261143219054E-5</v>
      </c>
    </row>
    <row r="26" spans="1:12" x14ac:dyDescent="0.3">
      <c r="J26" s="8"/>
      <c r="K26" s="8"/>
      <c r="L26" s="8">
        <f>SUM(L2:L25)</f>
        <v>1.7266668585286769E-4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6"/>
  <sheetViews>
    <sheetView zoomScale="70" zoomScaleNormal="70" workbookViewId="0">
      <selection activeCell="L26" sqref="L26"/>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59.121946892946795</v>
      </c>
      <c r="C2">
        <f>B2/100000</f>
        <v>5.9121946892946799E-4</v>
      </c>
      <c r="D2">
        <f t="shared" ref="D2:D25" si="0">1-C2</f>
        <v>0.99940878053107052</v>
      </c>
      <c r="E2">
        <f>C3/(C2*D2)</f>
        <v>0.36500063559247475</v>
      </c>
      <c r="F2" s="2">
        <v>0.36402768881696307</v>
      </c>
      <c r="G2">
        <v>5.9121946892946799E-4</v>
      </c>
      <c r="H2">
        <v>0.99940878053107052</v>
      </c>
      <c r="I2">
        <f>G2*100000</f>
        <v>59.121946892946802</v>
      </c>
      <c r="J2" s="8">
        <f>C2</f>
        <v>5.9121946892946799E-4</v>
      </c>
      <c r="K2" s="8">
        <f>G2</f>
        <v>5.9121946892946799E-4</v>
      </c>
      <c r="L2" s="8">
        <f t="shared" ref="L2:L25" si="1">ABS(J2-K2)</f>
        <v>0</v>
      </c>
    </row>
    <row r="3" spans="1:12" ht="15.6" x14ac:dyDescent="0.3">
      <c r="A3" s="9" t="s">
        <v>32</v>
      </c>
      <c r="B3" s="1">
        <v>21.566789944367486</v>
      </c>
      <c r="C3">
        <f t="shared" ref="C3:C25" si="2">B3/100000</f>
        <v>2.1566789944367485E-4</v>
      </c>
      <c r="D3">
        <f t="shared" si="0"/>
        <v>0.99978433210055628</v>
      </c>
      <c r="E3">
        <f t="shared" ref="E3:E25" si="3">C4/(C3*D3)</f>
        <v>0.12340323749363817</v>
      </c>
      <c r="F3" s="2">
        <v>0.1263216327932912</v>
      </c>
      <c r="G3">
        <f>F2*G2*H2</f>
        <v>2.1509301445202407E-4</v>
      </c>
      <c r="H3">
        <f>1-G3</f>
        <v>0.99978490698554801</v>
      </c>
      <c r="I3">
        <f t="shared" ref="I3:I25" si="4">G3*100000</f>
        <v>21.509301445202407</v>
      </c>
      <c r="J3" s="8">
        <f t="shared" ref="J3:J13" si="5">C3+J2</f>
        <v>8.0688736837314281E-4</v>
      </c>
      <c r="K3" s="8">
        <f t="shared" ref="K3:K13" si="6">G3+K2</f>
        <v>8.0631248338149206E-4</v>
      </c>
      <c r="L3" s="8">
        <f t="shared" si="1"/>
        <v>5.7488499165074796E-7</v>
      </c>
    </row>
    <row r="4" spans="1:12" ht="15.6" x14ac:dyDescent="0.3">
      <c r="A4" s="9" t="s">
        <v>33</v>
      </c>
      <c r="B4" s="1">
        <v>2.6608377204089755</v>
      </c>
      <c r="C4">
        <f t="shared" si="2"/>
        <v>2.6608377204089754E-5</v>
      </c>
      <c r="D4">
        <f t="shared" si="0"/>
        <v>0.99997339162279586</v>
      </c>
      <c r="E4">
        <f t="shared" si="3"/>
        <v>4.3860816187948626E-2</v>
      </c>
      <c r="F4" s="2">
        <v>4.3633281662168309E-2</v>
      </c>
      <c r="G4">
        <f t="shared" ref="G4:G25" si="7">F3*G3*H3</f>
        <v>2.7165056517054794E-5</v>
      </c>
      <c r="H4">
        <f t="shared" ref="H4:H25" si="8">1-G4</f>
        <v>0.99997283494348299</v>
      </c>
      <c r="I4">
        <f t="shared" si="4"/>
        <v>2.7165056517054795</v>
      </c>
      <c r="J4" s="8">
        <f t="shared" si="5"/>
        <v>8.3349574557723262E-4</v>
      </c>
      <c r="K4" s="8">
        <f t="shared" si="6"/>
        <v>8.3347753989854688E-4</v>
      </c>
      <c r="L4" s="8">
        <f t="shared" si="1"/>
        <v>1.8205678685738122E-8</v>
      </c>
    </row>
    <row r="5" spans="1:12" ht="15.6" x14ac:dyDescent="0.3">
      <c r="A5" s="9" t="s">
        <v>34</v>
      </c>
      <c r="B5" s="1">
        <v>0.11670340878986735</v>
      </c>
      <c r="C5">
        <f t="shared" si="2"/>
        <v>1.1670340878986735E-6</v>
      </c>
      <c r="D5">
        <f t="shared" si="0"/>
        <v>0.99999883296591208</v>
      </c>
      <c r="E5">
        <f t="shared" si="3"/>
        <v>8.5687400000116713E-3</v>
      </c>
      <c r="F5" s="2">
        <v>8.5194801438920505E-3</v>
      </c>
      <c r="G5">
        <f t="shared" si="7"/>
        <v>1.185268363620606E-6</v>
      </c>
      <c r="H5">
        <f t="shared" si="8"/>
        <v>0.99999881473163643</v>
      </c>
      <c r="I5">
        <f t="shared" si="4"/>
        <v>0.1185268363620606</v>
      </c>
      <c r="J5" s="8">
        <f t="shared" si="5"/>
        <v>8.346627796651313E-4</v>
      </c>
      <c r="K5" s="8">
        <f t="shared" si="6"/>
        <v>8.3466280826216749E-4</v>
      </c>
      <c r="L5" s="8">
        <f t="shared" si="1"/>
        <v>2.8597036197397507E-11</v>
      </c>
    </row>
    <row r="6" spans="1:12" ht="15.6" x14ac:dyDescent="0.3">
      <c r="A6" s="9" t="s">
        <v>35</v>
      </c>
      <c r="B6" s="1">
        <v>1E-3</v>
      </c>
      <c r="C6">
        <f t="shared" si="2"/>
        <v>1E-8</v>
      </c>
      <c r="D6">
        <f t="shared" si="0"/>
        <v>0.99999998999999995</v>
      </c>
      <c r="E6">
        <f t="shared" si="3"/>
        <v>1.0000000100000002</v>
      </c>
      <c r="F6" s="2">
        <v>0.9942666304346014</v>
      </c>
      <c r="G6">
        <f t="shared" si="7"/>
        <v>1.0097858320362983E-8</v>
      </c>
      <c r="H6">
        <f t="shared" si="8"/>
        <v>0.99999998990214167</v>
      </c>
      <c r="I6">
        <f t="shared" si="4"/>
        <v>1.0097858320362984E-3</v>
      </c>
      <c r="J6" s="8">
        <f t="shared" si="5"/>
        <v>8.3467277966513135E-4</v>
      </c>
      <c r="K6" s="8">
        <f t="shared" si="6"/>
        <v>8.3467290612048784E-4</v>
      </c>
      <c r="L6" s="8">
        <f t="shared" si="1"/>
        <v>1.264553564942969E-10</v>
      </c>
    </row>
    <row r="7" spans="1:12" ht="15.6" x14ac:dyDescent="0.3">
      <c r="A7" s="9" t="s">
        <v>36</v>
      </c>
      <c r="B7" s="1">
        <v>1E-3</v>
      </c>
      <c r="C7">
        <f t="shared" si="2"/>
        <v>1E-8</v>
      </c>
      <c r="D7">
        <f t="shared" si="0"/>
        <v>0.99999998999999995</v>
      </c>
      <c r="E7">
        <f t="shared" si="3"/>
        <v>1.0000000100000002</v>
      </c>
      <c r="F7" s="2">
        <v>0.99429872371287231</v>
      </c>
      <c r="G7">
        <f t="shared" si="7"/>
        <v>1.0039963465411177E-8</v>
      </c>
      <c r="H7">
        <f t="shared" si="8"/>
        <v>0.99999998996003658</v>
      </c>
      <c r="I7">
        <f t="shared" si="4"/>
        <v>1.0039963465411177E-3</v>
      </c>
      <c r="J7" s="8">
        <f t="shared" si="5"/>
        <v>8.3468277966513139E-4</v>
      </c>
      <c r="K7" s="8">
        <f t="shared" si="6"/>
        <v>8.3468294608395326E-4</v>
      </c>
      <c r="L7" s="8">
        <f t="shared" si="1"/>
        <v>1.6641882186543833E-10</v>
      </c>
    </row>
    <row r="8" spans="1:12" ht="15.6" x14ac:dyDescent="0.3">
      <c r="A8" s="9" t="s">
        <v>37</v>
      </c>
      <c r="B8" s="1">
        <v>1E-3</v>
      </c>
      <c r="C8">
        <f t="shared" si="2"/>
        <v>1E-8</v>
      </c>
      <c r="D8">
        <f t="shared" si="0"/>
        <v>0.99999998999999995</v>
      </c>
      <c r="E8">
        <f t="shared" si="3"/>
        <v>1.0000000100000002</v>
      </c>
      <c r="F8" s="2">
        <v>0.99435167487125198</v>
      </c>
      <c r="G8">
        <f t="shared" si="7"/>
        <v>9.9827227595560281E-9</v>
      </c>
      <c r="H8">
        <f t="shared" si="8"/>
        <v>0.99999999001727724</v>
      </c>
      <c r="I8">
        <f t="shared" si="4"/>
        <v>9.982722759556029E-4</v>
      </c>
      <c r="J8" s="8">
        <f t="shared" si="5"/>
        <v>8.3469277966513144E-4</v>
      </c>
      <c r="K8" s="8">
        <f t="shared" si="6"/>
        <v>8.346929288067128E-4</v>
      </c>
      <c r="L8" s="8">
        <f t="shared" si="1"/>
        <v>1.4914158135478223E-10</v>
      </c>
    </row>
    <row r="9" spans="1:12" ht="15.6" x14ac:dyDescent="0.3">
      <c r="A9" s="9" t="s">
        <v>38</v>
      </c>
      <c r="B9" s="1">
        <v>1E-3</v>
      </c>
      <c r="C9">
        <f t="shared" si="2"/>
        <v>1E-8</v>
      </c>
      <c r="D9">
        <f t="shared" si="0"/>
        <v>0.99999998999999995</v>
      </c>
      <c r="E9">
        <f t="shared" si="3"/>
        <v>1.0000000100000002</v>
      </c>
      <c r="F9" s="2">
        <v>0.99442714257167275</v>
      </c>
      <c r="G9">
        <f t="shared" si="7"/>
        <v>9.9263369966480315E-9</v>
      </c>
      <c r="H9">
        <f t="shared" si="8"/>
        <v>0.99999999007366303</v>
      </c>
      <c r="I9">
        <f t="shared" si="4"/>
        <v>9.9263369966480323E-4</v>
      </c>
      <c r="J9" s="8">
        <f t="shared" si="5"/>
        <v>8.3470277966513149E-4</v>
      </c>
      <c r="K9" s="8">
        <f t="shared" si="6"/>
        <v>8.3470285514370942E-4</v>
      </c>
      <c r="L9" s="8">
        <f t="shared" si="1"/>
        <v>7.5478577923372703E-11</v>
      </c>
    </row>
    <row r="10" spans="1:12" ht="15.6" x14ac:dyDescent="0.3">
      <c r="A10" s="9" t="s">
        <v>39</v>
      </c>
      <c r="B10" s="1">
        <v>1E-3</v>
      </c>
      <c r="C10">
        <f t="shared" si="2"/>
        <v>1E-8</v>
      </c>
      <c r="D10">
        <f t="shared" si="0"/>
        <v>0.99999998999999995</v>
      </c>
      <c r="E10">
        <f t="shared" si="3"/>
        <v>23.340681991380286</v>
      </c>
      <c r="F10" s="2">
        <v>23.213069155682714</v>
      </c>
      <c r="G10">
        <f t="shared" si="7"/>
        <v>9.871018837797122E-9</v>
      </c>
      <c r="H10">
        <f t="shared" si="8"/>
        <v>0.99999999012898111</v>
      </c>
      <c r="I10">
        <f t="shared" si="4"/>
        <v>9.8710188377971217E-4</v>
      </c>
      <c r="J10" s="8">
        <f t="shared" si="5"/>
        <v>8.3471277966513154E-4</v>
      </c>
      <c r="K10" s="8">
        <f t="shared" si="6"/>
        <v>8.3471272616254723E-4</v>
      </c>
      <c r="L10" s="8">
        <f t="shared" si="1"/>
        <v>5.3502584307363321E-11</v>
      </c>
    </row>
    <row r="11" spans="1:12" ht="15.6" x14ac:dyDescent="0.3">
      <c r="A11" s="9" t="s">
        <v>40</v>
      </c>
      <c r="B11" s="1">
        <v>2.3340681757973467E-2</v>
      </c>
      <c r="C11">
        <f t="shared" si="2"/>
        <v>2.3340681757973467E-7</v>
      </c>
      <c r="D11">
        <f t="shared" si="0"/>
        <v>0.99999976659318246</v>
      </c>
      <c r="E11">
        <f t="shared" si="3"/>
        <v>11.000002567475592</v>
      </c>
      <c r="F11" s="2">
        <v>10.972679485025353</v>
      </c>
      <c r="G11">
        <f t="shared" si="7"/>
        <v>2.2913664065701928E-7</v>
      </c>
      <c r="H11">
        <f t="shared" si="8"/>
        <v>0.99999977086335934</v>
      </c>
      <c r="I11">
        <f t="shared" si="4"/>
        <v>2.2913664065701927E-2</v>
      </c>
      <c r="J11" s="8">
        <f t="shared" si="5"/>
        <v>8.3494618648271126E-4</v>
      </c>
      <c r="K11" s="8">
        <f t="shared" si="6"/>
        <v>8.3494186280320428E-4</v>
      </c>
      <c r="L11" s="8">
        <f t="shared" si="1"/>
        <v>4.3236795069798509E-9</v>
      </c>
    </row>
    <row r="12" spans="1:12" ht="15.6" x14ac:dyDescent="0.3">
      <c r="A12" s="9" t="s">
        <v>41</v>
      </c>
      <c r="B12" s="1">
        <v>0.25674749933770813</v>
      </c>
      <c r="C12">
        <f t="shared" si="2"/>
        <v>2.5674749933770815E-6</v>
      </c>
      <c r="D12">
        <f t="shared" si="0"/>
        <v>0.99999743252500661</v>
      </c>
      <c r="E12">
        <f t="shared" si="3"/>
        <v>95.182062559383624</v>
      </c>
      <c r="F12" s="2">
        <v>97.220170209269881</v>
      </c>
      <c r="G12">
        <f t="shared" si="7"/>
        <v>2.5142423400997261E-6</v>
      </c>
      <c r="H12">
        <f t="shared" si="8"/>
        <v>0.9999974857576599</v>
      </c>
      <c r="I12">
        <f t="shared" si="4"/>
        <v>0.2514242340099726</v>
      </c>
      <c r="J12" s="8">
        <f t="shared" si="5"/>
        <v>8.3751366147608833E-4</v>
      </c>
      <c r="K12" s="8">
        <f t="shared" si="6"/>
        <v>8.3745610514330399E-4</v>
      </c>
      <c r="L12" s="8">
        <f t="shared" si="1"/>
        <v>5.7556332784341156E-8</v>
      </c>
    </row>
    <row r="13" spans="1:12" ht="15.6" x14ac:dyDescent="0.3">
      <c r="A13" s="9" t="s">
        <v>42</v>
      </c>
      <c r="B13" s="1">
        <v>24.437693800598222</v>
      </c>
      <c r="C13">
        <f t="shared" si="2"/>
        <v>2.4437693800598222E-4</v>
      </c>
      <c r="D13">
        <f t="shared" si="0"/>
        <v>0.99975562306199406</v>
      </c>
      <c r="E13">
        <f t="shared" si="3"/>
        <v>1.5777536975159994</v>
      </c>
      <c r="F13" s="2">
        <v>2.3950895313144964</v>
      </c>
      <c r="G13">
        <f t="shared" si="7"/>
        <v>2.4443445368285037E-4</v>
      </c>
      <c r="H13">
        <f t="shared" si="8"/>
        <v>0.99975556554631717</v>
      </c>
      <c r="I13">
        <f t="shared" si="4"/>
        <v>24.443445368285037</v>
      </c>
      <c r="J13" s="8">
        <f t="shared" si="5"/>
        <v>1.0818905994820706E-3</v>
      </c>
      <c r="K13" s="8">
        <f t="shared" si="6"/>
        <v>1.0818905588261545E-3</v>
      </c>
      <c r="L13" s="8">
        <f t="shared" si="1"/>
        <v>4.0655916133669479E-11</v>
      </c>
    </row>
    <row r="14" spans="1:12" ht="15.6" x14ac:dyDescent="0.3">
      <c r="A14" s="9" t="s">
        <v>43</v>
      </c>
      <c r="B14" s="1">
        <v>38.547239393718812</v>
      </c>
      <c r="C14">
        <f t="shared" si="2"/>
        <v>3.8547239393718814E-4</v>
      </c>
      <c r="D14">
        <f t="shared" si="0"/>
        <v>0.99961452760606284</v>
      </c>
      <c r="E14">
        <f t="shared" si="3"/>
        <v>6.5629222226426531E-2</v>
      </c>
      <c r="F14">
        <f>F2</f>
        <v>0.36402768881696307</v>
      </c>
      <c r="G14">
        <f t="shared" si="7"/>
        <v>5.8529929881489542E-4</v>
      </c>
      <c r="H14">
        <f t="shared" si="8"/>
        <v>0.9994147007011851</v>
      </c>
      <c r="I14">
        <f t="shared" si="4"/>
        <v>58.529929881489544</v>
      </c>
      <c r="J14" s="8">
        <f>C14</f>
        <v>3.8547239393718814E-4</v>
      </c>
      <c r="K14" s="8">
        <f>G14</f>
        <v>5.8529929881489542E-4</v>
      </c>
      <c r="L14" s="8">
        <f t="shared" si="1"/>
        <v>1.9982690487770728E-4</v>
      </c>
    </row>
    <row r="15" spans="1:12" ht="15.6" x14ac:dyDescent="0.3">
      <c r="A15" s="9" t="s">
        <v>44</v>
      </c>
      <c r="B15" s="1">
        <v>2.5288501625554338</v>
      </c>
      <c r="C15">
        <f t="shared" si="2"/>
        <v>2.528850162555434E-5</v>
      </c>
      <c r="D15">
        <f t="shared" si="0"/>
        <v>0.99997471149837447</v>
      </c>
      <c r="E15">
        <f t="shared" si="3"/>
        <v>16.38359188658351</v>
      </c>
      <c r="F15">
        <f>F3</f>
        <v>0.1263216327932912</v>
      </c>
      <c r="G15">
        <f t="shared" si="7"/>
        <v>2.1294044413028518E-4</v>
      </c>
      <c r="H15">
        <f t="shared" si="8"/>
        <v>0.99978705955586966</v>
      </c>
      <c r="I15">
        <f t="shared" si="4"/>
        <v>21.294044413028519</v>
      </c>
      <c r="J15" s="8">
        <f t="shared" ref="J15:J25" si="9">C15+J14</f>
        <v>4.1076089556274249E-4</v>
      </c>
      <c r="K15" s="8">
        <f>K14+G15</f>
        <v>7.9823974294518059E-4</v>
      </c>
      <c r="L15" s="8">
        <f t="shared" si="1"/>
        <v>3.8747884738243811E-4</v>
      </c>
    </row>
    <row r="16" spans="1:12" ht="15.6" x14ac:dyDescent="0.3">
      <c r="A16" s="9" t="s">
        <v>45</v>
      </c>
      <c r="B16" s="1">
        <v>41.430601261305377</v>
      </c>
      <c r="C16">
        <f t="shared" si="2"/>
        <v>4.1430601261305375E-4</v>
      </c>
      <c r="D16">
        <f t="shared" si="0"/>
        <v>0.99958569398738695</v>
      </c>
      <c r="E16">
        <f t="shared" si="3"/>
        <v>3.4241225706784827E-3</v>
      </c>
      <c r="F16">
        <f t="shared" ref="F16:F24" si="10">F4</f>
        <v>4.3633281662168309E-2</v>
      </c>
      <c r="G16">
        <f t="shared" si="7"/>
        <v>2.6893256708540921E-5</v>
      </c>
      <c r="H16">
        <f t="shared" si="8"/>
        <v>0.99997310674329143</v>
      </c>
      <c r="I16">
        <f t="shared" si="4"/>
        <v>2.689325670854092</v>
      </c>
      <c r="J16" s="8">
        <f t="shared" si="9"/>
        <v>8.2506690817579624E-4</v>
      </c>
      <c r="K16" s="8">
        <f t="shared" ref="K16:K25" si="11">K15+G16</f>
        <v>8.2513299965372147E-4</v>
      </c>
      <c r="L16" s="8">
        <f t="shared" si="1"/>
        <v>6.6091477925233136E-8</v>
      </c>
    </row>
    <row r="17" spans="1:12" ht="15.6" x14ac:dyDescent="0.3">
      <c r="A17" s="9" t="s">
        <v>46</v>
      </c>
      <c r="B17" s="1">
        <v>0.14180468201245422</v>
      </c>
      <c r="C17">
        <f t="shared" si="2"/>
        <v>1.4180468201245422E-6</v>
      </c>
      <c r="D17">
        <f t="shared" si="0"/>
        <v>0.99999858195317992</v>
      </c>
      <c r="E17">
        <f t="shared" si="3"/>
        <v>7.0519633333475142E-3</v>
      </c>
      <c r="F17">
        <f>F5</f>
        <v>8.5194801438920505E-3</v>
      </c>
      <c r="G17">
        <f t="shared" si="7"/>
        <v>1.1734094871255138E-6</v>
      </c>
      <c r="H17">
        <f t="shared" si="8"/>
        <v>0.99999882659051287</v>
      </c>
      <c r="I17">
        <f t="shared" si="4"/>
        <v>0.11734094871255138</v>
      </c>
      <c r="J17" s="8">
        <f t="shared" si="9"/>
        <v>8.2648495499592083E-4</v>
      </c>
      <c r="K17" s="8">
        <f t="shared" si="11"/>
        <v>8.2630640914084703E-4</v>
      </c>
      <c r="L17" s="8">
        <f t="shared" si="1"/>
        <v>1.7854585507379866E-7</v>
      </c>
    </row>
    <row r="18" spans="1:12" ht="15.6" x14ac:dyDescent="0.3">
      <c r="A18" s="9" t="s">
        <v>47</v>
      </c>
      <c r="B18" s="1">
        <v>1E-3</v>
      </c>
      <c r="C18">
        <f t="shared" si="2"/>
        <v>1E-8</v>
      </c>
      <c r="D18">
        <f t="shared" si="0"/>
        <v>0.99999998999999995</v>
      </c>
      <c r="E18">
        <f t="shared" si="3"/>
        <v>1.0000000100000002</v>
      </c>
      <c r="F18">
        <f t="shared" si="10"/>
        <v>0.9942666304346014</v>
      </c>
      <c r="G18">
        <f t="shared" si="7"/>
        <v>9.9968270958348491E-9</v>
      </c>
      <c r="H18">
        <f t="shared" si="8"/>
        <v>0.99999999000317286</v>
      </c>
      <c r="I18">
        <f t="shared" si="4"/>
        <v>9.9968270958348485E-4</v>
      </c>
      <c r="J18" s="8">
        <f t="shared" si="9"/>
        <v>8.2649495499592088E-4</v>
      </c>
      <c r="K18" s="8">
        <f t="shared" si="11"/>
        <v>8.2631640596794286E-4</v>
      </c>
      <c r="L18" s="8">
        <f t="shared" si="1"/>
        <v>1.7854902797801234E-7</v>
      </c>
    </row>
    <row r="19" spans="1:12" ht="15.6" x14ac:dyDescent="0.3">
      <c r="A19" s="9" t="s">
        <v>48</v>
      </c>
      <c r="B19" s="1">
        <v>1E-3</v>
      </c>
      <c r="C19">
        <f t="shared" si="2"/>
        <v>1E-8</v>
      </c>
      <c r="D19">
        <f t="shared" si="0"/>
        <v>0.99999998999999995</v>
      </c>
      <c r="E19">
        <f t="shared" si="3"/>
        <v>1.0000000100000002</v>
      </c>
      <c r="F19">
        <f t="shared" si="10"/>
        <v>0.99429872371287231</v>
      </c>
      <c r="G19">
        <f t="shared" si="7"/>
        <v>9.9395114922494581E-9</v>
      </c>
      <c r="H19">
        <f t="shared" si="8"/>
        <v>0.99999999006048845</v>
      </c>
      <c r="I19">
        <f t="shared" si="4"/>
        <v>9.9395114922494585E-4</v>
      </c>
      <c r="J19" s="8">
        <f t="shared" si="9"/>
        <v>8.2650495499592093E-4</v>
      </c>
      <c r="K19" s="8">
        <f t="shared" si="11"/>
        <v>8.2632634547943516E-4</v>
      </c>
      <c r="L19" s="8">
        <f t="shared" si="1"/>
        <v>1.7860951648576966E-7</v>
      </c>
    </row>
    <row r="20" spans="1:12" ht="15.6" x14ac:dyDescent="0.3">
      <c r="A20" s="9" t="s">
        <v>49</v>
      </c>
      <c r="B20" s="1">
        <v>1E-3</v>
      </c>
      <c r="C20">
        <f t="shared" si="2"/>
        <v>1E-8</v>
      </c>
      <c r="D20">
        <f t="shared" si="0"/>
        <v>0.99999998999999995</v>
      </c>
      <c r="E20">
        <f t="shared" si="3"/>
        <v>1.0000000100000002</v>
      </c>
      <c r="F20">
        <f t="shared" si="10"/>
        <v>0.99435167487125198</v>
      </c>
      <c r="G20">
        <f t="shared" si="7"/>
        <v>9.8828434928424256E-9</v>
      </c>
      <c r="H20">
        <f t="shared" si="8"/>
        <v>0.99999999011715646</v>
      </c>
      <c r="I20">
        <f t="shared" si="4"/>
        <v>9.8828434928424267E-4</v>
      </c>
      <c r="J20" s="8">
        <f t="shared" si="9"/>
        <v>8.2651495499592097E-4</v>
      </c>
      <c r="K20" s="8">
        <f t="shared" si="11"/>
        <v>8.2633622832292794E-4</v>
      </c>
      <c r="L20" s="8">
        <f t="shared" si="1"/>
        <v>1.7872667299302994E-7</v>
      </c>
    </row>
    <row r="21" spans="1:12" ht="15.6" x14ac:dyDescent="0.3">
      <c r="A21" s="9" t="s">
        <v>50</v>
      </c>
      <c r="B21" s="1">
        <v>1E-3</v>
      </c>
      <c r="C21">
        <f t="shared" si="2"/>
        <v>1E-8</v>
      </c>
      <c r="D21">
        <f t="shared" si="0"/>
        <v>0.99999998999999995</v>
      </c>
      <c r="E21">
        <f t="shared" si="3"/>
        <v>1.0000000100000002</v>
      </c>
      <c r="F21">
        <f t="shared" si="10"/>
        <v>0.99442714257167275</v>
      </c>
      <c r="G21">
        <f t="shared" si="7"/>
        <v>9.8270218824793994E-9</v>
      </c>
      <c r="H21">
        <f t="shared" si="8"/>
        <v>0.99999999017297814</v>
      </c>
      <c r="I21">
        <f t="shared" si="4"/>
        <v>9.8270218824794003E-4</v>
      </c>
      <c r="J21" s="8">
        <f t="shared" si="9"/>
        <v>8.2652495499592102E-4</v>
      </c>
      <c r="K21" s="8">
        <f t="shared" si="11"/>
        <v>8.2634605534481038E-4</v>
      </c>
      <c r="L21" s="8">
        <f t="shared" si="1"/>
        <v>1.7889965111064516E-7</v>
      </c>
    </row>
    <row r="22" spans="1:12" ht="15.6" x14ac:dyDescent="0.3">
      <c r="A22" s="9" t="s">
        <v>51</v>
      </c>
      <c r="B22" s="1">
        <v>1E-3</v>
      </c>
      <c r="C22">
        <f t="shared" si="2"/>
        <v>1E-8</v>
      </c>
      <c r="D22">
        <f t="shared" si="0"/>
        <v>0.99999998999999995</v>
      </c>
      <c r="E22">
        <f t="shared" si="3"/>
        <v>1.0000000100000002</v>
      </c>
      <c r="F22">
        <f t="shared" si="10"/>
        <v>23.213069155682714</v>
      </c>
      <c r="G22">
        <f t="shared" si="7"/>
        <v>9.7722571945511023E-9</v>
      </c>
      <c r="H22">
        <f t="shared" si="8"/>
        <v>0.99999999022774277</v>
      </c>
      <c r="I22">
        <f t="shared" si="4"/>
        <v>9.7722571945511026E-4</v>
      </c>
      <c r="J22" s="8">
        <f t="shared" si="9"/>
        <v>8.2653495499592107E-4</v>
      </c>
      <c r="K22" s="8">
        <f t="shared" si="11"/>
        <v>8.2635582760200491E-4</v>
      </c>
      <c r="L22" s="8">
        <f t="shared" si="1"/>
        <v>1.7912739391616212E-7</v>
      </c>
    </row>
    <row r="23" spans="1:12" ht="15.6" x14ac:dyDescent="0.3">
      <c r="A23" s="9" t="s">
        <v>52</v>
      </c>
      <c r="B23" s="1">
        <v>1E-3</v>
      </c>
      <c r="C23">
        <f t="shared" si="2"/>
        <v>1E-8</v>
      </c>
      <c r="D23">
        <f t="shared" si="0"/>
        <v>0.99999998999999995</v>
      </c>
      <c r="E23">
        <f t="shared" si="3"/>
        <v>1.0000000100000002</v>
      </c>
      <c r="F23">
        <f t="shared" si="10"/>
        <v>10.972679485025353</v>
      </c>
      <c r="G23">
        <f t="shared" si="7"/>
        <v>2.2684407984745396E-7</v>
      </c>
      <c r="H23">
        <f t="shared" si="8"/>
        <v>0.99999977315592015</v>
      </c>
      <c r="I23">
        <f t="shared" si="4"/>
        <v>2.2684407984745397E-2</v>
      </c>
      <c r="J23" s="8">
        <f t="shared" si="9"/>
        <v>8.2654495499592112E-4</v>
      </c>
      <c r="K23" s="8">
        <f t="shared" si="11"/>
        <v>8.2658267168185236E-4</v>
      </c>
      <c r="L23" s="8">
        <f t="shared" si="1"/>
        <v>3.7716685931236428E-8</v>
      </c>
    </row>
    <row r="24" spans="1:12" ht="15.6" x14ac:dyDescent="0.3">
      <c r="A24" s="9" t="s">
        <v>53</v>
      </c>
      <c r="B24" s="1">
        <v>1E-3</v>
      </c>
      <c r="C24">
        <f t="shared" si="2"/>
        <v>1E-8</v>
      </c>
      <c r="D24">
        <f t="shared" si="0"/>
        <v>0.99999998999999995</v>
      </c>
      <c r="E24">
        <f t="shared" si="3"/>
        <v>70.902341715250529</v>
      </c>
      <c r="F24">
        <f t="shared" si="10"/>
        <v>97.220170209269881</v>
      </c>
      <c r="G24">
        <f t="shared" si="7"/>
        <v>2.4890868166068742E-6</v>
      </c>
      <c r="H24">
        <f t="shared" si="8"/>
        <v>0.99999751091318334</v>
      </c>
      <c r="I24">
        <f t="shared" si="4"/>
        <v>0.24890868166068741</v>
      </c>
      <c r="J24" s="8">
        <f t="shared" si="9"/>
        <v>8.2655495499592117E-4</v>
      </c>
      <c r="K24" s="8">
        <f t="shared" si="11"/>
        <v>8.2907175849845926E-4</v>
      </c>
      <c r="L24" s="8">
        <f t="shared" si="1"/>
        <v>2.5168035025380925E-6</v>
      </c>
    </row>
    <row r="25" spans="1:12" ht="15.6" x14ac:dyDescent="0.3">
      <c r="A25" s="9" t="s">
        <v>54</v>
      </c>
      <c r="B25" s="1">
        <v>7.090234100622711E-2</v>
      </c>
      <c r="C25">
        <f t="shared" si="2"/>
        <v>7.0902341006227112E-7</v>
      </c>
      <c r="D25">
        <f t="shared" si="0"/>
        <v>0.99999929097658991</v>
      </c>
      <c r="E25">
        <f t="shared" si="3"/>
        <v>0</v>
      </c>
      <c r="F25">
        <f>F13</f>
        <v>2.3950895313144964</v>
      </c>
      <c r="G25">
        <f t="shared" si="7"/>
        <v>2.4198884164343526E-4</v>
      </c>
      <c r="H25">
        <f t="shared" si="8"/>
        <v>0.99975801115835661</v>
      </c>
      <c r="I25">
        <f t="shared" si="4"/>
        <v>24.198884164343525</v>
      </c>
      <c r="J25" s="8">
        <f t="shared" si="9"/>
        <v>8.2726397840598347E-4</v>
      </c>
      <c r="K25" s="8">
        <f t="shared" si="11"/>
        <v>1.0710606001418945E-3</v>
      </c>
      <c r="L25" s="8">
        <f t="shared" si="1"/>
        <v>2.4379662173591103E-4</v>
      </c>
    </row>
    <row r="26" spans="1:12" x14ac:dyDescent="0.3">
      <c r="J26" s="8"/>
      <c r="K26" s="8"/>
      <c r="L26" s="8">
        <f>SUM(L2:L25)</f>
        <v>8.3545105471251053E-4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6"/>
  <sheetViews>
    <sheetView zoomScale="70" zoomScaleNormal="70" workbookViewId="0">
      <selection activeCell="L26" sqref="L26"/>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155.48226157463586</v>
      </c>
      <c r="C2">
        <f>B2/100000</f>
        <v>1.5548226157463586E-3</v>
      </c>
      <c r="D2">
        <f t="shared" ref="D2:D25" si="0">1-C2</f>
        <v>0.99844517738425365</v>
      </c>
      <c r="E2">
        <f>C3/(C2*D2)</f>
        <v>1.0579396884923511</v>
      </c>
      <c r="F2" s="2">
        <v>1.058021515810355</v>
      </c>
      <c r="G2">
        <v>1.5548226157463586E-3</v>
      </c>
      <c r="H2">
        <v>0.99844517738425365</v>
      </c>
      <c r="I2">
        <f>G2*100000</f>
        <v>155.48226157463586</v>
      </c>
      <c r="J2" s="8">
        <f>C2</f>
        <v>1.5548226157463586E-3</v>
      </c>
      <c r="K2" s="8">
        <f>G2</f>
        <v>1.5548226157463586E-3</v>
      </c>
      <c r="L2" s="8">
        <f t="shared" ref="L2:L25" si="1">ABS(J2-K2)</f>
        <v>0</v>
      </c>
    </row>
    <row r="3" spans="1:12" ht="15.6" x14ac:dyDescent="0.3">
      <c r="A3" s="9" t="s">
        <v>32</v>
      </c>
      <c r="B3" s="1">
        <v>164.23510127433389</v>
      </c>
      <c r="C3">
        <f t="shared" ref="C3:C25" si="2">B3/100000</f>
        <v>1.6423510127433389E-3</v>
      </c>
      <c r="D3">
        <f t="shared" si="0"/>
        <v>0.99835764898725665</v>
      </c>
      <c r="E3">
        <f t="shared" ref="E3:E25" si="3">C4/(C3*D3)</f>
        <v>7.716161016953707E-2</v>
      </c>
      <c r="F3" s="2">
        <v>7.7082672923546591E-2</v>
      </c>
      <c r="G3">
        <f>F2*G2*H2</f>
        <v>1.6424780418925952E-3</v>
      </c>
      <c r="H3">
        <f>1-G3</f>
        <v>0.99835752195810745</v>
      </c>
      <c r="I3">
        <f t="shared" ref="I3:I25" si="4">G3*100000</f>
        <v>164.24780418925951</v>
      </c>
      <c r="J3" s="8">
        <f t="shared" ref="J3:J13" si="5">C3+J2</f>
        <v>3.1971736284896976E-3</v>
      </c>
      <c r="K3" s="8">
        <f t="shared" ref="K3:K13" si="6">G3+K2</f>
        <v>3.1973006576389539E-3</v>
      </c>
      <c r="L3" s="8">
        <f t="shared" si="1"/>
        <v>1.2702914925629902E-7</v>
      </c>
    </row>
    <row r="4" spans="1:12" ht="15.6" x14ac:dyDescent="0.3">
      <c r="A4" s="9" t="s">
        <v>33</v>
      </c>
      <c r="B4" s="1">
        <v>12.651831929563512</v>
      </c>
      <c r="C4">
        <f t="shared" si="2"/>
        <v>1.2651831929563512E-4</v>
      </c>
      <c r="D4">
        <f t="shared" si="0"/>
        <v>0.99987348168070433</v>
      </c>
      <c r="E4">
        <f t="shared" si="3"/>
        <v>5.6610935905370169E-2</v>
      </c>
      <c r="F4" s="2">
        <v>5.664018261601611E-2</v>
      </c>
      <c r="G4">
        <f t="shared" ref="G4:G25" si="7">F3*G3*H3</f>
        <v>1.2639864913065402E-4</v>
      </c>
      <c r="H4">
        <f t="shared" ref="H4:H25" si="8">1-G4</f>
        <v>0.99987360135086933</v>
      </c>
      <c r="I4">
        <f t="shared" si="4"/>
        <v>12.639864913065402</v>
      </c>
      <c r="J4" s="8">
        <f t="shared" si="5"/>
        <v>3.3236919477853326E-3</v>
      </c>
      <c r="K4" s="8">
        <f t="shared" si="6"/>
        <v>3.3236993067696078E-3</v>
      </c>
      <c r="L4" s="8">
        <f t="shared" si="1"/>
        <v>7.3589842752505574E-9</v>
      </c>
    </row>
    <row r="5" spans="1:12" ht="15.6" x14ac:dyDescent="0.3">
      <c r="A5" s="9" t="s">
        <v>34</v>
      </c>
      <c r="B5" s="1">
        <v>0.71614142997529318</v>
      </c>
      <c r="C5">
        <f t="shared" si="2"/>
        <v>7.1614142997529319E-6</v>
      </c>
      <c r="D5">
        <f t="shared" si="0"/>
        <v>0.99999283858570021</v>
      </c>
      <c r="E5">
        <f t="shared" si="3"/>
        <v>1.3963822222938368E-3</v>
      </c>
      <c r="F5" s="2">
        <v>1.4039652881238727E-3</v>
      </c>
      <c r="G5">
        <f t="shared" si="7"/>
        <v>7.1583376505884462E-6</v>
      </c>
      <c r="H5">
        <f t="shared" si="8"/>
        <v>0.99999284166234936</v>
      </c>
      <c r="I5">
        <f t="shared" si="4"/>
        <v>0.71583376505884466</v>
      </c>
      <c r="J5" s="8">
        <f t="shared" si="5"/>
        <v>3.3308533620850854E-3</v>
      </c>
      <c r="K5" s="8">
        <f t="shared" si="6"/>
        <v>3.3308576444201965E-3</v>
      </c>
      <c r="L5" s="8">
        <f t="shared" si="1"/>
        <v>4.2823351110825303E-9</v>
      </c>
    </row>
    <row r="6" spans="1:12" ht="15.6" x14ac:dyDescent="0.3">
      <c r="A6" s="9" t="s">
        <v>35</v>
      </c>
      <c r="B6" s="1">
        <v>1E-3</v>
      </c>
      <c r="C6">
        <f t="shared" si="2"/>
        <v>1E-8</v>
      </c>
      <c r="D6">
        <f t="shared" si="0"/>
        <v>0.99999998999999995</v>
      </c>
      <c r="E6">
        <f t="shared" si="3"/>
        <v>79.571270792967496</v>
      </c>
      <c r="F6" s="2">
        <v>79.647366105500311</v>
      </c>
      <c r="G6">
        <f t="shared" si="7"/>
        <v>1.0049985640390794E-8</v>
      </c>
      <c r="H6">
        <f t="shared" si="8"/>
        <v>0.99999998995001438</v>
      </c>
      <c r="I6">
        <f t="shared" si="4"/>
        <v>1.0049985640390793E-3</v>
      </c>
      <c r="J6" s="8">
        <f t="shared" si="5"/>
        <v>3.3308633620850853E-3</v>
      </c>
      <c r="K6" s="8">
        <f t="shared" si="6"/>
        <v>3.330867694405837E-3</v>
      </c>
      <c r="L6" s="8">
        <f t="shared" si="1"/>
        <v>4.3323207517091677E-9</v>
      </c>
    </row>
    <row r="7" spans="1:12" ht="15.6" x14ac:dyDescent="0.3">
      <c r="A7" s="9" t="s">
        <v>36</v>
      </c>
      <c r="B7" s="1">
        <v>7.9571269997254793E-2</v>
      </c>
      <c r="C7">
        <f t="shared" si="2"/>
        <v>7.9571269997254795E-7</v>
      </c>
      <c r="D7">
        <f t="shared" si="0"/>
        <v>0.99999920428730005</v>
      </c>
      <c r="E7">
        <f t="shared" si="3"/>
        <v>1.2567360000007957E-2</v>
      </c>
      <c r="F7" s="2">
        <v>1.2505734799856427E-2</v>
      </c>
      <c r="G7">
        <f t="shared" si="7"/>
        <v>8.004548776106664E-7</v>
      </c>
      <c r="H7">
        <f t="shared" si="8"/>
        <v>0.9999991995451224</v>
      </c>
      <c r="I7">
        <f t="shared" si="4"/>
        <v>8.0045487761066639E-2</v>
      </c>
      <c r="J7" s="8">
        <f t="shared" si="5"/>
        <v>3.3316590747850578E-3</v>
      </c>
      <c r="K7" s="8">
        <f t="shared" si="6"/>
        <v>3.3316681492834479E-3</v>
      </c>
      <c r="L7" s="8">
        <f t="shared" si="1"/>
        <v>9.0744983901290543E-9</v>
      </c>
    </row>
    <row r="8" spans="1:12" ht="15.6" x14ac:dyDescent="0.3">
      <c r="A8" s="9" t="s">
        <v>37</v>
      </c>
      <c r="B8" s="1">
        <v>1E-3</v>
      </c>
      <c r="C8">
        <f t="shared" si="2"/>
        <v>1E-8</v>
      </c>
      <c r="D8">
        <f t="shared" si="0"/>
        <v>0.99999998999999995</v>
      </c>
      <c r="E8">
        <f t="shared" si="3"/>
        <v>1.0000000100000002</v>
      </c>
      <c r="F8" s="2">
        <v>0.99707236869353755</v>
      </c>
      <c r="G8">
        <f t="shared" si="7"/>
        <v>1.0010268405875942E-8</v>
      </c>
      <c r="H8">
        <f t="shared" si="8"/>
        <v>0.99999998998973161</v>
      </c>
      <c r="I8">
        <f t="shared" si="4"/>
        <v>1.0010268405875942E-3</v>
      </c>
      <c r="J8" s="8">
        <f t="shared" si="5"/>
        <v>3.3316690747850577E-3</v>
      </c>
      <c r="K8" s="8">
        <f t="shared" si="6"/>
        <v>3.3316781595518537E-3</v>
      </c>
      <c r="L8" s="8">
        <f t="shared" si="1"/>
        <v>9.0847667960462786E-9</v>
      </c>
    </row>
    <row r="9" spans="1:12" ht="15.6" x14ac:dyDescent="0.3">
      <c r="A9" s="9" t="s">
        <v>38</v>
      </c>
      <c r="B9" s="1">
        <v>1E-3</v>
      </c>
      <c r="C9">
        <f t="shared" si="2"/>
        <v>1E-8</v>
      </c>
      <c r="D9">
        <f t="shared" si="0"/>
        <v>0.99999998999999995</v>
      </c>
      <c r="E9">
        <f t="shared" si="3"/>
        <v>1.0000000100000002</v>
      </c>
      <c r="F9" s="2">
        <v>0.99666999800049649</v>
      </c>
      <c r="G9">
        <f t="shared" si="7"/>
        <v>9.9809619307926979E-9</v>
      </c>
      <c r="H9">
        <f t="shared" si="8"/>
        <v>0.99999999001903805</v>
      </c>
      <c r="I9">
        <f t="shared" si="4"/>
        <v>9.9809619307926977E-4</v>
      </c>
      <c r="J9" s="8">
        <f t="shared" si="5"/>
        <v>3.3316790747850576E-3</v>
      </c>
      <c r="K9" s="8">
        <f t="shared" si="6"/>
        <v>3.3316881405137844E-3</v>
      </c>
      <c r="L9" s="8">
        <f t="shared" si="1"/>
        <v>9.0657287267481568E-9</v>
      </c>
    </row>
    <row r="10" spans="1:12" ht="15.6" x14ac:dyDescent="0.3">
      <c r="A10" s="9" t="s">
        <v>39</v>
      </c>
      <c r="B10" s="1">
        <v>1E-3</v>
      </c>
      <c r="C10">
        <f t="shared" si="2"/>
        <v>1E-8</v>
      </c>
      <c r="D10">
        <f t="shared" si="0"/>
        <v>0.99999998999999995</v>
      </c>
      <c r="E10">
        <f t="shared" si="3"/>
        <v>238.71381237890247</v>
      </c>
      <c r="F10" s="2">
        <v>238.6430645531033</v>
      </c>
      <c r="G10">
        <f t="shared" si="7"/>
        <v>9.9477252083183227E-9</v>
      </c>
      <c r="H10">
        <f t="shared" si="8"/>
        <v>0.9999999900522748</v>
      </c>
      <c r="I10">
        <f t="shared" si="4"/>
        <v>9.9477252083183219E-4</v>
      </c>
      <c r="J10" s="8">
        <f t="shared" si="5"/>
        <v>3.3316890747850576E-3</v>
      </c>
      <c r="K10" s="8">
        <f t="shared" si="6"/>
        <v>3.3316980882389926E-3</v>
      </c>
      <c r="L10" s="8">
        <f t="shared" si="1"/>
        <v>9.0134539350479603E-9</v>
      </c>
    </row>
    <row r="11" spans="1:12" ht="15.6" x14ac:dyDescent="0.3">
      <c r="A11" s="9" t="s">
        <v>40</v>
      </c>
      <c r="B11" s="1">
        <v>0.23871380999176436</v>
      </c>
      <c r="C11">
        <f t="shared" si="2"/>
        <v>2.3871380999176435E-6</v>
      </c>
      <c r="D11">
        <f t="shared" si="0"/>
        <v>0.99999761286190003</v>
      </c>
      <c r="E11">
        <f t="shared" si="3"/>
        <v>3.3333412904793285</v>
      </c>
      <c r="F11" s="2">
        <v>3.3311243932293149</v>
      </c>
      <c r="G11">
        <f t="shared" si="7"/>
        <v>2.3739556054297844E-6</v>
      </c>
      <c r="H11">
        <f t="shared" si="8"/>
        <v>0.99999762604439457</v>
      </c>
      <c r="I11">
        <f t="shared" si="4"/>
        <v>0.23739556054297845</v>
      </c>
      <c r="J11" s="8">
        <f t="shared" si="5"/>
        <v>3.3340762128849753E-3</v>
      </c>
      <c r="K11" s="8">
        <f t="shared" si="6"/>
        <v>3.3340720438444224E-3</v>
      </c>
      <c r="L11" s="8">
        <f t="shared" si="1"/>
        <v>4.1690405528857499E-9</v>
      </c>
    </row>
    <row r="12" spans="1:12" ht="15.6" x14ac:dyDescent="0.3">
      <c r="A12" s="9" t="s">
        <v>41</v>
      </c>
      <c r="B12" s="1">
        <v>0.7957126999725479</v>
      </c>
      <c r="C12">
        <f t="shared" si="2"/>
        <v>7.9571269997254793E-6</v>
      </c>
      <c r="D12">
        <f t="shared" si="0"/>
        <v>0.99999204287300025</v>
      </c>
      <c r="E12">
        <f t="shared" si="3"/>
        <v>236.30188028407167</v>
      </c>
      <c r="F12" s="2">
        <v>237.73998045965283</v>
      </c>
      <c r="G12">
        <f t="shared" si="7"/>
        <v>7.9079226525887461E-6</v>
      </c>
      <c r="H12">
        <f t="shared" si="8"/>
        <v>0.99999209207734741</v>
      </c>
      <c r="I12">
        <f t="shared" si="4"/>
        <v>0.79079226525887458</v>
      </c>
      <c r="J12" s="8">
        <f t="shared" si="5"/>
        <v>3.342033339884701E-3</v>
      </c>
      <c r="K12" s="8">
        <f t="shared" si="6"/>
        <v>3.341979966497011E-3</v>
      </c>
      <c r="L12" s="8">
        <f t="shared" si="1"/>
        <v>5.3373387689983204E-8</v>
      </c>
    </row>
    <row r="13" spans="1:12" ht="15.6" x14ac:dyDescent="0.3">
      <c r="A13" s="9" t="s">
        <v>42</v>
      </c>
      <c r="B13" s="1">
        <v>188.02691100351308</v>
      </c>
      <c r="C13">
        <f t="shared" si="2"/>
        <v>1.8802691100351307E-3</v>
      </c>
      <c r="D13">
        <f t="shared" si="0"/>
        <v>0.99811973088996486</v>
      </c>
      <c r="E13">
        <f t="shared" si="3"/>
        <v>0.72848326391302276</v>
      </c>
      <c r="F13" s="2">
        <v>0.71999178066860137</v>
      </c>
      <c r="G13">
        <f t="shared" si="7"/>
        <v>1.8800145097759972E-3</v>
      </c>
      <c r="H13">
        <f t="shared" si="8"/>
        <v>0.99811998549022396</v>
      </c>
      <c r="I13">
        <f t="shared" si="4"/>
        <v>188.00145097759972</v>
      </c>
      <c r="J13" s="8">
        <f t="shared" si="5"/>
        <v>5.2223024499198321E-3</v>
      </c>
      <c r="K13" s="8">
        <f t="shared" si="6"/>
        <v>5.2219944762730078E-3</v>
      </c>
      <c r="L13" s="8">
        <f t="shared" si="1"/>
        <v>3.0797364682436101E-7</v>
      </c>
    </row>
    <row r="14" spans="1:12" ht="15.6" x14ac:dyDescent="0.3">
      <c r="A14" s="9" t="s">
        <v>43</v>
      </c>
      <c r="B14" s="1">
        <v>136.7169089893986</v>
      </c>
      <c r="C14">
        <f t="shared" si="2"/>
        <v>1.367169089893986E-3</v>
      </c>
      <c r="D14">
        <f t="shared" si="0"/>
        <v>0.99863283091010602</v>
      </c>
      <c r="E14">
        <f t="shared" si="3"/>
        <v>5.3107373996472765E-2</v>
      </c>
      <c r="F14">
        <f>F2</f>
        <v>1.058021515810355</v>
      </c>
      <c r="G14">
        <f t="shared" si="7"/>
        <v>1.3510502163462639E-3</v>
      </c>
      <c r="H14">
        <f t="shared" si="8"/>
        <v>0.99864894978365371</v>
      </c>
      <c r="I14">
        <f t="shared" si="4"/>
        <v>135.10502163462638</v>
      </c>
      <c r="J14" s="8">
        <f>C14</f>
        <v>1.367169089893986E-3</v>
      </c>
      <c r="K14" s="8">
        <f>G14</f>
        <v>1.3510502163462639E-3</v>
      </c>
      <c r="L14" s="8">
        <f t="shared" si="1"/>
        <v>1.6118873547722084E-5</v>
      </c>
    </row>
    <row r="15" spans="1:12" ht="15.6" x14ac:dyDescent="0.3">
      <c r="A15" s="9" t="s">
        <v>44</v>
      </c>
      <c r="B15" s="1">
        <v>7.2507494455190775</v>
      </c>
      <c r="C15">
        <f t="shared" si="2"/>
        <v>7.2507494455190769E-5</v>
      </c>
      <c r="D15">
        <f t="shared" si="0"/>
        <v>0.9999274925055448</v>
      </c>
      <c r="E15">
        <f t="shared" si="3"/>
        <v>20.023674088660179</v>
      </c>
      <c r="F15">
        <f>F3</f>
        <v>7.7082672923546591E-2</v>
      </c>
      <c r="G15">
        <f t="shared" si="7"/>
        <v>1.4275089523460437E-3</v>
      </c>
      <c r="H15">
        <f t="shared" si="8"/>
        <v>0.998572491047654</v>
      </c>
      <c r="I15">
        <f t="shared" si="4"/>
        <v>142.75089523460437</v>
      </c>
      <c r="J15" s="8">
        <f t="shared" ref="J15:J25" si="9">C15+J14</f>
        <v>1.4396765843491769E-3</v>
      </c>
      <c r="K15" s="8">
        <f>K14+G15</f>
        <v>2.7785591686923074E-3</v>
      </c>
      <c r="L15" s="8">
        <f t="shared" si="1"/>
        <v>1.3388825843431305E-3</v>
      </c>
    </row>
    <row r="16" spans="1:12" ht="15.6" x14ac:dyDescent="0.3">
      <c r="A16" s="9" t="s">
        <v>45</v>
      </c>
      <c r="B16" s="1">
        <v>145.17611667583753</v>
      </c>
      <c r="C16">
        <f t="shared" si="2"/>
        <v>1.4517611667583753E-3</v>
      </c>
      <c r="D16">
        <f t="shared" si="0"/>
        <v>0.99854823883324162</v>
      </c>
      <c r="E16">
        <f t="shared" si="3"/>
        <v>2.222983067350586E-3</v>
      </c>
      <c r="F16">
        <f t="shared" ref="F16:F24" si="10">F4</f>
        <v>5.664018261601611E-2</v>
      </c>
      <c r="G16">
        <f t="shared" si="7"/>
        <v>1.0987912800044989E-4</v>
      </c>
      <c r="H16">
        <f t="shared" si="8"/>
        <v>0.99989012087199958</v>
      </c>
      <c r="I16">
        <f t="shared" si="4"/>
        <v>10.987912800044988</v>
      </c>
      <c r="J16" s="8">
        <f t="shared" si="9"/>
        <v>2.8914377511075522E-3</v>
      </c>
      <c r="K16" s="8">
        <f t="shared" ref="K16:K25" si="11">K15+G16</f>
        <v>2.8884382966927573E-3</v>
      </c>
      <c r="L16" s="8">
        <f t="shared" si="1"/>
        <v>2.9994544147949123E-6</v>
      </c>
    </row>
    <row r="17" spans="1:12" ht="15.6" x14ac:dyDescent="0.3">
      <c r="A17" s="9" t="s">
        <v>46</v>
      </c>
      <c r="B17" s="1">
        <v>0.32225553091195897</v>
      </c>
      <c r="C17">
        <f t="shared" si="2"/>
        <v>3.2225553091195895E-6</v>
      </c>
      <c r="D17">
        <f t="shared" si="0"/>
        <v>0.99999677744469084</v>
      </c>
      <c r="E17">
        <f t="shared" si="3"/>
        <v>3.1031375000322263E-3</v>
      </c>
      <c r="F17">
        <f>F5</f>
        <v>1.4039652881238727E-3</v>
      </c>
      <c r="G17">
        <f t="shared" si="7"/>
        <v>6.2228900347635903E-6</v>
      </c>
      <c r="H17">
        <f t="shared" si="8"/>
        <v>0.99999377710996529</v>
      </c>
      <c r="I17">
        <f t="shared" si="4"/>
        <v>0.62228900347635907</v>
      </c>
      <c r="J17" s="8">
        <f t="shared" si="9"/>
        <v>2.8946603064166718E-3</v>
      </c>
      <c r="K17" s="8">
        <f t="shared" si="11"/>
        <v>2.8946611867275208E-3</v>
      </c>
      <c r="L17" s="8">
        <f t="shared" si="1"/>
        <v>8.8031084895592859E-10</v>
      </c>
    </row>
    <row r="18" spans="1:12" ht="15.6" x14ac:dyDescent="0.3">
      <c r="A18" s="9" t="s">
        <v>47</v>
      </c>
      <c r="B18" s="1">
        <v>1E-3</v>
      </c>
      <c r="C18">
        <f t="shared" si="2"/>
        <v>1E-8</v>
      </c>
      <c r="D18">
        <f t="shared" si="0"/>
        <v>0.99999998999999995</v>
      </c>
      <c r="E18">
        <f t="shared" si="3"/>
        <v>80.563883533628569</v>
      </c>
      <c r="F18">
        <f t="shared" si="10"/>
        <v>79.647366105500311</v>
      </c>
      <c r="G18">
        <f t="shared" si="7"/>
        <v>8.7366672329622562E-9</v>
      </c>
      <c r="H18">
        <f t="shared" si="8"/>
        <v>0.99999999126333272</v>
      </c>
      <c r="I18">
        <f t="shared" si="4"/>
        <v>8.7366672329622559E-4</v>
      </c>
      <c r="J18" s="8">
        <f t="shared" si="9"/>
        <v>2.8946703064166718E-3</v>
      </c>
      <c r="K18" s="8">
        <f t="shared" si="11"/>
        <v>2.8946699233947538E-3</v>
      </c>
      <c r="L18" s="8">
        <f t="shared" si="1"/>
        <v>3.830219180017691E-10</v>
      </c>
    </row>
    <row r="19" spans="1:12" ht="15.6" x14ac:dyDescent="0.3">
      <c r="A19" s="9" t="s">
        <v>48</v>
      </c>
      <c r="B19" s="1">
        <v>8.0563882727989741E-2</v>
      </c>
      <c r="C19">
        <f t="shared" si="2"/>
        <v>8.0563882727989737E-7</v>
      </c>
      <c r="D19">
        <f t="shared" si="0"/>
        <v>0.99999919436117268</v>
      </c>
      <c r="E19">
        <f t="shared" si="3"/>
        <v>1.2412520000008058E-2</v>
      </c>
      <c r="F19">
        <f t="shared" si="10"/>
        <v>1.2505734799856427E-2</v>
      </c>
      <c r="G19">
        <f t="shared" si="7"/>
        <v>6.9585252756624114E-7</v>
      </c>
      <c r="H19">
        <f t="shared" si="8"/>
        <v>0.9999993041474724</v>
      </c>
      <c r="I19">
        <f t="shared" si="4"/>
        <v>6.9585252756624111E-2</v>
      </c>
      <c r="J19" s="8">
        <f t="shared" si="9"/>
        <v>2.8954759452439515E-3</v>
      </c>
      <c r="K19" s="8">
        <f t="shared" si="11"/>
        <v>2.8953657759223199E-3</v>
      </c>
      <c r="L19" s="8">
        <f t="shared" si="1"/>
        <v>1.1016932163158272E-7</v>
      </c>
    </row>
    <row r="20" spans="1:12" ht="15.6" x14ac:dyDescent="0.3">
      <c r="A20" s="9" t="s">
        <v>49</v>
      </c>
      <c r="B20" s="1">
        <v>1E-3</v>
      </c>
      <c r="C20">
        <f t="shared" si="2"/>
        <v>1E-8</v>
      </c>
      <c r="D20">
        <f t="shared" si="0"/>
        <v>0.99999998999999995</v>
      </c>
      <c r="E20">
        <f t="shared" si="3"/>
        <v>1.0000000100000002</v>
      </c>
      <c r="F20">
        <f t="shared" si="10"/>
        <v>0.99707236869353755</v>
      </c>
      <c r="G20">
        <f t="shared" si="7"/>
        <v>8.7021411141420913E-9</v>
      </c>
      <c r="H20">
        <f t="shared" si="8"/>
        <v>0.99999999129785888</v>
      </c>
      <c r="I20">
        <f t="shared" si="4"/>
        <v>8.7021411141420914E-4</v>
      </c>
      <c r="J20" s="8">
        <f t="shared" si="9"/>
        <v>2.8954859452439514E-3</v>
      </c>
      <c r="K20" s="8">
        <f t="shared" si="11"/>
        <v>2.8953744780634339E-3</v>
      </c>
      <c r="L20" s="8">
        <f t="shared" si="1"/>
        <v>1.1146718051748342E-7</v>
      </c>
    </row>
    <row r="21" spans="1:12" ht="15.6" x14ac:dyDescent="0.3">
      <c r="A21" s="9" t="s">
        <v>50</v>
      </c>
      <c r="B21" s="1">
        <v>1E-3</v>
      </c>
      <c r="C21">
        <f t="shared" si="2"/>
        <v>1E-8</v>
      </c>
      <c r="D21">
        <f t="shared" si="0"/>
        <v>0.99999998999999995</v>
      </c>
      <c r="E21">
        <f t="shared" si="3"/>
        <v>1.0000000100000002</v>
      </c>
      <c r="F21">
        <f t="shared" si="10"/>
        <v>0.99666999800049649</v>
      </c>
      <c r="G21">
        <f t="shared" si="7"/>
        <v>8.6766643778775155E-9</v>
      </c>
      <c r="H21">
        <f t="shared" si="8"/>
        <v>0.99999999132333561</v>
      </c>
      <c r="I21">
        <f t="shared" si="4"/>
        <v>8.6766643778775159E-4</v>
      </c>
      <c r="J21" s="8">
        <f t="shared" si="9"/>
        <v>2.8954959452439514E-3</v>
      </c>
      <c r="K21" s="8">
        <f t="shared" si="11"/>
        <v>2.8953831547278118E-3</v>
      </c>
      <c r="L21" s="8">
        <f t="shared" si="1"/>
        <v>1.1279051613955621E-7</v>
      </c>
    </row>
    <row r="22" spans="1:12" ht="15.6" x14ac:dyDescent="0.3">
      <c r="A22" s="9" t="s">
        <v>51</v>
      </c>
      <c r="B22" s="1">
        <v>1E-3</v>
      </c>
      <c r="C22">
        <f t="shared" si="2"/>
        <v>1E-8</v>
      </c>
      <c r="D22">
        <f t="shared" si="0"/>
        <v>0.99999998999999995</v>
      </c>
      <c r="E22">
        <f t="shared" si="3"/>
        <v>80.563883533628569</v>
      </c>
      <c r="F22">
        <f t="shared" si="10"/>
        <v>238.6430645531033</v>
      </c>
      <c r="G22">
        <f t="shared" si="7"/>
        <v>8.6477709931163557E-9</v>
      </c>
      <c r="H22">
        <f t="shared" si="8"/>
        <v>0.99999999135222906</v>
      </c>
      <c r="I22">
        <f t="shared" si="4"/>
        <v>8.6477709931163558E-4</v>
      </c>
      <c r="J22" s="8">
        <f t="shared" si="9"/>
        <v>2.8955059452439513E-3</v>
      </c>
      <c r="K22" s="8">
        <f t="shared" si="11"/>
        <v>2.895391802498805E-3</v>
      </c>
      <c r="L22" s="8">
        <f t="shared" si="1"/>
        <v>1.1414274514627565E-7</v>
      </c>
    </row>
    <row r="23" spans="1:12" ht="15.6" x14ac:dyDescent="0.3">
      <c r="A23" s="9" t="s">
        <v>52</v>
      </c>
      <c r="B23" s="1">
        <v>8.0563882727989741E-2</v>
      </c>
      <c r="C23">
        <f t="shared" si="2"/>
        <v>8.0563882727989737E-7</v>
      </c>
      <c r="D23">
        <f t="shared" si="0"/>
        <v>0.99999919436117268</v>
      </c>
      <c r="E23">
        <f t="shared" si="3"/>
        <v>7.0000056394763348</v>
      </c>
      <c r="F23">
        <f t="shared" si="10"/>
        <v>3.3311243932293149</v>
      </c>
      <c r="G23">
        <f t="shared" si="7"/>
        <v>2.0637305535040515E-6</v>
      </c>
      <c r="H23">
        <f t="shared" si="8"/>
        <v>0.99999793626944644</v>
      </c>
      <c r="I23">
        <f t="shared" si="4"/>
        <v>0.20637305535040515</v>
      </c>
      <c r="J23" s="8">
        <f t="shared" si="9"/>
        <v>2.896311584071231E-3</v>
      </c>
      <c r="K23" s="8">
        <f t="shared" si="11"/>
        <v>2.8974555330523091E-3</v>
      </c>
      <c r="L23" s="8">
        <f t="shared" si="1"/>
        <v>1.1439489810780717E-6</v>
      </c>
    </row>
    <row r="24" spans="1:12" ht="15.6" x14ac:dyDescent="0.3">
      <c r="A24" s="9" t="s">
        <v>53</v>
      </c>
      <c r="B24" s="1">
        <v>0.56394717909592817</v>
      </c>
      <c r="C24">
        <f t="shared" si="2"/>
        <v>5.6394717909592821E-6</v>
      </c>
      <c r="D24">
        <f t="shared" si="0"/>
        <v>0.999994360528209</v>
      </c>
      <c r="E24">
        <f t="shared" si="3"/>
        <v>0.85714769100308119</v>
      </c>
      <c r="F24">
        <f t="shared" si="10"/>
        <v>237.73998045965283</v>
      </c>
      <c r="G24">
        <f t="shared" si="7"/>
        <v>6.874529000625163E-6</v>
      </c>
      <c r="H24">
        <f t="shared" si="8"/>
        <v>0.99999312547099939</v>
      </c>
      <c r="I24">
        <f t="shared" si="4"/>
        <v>0.68745290006251625</v>
      </c>
      <c r="J24" s="8">
        <f t="shared" si="9"/>
        <v>2.9019510558621901E-3</v>
      </c>
      <c r="K24" s="8">
        <f t="shared" si="11"/>
        <v>2.9043300620529341E-3</v>
      </c>
      <c r="L24" s="8">
        <f t="shared" si="1"/>
        <v>2.379006190743934E-6</v>
      </c>
    </row>
    <row r="25" spans="1:12" ht="15.6" x14ac:dyDescent="0.3">
      <c r="A25" s="9" t="s">
        <v>54</v>
      </c>
      <c r="B25" s="1">
        <v>0.48338329636793848</v>
      </c>
      <c r="C25">
        <f t="shared" si="2"/>
        <v>4.8338329636793844E-6</v>
      </c>
      <c r="D25">
        <f t="shared" si="0"/>
        <v>0.99999516616703632</v>
      </c>
      <c r="E25">
        <f t="shared" si="3"/>
        <v>0</v>
      </c>
      <c r="F25">
        <f>F13</f>
        <v>0.71999178066860137</v>
      </c>
      <c r="G25">
        <f t="shared" si="7"/>
        <v>1.6343391548887878E-3</v>
      </c>
      <c r="H25">
        <f t="shared" si="8"/>
        <v>0.99836566084511125</v>
      </c>
      <c r="I25">
        <f t="shared" si="4"/>
        <v>163.4339154888788</v>
      </c>
      <c r="J25" s="8">
        <f t="shared" si="9"/>
        <v>2.9067848888258696E-3</v>
      </c>
      <c r="K25" s="8">
        <f t="shared" si="11"/>
        <v>4.5386692169417219E-3</v>
      </c>
      <c r="L25" s="8">
        <f t="shared" si="1"/>
        <v>1.6318843281158523E-3</v>
      </c>
    </row>
    <row r="26" spans="1:12" x14ac:dyDescent="0.3">
      <c r="J26" s="8"/>
      <c r="K26" s="8"/>
      <c r="L26" s="8">
        <f>SUM(L2:L25)</f>
        <v>2.9944027860018332E-3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6"/>
  <sheetViews>
    <sheetView zoomScale="70" zoomScaleNormal="70" workbookViewId="0">
      <selection activeCell="L26" sqref="L26"/>
    </sheetView>
  </sheetViews>
  <sheetFormatPr defaultRowHeight="14.4" x14ac:dyDescent="0.3"/>
  <cols>
    <col min="1" max="1" width="15.33203125" customWidth="1"/>
    <col min="2" max="2" width="15.44140625" bestFit="1" customWidth="1"/>
    <col min="3" max="3" width="19.109375"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1.750565154045755</v>
      </c>
      <c r="C2">
        <f>B2/100000</f>
        <v>1.7505651540457551E-5</v>
      </c>
      <c r="D2">
        <f t="shared" ref="D2:D25" si="0">1-C2</f>
        <v>0.99998249434845954</v>
      </c>
      <c r="E2">
        <f>C3/(C2*D2)</f>
        <v>2.4545884237150752</v>
      </c>
      <c r="F2" s="2">
        <v>2.4543330993903627</v>
      </c>
      <c r="G2">
        <v>1.7505651540457551E-5</v>
      </c>
      <c r="H2">
        <v>0.99998249434845954</v>
      </c>
      <c r="I2">
        <f>G2*100000</f>
        <v>1.7505651540457552</v>
      </c>
      <c r="J2" s="8">
        <f>C2</f>
        <v>1.7505651540457551E-5</v>
      </c>
      <c r="K2" s="8">
        <f>G2</f>
        <v>1.7505651540457551E-5</v>
      </c>
      <c r="L2" s="8">
        <f t="shared" ref="L2:L25" si="1">ABS(J2-K2)</f>
        <v>0</v>
      </c>
    </row>
    <row r="3" spans="1:12" ht="15.6" x14ac:dyDescent="0.3">
      <c r="A3" s="9" t="s">
        <v>32</v>
      </c>
      <c r="B3" s="1">
        <v>4.2968417417486711</v>
      </c>
      <c r="C3">
        <f t="shared" ref="C3:C25" si="2">B3/100000</f>
        <v>4.296841741748671E-5</v>
      </c>
      <c r="D3">
        <f t="shared" si="0"/>
        <v>0.99995703158258253</v>
      </c>
      <c r="E3">
        <f t="shared" ref="E3:F24" si="3">C4/(C3*D3)</f>
        <v>3.7038628528288209E-2</v>
      </c>
      <c r="F3" s="2">
        <v>3.7258142097056905E-2</v>
      </c>
      <c r="G3">
        <f>F2*G2*H2</f>
        <v>4.2963947877072082E-5</v>
      </c>
      <c r="H3">
        <f>1-G3</f>
        <v>0.99995703605212294</v>
      </c>
      <c r="I3">
        <f t="shared" ref="I3:I25" si="4">G3*100000</f>
        <v>4.2963947877072082</v>
      </c>
      <c r="J3" s="8">
        <f t="shared" ref="J3:J13" si="5">C3+J2</f>
        <v>6.0474068957944258E-5</v>
      </c>
      <c r="K3" s="8">
        <f t="shared" ref="K3:K13" si="6">G3+K2</f>
        <v>6.046959941752963E-5</v>
      </c>
      <c r="L3" s="8">
        <f t="shared" si="1"/>
        <v>4.4695404146283041E-9</v>
      </c>
    </row>
    <row r="4" spans="1:12" ht="15.6" x14ac:dyDescent="0.3">
      <c r="A4" s="9" t="s">
        <v>33</v>
      </c>
      <c r="B4" s="1">
        <v>0.15914228673143227</v>
      </c>
      <c r="C4">
        <f t="shared" si="2"/>
        <v>1.5914228673143227E-6</v>
      </c>
      <c r="D4">
        <f t="shared" si="0"/>
        <v>0.99999840857713274</v>
      </c>
      <c r="E4">
        <f t="shared" si="3"/>
        <v>6.283695000015915E-3</v>
      </c>
      <c r="F4" s="2">
        <v>6.0778969945369556E-3</v>
      </c>
      <c r="G4">
        <f t="shared" ref="G4:G13" si="7">F3*G3*H3</f>
        <v>1.6006881002195543E-6</v>
      </c>
      <c r="H4">
        <f t="shared" ref="H4:H25" si="8">1-G4</f>
        <v>0.99999839931189982</v>
      </c>
      <c r="I4">
        <f t="shared" si="4"/>
        <v>0.16006881002195544</v>
      </c>
      <c r="J4" s="8">
        <f t="shared" si="5"/>
        <v>6.2065491825258576E-5</v>
      </c>
      <c r="K4" s="8">
        <f t="shared" si="6"/>
        <v>6.2070287517749186E-5</v>
      </c>
      <c r="L4" s="8">
        <f t="shared" si="1"/>
        <v>4.7956924906103569E-9</v>
      </c>
    </row>
    <row r="5" spans="1:12" ht="15.6" x14ac:dyDescent="0.3">
      <c r="A5" s="9" t="s">
        <v>34</v>
      </c>
      <c r="B5" s="1">
        <v>1E-3</v>
      </c>
      <c r="C5">
        <f t="shared" si="2"/>
        <v>1E-8</v>
      </c>
      <c r="D5">
        <f t="shared" si="0"/>
        <v>0.99999998999999995</v>
      </c>
      <c r="E5">
        <f t="shared" si="3"/>
        <v>1.0000000100000002</v>
      </c>
      <c r="F5" s="2">
        <v>0.965393356950772</v>
      </c>
      <c r="G5">
        <f t="shared" si="7"/>
        <v>9.7288018207132679E-9</v>
      </c>
      <c r="H5">
        <f t="shared" si="8"/>
        <v>0.99999999027119812</v>
      </c>
      <c r="I5">
        <f t="shared" si="4"/>
        <v>9.7288018207132684E-4</v>
      </c>
      <c r="J5" s="8">
        <f t="shared" si="5"/>
        <v>6.207549182525857E-5</v>
      </c>
      <c r="K5" s="8">
        <f t="shared" si="6"/>
        <v>6.2080016319569897E-5</v>
      </c>
      <c r="L5" s="8">
        <f t="shared" si="1"/>
        <v>4.5244943113267877E-9</v>
      </c>
    </row>
    <row r="6" spans="1:12" ht="15.6" x14ac:dyDescent="0.3">
      <c r="A6" s="9" t="s">
        <v>35</v>
      </c>
      <c r="B6" s="1">
        <v>1E-3</v>
      </c>
      <c r="C6">
        <f t="shared" si="2"/>
        <v>1E-8</v>
      </c>
      <c r="D6">
        <f t="shared" si="0"/>
        <v>0.99999998999999995</v>
      </c>
      <c r="E6">
        <f t="shared" si="3"/>
        <v>1.0000000100000002</v>
      </c>
      <c r="F6" s="2">
        <v>0.96201625487259212</v>
      </c>
      <c r="G6">
        <f t="shared" si="7"/>
        <v>9.3921205574330832E-9</v>
      </c>
      <c r="H6">
        <f t="shared" si="8"/>
        <v>0.99999999060787947</v>
      </c>
      <c r="I6">
        <f t="shared" si="4"/>
        <v>9.3921205574330833E-4</v>
      </c>
      <c r="J6" s="8">
        <f t="shared" si="5"/>
        <v>6.2085491825258565E-5</v>
      </c>
      <c r="K6" s="8">
        <f t="shared" si="6"/>
        <v>6.2089408440127336E-5</v>
      </c>
      <c r="L6" s="8">
        <f t="shared" si="1"/>
        <v>3.9166148687707746E-9</v>
      </c>
    </row>
    <row r="7" spans="1:12" ht="15.6" x14ac:dyDescent="0.3">
      <c r="A7" s="9" t="s">
        <v>36</v>
      </c>
      <c r="B7" s="1">
        <v>1E-3</v>
      </c>
      <c r="C7">
        <f t="shared" si="2"/>
        <v>1E-8</v>
      </c>
      <c r="D7">
        <f t="shared" si="0"/>
        <v>0.99999998999999995</v>
      </c>
      <c r="E7">
        <f t="shared" si="3"/>
        <v>1.0000000100000002</v>
      </c>
      <c r="F7" s="2">
        <v>0.95736590674257938</v>
      </c>
      <c r="G7">
        <f t="shared" si="7"/>
        <v>9.0353725591123473E-9</v>
      </c>
      <c r="H7">
        <f t="shared" si="8"/>
        <v>0.99999999096462744</v>
      </c>
      <c r="I7">
        <f t="shared" si="4"/>
        <v>9.0353725591123474E-4</v>
      </c>
      <c r="J7" s="8">
        <f t="shared" si="5"/>
        <v>6.209549182525856E-5</v>
      </c>
      <c r="K7" s="8">
        <f t="shared" si="6"/>
        <v>6.2098443812686445E-5</v>
      </c>
      <c r="L7" s="8">
        <f t="shared" si="1"/>
        <v>2.9519874278848522E-9</v>
      </c>
    </row>
    <row r="8" spans="1:12" ht="15.6" x14ac:dyDescent="0.3">
      <c r="A8" s="9" t="s">
        <v>37</v>
      </c>
      <c r="B8" s="1">
        <v>1E-3</v>
      </c>
      <c r="C8">
        <f t="shared" si="2"/>
        <v>1E-8</v>
      </c>
      <c r="D8">
        <f t="shared" si="0"/>
        <v>0.99999998999999995</v>
      </c>
      <c r="E8">
        <f t="shared" si="3"/>
        <v>1.0000000100000002</v>
      </c>
      <c r="F8" s="2">
        <v>0.9518997776251571</v>
      </c>
      <c r="G8">
        <f t="shared" si="7"/>
        <v>8.6501575646542154E-9</v>
      </c>
      <c r="H8">
        <f t="shared" si="8"/>
        <v>0.99999999134984241</v>
      </c>
      <c r="I8">
        <f t="shared" si="4"/>
        <v>8.6501575646542156E-4</v>
      </c>
      <c r="J8" s="8">
        <f t="shared" si="5"/>
        <v>6.2105491825258555E-5</v>
      </c>
      <c r="K8" s="8">
        <f t="shared" si="6"/>
        <v>6.2107093970251102E-5</v>
      </c>
      <c r="L8" s="8">
        <f t="shared" si="1"/>
        <v>1.6021449925475526E-9</v>
      </c>
    </row>
    <row r="9" spans="1:12" ht="15.6" x14ac:dyDescent="0.3">
      <c r="A9" s="9" t="s">
        <v>38</v>
      </c>
      <c r="B9" s="1">
        <v>1E-3</v>
      </c>
      <c r="C9">
        <f t="shared" si="2"/>
        <v>1E-8</v>
      </c>
      <c r="D9">
        <f t="shared" si="0"/>
        <v>0.99999998999999995</v>
      </c>
      <c r="E9">
        <f t="shared" si="3"/>
        <v>1.0000000100000002</v>
      </c>
      <c r="F9" s="2">
        <v>0.94655778951654779</v>
      </c>
      <c r="G9">
        <f t="shared" si="7"/>
        <v>8.2340829909908032E-9</v>
      </c>
      <c r="H9">
        <f t="shared" si="8"/>
        <v>0.99999999176591703</v>
      </c>
      <c r="I9">
        <f t="shared" si="4"/>
        <v>8.2340829909908033E-4</v>
      </c>
      <c r="J9" s="8">
        <f t="shared" si="5"/>
        <v>6.211549182525855E-5</v>
      </c>
      <c r="K9" s="8">
        <f t="shared" si="6"/>
        <v>6.2115328053242094E-5</v>
      </c>
      <c r="L9" s="8">
        <f t="shared" si="1"/>
        <v>1.6377201645604439E-10</v>
      </c>
    </row>
    <row r="10" spans="1:12" ht="15.6" x14ac:dyDescent="0.3">
      <c r="A10" s="9" t="s">
        <v>39</v>
      </c>
      <c r="B10" s="1">
        <v>1E-3</v>
      </c>
      <c r="C10">
        <f t="shared" si="2"/>
        <v>1E-8</v>
      </c>
      <c r="D10">
        <f t="shared" si="0"/>
        <v>0.99999998999999995</v>
      </c>
      <c r="E10">
        <f t="shared" si="3"/>
        <v>1.0000000100000002</v>
      </c>
      <c r="F10" s="2">
        <v>0.94279675350272962</v>
      </c>
      <c r="G10">
        <f t="shared" si="7"/>
        <v>7.7940353304713252E-9</v>
      </c>
      <c r="H10">
        <f t="shared" si="8"/>
        <v>0.99999999220596469</v>
      </c>
      <c r="I10">
        <f t="shared" si="4"/>
        <v>7.7940353304713249E-4</v>
      </c>
      <c r="J10" s="8">
        <f t="shared" si="5"/>
        <v>6.2125491825258544E-5</v>
      </c>
      <c r="K10" s="8">
        <f t="shared" si="6"/>
        <v>6.212312208857257E-5</v>
      </c>
      <c r="L10" s="8">
        <f t="shared" si="1"/>
        <v>2.3697366859743796E-9</v>
      </c>
    </row>
    <row r="11" spans="1:12" ht="15.6" x14ac:dyDescent="0.3">
      <c r="A11" s="9" t="s">
        <v>40</v>
      </c>
      <c r="B11" s="1">
        <v>1E-3</v>
      </c>
      <c r="C11">
        <f t="shared" si="2"/>
        <v>1E-8</v>
      </c>
      <c r="D11">
        <f t="shared" si="0"/>
        <v>0.99999998999999995</v>
      </c>
      <c r="E11">
        <f t="shared" si="3"/>
        <v>1.0000000100000002</v>
      </c>
      <c r="F11" s="2">
        <v>0.94009273501691981</v>
      </c>
      <c r="G11">
        <f t="shared" si="7"/>
        <v>7.3481911489818784E-9</v>
      </c>
      <c r="H11">
        <f t="shared" si="8"/>
        <v>0.99999999265180883</v>
      </c>
      <c r="I11">
        <f t="shared" si="4"/>
        <v>7.3481911489818781E-4</v>
      </c>
      <c r="J11" s="8">
        <f t="shared" si="5"/>
        <v>6.2135491825258539E-5</v>
      </c>
      <c r="K11" s="8">
        <f t="shared" si="6"/>
        <v>6.2130470279721554E-5</v>
      </c>
      <c r="L11" s="8">
        <f t="shared" si="1"/>
        <v>5.0215455369855043E-9</v>
      </c>
    </row>
    <row r="12" spans="1:12" ht="15.6" x14ac:dyDescent="0.3">
      <c r="A12" s="9" t="s">
        <v>41</v>
      </c>
      <c r="B12" s="1">
        <v>1E-3</v>
      </c>
      <c r="C12">
        <f t="shared" si="2"/>
        <v>1E-8</v>
      </c>
      <c r="D12">
        <f t="shared" si="0"/>
        <v>0.99999998999999995</v>
      </c>
      <c r="E12">
        <f t="shared" si="3"/>
        <v>318.28457664571027</v>
      </c>
      <c r="F12" s="2">
        <v>298.7834976901915</v>
      </c>
      <c r="G12">
        <f t="shared" si="7"/>
        <v>6.9079810639123303E-9</v>
      </c>
      <c r="H12">
        <f t="shared" si="8"/>
        <v>0.99999999309201892</v>
      </c>
      <c r="I12">
        <f t="shared" si="4"/>
        <v>6.9079810639123302E-4</v>
      </c>
      <c r="J12" s="8">
        <f t="shared" si="5"/>
        <v>6.2145491825258534E-5</v>
      </c>
      <c r="K12" s="8">
        <f t="shared" si="6"/>
        <v>6.2137378260785465E-5</v>
      </c>
      <c r="L12" s="8">
        <f t="shared" si="1"/>
        <v>8.1135644730692203E-9</v>
      </c>
    </row>
    <row r="13" spans="1:12" ht="15.6" x14ac:dyDescent="0.3">
      <c r="A13" s="9" t="s">
        <v>42</v>
      </c>
      <c r="B13" s="1">
        <v>0.31828457346286454</v>
      </c>
      <c r="C13">
        <f t="shared" si="2"/>
        <v>3.1828457346286453E-6</v>
      </c>
      <c r="D13">
        <f t="shared" si="0"/>
        <v>0.99999681715426536</v>
      </c>
      <c r="E13">
        <f t="shared" si="3"/>
        <v>7.0044420771062397</v>
      </c>
      <c r="F13" s="2">
        <v>6.2040644658800908</v>
      </c>
      <c r="G13">
        <f t="shared" si="7"/>
        <v>2.0639907299953274E-6</v>
      </c>
      <c r="H13">
        <f t="shared" si="8"/>
        <v>0.99999793600927001</v>
      </c>
      <c r="I13">
        <f t="shared" si="4"/>
        <v>0.20639907299953275</v>
      </c>
      <c r="J13" s="8">
        <f t="shared" si="5"/>
        <v>6.5328337559887183E-5</v>
      </c>
      <c r="K13" s="8">
        <f t="shared" si="6"/>
        <v>6.4201368990780792E-5</v>
      </c>
      <c r="L13" s="8">
        <f t="shared" si="1"/>
        <v>1.1269685691063909E-6</v>
      </c>
    </row>
    <row r="14" spans="1:12" ht="15.6" x14ac:dyDescent="0.3">
      <c r="A14" s="9" t="s">
        <v>43</v>
      </c>
      <c r="B14" s="1">
        <v>2.2293987630021719</v>
      </c>
      <c r="C14">
        <f t="shared" si="2"/>
        <v>2.2293987630021718E-5</v>
      </c>
      <c r="D14">
        <f t="shared" si="0"/>
        <v>0.99997770601237002</v>
      </c>
      <c r="E14">
        <f t="shared" si="3"/>
        <v>4.4856142879437348E-4</v>
      </c>
      <c r="F14">
        <f>F2</f>
        <v>2.4543330993903627</v>
      </c>
      <c r="G14">
        <f t="shared" ref="G4:G25" si="9">F13*G13*H13</f>
        <v>1.2805105116197112E-5</v>
      </c>
      <c r="H14">
        <f t="shared" si="8"/>
        <v>0.99998719489488386</v>
      </c>
      <c r="I14">
        <f t="shared" si="4"/>
        <v>1.2805105116197113</v>
      </c>
      <c r="J14" s="8">
        <f>C14</f>
        <v>2.2293987630021718E-5</v>
      </c>
      <c r="K14" s="8">
        <f>G14</f>
        <v>1.2805105116197112E-5</v>
      </c>
      <c r="L14" s="8">
        <f t="shared" si="1"/>
        <v>9.4888825138246064E-6</v>
      </c>
    </row>
    <row r="15" spans="1:12" ht="15.6" x14ac:dyDescent="0.3">
      <c r="A15" s="9" t="s">
        <v>44</v>
      </c>
      <c r="B15" s="1">
        <v>1E-3</v>
      </c>
      <c r="C15">
        <f t="shared" si="2"/>
        <v>1E-8</v>
      </c>
      <c r="D15">
        <f t="shared" si="0"/>
        <v>0.99999998999999995</v>
      </c>
      <c r="E15">
        <f t="shared" si="3"/>
        <v>2309.0201704853084</v>
      </c>
      <c r="F15">
        <f>F3</f>
        <v>3.7258142097056905E-2</v>
      </c>
      <c r="G15">
        <f t="shared" si="9"/>
        <v>3.1427590889097298E-5</v>
      </c>
      <c r="H15">
        <f t="shared" si="8"/>
        <v>0.99996857240911086</v>
      </c>
      <c r="I15">
        <f t="shared" si="4"/>
        <v>3.1427590889097297</v>
      </c>
      <c r="J15" s="8">
        <f t="shared" ref="J15:J25" si="10">C15+J14</f>
        <v>2.230398763002172E-5</v>
      </c>
      <c r="K15" s="8">
        <f>K14+G15</f>
        <v>4.4232696005294406E-5</v>
      </c>
      <c r="L15" s="8">
        <f t="shared" si="1"/>
        <v>2.1928708375272686E-5</v>
      </c>
    </row>
    <row r="16" spans="1:12" ht="15.6" x14ac:dyDescent="0.3">
      <c r="A16" s="9" t="s">
        <v>45</v>
      </c>
      <c r="B16" s="1">
        <v>2.3090201473951066</v>
      </c>
      <c r="C16">
        <f t="shared" si="2"/>
        <v>2.3090201473951066E-5</v>
      </c>
      <c r="D16">
        <f t="shared" si="0"/>
        <v>0.99997690979852605</v>
      </c>
      <c r="E16">
        <f t="shared" si="3"/>
        <v>4.3309413816194187E-4</v>
      </c>
      <c r="F16">
        <f t="shared" ref="F16:F24" si="11">F4</f>
        <v>6.0778969945369556E-3</v>
      </c>
      <c r="G16">
        <f t="shared" si="9"/>
        <v>1.1708968474905381E-6</v>
      </c>
      <c r="H16">
        <f t="shared" si="8"/>
        <v>0.99999882910315252</v>
      </c>
      <c r="I16">
        <f t="shared" si="4"/>
        <v>0.11708968474905382</v>
      </c>
      <c r="J16" s="8">
        <f t="shared" si="10"/>
        <v>4.5394189103972789E-5</v>
      </c>
      <c r="K16" s="8">
        <f t="shared" ref="K16:K25" si="12">K15+G16</f>
        <v>4.5403592852784943E-5</v>
      </c>
      <c r="L16" s="8">
        <f t="shared" si="1"/>
        <v>9.4037488121537271E-9</v>
      </c>
    </row>
    <row r="17" spans="1:12" ht="15.6" x14ac:dyDescent="0.3">
      <c r="A17" s="9" t="s">
        <v>46</v>
      </c>
      <c r="B17" s="1">
        <v>1E-3</v>
      </c>
      <c r="C17">
        <f t="shared" si="2"/>
        <v>1E-8</v>
      </c>
      <c r="D17">
        <f t="shared" si="0"/>
        <v>0.99999998999999995</v>
      </c>
      <c r="E17">
        <f t="shared" si="3"/>
        <v>1.0000000100000002</v>
      </c>
      <c r="F17">
        <f>F5</f>
        <v>0.965393356950772</v>
      </c>
      <c r="G17">
        <f t="shared" si="9"/>
        <v>7.1165820974822385E-9</v>
      </c>
      <c r="H17">
        <f t="shared" si="8"/>
        <v>0.9999999928834179</v>
      </c>
      <c r="I17">
        <f t="shared" si="4"/>
        <v>7.1165820974822388E-4</v>
      </c>
      <c r="J17" s="8">
        <f t="shared" si="10"/>
        <v>4.5404189103972791E-5</v>
      </c>
      <c r="K17" s="8">
        <f t="shared" si="12"/>
        <v>4.5410709434882423E-5</v>
      </c>
      <c r="L17" s="8">
        <f t="shared" si="1"/>
        <v>6.5203309096317666E-9</v>
      </c>
    </row>
    <row r="18" spans="1:12" ht="15.6" x14ac:dyDescent="0.3">
      <c r="A18" s="9" t="s">
        <v>47</v>
      </c>
      <c r="B18" s="1">
        <v>1E-3</v>
      </c>
      <c r="C18">
        <f t="shared" si="2"/>
        <v>1E-8</v>
      </c>
      <c r="D18">
        <f t="shared" si="0"/>
        <v>0.99999998999999995</v>
      </c>
      <c r="E18">
        <f t="shared" si="3"/>
        <v>1.0000000100000002</v>
      </c>
      <c r="F18">
        <f t="shared" si="11"/>
        <v>0.96201625487259212</v>
      </c>
      <c r="G18">
        <f t="shared" si="9"/>
        <v>6.8703010322110827E-9</v>
      </c>
      <c r="H18">
        <f t="shared" si="8"/>
        <v>0.99999999312969901</v>
      </c>
      <c r="I18">
        <f t="shared" si="4"/>
        <v>6.8703010322110824E-4</v>
      </c>
      <c r="J18" s="8">
        <f t="shared" si="10"/>
        <v>4.5414189103972792E-5</v>
      </c>
      <c r="K18" s="8">
        <f t="shared" si="12"/>
        <v>4.5417579735914631E-5</v>
      </c>
      <c r="L18" s="8">
        <f t="shared" si="1"/>
        <v>3.3906319418390606E-9</v>
      </c>
    </row>
    <row r="19" spans="1:12" ht="15.6" x14ac:dyDescent="0.3">
      <c r="A19" s="9" t="s">
        <v>48</v>
      </c>
      <c r="B19" s="1">
        <v>1E-3</v>
      </c>
      <c r="C19">
        <f t="shared" si="2"/>
        <v>1E-8</v>
      </c>
      <c r="D19">
        <f t="shared" si="0"/>
        <v>0.99999998999999995</v>
      </c>
      <c r="E19">
        <f t="shared" si="3"/>
        <v>1.0000000100000002</v>
      </c>
      <c r="F19">
        <f t="shared" si="11"/>
        <v>0.95736590674257938</v>
      </c>
      <c r="G19">
        <f t="shared" si="9"/>
        <v>6.6093412234468458E-9</v>
      </c>
      <c r="H19">
        <f t="shared" si="8"/>
        <v>0.99999999339065881</v>
      </c>
      <c r="I19">
        <f t="shared" si="4"/>
        <v>6.6093412234468458E-4</v>
      </c>
      <c r="J19" s="8">
        <f t="shared" si="10"/>
        <v>4.5424189103972794E-5</v>
      </c>
      <c r="K19" s="8">
        <f t="shared" si="12"/>
        <v>4.5424189077138079E-5</v>
      </c>
      <c r="L19" s="8">
        <f t="shared" si="1"/>
        <v>2.6834715276691928E-14</v>
      </c>
    </row>
    <row r="20" spans="1:12" ht="15.6" x14ac:dyDescent="0.3">
      <c r="A20" s="9" t="s">
        <v>49</v>
      </c>
      <c r="B20" s="1">
        <v>1E-3</v>
      </c>
      <c r="C20">
        <f t="shared" si="2"/>
        <v>1E-8</v>
      </c>
      <c r="D20">
        <f t="shared" si="0"/>
        <v>0.99999998999999995</v>
      </c>
      <c r="E20">
        <f t="shared" si="3"/>
        <v>1.0000000100000002</v>
      </c>
      <c r="F20">
        <f t="shared" si="11"/>
        <v>0.9518997776251571</v>
      </c>
      <c r="G20">
        <f t="shared" si="9"/>
        <v>6.3275579115353093E-9</v>
      </c>
      <c r="H20">
        <f t="shared" si="8"/>
        <v>0.99999999367244208</v>
      </c>
      <c r="I20">
        <f t="shared" si="4"/>
        <v>6.3275579115353096E-4</v>
      </c>
      <c r="J20" s="8">
        <f t="shared" si="10"/>
        <v>4.5434189103972796E-5</v>
      </c>
      <c r="K20" s="8">
        <f t="shared" si="12"/>
        <v>4.5430516635049612E-5</v>
      </c>
      <c r="L20" s="8">
        <f t="shared" si="1"/>
        <v>3.6724689231838943E-9</v>
      </c>
    </row>
    <row r="21" spans="1:12" ht="15.6" x14ac:dyDescent="0.3">
      <c r="A21" s="9" t="s">
        <v>50</v>
      </c>
      <c r="B21" s="1">
        <v>1E-3</v>
      </c>
      <c r="C21">
        <f t="shared" si="2"/>
        <v>1E-8</v>
      </c>
      <c r="D21">
        <f t="shared" si="0"/>
        <v>0.99999998999999995</v>
      </c>
      <c r="E21">
        <f t="shared" si="3"/>
        <v>1.0000000100000002</v>
      </c>
      <c r="F21">
        <f t="shared" si="11"/>
        <v>0.94655778951654779</v>
      </c>
      <c r="G21">
        <f t="shared" si="9"/>
        <v>6.0232009307886111E-9</v>
      </c>
      <c r="H21">
        <f t="shared" si="8"/>
        <v>0.99999999397679906</v>
      </c>
      <c r="I21">
        <f t="shared" si="4"/>
        <v>6.0232009307886107E-4</v>
      </c>
      <c r="J21" s="8">
        <f t="shared" si="10"/>
        <v>4.5444189103972797E-5</v>
      </c>
      <c r="K21" s="8">
        <f t="shared" si="12"/>
        <v>4.5436539835980398E-5</v>
      </c>
      <c r="L21" s="8">
        <f t="shared" si="1"/>
        <v>7.6492679923988692E-9</v>
      </c>
    </row>
    <row r="22" spans="1:12" ht="15.6" x14ac:dyDescent="0.3">
      <c r="A22" s="9" t="s">
        <v>51</v>
      </c>
      <c r="B22" s="1">
        <v>1E-3</v>
      </c>
      <c r="C22">
        <f t="shared" si="2"/>
        <v>1E-8</v>
      </c>
      <c r="D22">
        <f t="shared" si="0"/>
        <v>0.99999998999999995</v>
      </c>
      <c r="E22">
        <f t="shared" si="3"/>
        <v>1.0000000100000002</v>
      </c>
      <c r="F22">
        <f t="shared" si="11"/>
        <v>0.94279675350272962</v>
      </c>
      <c r="G22">
        <f t="shared" si="9"/>
        <v>5.7013077245211593E-9</v>
      </c>
      <c r="H22">
        <f t="shared" si="8"/>
        <v>0.99999999429869224</v>
      </c>
      <c r="I22">
        <f t="shared" si="4"/>
        <v>5.7013077245211591E-4</v>
      </c>
      <c r="J22" s="8">
        <f t="shared" si="10"/>
        <v>4.5454189103972799E-5</v>
      </c>
      <c r="K22" s="8">
        <f t="shared" si="12"/>
        <v>4.5442241143704922E-5</v>
      </c>
      <c r="L22" s="8">
        <f t="shared" si="1"/>
        <v>1.1947960267876879E-8</v>
      </c>
    </row>
    <row r="23" spans="1:12" ht="15.6" x14ac:dyDescent="0.3">
      <c r="A23" s="9" t="s">
        <v>52</v>
      </c>
      <c r="B23" s="1">
        <v>1E-3</v>
      </c>
      <c r="C23">
        <f t="shared" si="2"/>
        <v>1E-8</v>
      </c>
      <c r="D23">
        <f t="shared" si="0"/>
        <v>0.99999998999999995</v>
      </c>
      <c r="E23">
        <f t="shared" si="3"/>
        <v>1.0000000100000002</v>
      </c>
      <c r="F23">
        <f t="shared" si="11"/>
        <v>0.94009273501691981</v>
      </c>
      <c r="G23">
        <f t="shared" si="9"/>
        <v>5.3751743827530596E-9</v>
      </c>
      <c r="H23">
        <f t="shared" si="8"/>
        <v>0.99999999462482558</v>
      </c>
      <c r="I23">
        <f t="shared" si="4"/>
        <v>5.3751743827530596E-4</v>
      </c>
      <c r="J23" s="8">
        <f t="shared" si="10"/>
        <v>4.54641891039728E-5</v>
      </c>
      <c r="K23" s="8">
        <f t="shared" si="12"/>
        <v>4.5447616318087677E-5</v>
      </c>
      <c r="L23" s="8">
        <f t="shared" si="1"/>
        <v>1.6572785885123E-8</v>
      </c>
    </row>
    <row r="24" spans="1:12" ht="15.6" x14ac:dyDescent="0.3">
      <c r="A24" s="9" t="s">
        <v>53</v>
      </c>
      <c r="B24" s="1">
        <v>1E-3</v>
      </c>
      <c r="C24">
        <f t="shared" si="2"/>
        <v>1E-8</v>
      </c>
      <c r="D24">
        <f t="shared" si="0"/>
        <v>0.99999998999999995</v>
      </c>
      <c r="E24">
        <f t="shared" si="3"/>
        <v>1.0000000100000002</v>
      </c>
      <c r="F24">
        <f t="shared" si="11"/>
        <v>298.7834976901915</v>
      </c>
      <c r="G24">
        <f t="shared" si="9"/>
        <v>5.0531623595135782E-9</v>
      </c>
      <c r="H24">
        <f t="shared" si="8"/>
        <v>0.99999999494683767</v>
      </c>
      <c r="I24">
        <f t="shared" si="4"/>
        <v>5.0531623595135786E-4</v>
      </c>
      <c r="J24" s="8">
        <f t="shared" si="10"/>
        <v>4.5474189103972802E-5</v>
      </c>
      <c r="K24" s="8">
        <f t="shared" si="12"/>
        <v>4.5452669480447192E-5</v>
      </c>
      <c r="L24" s="8">
        <f t="shared" si="1"/>
        <v>2.1519623525609625E-8</v>
      </c>
    </row>
    <row r="25" spans="1:12" ht="15.6" x14ac:dyDescent="0.3">
      <c r="A25" s="9" t="s">
        <v>54</v>
      </c>
      <c r="B25" s="1">
        <v>1E-3</v>
      </c>
      <c r="C25">
        <f t="shared" si="2"/>
        <v>1E-8</v>
      </c>
      <c r="D25">
        <f t="shared" si="0"/>
        <v>0.99999998999999995</v>
      </c>
      <c r="E25">
        <f t="shared" ref="E25" si="13">C26/(C25*D25)</f>
        <v>0</v>
      </c>
      <c r="F25">
        <f>F13</f>
        <v>6.2040644658800908</v>
      </c>
      <c r="G25">
        <f t="shared" si="9"/>
        <v>1.5098015165426156E-6</v>
      </c>
      <c r="H25">
        <f t="shared" si="8"/>
        <v>0.99999849019848341</v>
      </c>
      <c r="I25">
        <f t="shared" si="4"/>
        <v>0.15098015165426157</v>
      </c>
      <c r="J25" s="8">
        <f t="shared" si="10"/>
        <v>4.5484189103972804E-5</v>
      </c>
      <c r="K25" s="8">
        <f t="shared" si="12"/>
        <v>4.6962470996989811E-5</v>
      </c>
      <c r="L25" s="8">
        <f t="shared" si="1"/>
        <v>1.4782818930170077E-6</v>
      </c>
    </row>
    <row r="26" spans="1:12" x14ac:dyDescent="0.3">
      <c r="J26" s="8"/>
      <c r="K26" s="8"/>
      <c r="L26" s="8">
        <f>SUM(L2:L25)</f>
        <v>3.4141447289531481E-5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26"/>
  <sheetViews>
    <sheetView zoomScale="70" zoomScaleNormal="70" workbookViewId="0">
      <selection activeCell="L26" sqref="L26"/>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65.320708817502549</v>
      </c>
      <c r="C2">
        <f>B2/100000</f>
        <v>6.5320708817502549E-4</v>
      </c>
      <c r="D2">
        <f t="shared" ref="D2:D25" si="0">1-C2</f>
        <v>0.99934679291182493</v>
      </c>
      <c r="E2">
        <f>C3/(C2*D2)</f>
        <v>1.9197275268959297</v>
      </c>
      <c r="F2" s="2">
        <v>1.9181131227661781</v>
      </c>
      <c r="G2">
        <v>6.5320708817502549E-4</v>
      </c>
      <c r="H2">
        <v>0.99934679291182493</v>
      </c>
      <c r="I2">
        <f>G2*100000</f>
        <v>65.320708817502549</v>
      </c>
      <c r="J2" s="8">
        <f>C2</f>
        <v>6.5320708817502549E-4</v>
      </c>
      <c r="K2" s="8">
        <f>G2</f>
        <v>6.5320708817502549E-4</v>
      </c>
      <c r="L2" s="8">
        <f t="shared" ref="L2:L25" si="1">ABS(J2-K2)</f>
        <v>0</v>
      </c>
    </row>
    <row r="3" spans="1:12" ht="15.6" x14ac:dyDescent="0.3">
      <c r="A3" s="9" t="s">
        <v>32</v>
      </c>
      <c r="B3" s="1">
        <v>125.31605195517402</v>
      </c>
      <c r="C3">
        <f t="shared" ref="C3:C25" si="2">B3/100000</f>
        <v>1.2531605195517401E-3</v>
      </c>
      <c r="D3">
        <f t="shared" si="0"/>
        <v>0.99874683948044829</v>
      </c>
      <c r="E3">
        <f t="shared" ref="E3:E25" si="3">C4/(C3*D3)</f>
        <v>4.7980561341562547E-2</v>
      </c>
      <c r="F3" s="2">
        <v>4.8947647179636802E-2</v>
      </c>
      <c r="G3">
        <f>F2*G2*H2</f>
        <v>1.2521066681641542E-3</v>
      </c>
      <c r="H3">
        <f>1-G3</f>
        <v>0.99874789333183589</v>
      </c>
      <c r="I3">
        <f t="shared" ref="I3:I25" si="4">G3*100000</f>
        <v>125.21066681641543</v>
      </c>
      <c r="J3" s="8">
        <f t="shared" ref="J3:J13" si="5">C3+J2</f>
        <v>1.9063676077267656E-3</v>
      </c>
      <c r="K3" s="8">
        <f t="shared" ref="K3:K13" si="6">G3+K2</f>
        <v>1.9053137563391797E-3</v>
      </c>
      <c r="L3" s="8">
        <f t="shared" si="1"/>
        <v>1.0538513875858573E-6</v>
      </c>
    </row>
    <row r="4" spans="1:12" ht="15.6" x14ac:dyDescent="0.3">
      <c r="A4" s="9" t="s">
        <v>33</v>
      </c>
      <c r="B4" s="1">
        <v>6.0051995964052649</v>
      </c>
      <c r="C4">
        <f t="shared" si="2"/>
        <v>6.005199596405265E-5</v>
      </c>
      <c r="D4">
        <f t="shared" si="0"/>
        <v>0.99993994800403596</v>
      </c>
      <c r="E4">
        <f t="shared" si="3"/>
        <v>1.6653235909112207E-4</v>
      </c>
      <c r="F4" s="2">
        <v>1.598215085637073E-4</v>
      </c>
      <c r="G4">
        <f t="shared" ref="G4:G25" si="7">F3*G3*H3</f>
        <v>6.1210936717494212E-5</v>
      </c>
      <c r="H4">
        <f t="shared" ref="H4:H25" si="8">1-G4</f>
        <v>0.99993878906328248</v>
      </c>
      <c r="I4">
        <f t="shared" si="4"/>
        <v>6.1210936717494215</v>
      </c>
      <c r="J4" s="8">
        <f t="shared" si="5"/>
        <v>1.9664196036908183E-3</v>
      </c>
      <c r="K4" s="8">
        <f t="shared" si="6"/>
        <v>1.966524693056674E-3</v>
      </c>
      <c r="L4" s="8">
        <f t="shared" si="1"/>
        <v>1.0508936585567133E-7</v>
      </c>
    </row>
    <row r="5" spans="1:12" ht="15.6" x14ac:dyDescent="0.3">
      <c r="A5" s="9" t="s">
        <v>34</v>
      </c>
      <c r="B5" s="1">
        <v>1E-3</v>
      </c>
      <c r="C5">
        <f t="shared" si="2"/>
        <v>1E-8</v>
      </c>
      <c r="D5">
        <f t="shared" si="0"/>
        <v>0.99999998999999995</v>
      </c>
      <c r="E5">
        <f t="shared" si="3"/>
        <v>169.95848084313002</v>
      </c>
      <c r="F5" s="2">
        <v>163.24951564085436</v>
      </c>
      <c r="G5">
        <f t="shared" si="7"/>
        <v>9.7822254309516578E-9</v>
      </c>
      <c r="H5">
        <f t="shared" si="8"/>
        <v>0.99999999021777453</v>
      </c>
      <c r="I5">
        <f t="shared" si="4"/>
        <v>9.7822254309516579E-4</v>
      </c>
      <c r="J5" s="8">
        <f t="shared" si="5"/>
        <v>1.9664296036908183E-3</v>
      </c>
      <c r="K5" s="8">
        <f t="shared" si="6"/>
        <v>1.9665344752821052E-3</v>
      </c>
      <c r="L5" s="8">
        <f t="shared" si="1"/>
        <v>1.0487159128689388E-7</v>
      </c>
    </row>
    <row r="6" spans="1:12" ht="15.6" x14ac:dyDescent="0.3">
      <c r="A6" s="9" t="s">
        <v>35</v>
      </c>
      <c r="B6" s="1">
        <v>0.16995847914354523</v>
      </c>
      <c r="C6">
        <f t="shared" si="2"/>
        <v>1.6995847914354522E-6</v>
      </c>
      <c r="D6">
        <f t="shared" si="0"/>
        <v>0.99999830041520854</v>
      </c>
      <c r="E6">
        <f t="shared" si="3"/>
        <v>5.8838000000169966E-3</v>
      </c>
      <c r="F6" s="2">
        <v>5.6703669804891426E-3</v>
      </c>
      <c r="G6">
        <f t="shared" si="7"/>
        <v>1.5969435478708439E-6</v>
      </c>
      <c r="H6">
        <f t="shared" si="8"/>
        <v>0.99999840305645216</v>
      </c>
      <c r="I6">
        <f t="shared" si="4"/>
        <v>0.15969435478708438</v>
      </c>
      <c r="J6" s="8">
        <f t="shared" si="5"/>
        <v>1.9681291884822536E-3</v>
      </c>
      <c r="K6" s="8">
        <f t="shared" si="6"/>
        <v>1.968131418829976E-3</v>
      </c>
      <c r="L6" s="8">
        <f t="shared" si="1"/>
        <v>2.2303477224816515E-9</v>
      </c>
    </row>
    <row r="7" spans="1:12" ht="15.6" x14ac:dyDescent="0.3">
      <c r="A7" s="9" t="s">
        <v>36</v>
      </c>
      <c r="B7" s="1">
        <v>1E-3</v>
      </c>
      <c r="C7">
        <f t="shared" si="2"/>
        <v>1E-8</v>
      </c>
      <c r="D7">
        <f t="shared" si="0"/>
        <v>0.99999998999999995</v>
      </c>
      <c r="E7">
        <f t="shared" si="3"/>
        <v>1.0000000100000002</v>
      </c>
      <c r="F7" s="2">
        <v>0.96876751099399305</v>
      </c>
      <c r="G7">
        <f t="shared" si="7"/>
        <v>9.0552415028194318E-9</v>
      </c>
      <c r="H7">
        <f t="shared" si="8"/>
        <v>0.99999999094475844</v>
      </c>
      <c r="I7">
        <f t="shared" si="4"/>
        <v>9.0552415028194314E-4</v>
      </c>
      <c r="J7" s="8">
        <f t="shared" si="5"/>
        <v>1.9681391884822535E-3</v>
      </c>
      <c r="K7" s="8">
        <f t="shared" si="6"/>
        <v>1.9681404740714789E-3</v>
      </c>
      <c r="L7" s="8">
        <f t="shared" si="1"/>
        <v>1.2855892253527124E-9</v>
      </c>
    </row>
    <row r="8" spans="1:12" ht="15.6" x14ac:dyDescent="0.3">
      <c r="A8" s="9" t="s">
        <v>37</v>
      </c>
      <c r="B8" s="1">
        <v>1E-3</v>
      </c>
      <c r="C8">
        <f t="shared" si="2"/>
        <v>1E-8</v>
      </c>
      <c r="D8">
        <f t="shared" si="0"/>
        <v>0.99999998999999995</v>
      </c>
      <c r="E8">
        <f t="shared" si="3"/>
        <v>1.0000000100000002</v>
      </c>
      <c r="F8" s="2">
        <v>0.96641082129679168</v>
      </c>
      <c r="G8">
        <f t="shared" si="7"/>
        <v>8.7724236926994711E-9</v>
      </c>
      <c r="H8">
        <f t="shared" si="8"/>
        <v>0.99999999122757632</v>
      </c>
      <c r="I8">
        <f t="shared" si="4"/>
        <v>8.7724236926994706E-4</v>
      </c>
      <c r="J8" s="8">
        <f t="shared" si="5"/>
        <v>1.9681491884822534E-3</v>
      </c>
      <c r="K8" s="8">
        <f t="shared" si="6"/>
        <v>1.9681492464951717E-3</v>
      </c>
      <c r="L8" s="8">
        <f t="shared" si="1"/>
        <v>5.8012918253969037E-11</v>
      </c>
    </row>
    <row r="9" spans="1:12" ht="15.6" x14ac:dyDescent="0.3">
      <c r="A9" s="9" t="s">
        <v>38</v>
      </c>
      <c r="B9" s="1">
        <v>1E-3</v>
      </c>
      <c r="C9">
        <f t="shared" si="2"/>
        <v>1E-8</v>
      </c>
      <c r="D9">
        <f t="shared" si="0"/>
        <v>0.99999998999999995</v>
      </c>
      <c r="E9">
        <f t="shared" si="3"/>
        <v>1.0000000100000002</v>
      </c>
      <c r="F9" s="2">
        <v>0.96343858276311534</v>
      </c>
      <c r="G9">
        <f t="shared" si="7"/>
        <v>8.4777651112545825E-9</v>
      </c>
      <c r="H9">
        <f t="shared" si="8"/>
        <v>0.99999999152223484</v>
      </c>
      <c r="I9">
        <f t="shared" si="4"/>
        <v>8.4777651112545821E-4</v>
      </c>
      <c r="J9" s="8">
        <f t="shared" si="5"/>
        <v>1.9681591884822534E-3</v>
      </c>
      <c r="K9" s="8">
        <f t="shared" si="6"/>
        <v>1.9681577242602831E-3</v>
      </c>
      <c r="L9" s="8">
        <f t="shared" si="1"/>
        <v>1.4642219702334924E-9</v>
      </c>
    </row>
    <row r="10" spans="1:12" ht="15.6" x14ac:dyDescent="0.3">
      <c r="A10" s="9" t="s">
        <v>39</v>
      </c>
      <c r="B10" s="1">
        <v>1E-3</v>
      </c>
      <c r="C10">
        <f t="shared" si="2"/>
        <v>1E-8</v>
      </c>
      <c r="D10">
        <f t="shared" si="0"/>
        <v>0.99999998999999995</v>
      </c>
      <c r="E10">
        <f t="shared" si="3"/>
        <v>1.0000000100000002</v>
      </c>
      <c r="F10" s="2">
        <v>0.96313442822999851</v>
      </c>
      <c r="G10">
        <f t="shared" si="7"/>
        <v>8.1678059345409581E-9</v>
      </c>
      <c r="H10">
        <f t="shared" si="8"/>
        <v>0.99999999183219401</v>
      </c>
      <c r="I10">
        <f t="shared" si="4"/>
        <v>8.1678059345409578E-4</v>
      </c>
      <c r="J10" s="8">
        <f t="shared" si="5"/>
        <v>1.9681691884822533E-3</v>
      </c>
      <c r="K10" s="8">
        <f t="shared" si="6"/>
        <v>1.9681658920662178E-3</v>
      </c>
      <c r="L10" s="8">
        <f t="shared" si="1"/>
        <v>3.2964160355357375E-9</v>
      </c>
    </row>
    <row r="11" spans="1:12" ht="15.6" x14ac:dyDescent="0.3">
      <c r="A11" s="9" t="s">
        <v>40</v>
      </c>
      <c r="B11" s="1">
        <v>1E-3</v>
      </c>
      <c r="C11">
        <f t="shared" si="2"/>
        <v>1E-8</v>
      </c>
      <c r="D11">
        <f t="shared" si="0"/>
        <v>0.99999998999999995</v>
      </c>
      <c r="E11">
        <f t="shared" si="3"/>
        <v>1.0000000100000002</v>
      </c>
      <c r="F11" s="2">
        <v>0.96004385255490332</v>
      </c>
      <c r="G11">
        <f t="shared" si="7"/>
        <v>7.8666950344040553E-9</v>
      </c>
      <c r="H11">
        <f t="shared" si="8"/>
        <v>0.99999999213330493</v>
      </c>
      <c r="I11">
        <f t="shared" si="4"/>
        <v>7.8666950344040551E-4</v>
      </c>
      <c r="J11" s="8">
        <f t="shared" si="5"/>
        <v>1.9681791884822533E-3</v>
      </c>
      <c r="K11" s="8">
        <f t="shared" si="6"/>
        <v>1.9681737587612523E-3</v>
      </c>
      <c r="L11" s="8">
        <f t="shared" si="1"/>
        <v>5.4297210009407459E-9</v>
      </c>
    </row>
    <row r="12" spans="1:12" ht="15.6" x14ac:dyDescent="0.3">
      <c r="A12" s="9" t="s">
        <v>41</v>
      </c>
      <c r="B12" s="1">
        <v>1E-3</v>
      </c>
      <c r="C12">
        <f t="shared" si="2"/>
        <v>1E-8</v>
      </c>
      <c r="D12">
        <f t="shared" si="0"/>
        <v>0.99999998999999995</v>
      </c>
      <c r="E12">
        <f t="shared" si="3"/>
        <v>11217.259735646583</v>
      </c>
      <c r="F12" s="2">
        <v>10777.366785356216</v>
      </c>
      <c r="G12">
        <f t="shared" si="7"/>
        <v>7.5523721482915882E-9</v>
      </c>
      <c r="H12">
        <f t="shared" si="8"/>
        <v>0.99999999244762783</v>
      </c>
      <c r="I12">
        <f t="shared" si="4"/>
        <v>7.5523721482915877E-4</v>
      </c>
      <c r="J12" s="8">
        <f t="shared" si="5"/>
        <v>1.9681891884822532E-3</v>
      </c>
      <c r="K12" s="8">
        <f t="shared" si="6"/>
        <v>1.9681813111334006E-3</v>
      </c>
      <c r="L12" s="8">
        <f t="shared" si="1"/>
        <v>7.8773488526411028E-9</v>
      </c>
    </row>
    <row r="13" spans="1:12" ht="15.6" x14ac:dyDescent="0.3">
      <c r="A13" s="9" t="s">
        <v>42</v>
      </c>
      <c r="B13" s="1">
        <v>11.217259623473986</v>
      </c>
      <c r="C13">
        <f t="shared" si="2"/>
        <v>1.1217259623473985E-4</v>
      </c>
      <c r="D13">
        <f t="shared" si="0"/>
        <v>0.99988782740376525</v>
      </c>
      <c r="E13">
        <f t="shared" si="3"/>
        <v>15.778475464620655</v>
      </c>
      <c r="F13" s="2">
        <v>16.122780388881107</v>
      </c>
      <c r="G13">
        <f t="shared" si="7"/>
        <v>8.1394684126924179E-5</v>
      </c>
      <c r="H13">
        <f t="shared" si="8"/>
        <v>0.99991860531587307</v>
      </c>
      <c r="I13">
        <f t="shared" si="4"/>
        <v>8.1394684126924179</v>
      </c>
      <c r="J13" s="8">
        <f t="shared" si="5"/>
        <v>2.080361784716993E-3</v>
      </c>
      <c r="K13" s="8">
        <f t="shared" si="6"/>
        <v>2.0495759952603248E-3</v>
      </c>
      <c r="L13" s="8">
        <f t="shared" si="1"/>
        <v>3.0785789456668194E-5</v>
      </c>
    </row>
    <row r="14" spans="1:12" ht="15.6" x14ac:dyDescent="0.3">
      <c r="A14" s="9" t="s">
        <v>43</v>
      </c>
      <c r="B14" s="1">
        <v>176.97140218059596</v>
      </c>
      <c r="C14">
        <f t="shared" si="2"/>
        <v>1.7697140218059595E-3</v>
      </c>
      <c r="D14">
        <f t="shared" si="0"/>
        <v>0.99823028597819408</v>
      </c>
      <c r="E14">
        <f t="shared" si="3"/>
        <v>0.11427438117098659</v>
      </c>
      <c r="F14">
        <f>F2</f>
        <v>1.9181131227661781</v>
      </c>
      <c r="G14">
        <f t="shared" si="7"/>
        <v>1.3122018020553876E-3</v>
      </c>
      <c r="H14">
        <f t="shared" si="8"/>
        <v>0.99868779819794462</v>
      </c>
      <c r="I14">
        <f t="shared" si="4"/>
        <v>131.22018020553875</v>
      </c>
      <c r="J14" s="8">
        <f>C14</f>
        <v>1.7697140218059595E-3</v>
      </c>
      <c r="K14" s="8">
        <f>G14</f>
        <v>1.3122018020553876E-3</v>
      </c>
      <c r="L14" s="8">
        <f t="shared" si="1"/>
        <v>4.5751221975057189E-4</v>
      </c>
    </row>
    <row r="15" spans="1:12" ht="15.6" x14ac:dyDescent="0.3">
      <c r="A15" s="9" t="s">
        <v>44</v>
      </c>
      <c r="B15" s="1">
        <v>20.187508016051083</v>
      </c>
      <c r="C15">
        <f t="shared" si="2"/>
        <v>2.0187508016051084E-4</v>
      </c>
      <c r="D15">
        <f t="shared" si="0"/>
        <v>0.99979812491983944</v>
      </c>
      <c r="E15">
        <f t="shared" si="3"/>
        <v>9.80539826898036</v>
      </c>
      <c r="F15">
        <f>F3</f>
        <v>4.8947647179636802E-2</v>
      </c>
      <c r="G15">
        <f t="shared" si="7"/>
        <v>2.513648747950814E-3</v>
      </c>
      <c r="H15">
        <f t="shared" si="8"/>
        <v>0.99748635125204921</v>
      </c>
      <c r="I15">
        <f t="shared" si="4"/>
        <v>251.36487479508139</v>
      </c>
      <c r="J15" s="8">
        <f t="shared" ref="J15:J25" si="9">C15+J14</f>
        <v>1.9715891019664701E-3</v>
      </c>
      <c r="K15" s="8">
        <f>K14+G15</f>
        <v>3.8258505500062016E-3</v>
      </c>
      <c r="L15" s="8">
        <f t="shared" si="1"/>
        <v>1.8542614480397315E-3</v>
      </c>
    </row>
    <row r="16" spans="1:12" ht="15.6" x14ac:dyDescent="0.3">
      <c r="A16" s="9" t="s">
        <v>45</v>
      </c>
      <c r="B16" s="1">
        <v>197.90659567872299</v>
      </c>
      <c r="C16">
        <f t="shared" si="2"/>
        <v>1.9790659567872301E-3</v>
      </c>
      <c r="D16">
        <f t="shared" si="0"/>
        <v>0.99802093404321279</v>
      </c>
      <c r="E16">
        <f t="shared" si="3"/>
        <v>5.8237895403989031E-4</v>
      </c>
      <c r="F16">
        <f t="shared" ref="F16:F24" si="10">F4</f>
        <v>1.598215085637073E-4</v>
      </c>
      <c r="G16">
        <f t="shared" si="7"/>
        <v>1.2272791976448882E-4</v>
      </c>
      <c r="H16">
        <f t="shared" si="8"/>
        <v>0.99987727208023547</v>
      </c>
      <c r="I16">
        <f t="shared" si="4"/>
        <v>12.272791976448882</v>
      </c>
      <c r="J16" s="8">
        <f t="shared" si="9"/>
        <v>3.9506550587537007E-3</v>
      </c>
      <c r="K16" s="8">
        <f t="shared" ref="K16:K25" si="11">K15+G16</f>
        <v>3.9485784697706906E-3</v>
      </c>
      <c r="L16" s="8">
        <f t="shared" si="1"/>
        <v>2.0765889830100942E-6</v>
      </c>
    </row>
    <row r="17" spans="1:12" ht="15.6" x14ac:dyDescent="0.3">
      <c r="A17" s="9" t="s">
        <v>46</v>
      </c>
      <c r="B17" s="1">
        <v>0.11502853570399477</v>
      </c>
      <c r="C17">
        <f t="shared" si="2"/>
        <v>1.1502853570399477E-6</v>
      </c>
      <c r="D17">
        <f t="shared" si="0"/>
        <v>0.99999884971464292</v>
      </c>
      <c r="E17">
        <f t="shared" si="3"/>
        <v>8.6935050000115036E-3</v>
      </c>
      <c r="F17">
        <f>F5</f>
        <v>163.24951564085436</v>
      </c>
      <c r="G17">
        <f t="shared" si="7"/>
        <v>1.9612154025343289E-8</v>
      </c>
      <c r="H17">
        <f t="shared" si="8"/>
        <v>0.99999998038784599</v>
      </c>
      <c r="I17">
        <f t="shared" si="4"/>
        <v>1.9612154025343289E-3</v>
      </c>
      <c r="J17" s="8">
        <f t="shared" si="9"/>
        <v>3.9518053441107408E-3</v>
      </c>
      <c r="K17" s="8">
        <f t="shared" si="11"/>
        <v>3.9485980819247155E-3</v>
      </c>
      <c r="L17" s="8">
        <f t="shared" si="1"/>
        <v>3.2072621860253572E-6</v>
      </c>
    </row>
    <row r="18" spans="1:12" ht="15.6" x14ac:dyDescent="0.3">
      <c r="A18" s="9" t="s">
        <v>47</v>
      </c>
      <c r="B18" s="1">
        <v>1E-3</v>
      </c>
      <c r="C18">
        <f t="shared" si="2"/>
        <v>1E-8</v>
      </c>
      <c r="D18">
        <f t="shared" si="0"/>
        <v>0.99999998999999995</v>
      </c>
      <c r="E18">
        <f t="shared" si="3"/>
        <v>1.0000000100000002</v>
      </c>
      <c r="F18">
        <f t="shared" si="10"/>
        <v>5.6703669804891426E-3</v>
      </c>
      <c r="G18">
        <f t="shared" si="7"/>
        <v>3.2016745825193876E-6</v>
      </c>
      <c r="H18">
        <f t="shared" si="8"/>
        <v>0.99999679832541744</v>
      </c>
      <c r="I18">
        <f t="shared" si="4"/>
        <v>0.32016745825193876</v>
      </c>
      <c r="J18" s="8">
        <f t="shared" si="9"/>
        <v>3.9518153441107408E-3</v>
      </c>
      <c r="K18" s="8">
        <f t="shared" si="11"/>
        <v>3.9517997565072351E-3</v>
      </c>
      <c r="L18" s="8">
        <f t="shared" si="1"/>
        <v>1.558760350569427E-8</v>
      </c>
    </row>
    <row r="19" spans="1:12" ht="15.6" x14ac:dyDescent="0.3">
      <c r="A19" s="9" t="s">
        <v>48</v>
      </c>
      <c r="B19" s="1">
        <v>1E-3</v>
      </c>
      <c r="C19">
        <f t="shared" si="2"/>
        <v>1E-8</v>
      </c>
      <c r="D19">
        <f t="shared" si="0"/>
        <v>0.99999998999999995</v>
      </c>
      <c r="E19">
        <f t="shared" si="3"/>
        <v>1.0000000100000002</v>
      </c>
      <c r="F19">
        <f t="shared" si="10"/>
        <v>0.96876751099399305</v>
      </c>
      <c r="G19">
        <f t="shared" si="7"/>
        <v>1.815461170964433E-8</v>
      </c>
      <c r="H19">
        <f t="shared" si="8"/>
        <v>0.9999999818453883</v>
      </c>
      <c r="I19">
        <f t="shared" si="4"/>
        <v>1.8154611709644329E-3</v>
      </c>
      <c r="J19" s="8">
        <f t="shared" si="9"/>
        <v>3.9518253441107407E-3</v>
      </c>
      <c r="K19" s="8">
        <f t="shared" si="11"/>
        <v>3.9518179111189449E-3</v>
      </c>
      <c r="L19" s="8">
        <f t="shared" si="1"/>
        <v>7.4329917958484981E-9</v>
      </c>
    </row>
    <row r="20" spans="1:12" ht="15.6" x14ac:dyDescent="0.3">
      <c r="A20" s="9" t="s">
        <v>49</v>
      </c>
      <c r="B20" s="1">
        <v>1E-3</v>
      </c>
      <c r="C20">
        <f t="shared" si="2"/>
        <v>1E-8</v>
      </c>
      <c r="D20">
        <f t="shared" si="0"/>
        <v>0.99999998999999995</v>
      </c>
      <c r="E20">
        <f t="shared" si="3"/>
        <v>1.0000000100000002</v>
      </c>
      <c r="F20">
        <f t="shared" si="10"/>
        <v>0.96641082129679168</v>
      </c>
      <c r="G20">
        <f t="shared" si="7"/>
        <v>1.7587597679718528E-8</v>
      </c>
      <c r="H20">
        <f t="shared" si="8"/>
        <v>0.99999998241240229</v>
      </c>
      <c r="I20">
        <f t="shared" si="4"/>
        <v>1.7587597679718529E-3</v>
      </c>
      <c r="J20" s="8">
        <f t="shared" si="9"/>
        <v>3.9518353441107407E-3</v>
      </c>
      <c r="K20" s="8">
        <f t="shared" si="11"/>
        <v>3.9518354987166243E-3</v>
      </c>
      <c r="L20" s="8">
        <f t="shared" si="1"/>
        <v>1.5460588365101557E-10</v>
      </c>
    </row>
    <row r="21" spans="1:12" ht="15.6" x14ac:dyDescent="0.3">
      <c r="A21" s="9" t="s">
        <v>50</v>
      </c>
      <c r="B21" s="1">
        <v>1E-3</v>
      </c>
      <c r="C21">
        <f t="shared" si="2"/>
        <v>1E-8</v>
      </c>
      <c r="D21">
        <f t="shared" si="0"/>
        <v>0.99999998999999995</v>
      </c>
      <c r="E21">
        <f t="shared" si="3"/>
        <v>1.0000000100000002</v>
      </c>
      <c r="F21">
        <f t="shared" si="10"/>
        <v>0.96343858276311534</v>
      </c>
      <c r="G21">
        <f t="shared" si="7"/>
        <v>1.6996844419360665E-8</v>
      </c>
      <c r="H21">
        <f t="shared" si="8"/>
        <v>0.99999998300315562</v>
      </c>
      <c r="I21">
        <f t="shared" si="4"/>
        <v>1.6996844419360664E-3</v>
      </c>
      <c r="J21" s="8">
        <f t="shared" si="9"/>
        <v>3.9518453441107406E-3</v>
      </c>
      <c r="K21" s="8">
        <f t="shared" si="11"/>
        <v>3.9518524955610441E-3</v>
      </c>
      <c r="L21" s="8">
        <f t="shared" si="1"/>
        <v>7.1514503034719734E-9</v>
      </c>
    </row>
    <row r="22" spans="1:12" ht="15.6" x14ac:dyDescent="0.3">
      <c r="A22" s="9" t="s">
        <v>51</v>
      </c>
      <c r="B22" s="1">
        <v>1E-3</v>
      </c>
      <c r="C22">
        <f t="shared" si="2"/>
        <v>1E-8</v>
      </c>
      <c r="D22">
        <f t="shared" si="0"/>
        <v>0.99999998999999995</v>
      </c>
      <c r="E22">
        <f t="shared" si="3"/>
        <v>57.514268427140067</v>
      </c>
      <c r="F22">
        <f t="shared" si="10"/>
        <v>0.96313442822999851</v>
      </c>
      <c r="G22">
        <f t="shared" si="7"/>
        <v>1.6375415420503613E-8</v>
      </c>
      <c r="H22">
        <f t="shared" si="8"/>
        <v>0.99999998362458453</v>
      </c>
      <c r="I22">
        <f t="shared" si="4"/>
        <v>1.6375415420503614E-3</v>
      </c>
      <c r="J22" s="8">
        <f t="shared" si="9"/>
        <v>3.9518553441107405E-3</v>
      </c>
      <c r="K22" s="8">
        <f t="shared" si="11"/>
        <v>3.9518688709764644E-3</v>
      </c>
      <c r="L22" s="8">
        <f t="shared" si="1"/>
        <v>1.3526865723888226E-8</v>
      </c>
    </row>
    <row r="23" spans="1:12" ht="15.6" x14ac:dyDescent="0.3">
      <c r="A23" s="9" t="s">
        <v>52</v>
      </c>
      <c r="B23" s="1">
        <v>5.7514267851997383E-2</v>
      </c>
      <c r="C23">
        <f t="shared" si="2"/>
        <v>5.7514267851997386E-7</v>
      </c>
      <c r="D23">
        <f t="shared" si="0"/>
        <v>0.99999942485732152</v>
      </c>
      <c r="E23">
        <f t="shared" si="3"/>
        <v>1.0000005751430092</v>
      </c>
      <c r="F23">
        <f t="shared" si="10"/>
        <v>0.96004385255490332</v>
      </c>
      <c r="G23">
        <f t="shared" si="7"/>
        <v>1.5771726109786878E-8</v>
      </c>
      <c r="H23">
        <f t="shared" si="8"/>
        <v>0.99999998422827385</v>
      </c>
      <c r="I23">
        <f t="shared" si="4"/>
        <v>1.5771726109786877E-3</v>
      </c>
      <c r="J23" s="8">
        <f t="shared" si="9"/>
        <v>3.9524304867892606E-3</v>
      </c>
      <c r="K23" s="8">
        <f t="shared" si="11"/>
        <v>3.9518846427025744E-3</v>
      </c>
      <c r="L23" s="8">
        <f t="shared" si="1"/>
        <v>5.4584408668619661E-7</v>
      </c>
    </row>
    <row r="24" spans="1:12" ht="15.6" x14ac:dyDescent="0.3">
      <c r="A24" s="9" t="s">
        <v>53</v>
      </c>
      <c r="B24" s="1">
        <v>5.7514267851997383E-2</v>
      </c>
      <c r="C24">
        <f t="shared" si="2"/>
        <v>5.7514267851997386E-7</v>
      </c>
      <c r="D24">
        <f t="shared" si="0"/>
        <v>0.99999942485732152</v>
      </c>
      <c r="E24">
        <f t="shared" si="3"/>
        <v>1.0000005751430092</v>
      </c>
      <c r="F24">
        <f t="shared" si="10"/>
        <v>10777.366785356216</v>
      </c>
      <c r="G24">
        <f t="shared" si="7"/>
        <v>1.5141548457072192E-8</v>
      </c>
      <c r="H24">
        <f t="shared" si="8"/>
        <v>0.99999998485845154</v>
      </c>
      <c r="I24">
        <f t="shared" si="4"/>
        <v>1.5141548457072193E-3</v>
      </c>
      <c r="J24" s="8">
        <f t="shared" si="9"/>
        <v>3.9530056294677807E-3</v>
      </c>
      <c r="K24" s="8">
        <f t="shared" si="11"/>
        <v>3.9518997842510313E-3</v>
      </c>
      <c r="L24" s="8">
        <f t="shared" si="1"/>
        <v>1.1058452167493973E-6</v>
      </c>
    </row>
    <row r="25" spans="1:12" ht="15.6" x14ac:dyDescent="0.3">
      <c r="A25" s="9" t="s">
        <v>54</v>
      </c>
      <c r="B25" s="1">
        <v>5.7514267851997383E-2</v>
      </c>
      <c r="C25">
        <f t="shared" si="2"/>
        <v>5.7514267851997386E-7</v>
      </c>
      <c r="D25">
        <f t="shared" si="0"/>
        <v>0.99999942485732152</v>
      </c>
      <c r="E25">
        <f t="shared" si="3"/>
        <v>0</v>
      </c>
      <c r="F25">
        <f>F13</f>
        <v>16.122780388881107</v>
      </c>
      <c r="G25">
        <f t="shared" si="7"/>
        <v>1.6318601894922246E-4</v>
      </c>
      <c r="H25">
        <f t="shared" si="8"/>
        <v>0.99983681398105073</v>
      </c>
      <c r="I25">
        <f t="shared" si="4"/>
        <v>16.318601894922246</v>
      </c>
      <c r="J25" s="8">
        <f t="shared" si="9"/>
        <v>3.9535807721463008E-3</v>
      </c>
      <c r="K25" s="8">
        <f t="shared" si="11"/>
        <v>4.1150858032002538E-3</v>
      </c>
      <c r="L25" s="8">
        <f t="shared" si="1"/>
        <v>1.6150503105395297E-4</v>
      </c>
    </row>
    <row r="26" spans="1:12" x14ac:dyDescent="0.3">
      <c r="J26" s="8"/>
      <c r="K26" s="8"/>
      <c r="L26" s="8">
        <f>SUM(L2:L25)</f>
        <v>2.5123293362930618E-3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Грип</vt:lpstr>
      <vt:lpstr>Вінницька</vt:lpstr>
      <vt:lpstr>Волинська</vt:lpstr>
      <vt:lpstr>Дніпропетровська</vt:lpstr>
      <vt:lpstr>Донецька</vt:lpstr>
      <vt:lpstr>Житомирська</vt:lpstr>
      <vt:lpstr>Закарпатська</vt:lpstr>
      <vt:lpstr>Запорізька</vt:lpstr>
      <vt:lpstr>Ів.-Франковська</vt:lpstr>
      <vt:lpstr>Київська</vt:lpstr>
      <vt:lpstr>Кіровоградська</vt:lpstr>
      <vt:lpstr>Луганська</vt:lpstr>
      <vt:lpstr>Львівська</vt:lpstr>
      <vt:lpstr>Миколаївська</vt:lpstr>
      <vt:lpstr>Одеська</vt:lpstr>
      <vt:lpstr>Полтавська</vt:lpstr>
      <vt:lpstr>Рівненська</vt:lpstr>
      <vt:lpstr>Сумська</vt:lpstr>
      <vt:lpstr>Тернопільська</vt:lpstr>
      <vt:lpstr>Харківська</vt:lpstr>
      <vt:lpstr>Херсонська</vt:lpstr>
      <vt:lpstr>Хмельницька</vt:lpstr>
      <vt:lpstr>Черкаська</vt:lpstr>
      <vt:lpstr>Чернівецька</vt:lpstr>
      <vt:lpstr>Чернігівська</vt:lpstr>
      <vt:lpstr>м.Київ</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Сергей</dc:creator>
  <cp:lastModifiedBy>Mykyta Alistratenko</cp:lastModifiedBy>
  <dcterms:created xsi:type="dcterms:W3CDTF">2018-08-26T10:46:49Z</dcterms:created>
  <dcterms:modified xsi:type="dcterms:W3CDTF">2018-11-07T13:22:42Z</dcterms:modified>
</cp:coreProperties>
</file>