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NH55\Desktop\"/>
    </mc:Choice>
  </mc:AlternateContent>
  <xr:revisionPtr revIDLastSave="0" documentId="13_ncr:1_{61AF58E0-89FE-46C7-A063-8248EEDC603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" i="1"/>
  <c r="E21" i="1"/>
  <c r="H21" i="1"/>
  <c r="F21" i="1"/>
  <c r="D21" i="1"/>
  <c r="I2" i="1"/>
  <c r="I3" i="1"/>
  <c r="N3" i="1"/>
  <c r="N4" i="1"/>
  <c r="N5" i="1"/>
  <c r="N6" i="1"/>
  <c r="N7" i="1"/>
  <c r="N8" i="1"/>
  <c r="N9" i="1"/>
  <c r="L3" i="1"/>
  <c r="L4" i="1"/>
  <c r="L5" i="1"/>
  <c r="L6" i="1"/>
  <c r="L7" i="1"/>
  <c r="L8" i="1"/>
  <c r="L9" i="1"/>
  <c r="N2" i="1"/>
  <c r="L2" i="1"/>
  <c r="I21" i="1"/>
  <c r="H3" i="1"/>
  <c r="H4" i="1"/>
  <c r="H5" i="1"/>
  <c r="H6" i="1"/>
  <c r="H7" i="1"/>
  <c r="H8" i="1"/>
  <c r="H9" i="1"/>
  <c r="J3" i="1"/>
  <c r="J4" i="1"/>
  <c r="J5" i="1"/>
  <c r="J6" i="1"/>
  <c r="J7" i="1"/>
  <c r="J8" i="1"/>
  <c r="J9" i="1"/>
  <c r="J2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<sst xmlns="http://schemas.openxmlformats.org/spreadsheetml/2006/main" count="35" uniqueCount="30">
  <si>
    <t>R</t>
    <phoneticPr fontId="1" type="noConversion"/>
  </si>
  <si>
    <t>F</t>
    <phoneticPr fontId="1" type="noConversion"/>
  </si>
  <si>
    <t>C</t>
    <phoneticPr fontId="1" type="noConversion"/>
  </si>
  <si>
    <t>Ui-Vpp</t>
    <phoneticPr fontId="1" type="noConversion"/>
  </si>
  <si>
    <t>Uc-Vpp</t>
    <phoneticPr fontId="1" type="noConversion"/>
  </si>
  <si>
    <t>Uo-Vpp</t>
    <phoneticPr fontId="1" type="noConversion"/>
  </si>
  <si>
    <t>dT</t>
    <phoneticPr fontId="1" type="noConversion"/>
  </si>
  <si>
    <t>arctan(Uc/Uo)</t>
    <phoneticPr fontId="1" type="noConversion"/>
  </si>
  <si>
    <t>理论值</t>
    <phoneticPr fontId="1" type="noConversion"/>
  </si>
  <si>
    <t>实际值</t>
    <phoneticPr fontId="1" type="noConversion"/>
  </si>
  <si>
    <t>Ui-Vpp</t>
  </si>
  <si>
    <t>Uc1-Vpp</t>
    <phoneticPr fontId="1" type="noConversion"/>
  </si>
  <si>
    <t>Uc2-Vpp</t>
    <phoneticPr fontId="1" type="noConversion"/>
  </si>
  <si>
    <t>电源与C1</t>
  </si>
  <si>
    <t>电源与C1</t>
    <phoneticPr fontId="1" type="noConversion"/>
  </si>
  <si>
    <t>C1与C2</t>
  </si>
  <si>
    <t>C1与C2</t>
    <phoneticPr fontId="1" type="noConversion"/>
  </si>
  <si>
    <t>电源与C2</t>
  </si>
  <si>
    <t>电源与C2</t>
    <phoneticPr fontId="1" type="noConversion"/>
  </si>
  <si>
    <t>实际值</t>
  </si>
  <si>
    <t>实际值</t>
    <phoneticPr fontId="1" type="noConversion"/>
  </si>
  <si>
    <t>理论值</t>
    <phoneticPr fontId="1" type="noConversion"/>
  </si>
  <si>
    <t>arcsin(Uc/Ui)</t>
    <phoneticPr fontId="1" type="noConversion"/>
  </si>
  <si>
    <t>arcsin(Uo/Ui)</t>
    <phoneticPr fontId="1" type="noConversion"/>
  </si>
  <si>
    <t>dT</t>
    <phoneticPr fontId="1" type="noConversion"/>
  </si>
  <si>
    <t>ω</t>
    <phoneticPr fontId="1" type="noConversion"/>
  </si>
  <si>
    <t>C</t>
    <phoneticPr fontId="1" type="noConversion"/>
  </si>
  <si>
    <t>F</t>
    <phoneticPr fontId="1" type="noConversion"/>
  </si>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</sst>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0" workbookViewId="0">
      <selection activeCell="C29" sqref="C29"/>
    </sheetView>
  </sheetViews>
  <sheetFormatPr defaultRowHeight="13.8" x14ac:dyDescent="0.25"/>
  <cols>
    <col min="8" max="8" width="13.109375" bestFit="1" customWidth="1"/>
    <col min="9" max="10" width="9.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4" t="s">
        <v>7</v>
      </c>
      <c r="K1" s="4"/>
      <c r="L1" s="4" t="s">
        <v>22</v>
      </c>
      <c r="M1" s="4"/>
      <c r="N1" s="4" t="s">
        <v>23</v>
      </c>
      <c r="O1" s="4"/>
    </row>
    <row r="2" spans="1:15" x14ac:dyDescent="0.25">
      <c r="A2" s="1">
        <v>200</v>
      </c>
      <c r="B2" s="1">
        <v>8</v>
      </c>
      <c r="C2" s="1">
        <v>0.01</v>
      </c>
      <c r="D2" s="1">
        <v>5.88</v>
      </c>
      <c r="E2" s="1">
        <v>5.81</v>
      </c>
      <c r="F2" s="1">
        <v>0.89</v>
      </c>
      <c r="G2" s="1">
        <v>28.77</v>
      </c>
      <c r="H2" s="1">
        <f>ATAN(1/(2*PI()*B2*C2*A2/1000))/(2*PI())*360</f>
        <v>84.259287608378798</v>
      </c>
      <c r="I2" s="1">
        <f>G2*360/1000*B2</f>
        <v>82.857600000000005</v>
      </c>
      <c r="J2" s="4">
        <f>ATAN(E2/F2)/(2*PI())*360</f>
        <v>81.290893597957336</v>
      </c>
      <c r="K2" s="4"/>
      <c r="L2" s="4">
        <f>ASIN(E2/D2)/(2*PI())*360</f>
        <v>81.150274941144986</v>
      </c>
      <c r="M2" s="4"/>
      <c r="N2" s="4">
        <f>ACOS(F2/D2)/(2*PI())*360</f>
        <v>81.294219684295541</v>
      </c>
      <c r="O2" s="4"/>
    </row>
    <row r="3" spans="1:15" x14ac:dyDescent="0.25">
      <c r="A3" s="1">
        <v>1000</v>
      </c>
      <c r="B3" s="1">
        <v>8</v>
      </c>
      <c r="C3" s="1">
        <v>0.01</v>
      </c>
      <c r="D3" s="1">
        <v>5.88</v>
      </c>
      <c r="E3" s="1">
        <v>5.0579999999999998</v>
      </c>
      <c r="F3" s="1">
        <v>2.6819999999999999</v>
      </c>
      <c r="G3" s="1">
        <v>22.11</v>
      </c>
      <c r="H3" s="1">
        <f t="shared" ref="H3:H9" si="0">ATAN(1/(2*PI()*B3*C3*A3/1000))/(2*PI())*360</f>
        <v>63.313389897784695</v>
      </c>
      <c r="I3" s="1">
        <f>G3*360/1000*B3</f>
        <v>63.676799999999993</v>
      </c>
      <c r="J3" s="4">
        <f t="shared" ref="J3:J9" si="1">ATAN(E3/F3)/(2*PI())*360</f>
        <v>62.065268510504417</v>
      </c>
      <c r="K3" s="4"/>
      <c r="L3" s="4">
        <f t="shared" ref="L3:L9" si="2">ASIN(E3/D3)/(2*PI())*360</f>
        <v>59.339504890898212</v>
      </c>
      <c r="M3" s="4"/>
      <c r="N3" s="4">
        <f t="shared" ref="N3:N9" si="3">ACOS(F3/D3)/(2*PI())*360</f>
        <v>62.862822146082024</v>
      </c>
      <c r="O3" s="4"/>
    </row>
    <row r="4" spans="1:15" x14ac:dyDescent="0.25">
      <c r="A4" s="1">
        <v>5100</v>
      </c>
      <c r="B4" s="1">
        <v>8</v>
      </c>
      <c r="C4" s="1">
        <v>0.01</v>
      </c>
      <c r="D4" s="1">
        <v>5.88</v>
      </c>
      <c r="E4" s="1">
        <v>2.2200000000000002</v>
      </c>
      <c r="F4" s="1">
        <v>5.27</v>
      </c>
      <c r="G4" s="1">
        <v>7.71</v>
      </c>
      <c r="H4" s="1">
        <f t="shared" si="0"/>
        <v>21.310042749155954</v>
      </c>
      <c r="I4" s="1">
        <f t="shared" ref="I4:I9" si="4">G4*360/1000*B4</f>
        <v>22.204799999999999</v>
      </c>
      <c r="J4" s="4">
        <f t="shared" si="1"/>
        <v>22.843374388107286</v>
      </c>
      <c r="K4" s="4"/>
      <c r="L4" s="4">
        <f t="shared" si="2"/>
        <v>22.18206948917986</v>
      </c>
      <c r="M4" s="4"/>
      <c r="N4" s="4">
        <f t="shared" si="3"/>
        <v>26.329459070214437</v>
      </c>
      <c r="O4" s="4"/>
    </row>
    <row r="5" spans="1:15" x14ac:dyDescent="0.25">
      <c r="A5" s="1">
        <v>5100</v>
      </c>
      <c r="B5" s="1">
        <v>4</v>
      </c>
      <c r="C5" s="1">
        <v>0.01</v>
      </c>
      <c r="D5" s="1">
        <v>5.91</v>
      </c>
      <c r="E5" s="1">
        <v>3.71</v>
      </c>
      <c r="F5" s="1">
        <v>4.46</v>
      </c>
      <c r="G5" s="1">
        <v>28.94</v>
      </c>
      <c r="H5" s="1">
        <f t="shared" si="0"/>
        <v>37.960332193048075</v>
      </c>
      <c r="I5" s="1">
        <f t="shared" si="4"/>
        <v>41.6736</v>
      </c>
      <c r="J5" s="4">
        <f t="shared" si="1"/>
        <v>39.754989971427747</v>
      </c>
      <c r="K5" s="4"/>
      <c r="L5" s="4">
        <f t="shared" si="2"/>
        <v>38.88428487587948</v>
      </c>
      <c r="M5" s="4"/>
      <c r="N5" s="4">
        <f t="shared" si="3"/>
        <v>41.004929713397686</v>
      </c>
      <c r="O5" s="4"/>
    </row>
    <row r="6" spans="1:15" x14ac:dyDescent="0.25">
      <c r="A6" s="1">
        <v>5100</v>
      </c>
      <c r="B6" s="1">
        <v>2</v>
      </c>
      <c r="C6" s="1">
        <v>0.01</v>
      </c>
      <c r="D6" s="1">
        <v>5.93</v>
      </c>
      <c r="E6" s="1">
        <v>4.9800000000000004</v>
      </c>
      <c r="F6" s="1">
        <v>3.08</v>
      </c>
      <c r="G6" s="1">
        <v>77.19</v>
      </c>
      <c r="H6" s="1">
        <f t="shared" si="0"/>
        <v>57.344802939800793</v>
      </c>
      <c r="I6" s="1">
        <f t="shared" si="4"/>
        <v>55.576799999999999</v>
      </c>
      <c r="J6" s="4">
        <f t="shared" si="1"/>
        <v>58.264290808380011</v>
      </c>
      <c r="K6" s="4"/>
      <c r="L6" s="4">
        <f t="shared" si="2"/>
        <v>57.11875697882855</v>
      </c>
      <c r="M6" s="4"/>
      <c r="N6" s="4">
        <f t="shared" si="3"/>
        <v>58.708461599318277</v>
      </c>
      <c r="O6" s="4"/>
    </row>
    <row r="7" spans="1:15" x14ac:dyDescent="0.25">
      <c r="A7" s="1">
        <v>5100</v>
      </c>
      <c r="B7" s="1">
        <v>2</v>
      </c>
      <c r="C7" s="1">
        <v>0.02</v>
      </c>
      <c r="D7" s="1">
        <v>5.91</v>
      </c>
      <c r="E7" s="1">
        <v>3.49</v>
      </c>
      <c r="F7" s="1">
        <v>4.6500000000000004</v>
      </c>
      <c r="G7" s="1">
        <v>49.12</v>
      </c>
      <c r="H7" s="1">
        <f t="shared" si="0"/>
        <v>37.960332193048075</v>
      </c>
      <c r="I7" s="1">
        <f t="shared" si="4"/>
        <v>35.366399999999999</v>
      </c>
      <c r="J7" s="4">
        <f t="shared" si="1"/>
        <v>36.889607235542357</v>
      </c>
      <c r="K7" s="4"/>
      <c r="L7" s="4">
        <f t="shared" si="2"/>
        <v>36.194239613082431</v>
      </c>
      <c r="M7" s="4"/>
      <c r="N7" s="4">
        <f t="shared" si="3"/>
        <v>38.112347426304019</v>
      </c>
      <c r="O7" s="4"/>
    </row>
    <row r="8" spans="1:15" x14ac:dyDescent="0.25">
      <c r="A8" s="1">
        <v>5100</v>
      </c>
      <c r="B8" s="1">
        <v>2</v>
      </c>
      <c r="C8" s="1">
        <v>0.1</v>
      </c>
      <c r="D8" s="1">
        <v>5.89</v>
      </c>
      <c r="E8" s="1">
        <v>1.01</v>
      </c>
      <c r="F8" s="1">
        <v>5.67</v>
      </c>
      <c r="G8" s="1">
        <v>13.16</v>
      </c>
      <c r="H8" s="1">
        <f t="shared" si="0"/>
        <v>8.8685922364362977</v>
      </c>
      <c r="I8" s="1">
        <f t="shared" si="4"/>
        <v>9.475200000000001</v>
      </c>
      <c r="J8" s="4">
        <f t="shared" si="1"/>
        <v>10.100187775770262</v>
      </c>
      <c r="K8" s="4"/>
      <c r="L8" s="4">
        <f t="shared" si="2"/>
        <v>9.873710704775247</v>
      </c>
      <c r="M8" s="4"/>
      <c r="N8" s="4">
        <f t="shared" si="3"/>
        <v>15.709142175665516</v>
      </c>
      <c r="O8" s="4"/>
    </row>
    <row r="9" spans="1:15" x14ac:dyDescent="0.25">
      <c r="A9" s="1">
        <v>1000</v>
      </c>
      <c r="B9" s="1">
        <v>8</v>
      </c>
      <c r="C9" s="1">
        <v>0.01</v>
      </c>
      <c r="D9" s="1">
        <v>5.88</v>
      </c>
      <c r="E9" s="1">
        <v>5.0579999999999998</v>
      </c>
      <c r="F9" s="1">
        <v>2.6819999999999999</v>
      </c>
      <c r="G9" s="1">
        <v>22.11</v>
      </c>
      <c r="H9" s="1">
        <f t="shared" si="0"/>
        <v>63.313389897784695</v>
      </c>
      <c r="I9" s="1">
        <f t="shared" si="4"/>
        <v>63.676799999999993</v>
      </c>
      <c r="J9" s="4">
        <f t="shared" si="1"/>
        <v>62.065268510504417</v>
      </c>
      <c r="K9" s="4"/>
      <c r="L9" s="4">
        <f t="shared" si="2"/>
        <v>59.339504890898212</v>
      </c>
      <c r="M9" s="4"/>
      <c r="N9" s="4">
        <f t="shared" si="3"/>
        <v>62.862822146082024</v>
      </c>
      <c r="O9" s="4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</row>
    <row r="19" spans="1:12" x14ac:dyDescent="0.25">
      <c r="D19" s="5" t="s">
        <v>14</v>
      </c>
      <c r="E19" s="5"/>
      <c r="F19" s="5" t="s">
        <v>16</v>
      </c>
      <c r="G19" s="5"/>
      <c r="H19" s="5" t="s">
        <v>18</v>
      </c>
      <c r="I19" s="5"/>
    </row>
    <row r="20" spans="1:12" x14ac:dyDescent="0.25">
      <c r="A20" t="s">
        <v>10</v>
      </c>
      <c r="B20" t="s">
        <v>11</v>
      </c>
      <c r="C20" t="s">
        <v>12</v>
      </c>
      <c r="D20" t="s">
        <v>20</v>
      </c>
      <c r="E20" t="s">
        <v>21</v>
      </c>
      <c r="F20" t="s">
        <v>19</v>
      </c>
      <c r="G20" t="s">
        <v>21</v>
      </c>
      <c r="H20" t="s">
        <v>19</v>
      </c>
      <c r="I20" t="s">
        <v>21</v>
      </c>
      <c r="J20" t="s">
        <v>13</v>
      </c>
      <c r="K20" t="s">
        <v>15</v>
      </c>
      <c r="L20" t="s">
        <v>17</v>
      </c>
    </row>
    <row r="21" spans="1:12" x14ac:dyDescent="0.25">
      <c r="A21">
        <v>5.97</v>
      </c>
      <c r="B21">
        <v>1.1599999999999999</v>
      </c>
      <c r="C21">
        <v>0.98</v>
      </c>
      <c r="D21" s="1">
        <f>D24*360/1000*4</f>
        <v>65.692800000000005</v>
      </c>
      <c r="E21">
        <f>ATAN(1/(2*PI()*4*5100*0.02/1000))/(2*PI())*360</f>
        <v>21.310042749155958</v>
      </c>
      <c r="F21" s="1">
        <f>F24*360/1000*4</f>
        <v>36.619199999999999</v>
      </c>
      <c r="G21">
        <f>ATAN(1/(2*PI()*B2*C2*A2/1000))/(2*PI())*360</f>
        <v>84.259287608378798</v>
      </c>
      <c r="H21" s="1">
        <f>H24*360/1000*4</f>
        <v>84.628799999999998</v>
      </c>
      <c r="I21">
        <f>ATAN(1/(2*PI()*B2*C2*A2/1000))/(2*PI())*360</f>
        <v>84.259287608378798</v>
      </c>
    </row>
    <row r="23" spans="1:12" x14ac:dyDescent="0.25">
      <c r="D23" t="s">
        <v>24</v>
      </c>
      <c r="F23" t="s">
        <v>24</v>
      </c>
      <c r="H23" t="s">
        <v>24</v>
      </c>
    </row>
    <row r="24" spans="1:12" x14ac:dyDescent="0.25">
      <c r="D24">
        <v>45.62</v>
      </c>
      <c r="F24">
        <v>25.43</v>
      </c>
      <c r="H24">
        <v>58.77</v>
      </c>
    </row>
    <row r="27" spans="1:12" x14ac:dyDescent="0.25">
      <c r="A27" t="s">
        <v>26</v>
      </c>
      <c r="B27" t="s">
        <v>27</v>
      </c>
      <c r="C27" t="s">
        <v>28</v>
      </c>
      <c r="D27" t="s">
        <v>29</v>
      </c>
      <c r="E27" t="s">
        <v>25</v>
      </c>
    </row>
    <row r="28" spans="1:12" x14ac:dyDescent="0.25">
      <c r="C28">
        <v>1500</v>
      </c>
      <c r="D28">
        <v>1000</v>
      </c>
    </row>
  </sheetData>
  <mergeCells count="30">
    <mergeCell ref="F19:G19"/>
    <mergeCell ref="D19:E19"/>
    <mergeCell ref="H19:I19"/>
    <mergeCell ref="N9:O9"/>
    <mergeCell ref="L7:M7"/>
    <mergeCell ref="L8:M8"/>
    <mergeCell ref="L9:M9"/>
    <mergeCell ref="N2:O2"/>
    <mergeCell ref="N3:O3"/>
    <mergeCell ref="N4:O4"/>
    <mergeCell ref="N5:O5"/>
    <mergeCell ref="N6:O6"/>
    <mergeCell ref="N7:O7"/>
    <mergeCell ref="N8:O8"/>
    <mergeCell ref="L2:M2"/>
    <mergeCell ref="L3:M3"/>
    <mergeCell ref="L4:M4"/>
    <mergeCell ref="L5:M5"/>
    <mergeCell ref="L6:M6"/>
    <mergeCell ref="J5:K5"/>
    <mergeCell ref="J6:K6"/>
    <mergeCell ref="J7:K7"/>
    <mergeCell ref="J8:K8"/>
    <mergeCell ref="J9:K9"/>
    <mergeCell ref="J4:K4"/>
    <mergeCell ref="L1:M1"/>
    <mergeCell ref="J1:K1"/>
    <mergeCell ref="N1:O1"/>
    <mergeCell ref="J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NH55</dc:creator>
  <cp:lastModifiedBy>NH55</cp:lastModifiedBy>
  <dcterms:created xsi:type="dcterms:W3CDTF">2015-06-05T18:19:34Z</dcterms:created>
  <dcterms:modified xsi:type="dcterms:W3CDTF">2021-10-07T12:28:04Z</dcterms:modified>
</cp:coreProperties>
</file>