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2368" windowHeight="9420" activeTab="2"/>
  </bookViews>
  <sheets>
    <sheet name="e-11" sheetId="1" r:id="rId1"/>
    <sheet name="e-12" sheetId="2" r:id="rId2"/>
    <sheet name="e-13" sheetId="3" r:id="rId3"/>
  </sheets>
  <calcPr calcId="144525"/>
</workbook>
</file>

<file path=xl/calcChain.xml><?xml version="1.0" encoding="utf-8"?>
<calcChain xmlns="http://schemas.openxmlformats.org/spreadsheetml/2006/main">
  <c r="B3" i="3" l="1"/>
  <c r="I10" i="2"/>
  <c r="G10" i="2"/>
  <c r="I9" i="2"/>
  <c r="I8" i="2"/>
  <c r="I7" i="2"/>
  <c r="G7" i="2"/>
  <c r="I6" i="2"/>
  <c r="G6" i="2"/>
  <c r="I5" i="2"/>
  <c r="G5" i="2"/>
  <c r="D15" i="1"/>
  <c r="C15" i="1"/>
  <c r="B15" i="1"/>
  <c r="D14" i="1"/>
  <c r="C14" i="1"/>
  <c r="B14" i="1"/>
  <c r="D13" i="1"/>
  <c r="C13" i="1"/>
  <c r="B13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</calcChain>
</file>

<file path=xl/sharedStrings.xml><?xml version="1.0" encoding="utf-8"?>
<sst xmlns="http://schemas.openxmlformats.org/spreadsheetml/2006/main" count="57" uniqueCount="52">
  <si>
    <t>电子系部分学生三科成绩表</t>
  </si>
  <si>
    <t>制表日期：2020-11-4</t>
  </si>
  <si>
    <t>制表人：刘宇昂</t>
  </si>
  <si>
    <t>姓名</t>
  </si>
  <si>
    <t>英语</t>
  </si>
  <si>
    <t>计算机基础</t>
  </si>
  <si>
    <t>工科数学</t>
  </si>
  <si>
    <t>总分</t>
  </si>
  <si>
    <t>平均分</t>
  </si>
  <si>
    <t>优秀否</t>
  </si>
  <si>
    <t>郑晓桐</t>
  </si>
  <si>
    <t>肖海亮</t>
  </si>
  <si>
    <t>李艳艳</t>
  </si>
  <si>
    <t>白露</t>
  </si>
  <si>
    <t>张建超</t>
  </si>
  <si>
    <t>林莉莉</t>
  </si>
  <si>
    <t>赵刚</t>
  </si>
  <si>
    <t>马丽</t>
  </si>
  <si>
    <t>每科平均分</t>
  </si>
  <si>
    <t>每科最高分</t>
  </si>
  <si>
    <t>每科优秀率</t>
  </si>
  <si>
    <t>职工工资表</t>
  </si>
  <si>
    <t>工龄</t>
  </si>
  <si>
    <t>部门</t>
  </si>
  <si>
    <t>基本工资</t>
  </si>
  <si>
    <t>奖金</t>
  </si>
  <si>
    <t>应发工资</t>
  </si>
  <si>
    <t>会费</t>
  </si>
  <si>
    <t>实发工资</t>
  </si>
  <si>
    <t>王军</t>
  </si>
  <si>
    <t>市场部</t>
  </si>
  <si>
    <t>刘新勇</t>
  </si>
  <si>
    <t>技术部</t>
  </si>
  <si>
    <t>肇海</t>
  </si>
  <si>
    <t>李燕</t>
  </si>
  <si>
    <t>李海燕</t>
  </si>
  <si>
    <t>王大为</t>
  </si>
  <si>
    <t>工龄不满10年职工的基本工资和：5301.00</t>
  </si>
  <si>
    <t>今日库存量</t>
    <phoneticPr fontId="8" type="noConversion"/>
  </si>
  <si>
    <t>入库数量</t>
    <phoneticPr fontId="8" type="noConversion"/>
  </si>
  <si>
    <t>出库数量</t>
    <phoneticPr fontId="8" type="noConversion"/>
  </si>
  <si>
    <t>库存数量</t>
    <phoneticPr fontId="8" type="noConversion"/>
  </si>
  <si>
    <t>库存状态</t>
    <phoneticPr fontId="8" type="noConversion"/>
  </si>
  <si>
    <t>洗衣机</t>
    <phoneticPr fontId="8" type="noConversion"/>
  </si>
  <si>
    <t>电冰箱</t>
    <phoneticPr fontId="8" type="noConversion"/>
  </si>
  <si>
    <t>电视机</t>
    <phoneticPr fontId="8" type="noConversion"/>
  </si>
  <si>
    <t>家庭影院</t>
    <phoneticPr fontId="8" type="noConversion"/>
  </si>
  <si>
    <t>空调机</t>
    <phoneticPr fontId="8" type="noConversion"/>
  </si>
  <si>
    <t>需进货</t>
    <phoneticPr fontId="8" type="noConversion"/>
  </si>
  <si>
    <t>库存量大</t>
    <phoneticPr fontId="8" type="noConversion"/>
  </si>
  <si>
    <t>库存量大</t>
    <phoneticPr fontId="8" type="noConversion"/>
  </si>
  <si>
    <t>产品名称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</si>
</sst>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_ "/>
  </numFmts>
  <fonts count="11" x14ac:knownFonts="1">
    <font>
      <sz val="11"/>
      <color theme="1"/>
      <name val="宋体"/>
      <charset val="134"/>
      <scheme val="minor"/>
    </font>
    <font>
      <u/>
      <sz val="16"/>
      <color theme="1"/>
      <name val="华文行楷"/>
      <family val="3"/>
      <charset val="134"/>
    </font>
    <font>
      <b/>
      <sz val="11"/>
      <color theme="1"/>
      <name val="宋体"/>
      <family val="3"/>
      <charset val="134"/>
      <scheme val="minor"/>
    </font>
    <font>
      <u/>
      <sz val="16"/>
      <color theme="1"/>
      <name val="华文新魏"/>
      <family val="3"/>
      <charset val="134"/>
    </font>
    <font>
      <sz val="11"/>
      <color theme="1"/>
      <name val="楷体"/>
      <family val="3"/>
      <charset val="134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4"/>
      <color theme="1"/>
      <name val="楷体"/>
      <family val="3"/>
      <charset val="134"/>
    </font>
    <font>
      <b/>
      <i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 style="dashed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thin">
        <color auto="1"/>
      </bottom>
      <diagonal/>
    </border>
    <border>
      <left style="mediumDashDot">
        <color auto="1"/>
      </left>
      <right style="thin">
        <color auto="1"/>
      </right>
      <top style="thin">
        <color auto="1"/>
      </top>
      <bottom style="medium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Dot">
        <color auto="1"/>
      </bottom>
      <diagonal/>
    </border>
    <border>
      <left style="thin">
        <color auto="1"/>
      </left>
      <right style="mediumDashDot">
        <color auto="1"/>
      </right>
      <top style="thin">
        <color auto="1"/>
      </top>
      <bottom style="mediumDashDot">
        <color auto="1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>
      <alignment vertical="center"/>
    </xf>
  </cellStyleXfs>
  <cellXfs count="65">
    <xf numFmtId="0" fontId="0" fillId="0" borderId="0" xfId="0"/>
    <xf numFmtId="0" fontId="0" fillId="0" borderId="4" xfId="0" applyFill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4" xfId="0" applyNumberFormat="1" applyFill="1" applyBorder="1" applyAlignment="1">
      <alignment vertical="center"/>
    </xf>
    <xf numFmtId="43" fontId="0" fillId="0" borderId="4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0" borderId="6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43" fontId="0" fillId="0" borderId="8" xfId="0" applyNumberFormat="1" applyFill="1" applyBorder="1" applyAlignment="1">
      <alignment horizontal="center" vertical="center"/>
    </xf>
    <xf numFmtId="43" fontId="0" fillId="0" borderId="9" xfId="0" applyNumberFormat="1" applyFill="1" applyBorder="1" applyAlignment="1">
      <alignment horizontal="center" vertical="center"/>
    </xf>
    <xf numFmtId="176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10" xfId="0" applyFont="1" applyBorder="1"/>
    <xf numFmtId="0" fontId="2" fillId="0" borderId="11" xfId="0" applyFont="1" applyBorder="1"/>
    <xf numFmtId="176" fontId="2" fillId="0" borderId="11" xfId="0" applyNumberFormat="1" applyFont="1" applyBorder="1"/>
    <xf numFmtId="0" fontId="0" fillId="0" borderId="12" xfId="0" applyBorder="1" applyAlignment="1">
      <alignment horizontal="distributed" vertical="distributed"/>
    </xf>
    <xf numFmtId="0" fontId="5" fillId="0" borderId="13" xfId="0" applyFont="1" applyBorder="1"/>
    <xf numFmtId="176" fontId="5" fillId="0" borderId="13" xfId="0" applyNumberFormat="1" applyFont="1" applyBorder="1"/>
    <xf numFmtId="0" fontId="0" fillId="2" borderId="13" xfId="0" applyFill="1" applyBorder="1"/>
    <xf numFmtId="0" fontId="0" fillId="0" borderId="14" xfId="0" applyBorder="1" applyAlignment="1">
      <alignment horizontal="distributed" vertical="distributed"/>
    </xf>
    <xf numFmtId="0" fontId="5" fillId="0" borderId="15" xfId="0" applyFont="1" applyBorder="1"/>
    <xf numFmtId="176" fontId="5" fillId="0" borderId="15" xfId="0" applyNumberFormat="1" applyFont="1" applyBorder="1"/>
    <xf numFmtId="0" fontId="0" fillId="0" borderId="15" xfId="0" applyBorder="1"/>
    <xf numFmtId="0" fontId="0" fillId="2" borderId="15" xfId="0" applyFill="1" applyBorder="1"/>
    <xf numFmtId="0" fontId="0" fillId="0" borderId="10" xfId="0" applyBorder="1" applyAlignment="1">
      <alignment horizontal="distributed" vertical="distributed"/>
    </xf>
    <xf numFmtId="0" fontId="5" fillId="0" borderId="11" xfId="0" applyFont="1" applyBorder="1"/>
    <xf numFmtId="176" fontId="5" fillId="0" borderId="11" xfId="0" applyNumberFormat="1" applyFont="1" applyBorder="1"/>
    <xf numFmtId="0" fontId="0" fillId="0" borderId="11" xfId="0" applyBorder="1"/>
    <xf numFmtId="0" fontId="2" fillId="0" borderId="16" xfId="0" applyFont="1" applyBorder="1" applyAlignment="1">
      <alignment horizontal="left"/>
    </xf>
    <xf numFmtId="0" fontId="5" fillId="0" borderId="17" xfId="0" applyFont="1" applyBorder="1"/>
    <xf numFmtId="0" fontId="5" fillId="0" borderId="18" xfId="0" applyFont="1" applyBorder="1"/>
    <xf numFmtId="0" fontId="2" fillId="0" borderId="19" xfId="0" applyFont="1" applyBorder="1" applyAlignment="1">
      <alignment horizontal="left"/>
    </xf>
    <xf numFmtId="0" fontId="5" fillId="0" borderId="20" xfId="0" applyFont="1" applyBorder="1"/>
    <xf numFmtId="0" fontId="5" fillId="0" borderId="21" xfId="0" applyFont="1" applyBorder="1"/>
    <xf numFmtId="0" fontId="2" fillId="0" borderId="22" xfId="0" applyFont="1" applyBorder="1" applyAlignment="1">
      <alignment horizontal="left"/>
    </xf>
    <xf numFmtId="10" fontId="5" fillId="0" borderId="23" xfId="0" applyNumberFormat="1" applyFont="1" applyBorder="1"/>
    <xf numFmtId="10" fontId="5" fillId="0" borderId="24" xfId="0" applyNumberFormat="1" applyFont="1" applyBorder="1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4" borderId="0" xfId="0" applyFill="1"/>
    <xf numFmtId="0" fontId="6" fillId="0" borderId="3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1" xfId="0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0" fillId="3" borderId="27" xfId="0" applyFill="1" applyBorder="1" applyAlignment="1">
      <alignment horizontal="center"/>
    </xf>
    <xf numFmtId="31" fontId="0" fillId="0" borderId="28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29" xfId="0" applyBorder="1" applyAlignment="1">
      <alignment horizontal="right"/>
    </xf>
  </cellXfs>
  <cellStyles count="2">
    <cellStyle name="常规" xfId="0" builtinId="0"/>
    <cellStyle name="千位分隔" xfId="1" builtinId="3"/>
  </cellStyles>
  <dxfs count="6">
    <dxf>
      <font>
        <b/>
        <i/>
        <color rgb="FF00B05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/>
        <color rgb="FFC00000"/>
      </font>
      <fill>
        <patternFill>
          <bgColor rgb="FFFF0000"/>
        </patternFill>
      </fill>
    </dxf>
    <dxf>
      <font>
        <b/>
        <i val="0"/>
        <color rgb="FFFF0000"/>
      </font>
    </dxf>
    <dxf>
      <font>
        <b/>
        <i/>
        <color rgb="FF0070C0"/>
      </font>
    </dxf>
    <dxf>
      <font>
        <b/>
        <i/>
        <color rgb="FF0070C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F13" sqref="F13"/>
    </sheetView>
  </sheetViews>
  <sheetFormatPr defaultColWidth="9" defaultRowHeight="14.4" x14ac:dyDescent="0.25"/>
  <cols>
    <col min="6" max="6" width="8.88671875" style="11"/>
  </cols>
  <sheetData>
    <row r="1" spans="1:7" ht="20.399999999999999" x14ac:dyDescent="0.35">
      <c r="A1" s="54" t="s">
        <v>0</v>
      </c>
      <c r="B1" s="54"/>
      <c r="C1" s="54"/>
      <c r="D1" s="54"/>
      <c r="E1" s="54"/>
      <c r="F1" s="54"/>
      <c r="G1" s="54"/>
    </row>
    <row r="2" spans="1:7" x14ac:dyDescent="0.25">
      <c r="A2" s="12" t="s">
        <v>1</v>
      </c>
      <c r="G2" s="13" t="s">
        <v>2</v>
      </c>
    </row>
    <row r="3" spans="1:7" x14ac:dyDescent="0.25">
      <c r="A3" s="14" t="s">
        <v>3</v>
      </c>
      <c r="B3" s="15" t="s">
        <v>4</v>
      </c>
      <c r="C3" s="15" t="s">
        <v>5</v>
      </c>
      <c r="D3" s="15" t="s">
        <v>6</v>
      </c>
      <c r="E3" s="15" t="s">
        <v>7</v>
      </c>
      <c r="F3" s="16" t="s">
        <v>8</v>
      </c>
      <c r="G3" s="15" t="s">
        <v>9</v>
      </c>
    </row>
    <row r="4" spans="1:7" x14ac:dyDescent="0.25">
      <c r="A4" s="17" t="s">
        <v>10</v>
      </c>
      <c r="B4" s="18">
        <v>85</v>
      </c>
      <c r="C4" s="18">
        <v>88</v>
      </c>
      <c r="D4" s="18">
        <v>97</v>
      </c>
      <c r="E4" s="18">
        <f>SUM(B4,C4,D4)</f>
        <v>270</v>
      </c>
      <c r="F4" s="19">
        <f>AVERAGE(B4,C4,D4)</f>
        <v>90</v>
      </c>
      <c r="G4" s="20" t="str">
        <f>IF(F4&gt;=90,"优秀"," ")</f>
        <v>优秀</v>
      </c>
    </row>
    <row r="5" spans="1:7" x14ac:dyDescent="0.25">
      <c r="A5" s="21" t="s">
        <v>11</v>
      </c>
      <c r="B5" s="22">
        <v>78</v>
      </c>
      <c r="C5" s="22">
        <v>85</v>
      </c>
      <c r="D5" s="22">
        <v>86</v>
      </c>
      <c r="E5" s="22">
        <f t="shared" ref="E5:E11" si="0">SUM(B5,C5,D5)</f>
        <v>249</v>
      </c>
      <c r="F5" s="23">
        <f t="shared" ref="F5:F11" si="1">AVERAGE(B5,C5,D5)</f>
        <v>83</v>
      </c>
      <c r="G5" s="24" t="str">
        <f t="shared" ref="G5:G11" si="2">IF(F5&gt;=90,"优秀"," ")</f>
        <v/>
      </c>
    </row>
    <row r="6" spans="1:7" x14ac:dyDescent="0.25">
      <c r="A6" s="21" t="s">
        <v>12</v>
      </c>
      <c r="B6" s="22">
        <v>91</v>
      </c>
      <c r="C6" s="22">
        <v>86</v>
      </c>
      <c r="D6" s="22">
        <v>85</v>
      </c>
      <c r="E6" s="22">
        <f t="shared" si="0"/>
        <v>262</v>
      </c>
      <c r="F6" s="23">
        <f t="shared" si="1"/>
        <v>87.3333333333333</v>
      </c>
      <c r="G6" s="24" t="str">
        <f t="shared" si="2"/>
        <v/>
      </c>
    </row>
    <row r="7" spans="1:7" x14ac:dyDescent="0.25">
      <c r="A7" s="21" t="s">
        <v>13</v>
      </c>
      <c r="B7" s="22">
        <v>88</v>
      </c>
      <c r="C7" s="22">
        <v>94</v>
      </c>
      <c r="D7" s="22">
        <v>92</v>
      </c>
      <c r="E7" s="22">
        <f t="shared" si="0"/>
        <v>274</v>
      </c>
      <c r="F7" s="23">
        <f t="shared" si="1"/>
        <v>91.3333333333333</v>
      </c>
      <c r="G7" s="25" t="str">
        <f t="shared" si="2"/>
        <v>优秀</v>
      </c>
    </row>
    <row r="8" spans="1:7" x14ac:dyDescent="0.25">
      <c r="A8" s="21" t="s">
        <v>14</v>
      </c>
      <c r="B8" s="22">
        <v>78</v>
      </c>
      <c r="C8" s="22">
        <v>65</v>
      </c>
      <c r="D8" s="22">
        <v>55</v>
      </c>
      <c r="E8" s="22">
        <f t="shared" si="0"/>
        <v>198</v>
      </c>
      <c r="F8" s="23">
        <f t="shared" si="1"/>
        <v>66</v>
      </c>
      <c r="G8" s="24" t="str">
        <f t="shared" si="2"/>
        <v/>
      </c>
    </row>
    <row r="9" spans="1:7" x14ac:dyDescent="0.25">
      <c r="A9" s="21" t="s">
        <v>15</v>
      </c>
      <c r="B9" s="22">
        <v>86</v>
      </c>
      <c r="C9" s="22">
        <v>90</v>
      </c>
      <c r="D9" s="22">
        <v>88</v>
      </c>
      <c r="E9" s="22">
        <f t="shared" si="0"/>
        <v>264</v>
      </c>
      <c r="F9" s="23">
        <f t="shared" si="1"/>
        <v>88</v>
      </c>
      <c r="G9" s="24" t="str">
        <f t="shared" si="2"/>
        <v/>
      </c>
    </row>
    <row r="10" spans="1:7" x14ac:dyDescent="0.25">
      <c r="A10" s="21" t="s">
        <v>16</v>
      </c>
      <c r="B10" s="22">
        <v>56</v>
      </c>
      <c r="C10" s="22">
        <v>72</v>
      </c>
      <c r="D10" s="22">
        <v>66</v>
      </c>
      <c r="E10" s="22">
        <f t="shared" si="0"/>
        <v>194</v>
      </c>
      <c r="F10" s="23">
        <f t="shared" si="1"/>
        <v>64.6666666666667</v>
      </c>
      <c r="G10" s="24" t="str">
        <f t="shared" si="2"/>
        <v/>
      </c>
    </row>
    <row r="11" spans="1:7" x14ac:dyDescent="0.25">
      <c r="A11" s="26" t="s">
        <v>17</v>
      </c>
      <c r="B11" s="27">
        <v>76</v>
      </c>
      <c r="C11" s="27">
        <v>94</v>
      </c>
      <c r="D11" s="27">
        <v>84</v>
      </c>
      <c r="E11" s="27">
        <f t="shared" si="0"/>
        <v>254</v>
      </c>
      <c r="F11" s="28">
        <f t="shared" si="1"/>
        <v>84.6666666666667</v>
      </c>
      <c r="G11" s="29" t="str">
        <f t="shared" si="2"/>
        <v/>
      </c>
    </row>
    <row r="13" spans="1:7" x14ac:dyDescent="0.25">
      <c r="A13" s="30" t="s">
        <v>18</v>
      </c>
      <c r="B13" s="31">
        <f>AVERAGE(B4:B11)</f>
        <v>79.75</v>
      </c>
      <c r="C13" s="31">
        <f t="shared" ref="C13:D13" si="3">AVERAGE(C4:C11)</f>
        <v>84.25</v>
      </c>
      <c r="D13" s="32">
        <f t="shared" si="3"/>
        <v>81.625</v>
      </c>
    </row>
    <row r="14" spans="1:7" x14ac:dyDescent="0.25">
      <c r="A14" s="33" t="s">
        <v>19</v>
      </c>
      <c r="B14" s="34">
        <f>MAX(B4:B11)</f>
        <v>91</v>
      </c>
      <c r="C14" s="34">
        <f t="shared" ref="C14:D14" si="4">MAX(C4:C11)</f>
        <v>94</v>
      </c>
      <c r="D14" s="35">
        <f t="shared" si="4"/>
        <v>97</v>
      </c>
    </row>
    <row r="15" spans="1:7" x14ac:dyDescent="0.25">
      <c r="A15" s="36" t="s">
        <v>20</v>
      </c>
      <c r="B15" s="37">
        <f>COUNTIF(B4:B11,"&gt;=90")/COUNT(B4:B11)</f>
        <v>0.125</v>
      </c>
      <c r="C15" s="37">
        <f t="shared" ref="C15:D15" si="5">COUNTIF(C4:C11,"&gt;=90")/COUNT(C4:C11)</f>
        <v>0.375</v>
      </c>
      <c r="D15" s="38">
        <f t="shared" si="5"/>
        <v>0.25</v>
      </c>
    </row>
  </sheetData>
  <mergeCells count="1">
    <mergeCell ref="A1:G1"/>
  </mergeCells>
  <phoneticPr fontId="8" type="noConversion"/>
  <conditionalFormatting sqref="B4:D11">
    <cfRule type="cellIs" dxfId="5" priority="3" operator="greaterThan">
      <formula>90</formula>
    </cfRule>
    <cfRule type="cellIs" dxfId="4" priority="2" operator="greaterThan">
      <formula>89</formula>
    </cfRule>
    <cfRule type="cellIs" dxfId="3" priority="1" operator="lessThan">
      <formula>61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workbookViewId="0">
      <selection activeCell="M12" sqref="M12"/>
    </sheetView>
  </sheetViews>
  <sheetFormatPr defaultColWidth="9" defaultRowHeight="14.4" x14ac:dyDescent="0.25"/>
  <cols>
    <col min="5" max="5" width="11.88671875"/>
    <col min="7" max="7" width="11.88671875"/>
    <col min="9" max="9" width="11.88671875"/>
  </cols>
  <sheetData>
    <row r="3" spans="2:9" ht="21.6" x14ac:dyDescent="0.25">
      <c r="B3" s="55" t="s">
        <v>21</v>
      </c>
      <c r="C3" s="56"/>
      <c r="D3" s="56"/>
      <c r="E3" s="56"/>
      <c r="F3" s="56"/>
      <c r="G3" s="56"/>
      <c r="H3" s="56"/>
      <c r="I3" s="57"/>
    </row>
    <row r="4" spans="2:9" x14ac:dyDescent="0.25">
      <c r="B4" s="39" t="s">
        <v>3</v>
      </c>
      <c r="C4" s="40" t="s">
        <v>22</v>
      </c>
      <c r="D4" s="40" t="s">
        <v>23</v>
      </c>
      <c r="E4" s="40" t="s">
        <v>24</v>
      </c>
      <c r="F4" s="40" t="s">
        <v>25</v>
      </c>
      <c r="G4" s="40" t="s">
        <v>26</v>
      </c>
      <c r="H4" s="40" t="s">
        <v>27</v>
      </c>
      <c r="I4" s="41" t="s">
        <v>28</v>
      </c>
    </row>
    <row r="5" spans="2:9" x14ac:dyDescent="0.25">
      <c r="B5" s="39" t="s">
        <v>29</v>
      </c>
      <c r="C5" s="1">
        <v>9</v>
      </c>
      <c r="D5" s="1" t="s">
        <v>30</v>
      </c>
      <c r="E5" s="2">
        <v>1852</v>
      </c>
      <c r="F5" s="2">
        <v>750</v>
      </c>
      <c r="G5" s="3">
        <f>SUM(E5:F5)</f>
        <v>2602</v>
      </c>
      <c r="H5" s="1">
        <v>9.26</v>
      </c>
      <c r="I5" s="9">
        <f t="shared" ref="I5:I10" si="0">G5-H5</f>
        <v>2592.7399999999998</v>
      </c>
    </row>
    <row r="6" spans="2:9" x14ac:dyDescent="0.25">
      <c r="B6" s="39" t="s">
        <v>31</v>
      </c>
      <c r="C6" s="1">
        <v>10</v>
      </c>
      <c r="D6" s="1" t="s">
        <v>32</v>
      </c>
      <c r="E6" s="2">
        <v>1966</v>
      </c>
      <c r="F6" s="2">
        <v>650</v>
      </c>
      <c r="G6" s="4">
        <f t="shared" ref="G6:G7" si="1">SUM(E6:F6)</f>
        <v>2616</v>
      </c>
      <c r="H6" s="1">
        <v>9.83</v>
      </c>
      <c r="I6" s="9">
        <f>G6-H6</f>
        <v>2606.17</v>
      </c>
    </row>
    <row r="7" spans="2:9" x14ac:dyDescent="0.25">
      <c r="B7" s="39" t="s">
        <v>33</v>
      </c>
      <c r="C7" s="1">
        <v>13</v>
      </c>
      <c r="D7" s="1" t="s">
        <v>30</v>
      </c>
      <c r="E7" s="2">
        <v>2058</v>
      </c>
      <c r="F7" s="2">
        <v>670</v>
      </c>
      <c r="G7" s="4">
        <f t="shared" si="1"/>
        <v>2728</v>
      </c>
      <c r="H7" s="1">
        <v>10.29</v>
      </c>
      <c r="I7" s="9">
        <f t="shared" si="0"/>
        <v>2717.71</v>
      </c>
    </row>
    <row r="8" spans="2:9" x14ac:dyDescent="0.25">
      <c r="B8" s="39" t="s">
        <v>34</v>
      </c>
      <c r="C8" s="1">
        <v>5</v>
      </c>
      <c r="D8" s="1" t="s">
        <v>32</v>
      </c>
      <c r="E8" s="2">
        <v>1654</v>
      </c>
      <c r="F8" s="2">
        <v>750</v>
      </c>
      <c r="G8" s="4">
        <v>2404</v>
      </c>
      <c r="H8" s="1">
        <v>8.27</v>
      </c>
      <c r="I8" s="9">
        <f t="shared" si="0"/>
        <v>2395.73</v>
      </c>
    </row>
    <row r="9" spans="2:9" x14ac:dyDescent="0.25">
      <c r="B9" s="39" t="s">
        <v>35</v>
      </c>
      <c r="C9" s="1">
        <v>7</v>
      </c>
      <c r="D9" s="1" t="s">
        <v>32</v>
      </c>
      <c r="E9" s="2">
        <v>1795</v>
      </c>
      <c r="F9" s="2">
        <v>880</v>
      </c>
      <c r="G9" s="4">
        <v>2675</v>
      </c>
      <c r="H9" s="1">
        <v>8.98</v>
      </c>
      <c r="I9" s="9">
        <f>G9-H9</f>
        <v>2666.02</v>
      </c>
    </row>
    <row r="10" spans="2:9" x14ac:dyDescent="0.25">
      <c r="B10" s="42" t="s">
        <v>36</v>
      </c>
      <c r="C10" s="5">
        <v>15</v>
      </c>
      <c r="D10" s="5" t="s">
        <v>30</v>
      </c>
      <c r="E10" s="6">
        <v>2205</v>
      </c>
      <c r="F10" s="6">
        <v>840</v>
      </c>
      <c r="G10" s="7">
        <f>SUM(E10:F10)</f>
        <v>3045</v>
      </c>
      <c r="H10" s="5">
        <v>11.03</v>
      </c>
      <c r="I10" s="10">
        <f t="shared" si="0"/>
        <v>3033.97</v>
      </c>
    </row>
    <row r="11" spans="2:9" x14ac:dyDescent="0.25">
      <c r="B11" s="8"/>
      <c r="C11" s="8"/>
      <c r="D11" s="8"/>
      <c r="E11" s="8"/>
      <c r="F11" s="8"/>
      <c r="G11" s="8"/>
      <c r="H11" s="8"/>
      <c r="I11" s="8"/>
    </row>
    <row r="12" spans="2:9" x14ac:dyDescent="0.25">
      <c r="B12" s="58" t="s">
        <v>37</v>
      </c>
      <c r="C12" s="58"/>
      <c r="D12" s="58"/>
      <c r="E12" s="58"/>
      <c r="F12" s="58"/>
      <c r="G12" s="8"/>
      <c r="H12" s="8"/>
      <c r="I12" s="8"/>
    </row>
    <row r="13" spans="2:9" x14ac:dyDescent="0.25">
      <c r="B13" s="43"/>
      <c r="C13" s="43"/>
      <c r="D13" s="43"/>
      <c r="E13" s="43"/>
      <c r="F13" s="43"/>
    </row>
  </sheetData>
  <mergeCells count="2">
    <mergeCell ref="B3:I3"/>
    <mergeCell ref="B12:F12"/>
  </mergeCells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tabSelected="1" zoomScale="184" zoomScaleNormal="184" workbookViewId="0">
      <selection activeCell="D10" sqref="D10"/>
    </sheetView>
  </sheetViews>
  <sheetFormatPr defaultColWidth="9" defaultRowHeight="14.4" x14ac:dyDescent="0.25"/>
  <sheetData>
    <row r="1" spans="2:7" ht="15" thickBot="1" x14ac:dyDescent="0.3"/>
    <row r="2" spans="2:7" ht="17.399999999999999" x14ac:dyDescent="0.25">
      <c r="B2" s="59" t="s">
        <v>38</v>
      </c>
      <c r="C2" s="60"/>
      <c r="D2" s="60"/>
      <c r="E2" s="60"/>
      <c r="F2" s="60"/>
      <c r="G2" s="61"/>
    </row>
    <row r="3" spans="2:7" x14ac:dyDescent="0.25">
      <c r="B3" s="62">
        <f ca="1">NOW()</f>
        <v>44139.798520370372</v>
      </c>
      <c r="C3" s="63"/>
      <c r="D3" s="63"/>
      <c r="E3" s="63"/>
      <c r="F3" s="63"/>
      <c r="G3" s="64"/>
    </row>
    <row r="4" spans="2:7" x14ac:dyDescent="0.25">
      <c r="B4" s="44" t="s">
        <v>51</v>
      </c>
      <c r="C4" s="52" t="s">
        <v>43</v>
      </c>
      <c r="D4" s="52" t="s">
        <v>44</v>
      </c>
      <c r="E4" s="52" t="s">
        <v>45</v>
      </c>
      <c r="F4" s="52" t="s">
        <v>46</v>
      </c>
      <c r="G4" s="53" t="s">
        <v>47</v>
      </c>
    </row>
    <row r="5" spans="2:7" x14ac:dyDescent="0.25">
      <c r="B5" s="44" t="s">
        <v>39</v>
      </c>
      <c r="C5" s="45">
        <v>760</v>
      </c>
      <c r="D5" s="45">
        <v>850</v>
      </c>
      <c r="E5" s="45">
        <v>1200</v>
      </c>
      <c r="F5" s="45">
        <v>880</v>
      </c>
      <c r="G5" s="46">
        <v>740</v>
      </c>
    </row>
    <row r="6" spans="2:7" x14ac:dyDescent="0.25">
      <c r="B6" s="44" t="s">
        <v>40</v>
      </c>
      <c r="C6" s="45">
        <v>530</v>
      </c>
      <c r="D6" s="45">
        <v>760</v>
      </c>
      <c r="E6" s="45">
        <v>950</v>
      </c>
      <c r="F6" s="45">
        <v>350</v>
      </c>
      <c r="G6" s="46">
        <v>340</v>
      </c>
    </row>
    <row r="7" spans="2:7" x14ac:dyDescent="0.25">
      <c r="B7" s="44" t="s">
        <v>41</v>
      </c>
      <c r="C7" s="45">
        <v>230</v>
      </c>
      <c r="D7" s="47">
        <v>90</v>
      </c>
      <c r="E7" s="45">
        <v>250</v>
      </c>
      <c r="F7" s="45">
        <v>530</v>
      </c>
      <c r="G7" s="46">
        <v>400</v>
      </c>
    </row>
    <row r="8" spans="2:7" ht="15" thickBot="1" x14ac:dyDescent="0.3">
      <c r="B8" s="48" t="s">
        <v>42</v>
      </c>
      <c r="C8" s="49"/>
      <c r="D8" s="50" t="s">
        <v>48</v>
      </c>
      <c r="E8" s="49"/>
      <c r="F8" s="50" t="s">
        <v>49</v>
      </c>
      <c r="G8" s="51" t="s">
        <v>50</v>
      </c>
    </row>
  </sheetData>
  <mergeCells count="2">
    <mergeCell ref="B2:G2"/>
    <mergeCell ref="B3:G3"/>
  </mergeCells>
  <phoneticPr fontId="8" type="noConversion"/>
  <conditionalFormatting sqref="B2:G2">
    <cfRule type="cellIs" dxfId="2" priority="3" operator="lessThan">
      <formula>100</formula>
    </cfRule>
  </conditionalFormatting>
  <conditionalFormatting sqref="D7">
    <cfRule type="cellIs" dxfId="1" priority="2" operator="lessThan">
      <formula>100</formula>
    </cfRule>
  </conditionalFormatting>
  <conditionalFormatting sqref="C5:G7">
    <cfRule type="cellIs" dxfId="0" priority="1" operator="greaterThan">
      <formula>400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e-11</vt:lpstr>
      <vt:lpstr>e-12</vt:lpstr>
      <vt:lpstr>e-13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Shake</cp:lastModifiedBy>
  <dcterms:created xsi:type="dcterms:W3CDTF">2006-09-16T00:00:00Z</dcterms:created>
  <dcterms:modified xsi:type="dcterms:W3CDTF">2020-11-04T11:09:59Z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2052-11.1.0.10011</vt:lpwstr>
  </property>
</Properties>
</file>