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824d08afe83230/Рабочий стол/"/>
    </mc:Choice>
  </mc:AlternateContent>
  <xr:revisionPtr revIDLastSave="0" documentId="8_{1AED339B-6677-4A42-824D-7D803E0DE676}" xr6:coauthVersionLast="47" xr6:coauthVersionMax="47" xr10:uidLastSave="{00000000-0000-0000-0000-000000000000}"/>
  <bookViews>
    <workbookView xWindow="-108" yWindow="-108" windowWidth="23256" windowHeight="12456" xr2:uid="{8E5150F6-81C8-45C5-990F-A5D89A93AB8D}"/>
  </bookViews>
  <sheets>
    <sheet name="общая таблица" sheetId="2" r:id="rId1"/>
    <sheet name="в разрезе недель" sheetId="5" r:id="rId2"/>
    <sheet name="топ 3" sheetId="6" r:id="rId3"/>
    <sheet name="таблица с понедельной динамикой" sheetId="8" r:id="rId4"/>
    <sheet name="график" sheetId="9" r:id="rId5"/>
  </sheets>
  <definedNames>
    <definedName name="ExternalData_1" localSheetId="0" hidden="1">'общая таблица'!$A$1:$I$505</definedName>
  </definedNames>
  <calcPr calcId="191029"/>
  <pivotCaches>
    <pivotCache cacheId="17" r:id="rId6"/>
    <pivotCache cacheId="27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N8" i="6"/>
  <c r="N10" i="6"/>
  <c r="N12" i="6"/>
  <c r="N14" i="6"/>
  <c r="N5" i="6"/>
  <c r="N6" i="6"/>
  <c r="N13" i="6"/>
  <c r="N19" i="6"/>
  <c r="N17" i="6"/>
  <c r="N18" i="6"/>
  <c r="N22" i="6"/>
  <c r="N7" i="6"/>
  <c r="N9" i="6"/>
  <c r="N16" i="6"/>
  <c r="N21" i="6"/>
  <c r="N15" i="6"/>
  <c r="N20" i="6"/>
  <c r="N11" i="6"/>
  <c r="H21" i="6"/>
  <c r="H18" i="6"/>
  <c r="H20" i="6"/>
  <c r="H17" i="6"/>
  <c r="H5" i="6"/>
  <c r="H4" i="6"/>
  <c r="H19" i="6"/>
  <c r="H16" i="6"/>
  <c r="H14" i="6"/>
  <c r="H15" i="6"/>
  <c r="H12" i="6"/>
  <c r="H6" i="6"/>
  <c r="H7" i="6"/>
  <c r="H13" i="6"/>
  <c r="H11" i="6"/>
  <c r="H10" i="6"/>
  <c r="H8" i="6"/>
  <c r="H9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056E5-FED8-499E-A4B6-F78788A451C0}" keepAlive="1" name="Запрос — Лист1" description="Соединение с запросом &quot;Лист1&quot; в книге." type="5" refreshedVersion="8" background="1" saveData="1">
    <dbPr connection="Provider=Microsoft.Mashup.OleDb.1;Data Source=$Workbook$;Location=Лист1;Extended Properties=&quot;&quot;" command="SELECT * FROM [Лист1]"/>
  </connection>
  <connection id="2" xr16:uid="{AF731BB2-F9FB-40E2-8477-D012686BB111}" keepAlive="1" name="Запрос — Лист2" description="Соединение с запросом &quot;Лист2&quot; в книге." type="5" refreshedVersion="8" background="1" saveData="1">
    <dbPr connection="Provider=Microsoft.Mashup.OleDb.1;Data Source=$Workbook$;Location=Лист2;Extended Properties=&quot;&quot;" command="SELECT * FROM [Лист2]"/>
  </connection>
</connections>
</file>

<file path=xl/sharedStrings.xml><?xml version="1.0" encoding="utf-8"?>
<sst xmlns="http://schemas.openxmlformats.org/spreadsheetml/2006/main" count="632" uniqueCount="48">
  <si>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</si>
  <si>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</si>
  <si>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</si>
  <si>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</si>
  <si>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</si>
  <si>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</si>
  <si>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Лист2.Количество складов</t>
  </si>
  <si>
    <t>Лист2.Количество заказов</t>
  </si>
  <si>
    <t>Лист2.Количество клиентов</t>
  </si>
  <si>
    <t>Москва Восток</t>
  </si>
  <si>
    <t>Санкт-Петербург Север</t>
  </si>
  <si>
    <t>Пермь</t>
  </si>
  <si>
    <t>Новосибирск</t>
  </si>
  <si>
    <t>Нижний Новгород</t>
  </si>
  <si>
    <t>Москва Запад</t>
  </si>
  <si>
    <t>Тольятти</t>
  </si>
  <si>
    <t>Краснодар</t>
  </si>
  <si>
    <t>Санкт-Петербург Юг</t>
  </si>
  <si>
    <t>Кемерово</t>
  </si>
  <si>
    <t>Казань</t>
  </si>
  <si>
    <t>Екатеринбург</t>
  </si>
  <si>
    <t>Волгоград</t>
  </si>
  <si>
    <t>Ростов-на-Дону</t>
  </si>
  <si>
    <t>Тюмень</t>
  </si>
  <si>
    <t>Самара</t>
  </si>
  <si>
    <t>Томск</t>
  </si>
  <si>
    <t>Уфа</t>
  </si>
  <si>
    <t>Названия строк</t>
  </si>
  <si>
    <t>(пусто)</t>
  </si>
  <si>
    <t>Общий итог</t>
  </si>
  <si>
    <t>Названия столбцов</t>
  </si>
  <si>
    <t>Сумма по полю Товарооборот, руб</t>
  </si>
  <si>
    <t>Неделя</t>
  </si>
  <si>
    <t/>
  </si>
  <si>
    <t>.</t>
  </si>
  <si>
    <t>Доля</t>
  </si>
  <si>
    <t>топ-3 территорий по доле</t>
  </si>
  <si>
    <t>Товарооборот</t>
  </si>
  <si>
    <t>Склады</t>
  </si>
  <si>
    <t>Товарооборот на склад</t>
  </si>
  <si>
    <t xml:space="preserve"> топ-3 территорий по товарообороту на склад за последнюю неделю</t>
  </si>
  <si>
    <t>товарооборот в разрезе недель</t>
  </si>
  <si>
    <t>сводная таблица по доле в общем товарообороте</t>
  </si>
  <si>
    <t>Наценка(%)</t>
  </si>
  <si>
    <t>Доходность (%)</t>
  </si>
  <si>
    <t>Сумма по полю Доходность (%)</t>
  </si>
  <si>
    <t>Итог Сумма по полю Товарооборот, руб</t>
  </si>
  <si>
    <t>Итог Сумма по полю Доходность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</si>
</sst>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2" fontId="0" fillId="0" borderId="0" xfId="0" applyNumberFormat="1"/>
    <xf numFmtId="0" fontId="0" fillId="0" borderId="2" xfId="0" applyNumberFormat="1" applyBorder="1"/>
    <xf numFmtId="2" fontId="0" fillId="0" borderId="2" xfId="0" applyNumberForma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2" xfId="0" applyFill="1" applyBorder="1" applyAlignment="1">
      <alignment horizontal="left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[Книга1.xlsx]таблица с понедельной динамикой!Сводная таблица4</c:name>
    <c:fmtId val="4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'таблица с понедельной динамикой'!$B$3:$B$5</c:f>
              <c:strCache>
                <c:ptCount val="1"/>
                <c:pt idx="0">
                  <c:v>23 - Сумма по полю Доходность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'таблица с понедельной динамикой'!$A$6:$A$24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'таблица с понедельной динамикой'!$B$6:$B$24</c:f>
              <c:numCache>
                <c:formatCode>General</c:formatCode>
                <c:ptCount val="18"/>
                <c:pt idx="0">
                  <c:v>0.41265848812854522</c:v>
                </c:pt>
                <c:pt idx="1">
                  <c:v>0.41122326976531659</c:v>
                </c:pt>
                <c:pt idx="2">
                  <c:v>0.35291640116980366</c:v>
                </c:pt>
                <c:pt idx="3">
                  <c:v>0.25543662705157893</c:v>
                </c:pt>
                <c:pt idx="4">
                  <c:v>0.34665760691433373</c:v>
                </c:pt>
                <c:pt idx="5">
                  <c:v>0.47245043931939623</c:v>
                </c:pt>
                <c:pt idx="6">
                  <c:v>0.47560713107704267</c:v>
                </c:pt>
                <c:pt idx="7">
                  <c:v>0.31653839977589238</c:v>
                </c:pt>
                <c:pt idx="8">
                  <c:v>0.26113421506684764</c:v>
                </c:pt>
                <c:pt idx="9">
                  <c:v>0.11038377800064537</c:v>
                </c:pt>
                <c:pt idx="10">
                  <c:v>0.15017078873541842</c:v>
                </c:pt>
                <c:pt idx="11">
                  <c:v>-0.17328103608129056</c:v>
                </c:pt>
                <c:pt idx="12">
                  <c:v>0.4755226113807911</c:v>
                </c:pt>
                <c:pt idx="13">
                  <c:v>0.43749339820087663</c:v>
                </c:pt>
                <c:pt idx="14">
                  <c:v>0.14216061579127015</c:v>
                </c:pt>
                <c:pt idx="15">
                  <c:v>-0.27026470984259193</c:v>
                </c:pt>
                <c:pt idx="16">
                  <c:v>0.16429186184482664</c:v>
                </c:pt>
                <c:pt idx="17">
                  <c:v>0.17129217724541068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0-44A4-A401-8078B149D0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437911903"/>
        <c:axId val="437907583"/>
      </c:barChart>
      <c:lineChart>
        <c:grouping val="standard"/>
        <c:varyColors val="0"/>
        <c:ser>
          <c:idx val="1"/>
          <c:order val="1"/>
          <c:tx>
            <c:strRef>
              <c:f>'таблица с понедельной динамикой'!$C$3:$C$5</c:f>
              <c:strCache>
                <c:ptCount val="1"/>
                <c:pt idx="0">
                  <c:v>23 - Сумма по полю Товарооборот, руб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'таблица с понедельной динамикой'!$A$6:$A$24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'таблица с понедельной динамикой'!$C$6:$C$24</c:f>
              <c:numCache>
                <c:formatCode>General</c:formatCode>
                <c:ptCount val="18"/>
                <c:pt idx="0">
                  <c:v>12301138.5</c:v>
                </c:pt>
                <c:pt idx="1">
                  <c:v>14342568</c:v>
                </c:pt>
                <c:pt idx="2">
                  <c:v>7859404.5</c:v>
                </c:pt>
                <c:pt idx="3">
                  <c:v>6418930.5</c:v>
                </c:pt>
                <c:pt idx="4">
                  <c:v>5333292</c:v>
                </c:pt>
                <c:pt idx="5">
                  <c:v>39631443</c:v>
                </c:pt>
                <c:pt idx="6">
                  <c:v>41050689</c:v>
                </c:pt>
                <c:pt idx="7">
                  <c:v>6005511</c:v>
                </c:pt>
                <c:pt idx="8">
                  <c:v>2716629</c:v>
                </c:pt>
                <c:pt idx="9">
                  <c:v>3118728</c:v>
                </c:pt>
                <c:pt idx="10">
                  <c:v>2902422</c:v>
                </c:pt>
                <c:pt idx="11">
                  <c:v>1260316.5</c:v>
                </c:pt>
                <c:pt idx="12">
                  <c:v>76638018.181349993</c:v>
                </c:pt>
                <c:pt idx="13">
                  <c:v>57097858.5</c:v>
                </c:pt>
                <c:pt idx="14">
                  <c:v>2053257</c:v>
                </c:pt>
                <c:pt idx="15">
                  <c:v>882906</c:v>
                </c:pt>
                <c:pt idx="16">
                  <c:v>1668471</c:v>
                </c:pt>
                <c:pt idx="17">
                  <c:v>879727.5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0-44A4-A401-8078B149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29823"/>
        <c:axId val="470629343"/>
      </c:lineChart>
      <c:catAx>
        <c:axId val="43791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37907583"/>
        <c:crosses val="autoZero"/>
        <c:auto val="1"/>
        <c:lblAlgn val="ctr"/>
        <c:lblOffset val="100"/>
        <c:noMultiLvlLbl val="0"/>
      </c:catAx>
      <c:valAx>
        <c:axId val="4379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37911903"/>
        <c:crosses val="autoZero"/>
        <c:crossBetween val="between"/>
      </c:valAx>
      <c:valAx>
        <c:axId val="470629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470629823"/>
        <c:crosses val="max"/>
        <c:crossBetween val="between"/>
      </c:valAx>
      <c:catAx>
        <c:axId val="470629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6293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259080</xdr:colOff>
      <xdr:row>27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7E9DDD-46B0-4BCE-9A92-8B4CC0010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ya Moon" refreshedDate="45545.838974537037" createdVersion="8" refreshedVersion="8" minRefreshableVersion="3" recordCount="505" xr:uid="{4B19AB1C-59A9-4EB3-8BA5-3700A59470F0}">
  <cacheSource type="worksheet">
    <worksheetSource ref="A1:J1048576" sheet="общая таблица"/>
  </cacheSource>
  <cacheFields count="12">
    <cacheField name="Дата" numFmtId="0">
      <sharedItems containsNonDate="0" containsDate="1" containsString="0" containsBlank="1" minDate="2020-04-28T00:00:00" maxDate="2020-06-02T00:00:00" count="36"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m/>
      </sharedItems>
      <fieldGroup par="11"/>
    </cacheField>
    <cacheField name="Территория" numFmtId="0">
      <sharedItems containsBlank="1" count="19">
        <s v="Москва Восток"/>
        <s v="Санкт-Петербург Север"/>
        <s v="Пермь"/>
        <s v="Новосибирск"/>
        <s v="Нижний Новгород"/>
        <s v="Москва Запад"/>
        <s v="Тольятти"/>
        <s v="Краснодар"/>
        <s v="Санкт-Петербург Юг"/>
        <s v="Кемерово"/>
        <s v="Казань"/>
        <s v="Екатеринбург"/>
        <s v="Волгоград"/>
        <s v="Ростов-на-Дону"/>
        <s v="Тюмень"/>
        <s v="Самара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Лист2.Количество складов" numFmtId="0">
      <sharedItems containsString="0" containsBlank="1" containsNumber="1" containsInteger="1" minValue="6" maxValue="129" count="25">
        <n v="54"/>
        <n v="125"/>
        <n v="15"/>
        <n v="17"/>
        <n v="59"/>
        <n v="10"/>
        <n v="18"/>
        <n v="128"/>
        <n v="19"/>
        <n v="31"/>
        <n v="36"/>
        <n v="20"/>
        <n v="129"/>
        <n v="21"/>
        <n v="60"/>
        <n v="16"/>
        <n v="124"/>
        <n v="7"/>
        <n v="22"/>
        <n v="37"/>
        <n v="23"/>
        <n v="9"/>
        <n v="6"/>
        <n v="123"/>
        <m/>
      </sharedItems>
    </cacheField>
    <cacheField name="Лист2.Количество заказов" numFmtId="0">
      <sharedItems containsString="0" containsBlank="1" containsNumber="1" containsInteger="1" minValue="237" maxValue="25828"/>
    </cacheField>
    <cacheField name="Лист2.Количество клиентов" numFmtId="0">
      <sharedItems containsString="0" containsBlank="1" containsNumber="1" containsInteger="1" minValue="175" maxValue="23974"/>
    </cacheField>
    <cacheField name="Неделя" numFmtId="0">
      <sharedItems containsString="0" containsBlank="1" containsNumber="1" containsInteger="1" minValue="18" maxValue="23" count="7">
        <n v="18"/>
        <n v="19"/>
        <n v="20"/>
        <n v="21"/>
        <n v="22"/>
        <n v="23"/>
        <m/>
      </sharedItems>
    </cacheField>
    <cacheField name="Дни (Дата)" numFmtId="0" databaseField="0">
      <fieldGroup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р"/>
          <s v="02.февр"/>
          <s v="03.февр"/>
          <s v="04.февр"/>
          <s v="05.февр"/>
          <s v="06.февр"/>
          <s v="07.февр"/>
          <s v="08.февр"/>
          <s v="09.февр"/>
          <s v="10.февр"/>
          <s v="11.февр"/>
          <s v="12.февр"/>
          <s v="13.февр"/>
          <s v="14.февр"/>
          <s v="15.февр"/>
          <s v="16.февр"/>
          <s v="17.февр"/>
          <s v="18.февр"/>
          <s v="19.февр"/>
          <s v="20.февр"/>
          <s v="21.февр"/>
          <s v="22.февр"/>
          <s v="23.февр"/>
          <s v="24.февр"/>
          <s v="25.февр"/>
          <s v="26.февр"/>
          <s v="27.февр"/>
          <s v="28.февр"/>
          <s v="29.февр"/>
          <s v="01.март"/>
          <s v="02.март"/>
          <s v="03.март"/>
          <s v="04.март"/>
          <s v="05.март"/>
          <s v="06.март"/>
          <s v="07.март"/>
          <s v="08.март"/>
          <s v="09.март"/>
          <s v="10.март"/>
          <s v="11.март"/>
          <s v="12.март"/>
          <s v="13.март"/>
          <s v="14.март"/>
          <s v="15.март"/>
          <s v="16.март"/>
          <s v="17.март"/>
          <s v="18.март"/>
          <s v="19.март"/>
          <s v="20.март"/>
          <s v="21.март"/>
          <s v="22.март"/>
          <s v="23.март"/>
          <s v="24.март"/>
          <s v="25.март"/>
          <s v="26.март"/>
          <s v="27.март"/>
          <s v="28.март"/>
          <s v="29.март"/>
          <s v="30.март"/>
          <s v="31.март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ь"/>
          <s v="02.июнь"/>
          <s v="03.июнь"/>
          <s v="04.июнь"/>
          <s v="05.июнь"/>
          <s v="06.июнь"/>
          <s v="07.июнь"/>
          <s v="08.июнь"/>
          <s v="09.июнь"/>
          <s v="10.июнь"/>
          <s v="11.июнь"/>
          <s v="12.июнь"/>
          <s v="13.июнь"/>
          <s v="14.июнь"/>
          <s v="15.июнь"/>
          <s v="16.июнь"/>
          <s v="17.июнь"/>
          <s v="18.июнь"/>
          <s v="19.июнь"/>
          <s v="20.июнь"/>
          <s v="21.июнь"/>
          <s v="22.июнь"/>
          <s v="23.июнь"/>
          <s v="24.июнь"/>
          <s v="25.июнь"/>
          <s v="26.июнь"/>
          <s v="27.июнь"/>
          <s v="28.июнь"/>
          <s v="29.июнь"/>
          <s v="30.июнь"/>
          <s v="01.июль"/>
          <s v="02.июль"/>
          <s v="03.июль"/>
          <s v="04.июль"/>
          <s v="05.июль"/>
          <s v="06.июль"/>
          <s v="07.июль"/>
          <s v="08.июль"/>
          <s v="09.июль"/>
          <s v="10.июль"/>
          <s v="11.июль"/>
          <s v="12.июль"/>
          <s v="13.июль"/>
          <s v="14.июль"/>
          <s v="15.июль"/>
          <s v="16.июль"/>
          <s v="17.июль"/>
          <s v="18.июль"/>
          <s v="19.июль"/>
          <s v="20.июль"/>
          <s v="21.июль"/>
          <s v="22.июль"/>
          <s v="23.июль"/>
          <s v="24.июль"/>
          <s v="25.июль"/>
          <s v="26.июль"/>
          <s v="27.июль"/>
          <s v="28.июль"/>
          <s v="29.июль"/>
          <s v="30.июль"/>
          <s v="31.июль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т"/>
          <s v="02.сент"/>
          <s v="03.сент"/>
          <s v="04.сент"/>
          <s v="05.сент"/>
          <s v="06.сент"/>
          <s v="07.сент"/>
          <s v="08.сент"/>
          <s v="09.сент"/>
          <s v="10.сент"/>
          <s v="11.сент"/>
          <s v="12.сент"/>
          <s v="13.сент"/>
          <s v="14.сент"/>
          <s v="15.сент"/>
          <s v="16.сент"/>
          <s v="17.сент"/>
          <s v="18.сент"/>
          <s v="19.сент"/>
          <s v="20.сент"/>
          <s v="21.сент"/>
          <s v="22.сент"/>
          <s v="23.сент"/>
          <s v="24.сент"/>
          <s v="25.сент"/>
          <s v="26.сент"/>
          <s v="27.сент"/>
          <s v="28.сент"/>
          <s v="29.сент"/>
          <s v="30.сент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б"/>
          <s v="02.нояб"/>
          <s v="03.нояб"/>
          <s v="04.нояб"/>
          <s v="05.нояб"/>
          <s v="06.нояб"/>
          <s v="07.нояб"/>
          <s v="08.нояб"/>
          <s v="09.нояб"/>
          <s v="10.нояб"/>
          <s v="11.нояб"/>
          <s v="12.нояб"/>
          <s v="13.нояб"/>
          <s v="14.нояб"/>
          <s v="15.нояб"/>
          <s v="16.нояб"/>
          <s v="17.нояб"/>
          <s v="18.нояб"/>
          <s v="19.нояб"/>
          <s v="20.нояб"/>
          <s v="21.нояб"/>
          <s v="22.нояб"/>
          <s v="23.нояб"/>
          <s v="24.нояб"/>
          <s v="25.нояб"/>
          <s v="26.нояб"/>
          <s v="27.нояб"/>
          <s v="28.нояб"/>
          <s v="29.нояб"/>
          <s v="30.нояб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Месяцы (Дата)" numFmtId="0" databaseField="0">
      <fieldGroup base="0">
        <rangePr groupBy="months" startDate="2020-04-28T00:00:00" endDate="2020-06-02T00:00:00"/>
        <groupItems count="14">
          <s v="&lt;28.04.2020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ya Moon" refreshedDate="45545.883659837964" createdVersion="8" refreshedVersion="8" minRefreshableVersion="3" recordCount="505" xr:uid="{0F73B1CB-6D6C-411D-A656-E334D11E3926}">
  <cacheSource type="worksheet">
    <worksheetSource ref="A1:L1048576" sheet="общая таблица"/>
  </cacheSource>
  <cacheFields count="12">
    <cacheField name="Дата" numFmtId="0">
      <sharedItems containsNonDate="0" containsDate="1" containsString="0" containsBlank="1" minDate="2020-04-28T00:00:00" maxDate="2020-06-02T00:00:00"/>
    </cacheField>
    <cacheField name="Территория" numFmtId="0">
      <sharedItems containsBlank="1" count="19">
        <s v="Москва Восток"/>
        <s v="Санкт-Петербург Север"/>
        <s v="Пермь"/>
        <s v="Новосибирск"/>
        <s v="Нижний Новгород"/>
        <s v="Москва Запад"/>
        <s v="Тольятти"/>
        <s v="Краснодар"/>
        <s v="Санкт-Петербург Юг"/>
        <s v="Кемерово"/>
        <s v="Казань"/>
        <s v="Екатеринбург"/>
        <s v="Волгоград"/>
        <s v="Ростов-на-Дону"/>
        <s v="Тюмень"/>
        <s v="Самара"/>
        <s v="Томск"/>
        <s v="Уфа"/>
        <m/>
      </sharedItems>
    </cacheField>
    <cacheField name="Товарооборот, шт" numFmtId="0">
      <sharedItems containsString="0" containsBlank="1" containsNumber="1" minValue="4285.5" maxValue="524481"/>
    </cacheField>
    <cacheField name="Товарооборот, руб" numFmtId="0">
      <sharedItems containsString="0" containsBlank="1" containsNumber="1" minValue="389013" maxValue="54172029"/>
    </cacheField>
    <cacheField name="Товарооборот в себестоимости" numFmtId="0">
      <sharedItems containsString="0" containsBlank="1" containsNumber="1" minValue="333054.54800000001" maxValue="41382275.210999995"/>
    </cacheField>
    <cacheField name="Потери, руб" numFmtId="0">
      <sharedItems containsString="0" containsBlank="1" containsNumber="1" minValue="8642.376923076923" maxValue="1101833.4472307691"/>
    </cacheField>
    <cacheField name="Лист2.Количество складов" numFmtId="0">
      <sharedItems containsString="0" containsBlank="1" containsNumber="1" containsInteger="1" minValue="6" maxValue="129"/>
    </cacheField>
    <cacheField name="Лист2.Количество заказов" numFmtId="0">
      <sharedItems containsString="0" containsBlank="1" containsNumber="1" containsInteger="1" minValue="237" maxValue="25828"/>
    </cacheField>
    <cacheField name="Лист2.Количество клиентов" numFmtId="0">
      <sharedItems containsString="0" containsBlank="1" containsNumber="1" containsInteger="1" minValue="175" maxValue="23974"/>
    </cacheField>
    <cacheField name="Неделя" numFmtId="0">
      <sharedItems containsString="0" containsBlank="1" containsNumber="1" containsInteger="1" minValue="18" maxValue="23" count="7">
        <n v="18"/>
        <n v="19"/>
        <n v="20"/>
        <n v="21"/>
        <n v="22"/>
        <n v="23"/>
        <m/>
      </sharedItems>
    </cacheField>
    <cacheField name="Наценка(%)" numFmtId="9">
      <sharedItems containsString="0" containsBlank="1" containsNumber="1" minValue="-2.9873573714821952E-2" maxValue="0.405961352855921"/>
    </cacheField>
    <cacheField name="Доходность (%)" numFmtId="9">
      <sharedItems containsString="0" containsBlank="1" containsNumber="1" minValue="-0.28259410725645112" maxValue="0.274267518115630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x v="0"/>
    <x v="0"/>
    <n v="195705"/>
    <n v="20003263.5"/>
    <n v="14633542.982000001"/>
    <n v="268185.43076923076"/>
    <x v="0"/>
    <n v="12306"/>
    <n v="11532"/>
    <x v="0"/>
  </r>
  <r>
    <x v="0"/>
    <x v="1"/>
    <n v="376060.5"/>
    <n v="39918028.5"/>
    <n v="29154014.884"/>
    <n v="611904.23352307687"/>
    <x v="1"/>
    <n v="20914"/>
    <n v="19479"/>
    <x v="0"/>
  </r>
  <r>
    <x v="0"/>
    <x v="2"/>
    <n v="13303.5"/>
    <n v="1102887"/>
    <n v="914116.79200000002"/>
    <n v="173095.92049999998"/>
    <x v="2"/>
    <n v="780"/>
    <n v="690"/>
    <x v="0"/>
  </r>
  <r>
    <x v="0"/>
    <x v="3"/>
    <n v="12541.5"/>
    <n v="992541"/>
    <n v="874678.696"/>
    <n v="83886.676923076913"/>
    <x v="2"/>
    <n v="636"/>
    <n v="547"/>
    <x v="0"/>
  </r>
  <r>
    <x v="0"/>
    <x v="4"/>
    <n v="23314.5"/>
    <n v="2136817.5"/>
    <n v="1701780.4779999999"/>
    <n v="141999.40078461537"/>
    <x v="3"/>
    <n v="1439"/>
    <n v="1265"/>
    <x v="0"/>
  </r>
  <r>
    <x v="0"/>
    <x v="5"/>
    <n v="204637.5"/>
    <n v="21114898.5"/>
    <n v="15426373.358999999"/>
    <n v="255889.23846153845"/>
    <x v="4"/>
    <n v="12943"/>
    <n v="12072"/>
    <x v="0"/>
  </r>
  <r>
    <x v="0"/>
    <x v="6"/>
    <n v="12331.5"/>
    <n v="869983.5"/>
    <n v="896773.32399999991"/>
    <n v="51681.038461538461"/>
    <x v="5"/>
    <n v="580"/>
    <n v="506"/>
    <x v="0"/>
  </r>
  <r>
    <x v="0"/>
    <x v="7"/>
    <n v="25149"/>
    <n v="2277072"/>
    <n v="1804070.1239999998"/>
    <n v="125553.02143076922"/>
    <x v="6"/>
    <n v="1505"/>
    <n v="1368"/>
    <x v="0"/>
  </r>
  <r>
    <x v="0"/>
    <x v="8"/>
    <n v="286002"/>
    <n v="29159032.5"/>
    <n v="21437602.310000002"/>
    <n v="637711.59372307686"/>
    <x v="7"/>
    <n v="16450"/>
    <n v="15320"/>
    <x v="0"/>
  </r>
  <r>
    <x v="0"/>
    <x v="9"/>
    <n v="26940"/>
    <n v="2411587.5"/>
    <n v="1931011.4870000002"/>
    <n v="149032.79178461537"/>
    <x v="6"/>
    <n v="1539"/>
    <n v="1404"/>
    <x v="0"/>
  </r>
  <r>
    <x v="0"/>
    <x v="10"/>
    <n v="32181"/>
    <n v="2863600.5"/>
    <n v="2246478.6170000001"/>
    <n v="140503.93076923076"/>
    <x v="8"/>
    <n v="1846"/>
    <n v="1681"/>
    <x v="0"/>
  </r>
  <r>
    <x v="0"/>
    <x v="11"/>
    <n v="81826.5"/>
    <n v="7163644.5"/>
    <n v="5366333.7130000005"/>
    <n v="145122.77781538462"/>
    <x v="9"/>
    <n v="5465"/>
    <n v="5096"/>
    <x v="0"/>
  </r>
  <r>
    <x v="0"/>
    <x v="12"/>
    <n v="73147.5"/>
    <n v="6288246"/>
    <n v="4798265.1129999999"/>
    <n v="123081.63515384615"/>
    <x v="10"/>
    <n v="4923"/>
    <n v="4560"/>
    <x v="0"/>
  </r>
  <r>
    <x v="1"/>
    <x v="5"/>
    <n v="208351.5"/>
    <n v="21615333"/>
    <n v="15729720.814999998"/>
    <n v="273156.71999999997"/>
    <x v="4"/>
    <n v="13186"/>
    <n v="12251"/>
    <x v="0"/>
  </r>
  <r>
    <x v="1"/>
    <x v="3"/>
    <n v="12250.5"/>
    <n v="981519"/>
    <n v="867080.68200000003"/>
    <n v="102160.21538461538"/>
    <x v="2"/>
    <n v="659"/>
    <n v="575"/>
    <x v="0"/>
  </r>
  <r>
    <x v="1"/>
    <x v="0"/>
    <n v="203209.5"/>
    <n v="20871391.5"/>
    <n v="15206983.089"/>
    <n v="284467.66153846157"/>
    <x v="0"/>
    <n v="12747"/>
    <n v="11884"/>
    <x v="0"/>
  </r>
  <r>
    <x v="1"/>
    <x v="7"/>
    <n v="25816.5"/>
    <n v="2360914.5"/>
    <n v="1868643.6719999998"/>
    <n v="137636.84266153845"/>
    <x v="6"/>
    <n v="1599"/>
    <n v="1450"/>
    <x v="0"/>
  </r>
  <r>
    <x v="1"/>
    <x v="2"/>
    <n v="13014"/>
    <n v="1115992.5"/>
    <n v="928035.23599999992"/>
    <n v="185811.06153846154"/>
    <x v="2"/>
    <n v="786"/>
    <n v="695"/>
    <x v="0"/>
  </r>
  <r>
    <x v="1"/>
    <x v="10"/>
    <n v="29142"/>
    <n v="2627595"/>
    <n v="2033299.2799999998"/>
    <n v="202681.39594615382"/>
    <x v="8"/>
    <n v="1676"/>
    <n v="1516"/>
    <x v="0"/>
  </r>
  <r>
    <x v="1"/>
    <x v="11"/>
    <n v="79527"/>
    <n v="7180498.5"/>
    <n v="5432087.9790000003"/>
    <n v="172769.19230769231"/>
    <x v="9"/>
    <n v="5378"/>
    <n v="4985"/>
    <x v="0"/>
  </r>
  <r>
    <x v="1"/>
    <x v="8"/>
    <n v="298059"/>
    <n v="30869287.5"/>
    <n v="22717731.617999997"/>
    <n v="661329.17833846144"/>
    <x v="7"/>
    <n v="17368"/>
    <n v="16077"/>
    <x v="0"/>
  </r>
  <r>
    <x v="1"/>
    <x v="12"/>
    <n v="74707.5"/>
    <n v="6454458"/>
    <n v="4968152.9469999997"/>
    <n v="118941.29398461539"/>
    <x v="10"/>
    <n v="4937"/>
    <n v="4561"/>
    <x v="0"/>
  </r>
  <r>
    <x v="1"/>
    <x v="4"/>
    <n v="25917"/>
    <n v="2397588"/>
    <n v="1937222.0459999999"/>
    <n v="159472.57584615384"/>
    <x v="6"/>
    <n v="1534"/>
    <n v="1369"/>
    <x v="0"/>
  </r>
  <r>
    <x v="1"/>
    <x v="1"/>
    <n v="387220.5"/>
    <n v="41559384"/>
    <n v="30476170.214999996"/>
    <n v="642893.56656923075"/>
    <x v="1"/>
    <n v="21863"/>
    <n v="20160"/>
    <x v="0"/>
  </r>
  <r>
    <x v="1"/>
    <x v="6"/>
    <n v="10840.5"/>
    <n v="797919"/>
    <n v="783753.29499999993"/>
    <n v="58214.93076923077"/>
    <x v="5"/>
    <n v="502"/>
    <n v="433"/>
    <x v="0"/>
  </r>
  <r>
    <x v="1"/>
    <x v="9"/>
    <n v="29319"/>
    <n v="2623480.5"/>
    <n v="2115481.9889999996"/>
    <n v="139204.6"/>
    <x v="6"/>
    <n v="1684"/>
    <n v="1528"/>
    <x v="0"/>
  </r>
  <r>
    <x v="2"/>
    <x v="6"/>
    <n v="8934"/>
    <n v="716196"/>
    <n v="663415.49699999997"/>
    <n v="24274.438461538462"/>
    <x v="5"/>
    <n v="448"/>
    <n v="376"/>
    <x v="0"/>
  </r>
  <r>
    <x v="2"/>
    <x v="11"/>
    <n v="77565"/>
    <n v="7023727.5"/>
    <n v="5349682.4849999994"/>
    <n v="31578.207692307689"/>
    <x v="9"/>
    <n v="5120"/>
    <n v="4737"/>
    <x v="0"/>
  </r>
  <r>
    <x v="2"/>
    <x v="10"/>
    <n v="31231.5"/>
    <n v="2853310.5"/>
    <n v="2211817.6569999997"/>
    <n v="63441.684615384613"/>
    <x v="11"/>
    <n v="1756"/>
    <n v="1586"/>
    <x v="0"/>
  </r>
  <r>
    <x v="2"/>
    <x v="7"/>
    <n v="27883.5"/>
    <n v="2560080"/>
    <n v="2016381.645"/>
    <n v="41912.707692307689"/>
    <x v="8"/>
    <n v="1662"/>
    <n v="1506"/>
    <x v="0"/>
  </r>
  <r>
    <x v="2"/>
    <x v="9"/>
    <n v="30445.5"/>
    <n v="2817196.5"/>
    <n v="2244503.1999999997"/>
    <n v="203231.46096923074"/>
    <x v="8"/>
    <n v="1712"/>
    <n v="1552"/>
    <x v="0"/>
  </r>
  <r>
    <x v="2"/>
    <x v="0"/>
    <n v="206038.5"/>
    <n v="21740460"/>
    <n v="15789926.042999998"/>
    <n v="115102.03846153845"/>
    <x v="0"/>
    <n v="12817"/>
    <n v="11865"/>
    <x v="0"/>
  </r>
  <r>
    <x v="2"/>
    <x v="5"/>
    <n v="214386"/>
    <n v="22530000"/>
    <n v="16370527.077"/>
    <n v="115618.05384615384"/>
    <x v="4"/>
    <n v="13251"/>
    <n v="12255"/>
    <x v="0"/>
  </r>
  <r>
    <x v="2"/>
    <x v="12"/>
    <n v="78235.5"/>
    <n v="6819594"/>
    <n v="5260171.5349999992"/>
    <n v="70931.816676923074"/>
    <x v="10"/>
    <n v="5143"/>
    <n v="4715"/>
    <x v="0"/>
  </r>
  <r>
    <x v="2"/>
    <x v="4"/>
    <n v="24211.5"/>
    <n v="2267664"/>
    <n v="1801564.392"/>
    <n v="97090.63692307692"/>
    <x v="8"/>
    <n v="1499"/>
    <n v="1322"/>
    <x v="0"/>
  </r>
  <r>
    <x v="2"/>
    <x v="8"/>
    <n v="311131.5"/>
    <n v="32418879"/>
    <n v="23595019.660999998"/>
    <n v="265444.33165384614"/>
    <x v="12"/>
    <n v="18042"/>
    <n v="16631"/>
    <x v="0"/>
  </r>
  <r>
    <x v="2"/>
    <x v="3"/>
    <n v="11976"/>
    <n v="1004511"/>
    <n v="861334.61399999994"/>
    <n v="20847.353846153845"/>
    <x v="2"/>
    <n v="644"/>
    <n v="550"/>
    <x v="0"/>
  </r>
  <r>
    <x v="2"/>
    <x v="2"/>
    <n v="12753"/>
    <n v="1103068.5"/>
    <n v="904501.45600000001"/>
    <n v="58978.558669230762"/>
    <x v="2"/>
    <n v="791"/>
    <n v="691"/>
    <x v="0"/>
  </r>
  <r>
    <x v="2"/>
    <x v="13"/>
    <n v="4285.5"/>
    <n v="404691"/>
    <n v="333054.54800000001"/>
    <n v="11494.630769230769"/>
    <x v="2"/>
    <n v="262"/>
    <n v="195"/>
    <x v="0"/>
  </r>
  <r>
    <x v="2"/>
    <x v="1"/>
    <n v="401580"/>
    <n v="43028734.5"/>
    <n v="31156525.939999998"/>
    <n v="343786.08461538458"/>
    <x v="1"/>
    <n v="22368"/>
    <n v="20625"/>
    <x v="0"/>
  </r>
  <r>
    <x v="3"/>
    <x v="7"/>
    <n v="35190"/>
    <n v="3168510"/>
    <n v="2533138.7200000002"/>
    <n v="102615.49999999999"/>
    <x v="8"/>
    <n v="1987"/>
    <n v="1791"/>
    <x v="0"/>
  </r>
  <r>
    <x v="3"/>
    <x v="5"/>
    <n v="239409"/>
    <n v="25413351"/>
    <n v="18463277.771000002"/>
    <n v="369443.39999999997"/>
    <x v="4"/>
    <n v="15222"/>
    <n v="13873"/>
    <x v="0"/>
  </r>
  <r>
    <x v="3"/>
    <x v="1"/>
    <n v="372504"/>
    <n v="40077193.5"/>
    <n v="29141359.438000001"/>
    <n v="848425.41843846149"/>
    <x v="1"/>
    <n v="20602"/>
    <n v="18845"/>
    <x v="0"/>
  </r>
  <r>
    <x v="3"/>
    <x v="6"/>
    <n v="11619"/>
    <n v="891139.5"/>
    <n v="829782.37600000005"/>
    <n v="121759.66210769229"/>
    <x v="5"/>
    <n v="554"/>
    <n v="472"/>
    <x v="0"/>
  </r>
  <r>
    <x v="3"/>
    <x v="4"/>
    <n v="25792.5"/>
    <n v="2374356"/>
    <n v="1915101.034"/>
    <n v="277477.31932307692"/>
    <x v="8"/>
    <n v="1497"/>
    <n v="1291"/>
    <x v="0"/>
  </r>
  <r>
    <x v="3"/>
    <x v="12"/>
    <n v="82228.5"/>
    <n v="7032225"/>
    <n v="5546127.1919999998"/>
    <n v="196859.98644615384"/>
    <x v="10"/>
    <n v="5457"/>
    <n v="4916"/>
    <x v="0"/>
  </r>
  <r>
    <x v="3"/>
    <x v="11"/>
    <n v="97534.5"/>
    <n v="8893024.5"/>
    <n v="6855177.2400000002"/>
    <n v="185180.38007692309"/>
    <x v="9"/>
    <n v="6118"/>
    <n v="5564"/>
    <x v="0"/>
  </r>
  <r>
    <x v="3"/>
    <x v="13"/>
    <n v="5446.5"/>
    <n v="505572"/>
    <n v="422390.908"/>
    <n v="42729.218369230766"/>
    <x v="2"/>
    <n v="294"/>
    <n v="225"/>
    <x v="0"/>
  </r>
  <r>
    <x v="3"/>
    <x v="0"/>
    <n v="226540.5"/>
    <n v="23953536"/>
    <n v="17342946.796999998"/>
    <n v="380499.56092307693"/>
    <x v="0"/>
    <n v="14205"/>
    <n v="13026"/>
    <x v="0"/>
  </r>
  <r>
    <x v="3"/>
    <x v="8"/>
    <n v="296149.5"/>
    <n v="31053316.5"/>
    <n v="22737807.546999998"/>
    <n v="896375.16923076916"/>
    <x v="12"/>
    <n v="17002"/>
    <n v="15570"/>
    <x v="0"/>
  </r>
  <r>
    <x v="3"/>
    <x v="10"/>
    <n v="46620"/>
    <n v="4293241.5"/>
    <n v="3389723.9589999998"/>
    <n v="329717.03827692306"/>
    <x v="11"/>
    <n v="2468"/>
    <n v="2221"/>
    <x v="0"/>
  </r>
  <r>
    <x v="3"/>
    <x v="2"/>
    <n v="17113.5"/>
    <n v="1465842"/>
    <n v="1193019.642"/>
    <n v="272484.63076923077"/>
    <x v="2"/>
    <n v="996"/>
    <n v="888"/>
    <x v="0"/>
  </r>
  <r>
    <x v="3"/>
    <x v="3"/>
    <n v="13644"/>
    <n v="1134444"/>
    <n v="971710.87099999993"/>
    <n v="291527.8831384615"/>
    <x v="2"/>
    <n v="721"/>
    <n v="625"/>
    <x v="0"/>
  </r>
  <r>
    <x v="3"/>
    <x v="9"/>
    <n v="32487"/>
    <n v="3031254"/>
    <n v="2397503.37"/>
    <n v="232079.84750769229"/>
    <x v="6"/>
    <n v="1826"/>
    <n v="1633"/>
    <x v="0"/>
  </r>
  <r>
    <x v="4"/>
    <x v="11"/>
    <n v="60463.5"/>
    <n v="5554192.5"/>
    <n v="4218316.0290000001"/>
    <n v="244262.12107692307"/>
    <x v="9"/>
    <n v="4157"/>
    <n v="3823"/>
    <x v="0"/>
  </r>
  <r>
    <x v="4"/>
    <x v="0"/>
    <n v="176397"/>
    <n v="18625921.5"/>
    <n v="13628439.163999999"/>
    <n v="370802.93846153846"/>
    <x v="0"/>
    <n v="11622"/>
    <n v="10754"/>
    <x v="0"/>
  </r>
  <r>
    <x v="4"/>
    <x v="5"/>
    <n v="185979"/>
    <n v="19625364"/>
    <n v="14386025.838000001"/>
    <n v="361439.69230769225"/>
    <x v="4"/>
    <n v="12429"/>
    <n v="11477"/>
    <x v="0"/>
  </r>
  <r>
    <x v="4"/>
    <x v="4"/>
    <n v="19461"/>
    <n v="1799230.5"/>
    <n v="1457108.1479999998"/>
    <n v="183829.81409230767"/>
    <x v="8"/>
    <n v="1217"/>
    <n v="1048"/>
    <x v="0"/>
  </r>
  <r>
    <x v="4"/>
    <x v="7"/>
    <n v="18427.5"/>
    <n v="1682851.5"/>
    <n v="1337535.2989999999"/>
    <n v="121636.08074615385"/>
    <x v="8"/>
    <n v="1206"/>
    <n v="1080"/>
    <x v="0"/>
  </r>
  <r>
    <x v="4"/>
    <x v="3"/>
    <n v="10018.5"/>
    <n v="816859.5"/>
    <n v="697541.2969999999"/>
    <n v="106508.82307692307"/>
    <x v="2"/>
    <n v="567"/>
    <n v="493"/>
    <x v="0"/>
  </r>
  <r>
    <x v="4"/>
    <x v="10"/>
    <n v="26428.5"/>
    <n v="2470465.5"/>
    <n v="1911613.1440000001"/>
    <n v="187667.93086153845"/>
    <x v="11"/>
    <n v="1613"/>
    <n v="1457"/>
    <x v="0"/>
  </r>
  <r>
    <x v="4"/>
    <x v="2"/>
    <n v="12313.5"/>
    <n v="1053220.5"/>
    <n v="843395.10900000005"/>
    <n v="137019.67692307691"/>
    <x v="2"/>
    <n v="751"/>
    <n v="651"/>
    <x v="0"/>
  </r>
  <r>
    <x v="4"/>
    <x v="12"/>
    <n v="46216.5"/>
    <n v="4118251.5"/>
    <n v="3133704.9279999998"/>
    <n v="179531.89196153847"/>
    <x v="10"/>
    <n v="3442"/>
    <n v="3147"/>
    <x v="0"/>
  </r>
  <r>
    <x v="4"/>
    <x v="13"/>
    <n v="4624.5"/>
    <n v="433243.5"/>
    <n v="377401.46199999994"/>
    <n v="65936.343369230759"/>
    <x v="2"/>
    <n v="274"/>
    <n v="203"/>
    <x v="0"/>
  </r>
  <r>
    <x v="4"/>
    <x v="1"/>
    <n v="296580"/>
    <n v="31843737"/>
    <n v="23119777.98"/>
    <n v="657754.31880000001"/>
    <x v="1"/>
    <n v="16932"/>
    <n v="15601"/>
    <x v="0"/>
  </r>
  <r>
    <x v="4"/>
    <x v="8"/>
    <n v="232903.5"/>
    <n v="24342016.5"/>
    <n v="17790852.443999998"/>
    <n v="634118.86923076923"/>
    <x v="12"/>
    <n v="14009"/>
    <n v="12920"/>
    <x v="0"/>
  </r>
  <r>
    <x v="4"/>
    <x v="9"/>
    <n v="29031"/>
    <n v="2711247"/>
    <n v="2165434.9249999998"/>
    <n v="185484.16923076924"/>
    <x v="6"/>
    <n v="1708"/>
    <n v="1534"/>
    <x v="0"/>
  </r>
  <r>
    <x v="4"/>
    <x v="6"/>
    <n v="7866"/>
    <n v="617881.5"/>
    <n v="575518.06799999997"/>
    <n v="119723.42363076922"/>
    <x v="5"/>
    <n v="416"/>
    <n v="341"/>
    <x v="0"/>
  </r>
  <r>
    <x v="5"/>
    <x v="8"/>
    <n v="274083"/>
    <n v="28427001"/>
    <n v="20563887.598999999"/>
    <n v="779849.36538461538"/>
    <x v="12"/>
    <n v="15778"/>
    <n v="14624"/>
    <x v="1"/>
  </r>
  <r>
    <x v="5"/>
    <x v="11"/>
    <n v="77263.5"/>
    <n v="7013670"/>
    <n v="5282661.8549999995"/>
    <n v="161473.07692307691"/>
    <x v="9"/>
    <n v="5155"/>
    <n v="4762"/>
    <x v="1"/>
  </r>
  <r>
    <x v="5"/>
    <x v="6"/>
    <n v="8185.5"/>
    <n v="637881"/>
    <n v="575840.67700000003"/>
    <n v="73920.584615384607"/>
    <x v="5"/>
    <n v="402"/>
    <n v="333"/>
    <x v="1"/>
  </r>
  <r>
    <x v="5"/>
    <x v="1"/>
    <n v="342666"/>
    <n v="36631999.5"/>
    <n v="26408496.047999997"/>
    <n v="820373.56815384608"/>
    <x v="1"/>
    <n v="18861"/>
    <n v="17420"/>
    <x v="1"/>
  </r>
  <r>
    <x v="5"/>
    <x v="2"/>
    <n v="12924"/>
    <n v="1120009.5"/>
    <n v="902752.71699999995"/>
    <n v="193184.6"/>
    <x v="2"/>
    <n v="784"/>
    <n v="696"/>
    <x v="1"/>
  </r>
  <r>
    <x v="5"/>
    <x v="12"/>
    <n v="70581"/>
    <n v="6221320.5"/>
    <n v="4762185.0609999998"/>
    <n v="172821.83076923076"/>
    <x v="10"/>
    <n v="4751"/>
    <n v="4370"/>
    <x v="1"/>
  </r>
  <r>
    <x v="5"/>
    <x v="13"/>
    <n v="8127"/>
    <n v="665302.5"/>
    <n v="644221.49399999995"/>
    <n v="95245.727138461531"/>
    <x v="2"/>
    <n v="455"/>
    <n v="384"/>
    <x v="1"/>
  </r>
  <r>
    <x v="5"/>
    <x v="0"/>
    <n v="248148"/>
    <n v="25519072.5"/>
    <n v="18491870.614999998"/>
    <n v="270910.05384615384"/>
    <x v="0"/>
    <n v="14823"/>
    <n v="13751"/>
    <x v="1"/>
  </r>
  <r>
    <x v="5"/>
    <x v="5"/>
    <n v="257215.5"/>
    <n v="26492278.5"/>
    <n v="19179229.932"/>
    <n v="254778.07384615383"/>
    <x v="4"/>
    <n v="15277"/>
    <n v="14163"/>
    <x v="1"/>
  </r>
  <r>
    <x v="5"/>
    <x v="7"/>
    <n v="21343.5"/>
    <n v="1906557"/>
    <n v="1485927.8739999998"/>
    <n v="100092.68052307691"/>
    <x v="8"/>
    <n v="1314"/>
    <n v="1192"/>
    <x v="1"/>
  </r>
  <r>
    <x v="5"/>
    <x v="4"/>
    <n v="23539.5"/>
    <n v="2170309.5"/>
    <n v="1735984.6140000001"/>
    <n v="170377.85753846151"/>
    <x v="8"/>
    <n v="1402"/>
    <n v="1234"/>
    <x v="1"/>
  </r>
  <r>
    <x v="5"/>
    <x v="3"/>
    <n v="10032"/>
    <n v="816150"/>
    <n v="698626.03299999994"/>
    <n v="97812.892307692295"/>
    <x v="2"/>
    <n v="585"/>
    <n v="502"/>
    <x v="1"/>
  </r>
  <r>
    <x v="5"/>
    <x v="9"/>
    <n v="26082"/>
    <n v="2434914"/>
    <n v="1925475.1139999998"/>
    <n v="247646.60936153846"/>
    <x v="11"/>
    <n v="1520"/>
    <n v="1373"/>
    <x v="1"/>
  </r>
  <r>
    <x v="5"/>
    <x v="10"/>
    <n v="29935.5"/>
    <n v="2720002.5"/>
    <n v="2102974.0010000002"/>
    <n v="175338.6411076923"/>
    <x v="11"/>
    <n v="1716"/>
    <n v="1561"/>
    <x v="1"/>
  </r>
  <r>
    <x v="6"/>
    <x v="6"/>
    <n v="9130.5"/>
    <n v="728890.5"/>
    <n v="644150.51899999997"/>
    <n v="98026.490369230756"/>
    <x v="5"/>
    <n v="462"/>
    <n v="396"/>
    <x v="1"/>
  </r>
  <r>
    <x v="6"/>
    <x v="8"/>
    <n v="283942.5"/>
    <n v="29357940"/>
    <n v="21174604.830000002"/>
    <n v="988153.40803076921"/>
    <x v="12"/>
    <n v="16525"/>
    <n v="15310"/>
    <x v="1"/>
  </r>
  <r>
    <x v="6"/>
    <x v="12"/>
    <n v="64108.5"/>
    <n v="5561452.5"/>
    <n v="4257859.3720000004"/>
    <n v="337872.83273076924"/>
    <x v="10"/>
    <n v="4508"/>
    <n v="4149"/>
    <x v="1"/>
  </r>
  <r>
    <x v="6"/>
    <x v="7"/>
    <n v="23587.5"/>
    <n v="2155668"/>
    <n v="1685753.1839999999"/>
    <n v="135489.15811538461"/>
    <x v="8"/>
    <n v="1479"/>
    <n v="1346"/>
    <x v="1"/>
  </r>
  <r>
    <x v="6"/>
    <x v="1"/>
    <n v="360255"/>
    <n v="38406954"/>
    <n v="27588003.988000002"/>
    <n v="1078421.345076923"/>
    <x v="1"/>
    <n v="20495"/>
    <n v="18964"/>
    <x v="1"/>
  </r>
  <r>
    <x v="6"/>
    <x v="0"/>
    <n v="223617"/>
    <n v="22796827.5"/>
    <n v="16597666.014999999"/>
    <n v="404297.74615384609"/>
    <x v="0"/>
    <n v="13606"/>
    <n v="12697"/>
    <x v="1"/>
  </r>
  <r>
    <x v="6"/>
    <x v="4"/>
    <n v="27072"/>
    <n v="2450968.5"/>
    <n v="1980824.9889999998"/>
    <n v="188174.3243923077"/>
    <x v="8"/>
    <n v="1582"/>
    <n v="1403"/>
    <x v="1"/>
  </r>
  <r>
    <x v="6"/>
    <x v="5"/>
    <n v="237544.5"/>
    <n v="24292218"/>
    <n v="17650186.028999999"/>
    <n v="347608.63846153842"/>
    <x v="4"/>
    <n v="14423"/>
    <n v="13432"/>
    <x v="1"/>
  </r>
  <r>
    <x v="6"/>
    <x v="3"/>
    <n v="11062.5"/>
    <n v="906343.5"/>
    <n v="762082.74899999995"/>
    <n v="125305.56399230768"/>
    <x v="2"/>
    <n v="622"/>
    <n v="538"/>
    <x v="1"/>
  </r>
  <r>
    <x v="6"/>
    <x v="10"/>
    <n v="30780"/>
    <n v="2817853.5"/>
    <n v="2169377.2250000001"/>
    <n v="215836.18461538458"/>
    <x v="11"/>
    <n v="1804"/>
    <n v="1638"/>
    <x v="1"/>
  </r>
  <r>
    <x v="6"/>
    <x v="2"/>
    <n v="12301.5"/>
    <n v="1085211"/>
    <n v="874153.34499999997"/>
    <n v="243709.48269230771"/>
    <x v="2"/>
    <n v="750"/>
    <n v="647"/>
    <x v="1"/>
  </r>
  <r>
    <x v="6"/>
    <x v="9"/>
    <n v="25566"/>
    <n v="2372310"/>
    <n v="1875929.923"/>
    <n v="280340.16570000001"/>
    <x v="11"/>
    <n v="1519"/>
    <n v="1372"/>
    <x v="1"/>
  </r>
  <r>
    <x v="6"/>
    <x v="11"/>
    <n v="72928.5"/>
    <n v="6642249"/>
    <n v="4993791.9560000002"/>
    <n v="215294.37692307692"/>
    <x v="9"/>
    <n v="4968"/>
    <n v="4596"/>
    <x v="1"/>
  </r>
  <r>
    <x v="6"/>
    <x v="13"/>
    <n v="7087.5"/>
    <n v="610855.5"/>
    <n v="541946.12800000003"/>
    <n v="150795.58461538461"/>
    <x v="2"/>
    <n v="390"/>
    <n v="315"/>
    <x v="1"/>
  </r>
  <r>
    <x v="7"/>
    <x v="0"/>
    <n v="203832"/>
    <n v="20880142.5"/>
    <n v="15015521.489999998"/>
    <n v="398269.43076923076"/>
    <x v="0"/>
    <n v="12775"/>
    <n v="11887"/>
    <x v="1"/>
  </r>
  <r>
    <x v="7"/>
    <x v="13"/>
    <n v="8223"/>
    <n v="694593"/>
    <n v="622755.04999999993"/>
    <n v="172368.62218461538"/>
    <x v="2"/>
    <n v="455"/>
    <n v="381"/>
    <x v="1"/>
  </r>
  <r>
    <x v="7"/>
    <x v="7"/>
    <n v="26367"/>
    <n v="2380333.5"/>
    <n v="1873451.2719999999"/>
    <n v="149632.49369999999"/>
    <x v="8"/>
    <n v="1622"/>
    <n v="1482"/>
    <x v="1"/>
  </r>
  <r>
    <x v="7"/>
    <x v="10"/>
    <n v="29482.5"/>
    <n v="2648688"/>
    <n v="2021918.12"/>
    <n v="219587.1531846154"/>
    <x v="11"/>
    <n v="1757"/>
    <n v="1596"/>
    <x v="1"/>
  </r>
  <r>
    <x v="7"/>
    <x v="11"/>
    <n v="76585.5"/>
    <n v="6921316.5"/>
    <n v="5290094.2719999999"/>
    <n v="386033.17544615385"/>
    <x v="9"/>
    <n v="5188"/>
    <n v="4800"/>
    <x v="1"/>
  </r>
  <r>
    <x v="7"/>
    <x v="9"/>
    <n v="31566"/>
    <n v="2906763"/>
    <n v="2323003.267"/>
    <n v="287619.52953846153"/>
    <x v="11"/>
    <n v="1773"/>
    <n v="1604"/>
    <x v="1"/>
  </r>
  <r>
    <x v="7"/>
    <x v="3"/>
    <n v="13941"/>
    <n v="1145575.5"/>
    <n v="974448.12600000005"/>
    <n v="152152.96544615386"/>
    <x v="2"/>
    <n v="750"/>
    <n v="658"/>
    <x v="1"/>
  </r>
  <r>
    <x v="7"/>
    <x v="2"/>
    <n v="15987"/>
    <n v="1384179"/>
    <n v="1116620.7919999999"/>
    <n v="220298.15353846154"/>
    <x v="2"/>
    <n v="922"/>
    <n v="823"/>
    <x v="1"/>
  </r>
  <r>
    <x v="7"/>
    <x v="12"/>
    <n v="66396"/>
    <n v="5770539"/>
    <n v="4433831.2509999992"/>
    <n v="232587.42287692308"/>
    <x v="10"/>
    <n v="4575"/>
    <n v="4206"/>
    <x v="1"/>
  </r>
  <r>
    <x v="7"/>
    <x v="6"/>
    <n v="10147.5"/>
    <n v="793320"/>
    <n v="718019.27600000007"/>
    <n v="92027.36809230769"/>
    <x v="5"/>
    <n v="511"/>
    <n v="437"/>
    <x v="1"/>
  </r>
  <r>
    <x v="7"/>
    <x v="4"/>
    <n v="22848"/>
    <n v="2079900"/>
    <n v="1657688.8529999999"/>
    <n v="178454.88537692308"/>
    <x v="8"/>
    <n v="1417"/>
    <n v="1245"/>
    <x v="1"/>
  </r>
  <r>
    <x v="7"/>
    <x v="1"/>
    <n v="333792"/>
    <n v="35671734"/>
    <n v="25644478.342"/>
    <n v="919576.96055384621"/>
    <x v="1"/>
    <n v="18944"/>
    <n v="17541"/>
    <x v="1"/>
  </r>
  <r>
    <x v="7"/>
    <x v="8"/>
    <n v="262734"/>
    <n v="27278441.145"/>
    <n v="19610637.316999998"/>
    <n v="919330.0461538462"/>
    <x v="12"/>
    <n v="15665"/>
    <n v="14501"/>
    <x v="1"/>
  </r>
  <r>
    <x v="7"/>
    <x v="5"/>
    <n v="213582"/>
    <n v="21919435.5"/>
    <n v="15790923.194999998"/>
    <n v="365011.08061538462"/>
    <x v="4"/>
    <n v="13469"/>
    <n v="12486"/>
    <x v="1"/>
  </r>
  <r>
    <x v="8"/>
    <x v="12"/>
    <n v="63012"/>
    <n v="5454121.5"/>
    <n v="4155234.554"/>
    <n v="234787.55649230769"/>
    <x v="10"/>
    <n v="4384"/>
    <n v="4025"/>
    <x v="1"/>
  </r>
  <r>
    <x v="8"/>
    <x v="9"/>
    <n v="32511"/>
    <n v="2938623"/>
    <n v="2406562.0579999997"/>
    <n v="306098.4769230769"/>
    <x v="11"/>
    <n v="1784"/>
    <n v="1632"/>
    <x v="1"/>
  </r>
  <r>
    <x v="8"/>
    <x v="6"/>
    <n v="9210"/>
    <n v="696832.5"/>
    <n v="616683.38099999994"/>
    <n v="99623.130769230775"/>
    <x v="5"/>
    <n v="465"/>
    <n v="390"/>
    <x v="1"/>
  </r>
  <r>
    <x v="8"/>
    <x v="10"/>
    <n v="30342"/>
    <n v="2738127"/>
    <n v="2094375.01"/>
    <n v="174068.47879999998"/>
    <x v="11"/>
    <n v="1747"/>
    <n v="1570"/>
    <x v="1"/>
  </r>
  <r>
    <x v="8"/>
    <x v="1"/>
    <n v="355278"/>
    <n v="38092344"/>
    <n v="27467616.702999998"/>
    <n v="942702.9"/>
    <x v="1"/>
    <n v="20218"/>
    <n v="18647"/>
    <x v="1"/>
  </r>
  <r>
    <x v="8"/>
    <x v="4"/>
    <n v="24678"/>
    <n v="2232519"/>
    <n v="1781999.058"/>
    <n v="359577.90600769228"/>
    <x v="8"/>
    <n v="1499"/>
    <n v="1323"/>
    <x v="1"/>
  </r>
  <r>
    <x v="8"/>
    <x v="7"/>
    <n v="24337.5"/>
    <n v="2159350.5"/>
    <n v="1715939.5399999998"/>
    <n v="115138.50836153845"/>
    <x v="8"/>
    <n v="1509"/>
    <n v="1374"/>
    <x v="1"/>
  </r>
  <r>
    <x v="8"/>
    <x v="0"/>
    <n v="216498"/>
    <n v="22126444.5"/>
    <n v="16128268.832"/>
    <n v="389877.53846153844"/>
    <x v="0"/>
    <n v="13406"/>
    <n v="12518"/>
    <x v="1"/>
  </r>
  <r>
    <x v="8"/>
    <x v="5"/>
    <n v="224779.5"/>
    <n v="23032992"/>
    <n v="16792969.817999996"/>
    <n v="443086.25303076918"/>
    <x v="4"/>
    <n v="14103"/>
    <n v="13118"/>
    <x v="1"/>
  </r>
  <r>
    <x v="8"/>
    <x v="3"/>
    <n v="12468"/>
    <n v="1016566.5"/>
    <n v="858367.60399999993"/>
    <n v="88833.638169230762"/>
    <x v="2"/>
    <n v="701"/>
    <n v="611"/>
    <x v="1"/>
  </r>
  <r>
    <x v="8"/>
    <x v="2"/>
    <n v="14061"/>
    <n v="1221057"/>
    <n v="983096.41700000002"/>
    <n v="373408.83343076921"/>
    <x v="2"/>
    <n v="839"/>
    <n v="733"/>
    <x v="1"/>
  </r>
  <r>
    <x v="8"/>
    <x v="11"/>
    <n v="68994"/>
    <n v="6168657"/>
    <n v="4695811.3490000004"/>
    <n v="157384.1788307692"/>
    <x v="9"/>
    <n v="4709"/>
    <n v="4348"/>
    <x v="1"/>
  </r>
  <r>
    <x v="8"/>
    <x v="8"/>
    <n v="277512"/>
    <n v="28770810.105599999"/>
    <n v="20810852.736000001"/>
    <n v="790162.57692307688"/>
    <x v="12"/>
    <n v="16376"/>
    <n v="15197"/>
    <x v="1"/>
  </r>
  <r>
    <x v="8"/>
    <x v="13"/>
    <n v="8464.5"/>
    <n v="739291.5"/>
    <n v="651727.3679999999"/>
    <n v="154318.62433846152"/>
    <x v="2"/>
    <n v="467"/>
    <n v="389"/>
    <x v="1"/>
  </r>
  <r>
    <x v="9"/>
    <x v="4"/>
    <n v="25468.5"/>
    <n v="2350672.5"/>
    <n v="1875294.65"/>
    <n v="221739.45623076922"/>
    <x v="8"/>
    <n v="1530"/>
    <n v="1338"/>
    <x v="1"/>
  </r>
  <r>
    <x v="9"/>
    <x v="6"/>
    <n v="11029.5"/>
    <n v="863754"/>
    <n v="758428.73499999999"/>
    <n v="86710.804507692301"/>
    <x v="5"/>
    <n v="563"/>
    <n v="486"/>
    <x v="1"/>
  </r>
  <r>
    <x v="9"/>
    <x v="9"/>
    <n v="27018"/>
    <n v="2472213"/>
    <n v="2000889.9870000002"/>
    <n v="283287.86923076923"/>
    <x v="13"/>
    <n v="1542"/>
    <n v="1405"/>
    <x v="1"/>
  </r>
  <r>
    <x v="9"/>
    <x v="5"/>
    <n v="219411"/>
    <n v="22460130"/>
    <n v="16627687.641000001"/>
    <n v="518998.75384615385"/>
    <x v="4"/>
    <n v="13495"/>
    <n v="12517"/>
    <x v="1"/>
  </r>
  <r>
    <x v="9"/>
    <x v="1"/>
    <n v="319110"/>
    <n v="33763989"/>
    <n v="24610757.489"/>
    <n v="1101833.4472307691"/>
    <x v="1"/>
    <n v="18014"/>
    <n v="16675"/>
    <x v="1"/>
  </r>
  <r>
    <x v="9"/>
    <x v="13"/>
    <n v="8719.5"/>
    <n v="769276.5"/>
    <n v="654599.97699999996"/>
    <n v="184385.1884923077"/>
    <x v="2"/>
    <n v="480"/>
    <n v="398"/>
    <x v="1"/>
  </r>
  <r>
    <x v="9"/>
    <x v="11"/>
    <n v="73204.5"/>
    <n v="6591883.5"/>
    <n v="5001227.6710000001"/>
    <n v="184167.76355384616"/>
    <x v="9"/>
    <n v="4903"/>
    <n v="4527"/>
    <x v="1"/>
  </r>
  <r>
    <x v="9"/>
    <x v="12"/>
    <n v="71067"/>
    <n v="6175837.5"/>
    <n v="4747959.6140000001"/>
    <n v="157793.27424615383"/>
    <x v="10"/>
    <n v="4826"/>
    <n v="4426"/>
    <x v="1"/>
  </r>
  <r>
    <x v="9"/>
    <x v="10"/>
    <n v="32851.5"/>
    <n v="2934504"/>
    <n v="2253872.1379999998"/>
    <n v="160756.50769230767"/>
    <x v="13"/>
    <n v="1879"/>
    <n v="1695"/>
    <x v="1"/>
  </r>
  <r>
    <x v="9"/>
    <x v="2"/>
    <n v="12705"/>
    <n v="1123894.5"/>
    <n v="898508.49699999997"/>
    <n v="273904.81530769228"/>
    <x v="2"/>
    <n v="805"/>
    <n v="703"/>
    <x v="1"/>
  </r>
  <r>
    <x v="9"/>
    <x v="8"/>
    <n v="247813.5"/>
    <n v="25325271"/>
    <n v="18582990.427999999"/>
    <n v="865201.87857692305"/>
    <x v="12"/>
    <n v="14582"/>
    <n v="13512"/>
    <x v="1"/>
  </r>
  <r>
    <x v="9"/>
    <x v="3"/>
    <n v="11719.5"/>
    <n v="965880"/>
    <n v="809986.38600000006"/>
    <n v="106745.03623846154"/>
    <x v="2"/>
    <n v="676"/>
    <n v="591"/>
    <x v="1"/>
  </r>
  <r>
    <x v="9"/>
    <x v="7"/>
    <n v="26184"/>
    <n v="2308336.5"/>
    <n v="1837113.1940000001"/>
    <n v="115064.43612307693"/>
    <x v="8"/>
    <n v="1580"/>
    <n v="1435"/>
    <x v="1"/>
  </r>
  <r>
    <x v="9"/>
    <x v="0"/>
    <n v="209415"/>
    <n v="21463023"/>
    <n v="15847839.739"/>
    <n v="521163.87692307692"/>
    <x v="0"/>
    <n v="12743"/>
    <n v="11858"/>
    <x v="1"/>
  </r>
  <r>
    <x v="10"/>
    <x v="11"/>
    <n v="69544.5"/>
    <n v="6293776.5"/>
    <n v="4773839.9380000001"/>
    <n v="201777.4038153846"/>
    <x v="9"/>
    <n v="4635"/>
    <n v="4266"/>
    <x v="1"/>
  </r>
  <r>
    <x v="10"/>
    <x v="1"/>
    <n v="463530"/>
    <n v="49123180.5"/>
    <n v="36012087.989"/>
    <n v="700442.11537692312"/>
    <x v="1"/>
    <n v="24620"/>
    <n v="22641"/>
    <x v="1"/>
  </r>
  <r>
    <x v="10"/>
    <x v="13"/>
    <n v="9058.5"/>
    <n v="798759"/>
    <n v="669115.93699999992"/>
    <n v="171987.47030000002"/>
    <x v="2"/>
    <n v="492"/>
    <n v="412"/>
    <x v="1"/>
  </r>
  <r>
    <x v="10"/>
    <x v="12"/>
    <n v="61804.5"/>
    <n v="5365708.5"/>
    <n v="4091691.3249999997"/>
    <n v="232169.67161538458"/>
    <x v="10"/>
    <n v="4199"/>
    <n v="3867"/>
    <x v="1"/>
  </r>
  <r>
    <x v="10"/>
    <x v="5"/>
    <n v="232701"/>
    <n v="23881948.5"/>
    <n v="17462223.403999999"/>
    <n v="512464.9846153846"/>
    <x v="4"/>
    <n v="14098"/>
    <n v="13106"/>
    <x v="1"/>
  </r>
  <r>
    <x v="10"/>
    <x v="10"/>
    <n v="34399.5"/>
    <n v="3201358.5"/>
    <n v="2481896.3339999998"/>
    <n v="156377.12456923077"/>
    <x v="13"/>
    <n v="1957"/>
    <n v="1755"/>
    <x v="1"/>
  </r>
  <r>
    <x v="10"/>
    <x v="8"/>
    <n v="370092"/>
    <n v="38091556.5"/>
    <n v="28012065.349999998"/>
    <n v="725212.99592307687"/>
    <x v="12"/>
    <n v="20452"/>
    <n v="18857"/>
    <x v="1"/>
  </r>
  <r>
    <x v="10"/>
    <x v="6"/>
    <n v="12528"/>
    <n v="959703"/>
    <n v="861486.47499999998"/>
    <n v="87212.130769230775"/>
    <x v="5"/>
    <n v="638"/>
    <n v="547"/>
    <x v="1"/>
  </r>
  <r>
    <x v="10"/>
    <x v="3"/>
    <n v="12976.5"/>
    <n v="1046848.5"/>
    <n v="892743.74599999993"/>
    <n v="396844.24095384614"/>
    <x v="2"/>
    <n v="703"/>
    <n v="609"/>
    <x v="1"/>
  </r>
  <r>
    <x v="10"/>
    <x v="0"/>
    <n v="225076.5"/>
    <n v="22846078.5"/>
    <n v="16722171.227"/>
    <n v="479024.68461538455"/>
    <x v="0"/>
    <n v="13563"/>
    <n v="12604"/>
    <x v="1"/>
  </r>
  <r>
    <x v="10"/>
    <x v="7"/>
    <n v="25020"/>
    <n v="2235960"/>
    <n v="1780335.608"/>
    <n v="140320.89928461539"/>
    <x v="8"/>
    <n v="1520"/>
    <n v="1380"/>
    <x v="1"/>
  </r>
  <r>
    <x v="10"/>
    <x v="4"/>
    <n v="25294.5"/>
    <n v="2271454.5"/>
    <n v="1811009.8979999998"/>
    <n v="151659.17713846153"/>
    <x v="8"/>
    <n v="1522"/>
    <n v="1340"/>
    <x v="1"/>
  </r>
  <r>
    <x v="10"/>
    <x v="2"/>
    <n v="14494.5"/>
    <n v="1269786"/>
    <n v="1018857.6680000001"/>
    <n v="197493.53076923077"/>
    <x v="2"/>
    <n v="879"/>
    <n v="768"/>
    <x v="1"/>
  </r>
  <r>
    <x v="10"/>
    <x v="9"/>
    <n v="29409"/>
    <n v="2645160"/>
    <n v="2133443.3049999997"/>
    <n v="355537.44449230767"/>
    <x v="13"/>
    <n v="1646"/>
    <n v="1492"/>
    <x v="1"/>
  </r>
  <r>
    <x v="11"/>
    <x v="13"/>
    <n v="12037.5"/>
    <n v="1081216.5"/>
    <n v="910141.15500000003"/>
    <n v="143296.04318461538"/>
    <x v="2"/>
    <n v="623"/>
    <n v="535"/>
    <x v="1"/>
  </r>
  <r>
    <x v="11"/>
    <x v="2"/>
    <n v="13948.5"/>
    <n v="1222932"/>
    <n v="974409.1449999999"/>
    <n v="299208.26923076925"/>
    <x v="2"/>
    <n v="849"/>
    <n v="740"/>
    <x v="1"/>
  </r>
  <r>
    <x v="11"/>
    <x v="3"/>
    <n v="11745"/>
    <n v="955801.5"/>
    <n v="795942.652"/>
    <n v="165952.05877692305"/>
    <x v="2"/>
    <n v="654"/>
    <n v="570"/>
    <x v="1"/>
  </r>
  <r>
    <x v="11"/>
    <x v="8"/>
    <n v="285972"/>
    <n v="29768199"/>
    <n v="21483666.921"/>
    <n v="549316.95015384618"/>
    <x v="12"/>
    <n v="16420"/>
    <n v="15169"/>
    <x v="1"/>
  </r>
  <r>
    <x v="11"/>
    <x v="7"/>
    <n v="26271"/>
    <n v="2384937"/>
    <n v="1880070.5110000002"/>
    <n v="141472.14615384614"/>
    <x v="8"/>
    <n v="1542"/>
    <n v="1412"/>
    <x v="1"/>
  </r>
  <r>
    <x v="11"/>
    <x v="10"/>
    <n v="32239.5"/>
    <n v="3084892.5"/>
    <n v="2384575.3629999999"/>
    <n v="184346.05176923078"/>
    <x v="13"/>
    <n v="1891"/>
    <n v="1709"/>
    <x v="1"/>
  </r>
  <r>
    <x v="11"/>
    <x v="12"/>
    <n v="83373"/>
    <n v="7253427"/>
    <n v="5531366.3810000001"/>
    <n v="221053.87967692307"/>
    <x v="10"/>
    <n v="5413"/>
    <n v="4959"/>
    <x v="1"/>
  </r>
  <r>
    <x v="11"/>
    <x v="0"/>
    <n v="177976.5"/>
    <n v="18085798.5"/>
    <n v="13150397.668"/>
    <n v="444057.73347692302"/>
    <x v="0"/>
    <n v="11288"/>
    <n v="10492"/>
    <x v="1"/>
  </r>
  <r>
    <x v="11"/>
    <x v="1"/>
    <n v="359214"/>
    <n v="38693427"/>
    <n v="27863789.055"/>
    <n v="582268.72615384613"/>
    <x v="1"/>
    <n v="20132"/>
    <n v="18617"/>
    <x v="1"/>
  </r>
  <r>
    <x v="11"/>
    <x v="5"/>
    <n v="188319"/>
    <n v="19218631.5"/>
    <n v="13973128.512"/>
    <n v="403874.8839461538"/>
    <x v="4"/>
    <n v="12016"/>
    <n v="11137"/>
    <x v="1"/>
  </r>
  <r>
    <x v="11"/>
    <x v="4"/>
    <n v="32079"/>
    <n v="2902167"/>
    <n v="2319890.3459999999"/>
    <n v="194963.39216923076"/>
    <x v="8"/>
    <n v="1851"/>
    <n v="1635"/>
    <x v="1"/>
  </r>
  <r>
    <x v="11"/>
    <x v="11"/>
    <n v="69720"/>
    <n v="6264933"/>
    <n v="4726931.9569999995"/>
    <n v="294634.35530769231"/>
    <x v="9"/>
    <n v="4556"/>
    <n v="4220"/>
    <x v="1"/>
  </r>
  <r>
    <x v="11"/>
    <x v="9"/>
    <n v="31147.5"/>
    <n v="2831019"/>
    <n v="2261296.2760000001"/>
    <n v="225845"/>
    <x v="13"/>
    <n v="1735"/>
    <n v="1568"/>
    <x v="1"/>
  </r>
  <r>
    <x v="11"/>
    <x v="6"/>
    <n v="13216.5"/>
    <n v="1046400"/>
    <n v="937716.15799999994"/>
    <n v="61387.776923076919"/>
    <x v="5"/>
    <n v="644"/>
    <n v="559"/>
    <x v="1"/>
  </r>
  <r>
    <x v="12"/>
    <x v="0"/>
    <n v="231559.5"/>
    <n v="23443725"/>
    <n v="17121204.866"/>
    <n v="269535.72538461542"/>
    <x v="0"/>
    <n v="13832"/>
    <n v="12864"/>
    <x v="2"/>
  </r>
  <r>
    <x v="12"/>
    <x v="13"/>
    <n v="13440"/>
    <n v="1198285.5"/>
    <n v="1018063.802"/>
    <n v="178012.59307692308"/>
    <x v="2"/>
    <n v="706"/>
    <n v="608"/>
    <x v="2"/>
  </r>
  <r>
    <x v="12"/>
    <x v="4"/>
    <n v="31399.5"/>
    <n v="2862298.5"/>
    <n v="2267667.5189999999"/>
    <n v="169650.86923076923"/>
    <x v="8"/>
    <n v="1848"/>
    <n v="1649"/>
    <x v="2"/>
  </r>
  <r>
    <x v="12"/>
    <x v="6"/>
    <n v="12918"/>
    <n v="1004788.5"/>
    <n v="896111.80299999996"/>
    <n v="99729.923076923063"/>
    <x v="5"/>
    <n v="642"/>
    <n v="556"/>
    <x v="2"/>
  </r>
  <r>
    <x v="12"/>
    <x v="2"/>
    <n v="16435.5"/>
    <n v="1471537.5"/>
    <n v="1176721.1640000001"/>
    <n v="252262.82307692306"/>
    <x v="2"/>
    <n v="950"/>
    <n v="848"/>
    <x v="2"/>
  </r>
  <r>
    <x v="12"/>
    <x v="3"/>
    <n v="14566.5"/>
    <n v="1216557"/>
    <n v="1013050.3829999999"/>
    <n v="102510.40189230769"/>
    <x v="2"/>
    <n v="792"/>
    <n v="695"/>
    <x v="2"/>
  </r>
  <r>
    <x v="12"/>
    <x v="5"/>
    <n v="243825"/>
    <n v="24890404.5"/>
    <n v="18159589.107999999"/>
    <n v="258558.49999999997"/>
    <x v="4"/>
    <n v="14569"/>
    <n v="13566"/>
    <x v="2"/>
  </r>
  <r>
    <x v="12"/>
    <x v="7"/>
    <n v="31224"/>
    <n v="2767270.5"/>
    <n v="2174380.5969999996"/>
    <n v="80170.980907692297"/>
    <x v="8"/>
    <n v="1836"/>
    <n v="1680"/>
    <x v="2"/>
  </r>
  <r>
    <x v="12"/>
    <x v="10"/>
    <n v="37489.5"/>
    <n v="3549097.5"/>
    <n v="2745646.9479999999"/>
    <n v="258287.05384615384"/>
    <x v="13"/>
    <n v="2120"/>
    <n v="1921"/>
    <x v="2"/>
  </r>
  <r>
    <x v="12"/>
    <x v="12"/>
    <n v="88311"/>
    <n v="7726069.5"/>
    <n v="5922893.7209999999"/>
    <n v="161614.12454615385"/>
    <x v="10"/>
    <n v="5746"/>
    <n v="5277"/>
    <x v="2"/>
  </r>
  <r>
    <x v="12"/>
    <x v="1"/>
    <n v="368649"/>
    <n v="39010875"/>
    <n v="28090230.958999999"/>
    <n v="532663.16153846146"/>
    <x v="1"/>
    <n v="20368"/>
    <n v="18884"/>
    <x v="2"/>
  </r>
  <r>
    <x v="12"/>
    <x v="9"/>
    <n v="36619.5"/>
    <n v="3312967.5"/>
    <n v="2647972.3429999999"/>
    <n v="371661.65384615387"/>
    <x v="13"/>
    <n v="2016"/>
    <n v="1846"/>
    <x v="2"/>
  </r>
  <r>
    <x v="12"/>
    <x v="11"/>
    <n v="84132"/>
    <n v="7483194"/>
    <n v="5637882.125"/>
    <n v="126673.26923076922"/>
    <x v="9"/>
    <n v="5495"/>
    <n v="5093"/>
    <x v="2"/>
  </r>
  <r>
    <x v="12"/>
    <x v="8"/>
    <n v="287206.5"/>
    <n v="29536176.10605"/>
    <n v="21276357.105999999"/>
    <n v="541588.89356153843"/>
    <x v="12"/>
    <n v="16437"/>
    <n v="15285"/>
    <x v="2"/>
  </r>
  <r>
    <x v="13"/>
    <x v="12"/>
    <n v="59574"/>
    <n v="5178169.5"/>
    <n v="3929032.2650000001"/>
    <n v="208822.33076923079"/>
    <x v="10"/>
    <n v="4150"/>
    <n v="3838"/>
    <x v="2"/>
  </r>
  <r>
    <x v="13"/>
    <x v="11"/>
    <n v="72220.5"/>
    <n v="6398719.5"/>
    <n v="4782829.6060000006"/>
    <n v="186502.14615384614"/>
    <x v="9"/>
    <n v="4826"/>
    <n v="4483"/>
    <x v="2"/>
  </r>
  <r>
    <x v="13"/>
    <x v="10"/>
    <n v="32733"/>
    <n v="3079630.5"/>
    <n v="2364369.4010000001"/>
    <n v="281373.57021538459"/>
    <x v="13"/>
    <n v="1916"/>
    <n v="1733"/>
    <x v="2"/>
  </r>
  <r>
    <x v="13"/>
    <x v="9"/>
    <n v="27187.5"/>
    <n v="2479396.5"/>
    <n v="1950422.9030000002"/>
    <n v="381635.95355384616"/>
    <x v="13"/>
    <n v="1597"/>
    <n v="1457"/>
    <x v="2"/>
  </r>
  <r>
    <x v="13"/>
    <x v="0"/>
    <n v="166948.5"/>
    <n v="16971231"/>
    <n v="12200989.641000001"/>
    <n v="416475.07692307688"/>
    <x v="0"/>
    <n v="10570"/>
    <n v="9926"/>
    <x v="2"/>
  </r>
  <r>
    <x v="13"/>
    <x v="5"/>
    <n v="175293"/>
    <n v="17919144"/>
    <n v="12903628.608999999"/>
    <n v="355401.60769230768"/>
    <x v="14"/>
    <n v="11100"/>
    <n v="10407"/>
    <x v="2"/>
  </r>
  <r>
    <x v="13"/>
    <x v="4"/>
    <n v="42397.5"/>
    <n v="3911979"/>
    <n v="3086459.8370000003"/>
    <n v="164514.63076923075"/>
    <x v="8"/>
    <n v="2530"/>
    <n v="2270"/>
    <x v="2"/>
  </r>
  <r>
    <x v="13"/>
    <x v="3"/>
    <n v="10941"/>
    <n v="880356"/>
    <n v="723289.05500000005"/>
    <n v="166333.57363076921"/>
    <x v="2"/>
    <n v="654"/>
    <n v="564"/>
    <x v="2"/>
  </r>
  <r>
    <x v="13"/>
    <x v="2"/>
    <n v="12238.5"/>
    <n v="1096002"/>
    <n v="872395.08600000001"/>
    <n v="218895.40769230769"/>
    <x v="2"/>
    <n v="812"/>
    <n v="714"/>
    <x v="2"/>
  </r>
  <r>
    <x v="13"/>
    <x v="13"/>
    <n v="12654"/>
    <n v="1081158"/>
    <n v="927698.82299999986"/>
    <n v="197299.08136923076"/>
    <x v="2"/>
    <n v="684"/>
    <n v="585"/>
    <x v="2"/>
  </r>
  <r>
    <x v="13"/>
    <x v="1"/>
    <n v="318565.5"/>
    <n v="33781581"/>
    <n v="24232690.171"/>
    <n v="605833.76570769225"/>
    <x v="1"/>
    <n v="18066"/>
    <n v="16883"/>
    <x v="2"/>
  </r>
  <r>
    <x v="13"/>
    <x v="8"/>
    <n v="237099"/>
    <n v="24628233.223949999"/>
    <n v="17679930.469999999"/>
    <n v="622499.33031538466"/>
    <x v="12"/>
    <n v="14043"/>
    <n v="13167"/>
    <x v="2"/>
  </r>
  <r>
    <x v="13"/>
    <x v="6"/>
    <n v="9007.5"/>
    <n v="734335.5"/>
    <n v="622482.40399999998"/>
    <n v="113093.66153846154"/>
    <x v="5"/>
    <n v="494"/>
    <n v="421"/>
    <x v="2"/>
  </r>
  <r>
    <x v="13"/>
    <x v="7"/>
    <n v="23629.5"/>
    <n v="2164365"/>
    <n v="1678039.8589999999"/>
    <n v="151098.71538461538"/>
    <x v="8"/>
    <n v="1527"/>
    <n v="1389"/>
    <x v="2"/>
  </r>
  <r>
    <x v="14"/>
    <x v="13"/>
    <n v="11296.5"/>
    <n v="989632.5"/>
    <n v="829947.41200000001"/>
    <n v="196319.5046923077"/>
    <x v="2"/>
    <n v="624"/>
    <n v="538"/>
    <x v="2"/>
  </r>
  <r>
    <x v="14"/>
    <x v="2"/>
    <n v="12802.5"/>
    <n v="1123830"/>
    <n v="914932.571"/>
    <n v="284287.79007692303"/>
    <x v="2"/>
    <n v="845"/>
    <n v="743"/>
    <x v="2"/>
  </r>
  <r>
    <x v="14"/>
    <x v="3"/>
    <n v="13443"/>
    <n v="1092277.5"/>
    <n v="921493.48300000001"/>
    <n v="218151.6"/>
    <x v="2"/>
    <n v="750"/>
    <n v="659"/>
    <x v="2"/>
  </r>
  <r>
    <x v="14"/>
    <x v="1"/>
    <n v="373392"/>
    <n v="39578577"/>
    <n v="28453665.594999999"/>
    <n v="535419.89796923078"/>
    <x v="1"/>
    <n v="21106"/>
    <n v="19651"/>
    <x v="2"/>
  </r>
  <r>
    <x v="14"/>
    <x v="10"/>
    <n v="32419.5"/>
    <n v="3080614.5"/>
    <n v="2363955.7909999997"/>
    <n v="200042.36143846155"/>
    <x v="13"/>
    <n v="1926"/>
    <n v="1745"/>
    <x v="2"/>
  </r>
  <r>
    <x v="14"/>
    <x v="5"/>
    <n v="192886.5"/>
    <n v="19205179.5"/>
    <n v="13834210.461999999"/>
    <n v="383344.65076923074"/>
    <x v="14"/>
    <n v="12000"/>
    <n v="11194"/>
    <x v="2"/>
  </r>
  <r>
    <x v="14"/>
    <x v="0"/>
    <n v="189679.5"/>
    <n v="18718036.5"/>
    <n v="13500671.991999999"/>
    <n v="344959.87384615385"/>
    <x v="0"/>
    <n v="11614"/>
    <n v="10862"/>
    <x v="2"/>
  </r>
  <r>
    <x v="14"/>
    <x v="7"/>
    <n v="25483.5"/>
    <n v="2243160"/>
    <n v="1757185.7729999998"/>
    <n v="114933.59230769231"/>
    <x v="8"/>
    <n v="1598"/>
    <n v="1454"/>
    <x v="2"/>
  </r>
  <r>
    <x v="14"/>
    <x v="12"/>
    <n v="64390.5"/>
    <n v="5523145.5"/>
    <n v="4230689.2069999995"/>
    <n v="183154.05167692306"/>
    <x v="10"/>
    <n v="4418"/>
    <n v="4088"/>
    <x v="2"/>
  </r>
  <r>
    <x v="14"/>
    <x v="9"/>
    <n v="28219.5"/>
    <n v="2595778.5"/>
    <n v="2050101.9780000001"/>
    <n v="309760.33573076921"/>
    <x v="13"/>
    <n v="1656"/>
    <n v="1516"/>
    <x v="2"/>
  </r>
  <r>
    <x v="14"/>
    <x v="11"/>
    <n v="71520"/>
    <n v="6398361"/>
    <n v="4793096.1439999994"/>
    <n v="181432.06769230767"/>
    <x v="9"/>
    <n v="4800"/>
    <n v="4470"/>
    <x v="2"/>
  </r>
  <r>
    <x v="14"/>
    <x v="4"/>
    <n v="26032.5"/>
    <n v="2370432"/>
    <n v="1847737.8370000001"/>
    <n v="141864.00329999998"/>
    <x v="8"/>
    <n v="1649"/>
    <n v="1460"/>
    <x v="2"/>
  </r>
  <r>
    <x v="14"/>
    <x v="8"/>
    <n v="281796"/>
    <n v="29042520"/>
    <n v="20980503.504999999"/>
    <n v="776209.03169999993"/>
    <x v="12"/>
    <n v="16387"/>
    <n v="15322"/>
    <x v="2"/>
  </r>
  <r>
    <x v="14"/>
    <x v="6"/>
    <n v="9328.5"/>
    <n v="732964.5"/>
    <n v="634517.67299999995"/>
    <n v="136157.98361538461"/>
    <x v="5"/>
    <n v="526"/>
    <n v="448"/>
    <x v="2"/>
  </r>
  <r>
    <x v="15"/>
    <x v="10"/>
    <n v="35535"/>
    <n v="3288069"/>
    <n v="2580984.0299999998"/>
    <n v="208081.82515384615"/>
    <x v="13"/>
    <n v="2061"/>
    <n v="1876"/>
    <x v="2"/>
  </r>
  <r>
    <x v="15"/>
    <x v="7"/>
    <n v="25539"/>
    <n v="2263651.5"/>
    <n v="1783039.3049999997"/>
    <n v="139331.31929230769"/>
    <x v="8"/>
    <n v="1605"/>
    <n v="1447"/>
    <x v="2"/>
  </r>
  <r>
    <x v="15"/>
    <x v="0"/>
    <n v="188662.5"/>
    <n v="18784000.5"/>
    <n v="13568684.673999999"/>
    <n v="349844.36153846153"/>
    <x v="0"/>
    <n v="11522"/>
    <n v="10803"/>
    <x v="2"/>
  </r>
  <r>
    <x v="15"/>
    <x v="5"/>
    <n v="193722"/>
    <n v="19437273"/>
    <n v="13979092.230999999"/>
    <n v="418713.96153846156"/>
    <x v="14"/>
    <n v="12007"/>
    <n v="11245"/>
    <x v="2"/>
  </r>
  <r>
    <x v="15"/>
    <x v="3"/>
    <n v="14643"/>
    <n v="1172691"/>
    <n v="971555.08299999998"/>
    <n v="124018.33614615384"/>
    <x v="2"/>
    <n v="854"/>
    <n v="756"/>
    <x v="2"/>
  </r>
  <r>
    <x v="15"/>
    <x v="2"/>
    <n v="14305.5"/>
    <n v="1243507.5"/>
    <n v="987216.74099999992"/>
    <n v="233030.6"/>
    <x v="2"/>
    <n v="898"/>
    <n v="795"/>
    <x v="2"/>
  </r>
  <r>
    <x v="15"/>
    <x v="13"/>
    <n v="10401"/>
    <n v="949912.5"/>
    <n v="785961.28899999999"/>
    <n v="253438.94004615385"/>
    <x v="2"/>
    <n v="599"/>
    <n v="515"/>
    <x v="2"/>
  </r>
  <r>
    <x v="15"/>
    <x v="4"/>
    <n v="26464.5"/>
    <n v="2373337.5"/>
    <n v="1886244.7409999999"/>
    <n v="207105.15935384613"/>
    <x v="8"/>
    <n v="1625"/>
    <n v="1444"/>
    <x v="2"/>
  </r>
  <r>
    <x v="15"/>
    <x v="9"/>
    <n v="29241"/>
    <n v="2629782"/>
    <n v="2071714.7239999999"/>
    <n v="361201.8010384615"/>
    <x v="13"/>
    <n v="1698"/>
    <n v="1554"/>
    <x v="2"/>
  </r>
  <r>
    <x v="15"/>
    <x v="6"/>
    <n v="11202"/>
    <n v="865714.5"/>
    <n v="799644.75899999996"/>
    <n v="111860.49372307691"/>
    <x v="5"/>
    <n v="612"/>
    <n v="530"/>
    <x v="2"/>
  </r>
  <r>
    <x v="15"/>
    <x v="1"/>
    <n v="350068.5"/>
    <n v="37197115.5"/>
    <n v="26793668.158999998"/>
    <n v="582815.36153846153"/>
    <x v="1"/>
    <n v="19965"/>
    <n v="18573"/>
    <x v="2"/>
  </r>
  <r>
    <x v="15"/>
    <x v="12"/>
    <n v="73062"/>
    <n v="6333828"/>
    <n v="4890619.2620000001"/>
    <n v="181964.68769230769"/>
    <x v="10"/>
    <n v="4967"/>
    <n v="4583"/>
    <x v="2"/>
  </r>
  <r>
    <x v="15"/>
    <x v="8"/>
    <n v="258459"/>
    <n v="26467453.5"/>
    <n v="19153152.526999999"/>
    <n v="636197.23340769229"/>
    <x v="12"/>
    <n v="15304"/>
    <n v="14315"/>
    <x v="2"/>
  </r>
  <r>
    <x v="15"/>
    <x v="11"/>
    <n v="78846"/>
    <n v="6993952.5"/>
    <n v="5288518.7799999993"/>
    <n v="227969.01538461537"/>
    <x v="9"/>
    <n v="5251"/>
    <n v="4853"/>
    <x v="2"/>
  </r>
  <r>
    <x v="16"/>
    <x v="6"/>
    <n v="12037.5"/>
    <n v="981564"/>
    <n v="877726.201"/>
    <n v="69249.011815384612"/>
    <x v="5"/>
    <n v="627"/>
    <n v="545"/>
    <x v="2"/>
  </r>
  <r>
    <x v="16"/>
    <x v="13"/>
    <n v="11161.5"/>
    <n v="963502.5"/>
    <n v="812962.67800000007"/>
    <n v="193118.32307692309"/>
    <x v="2"/>
    <n v="638"/>
    <n v="548"/>
    <x v="2"/>
  </r>
  <r>
    <x v="16"/>
    <x v="8"/>
    <n v="274059"/>
    <n v="28181292"/>
    <n v="20493717.226"/>
    <n v="806120.19333076919"/>
    <x v="12"/>
    <n v="15804"/>
    <n v="14738"/>
    <x v="2"/>
  </r>
  <r>
    <x v="16"/>
    <x v="1"/>
    <n v="358387.5"/>
    <n v="37963150.5"/>
    <n v="27483828.208999999"/>
    <n v="506964.83088461537"/>
    <x v="1"/>
    <n v="20247"/>
    <n v="18812"/>
    <x v="2"/>
  </r>
  <r>
    <x v="16"/>
    <x v="4"/>
    <n v="27411"/>
    <n v="2441520"/>
    <n v="1933378.3459999997"/>
    <n v="141658.27661538462"/>
    <x v="8"/>
    <n v="1675"/>
    <n v="1475"/>
    <x v="2"/>
  </r>
  <r>
    <x v="16"/>
    <x v="3"/>
    <n v="13810.5"/>
    <n v="1131676.5"/>
    <n v="966968.63599999994"/>
    <n v="195740.02307692307"/>
    <x v="15"/>
    <n v="834"/>
    <n v="735"/>
    <x v="2"/>
  </r>
  <r>
    <x v="16"/>
    <x v="12"/>
    <n v="63645"/>
    <n v="5366602.5"/>
    <n v="4245727.3389999997"/>
    <n v="137701.4149"/>
    <x v="10"/>
    <n v="4285"/>
    <n v="3950"/>
    <x v="2"/>
  </r>
  <r>
    <x v="16"/>
    <x v="11"/>
    <n v="70498.5"/>
    <n v="6053649"/>
    <n v="4580254.1549999993"/>
    <n v="131801.93944615382"/>
    <x v="9"/>
    <n v="4695"/>
    <n v="4372"/>
    <x v="2"/>
  </r>
  <r>
    <x v="16"/>
    <x v="10"/>
    <n v="33886.5"/>
    <n v="3166479"/>
    <n v="2522496.074"/>
    <n v="156584.58769230769"/>
    <x v="13"/>
    <n v="1993"/>
    <n v="1796"/>
    <x v="2"/>
  </r>
  <r>
    <x v="16"/>
    <x v="5"/>
    <n v="197946"/>
    <n v="19942435.5"/>
    <n v="14561721.772999998"/>
    <n v="363750.55692307692"/>
    <x v="14"/>
    <n v="11935"/>
    <n v="11178"/>
    <x v="2"/>
  </r>
  <r>
    <x v="16"/>
    <x v="0"/>
    <n v="186496.5"/>
    <n v="18640998"/>
    <n v="13641908.620999999"/>
    <n v="364896.93846153846"/>
    <x v="0"/>
    <n v="11194"/>
    <n v="10554"/>
    <x v="2"/>
  </r>
  <r>
    <x v="16"/>
    <x v="2"/>
    <n v="14385"/>
    <n v="1223491.5"/>
    <n v="977925.73100000003"/>
    <n v="285708.40769230766"/>
    <x v="2"/>
    <n v="890"/>
    <n v="777"/>
    <x v="2"/>
  </r>
  <r>
    <x v="16"/>
    <x v="9"/>
    <n v="29658"/>
    <n v="2703132"/>
    <n v="2160539.9959999998"/>
    <n v="312856.16153846151"/>
    <x v="13"/>
    <n v="1706"/>
    <n v="1548"/>
    <x v="2"/>
  </r>
  <r>
    <x v="16"/>
    <x v="7"/>
    <n v="25656"/>
    <n v="2225341.5"/>
    <n v="1766450.28"/>
    <n v="91828.489107692309"/>
    <x v="8"/>
    <n v="1635"/>
    <n v="1487"/>
    <x v="2"/>
  </r>
  <r>
    <x v="17"/>
    <x v="5"/>
    <n v="230896.5"/>
    <n v="23085222"/>
    <n v="17099721.813000001"/>
    <n v="329754.63076923077"/>
    <x v="14"/>
    <n v="13544"/>
    <n v="12643"/>
    <x v="2"/>
  </r>
  <r>
    <x v="17"/>
    <x v="0"/>
    <n v="219772.5"/>
    <n v="21895294.5"/>
    <n v="16241999.308"/>
    <n v="317179.04615384614"/>
    <x v="0"/>
    <n v="12791"/>
    <n v="11950"/>
    <x v="2"/>
  </r>
  <r>
    <x v="17"/>
    <x v="7"/>
    <n v="29283"/>
    <n v="2477487"/>
    <n v="2005719.3469999998"/>
    <n v="77264.32873846154"/>
    <x v="8"/>
    <n v="1780"/>
    <n v="1615"/>
    <x v="2"/>
  </r>
  <r>
    <x v="17"/>
    <x v="10"/>
    <n v="41697"/>
    <n v="3772258.5"/>
    <n v="3092823.6680000001"/>
    <n v="167669.98904615385"/>
    <x v="13"/>
    <n v="2255"/>
    <n v="2045"/>
    <x v="2"/>
  </r>
  <r>
    <x v="17"/>
    <x v="11"/>
    <n v="78961.5"/>
    <n v="6876454.5"/>
    <n v="5258162.2879999997"/>
    <n v="162133.18461538461"/>
    <x v="9"/>
    <n v="5184"/>
    <n v="4778"/>
    <x v="2"/>
  </r>
  <r>
    <x v="17"/>
    <x v="12"/>
    <n v="75642"/>
    <n v="6293952"/>
    <n v="5100877.9309999999"/>
    <n v="159537.61835384613"/>
    <x v="10"/>
    <n v="4862"/>
    <n v="4476"/>
    <x v="2"/>
  </r>
  <r>
    <x v="17"/>
    <x v="9"/>
    <n v="34150.5"/>
    <n v="3038293.5"/>
    <n v="2442084.5610000002"/>
    <n v="277257.14947692305"/>
    <x v="13"/>
    <n v="1926"/>
    <n v="1742"/>
    <x v="2"/>
  </r>
  <r>
    <x v="17"/>
    <x v="3"/>
    <n v="13752"/>
    <n v="1091040"/>
    <n v="898790.64599999995"/>
    <n v="149313.46028461537"/>
    <x v="15"/>
    <n v="817"/>
    <n v="718"/>
    <x v="2"/>
  </r>
  <r>
    <x v="17"/>
    <x v="4"/>
    <n v="32854.5"/>
    <n v="2949078"/>
    <n v="2391958.463"/>
    <n v="129383.86666153846"/>
    <x v="8"/>
    <n v="1940"/>
    <n v="1715"/>
    <x v="2"/>
  </r>
  <r>
    <x v="17"/>
    <x v="2"/>
    <n v="16498.5"/>
    <n v="1370482.5"/>
    <n v="1095453.1229999999"/>
    <n v="250663.81538461539"/>
    <x v="2"/>
    <n v="980"/>
    <n v="867"/>
    <x v="2"/>
  </r>
  <r>
    <x v="17"/>
    <x v="8"/>
    <n v="318816"/>
    <n v="32354331"/>
    <n v="23895072.432"/>
    <n v="616932.92353846144"/>
    <x v="12"/>
    <n v="17808"/>
    <n v="16486"/>
    <x v="2"/>
  </r>
  <r>
    <x v="17"/>
    <x v="13"/>
    <n v="12229.5"/>
    <n v="1122730.5"/>
    <n v="921566.44700000004"/>
    <n v="147588"/>
    <x v="2"/>
    <n v="688"/>
    <n v="598"/>
    <x v="2"/>
  </r>
  <r>
    <x v="17"/>
    <x v="1"/>
    <n v="403261.5"/>
    <n v="42271377"/>
    <n v="31105053.390999999"/>
    <n v="571050.76427692303"/>
    <x v="1"/>
    <n v="21862"/>
    <n v="20235"/>
    <x v="2"/>
  </r>
  <r>
    <x v="17"/>
    <x v="6"/>
    <n v="14421"/>
    <n v="1150579.5"/>
    <n v="1038033.7869999999"/>
    <n v="68487.358569230768"/>
    <x v="5"/>
    <n v="743"/>
    <n v="652"/>
    <x v="2"/>
  </r>
  <r>
    <x v="18"/>
    <x v="8"/>
    <n v="321412.5"/>
    <n v="32235864"/>
    <n v="23691368.555"/>
    <n v="595097.15929230768"/>
    <x v="12"/>
    <n v="17914"/>
    <n v="16631"/>
    <x v="2"/>
  </r>
  <r>
    <x v="18"/>
    <x v="0"/>
    <n v="225480"/>
    <n v="22355338.5"/>
    <n v="16443448.491999999"/>
    <n v="291468.59999999998"/>
    <x v="0"/>
    <n v="13170"/>
    <n v="12299"/>
    <x v="2"/>
  </r>
  <r>
    <x v="18"/>
    <x v="2"/>
    <n v="18600"/>
    <n v="1601425.5"/>
    <n v="1268422.666"/>
    <n v="189642.93076923076"/>
    <x v="2"/>
    <n v="1111"/>
    <n v="992"/>
    <x v="2"/>
  </r>
  <r>
    <x v="18"/>
    <x v="3"/>
    <n v="16368"/>
    <n v="1316350.5"/>
    <n v="1092945.2830000001"/>
    <n v="175846.6446153846"/>
    <x v="15"/>
    <n v="920"/>
    <n v="818"/>
    <x v="2"/>
  </r>
  <r>
    <x v="18"/>
    <x v="1"/>
    <n v="408810"/>
    <n v="42323631"/>
    <n v="31033323.692999996"/>
    <n v="571764.09076923074"/>
    <x v="1"/>
    <n v="22291"/>
    <n v="20635"/>
    <x v="2"/>
  </r>
  <r>
    <x v="18"/>
    <x v="6"/>
    <n v="14265"/>
    <n v="1130506.5"/>
    <n v="1024403.9859999999"/>
    <n v="72626.813907692311"/>
    <x v="5"/>
    <n v="760"/>
    <n v="672"/>
    <x v="2"/>
  </r>
  <r>
    <x v="18"/>
    <x v="5"/>
    <n v="236551.5"/>
    <n v="23689383"/>
    <n v="17329462.175999999"/>
    <n v="258177.63846153844"/>
    <x v="14"/>
    <n v="14049"/>
    <n v="13118"/>
    <x v="2"/>
  </r>
  <r>
    <x v="18"/>
    <x v="12"/>
    <n v="81331.5"/>
    <n v="6652179"/>
    <n v="5305378.9040000001"/>
    <n v="156413.8362153846"/>
    <x v="10"/>
    <n v="5286"/>
    <n v="4867"/>
    <x v="2"/>
  </r>
  <r>
    <x v="18"/>
    <x v="10"/>
    <n v="44560.5"/>
    <n v="4025148"/>
    <n v="3259483.304"/>
    <n v="145385.33866923075"/>
    <x v="13"/>
    <n v="2427"/>
    <n v="2213"/>
    <x v="2"/>
  </r>
  <r>
    <x v="18"/>
    <x v="9"/>
    <n v="38947.5"/>
    <n v="3395892"/>
    <n v="2740255.2110000001"/>
    <n v="294361.0811230769"/>
    <x v="13"/>
    <n v="2145"/>
    <n v="1947"/>
    <x v="2"/>
  </r>
  <r>
    <x v="18"/>
    <x v="7"/>
    <n v="34563"/>
    <n v="2922883.5"/>
    <n v="2340316.3049999997"/>
    <n v="109812.45384615385"/>
    <x v="8"/>
    <n v="2039"/>
    <n v="1868"/>
    <x v="2"/>
  </r>
  <r>
    <x v="18"/>
    <x v="4"/>
    <n v="35482.5"/>
    <n v="3222517.5"/>
    <n v="2633868.1740000001"/>
    <n v="150484.18215384614"/>
    <x v="8"/>
    <n v="2080"/>
    <n v="1844"/>
    <x v="2"/>
  </r>
  <r>
    <x v="18"/>
    <x v="13"/>
    <n v="13120.5"/>
    <n v="1215033"/>
    <n v="985281.03599999985"/>
    <n v="143418.86295384614"/>
    <x v="2"/>
    <n v="747"/>
    <n v="647"/>
    <x v="2"/>
  </r>
  <r>
    <x v="18"/>
    <x v="11"/>
    <n v="88063.5"/>
    <n v="7583758.5"/>
    <n v="5779076.7979999995"/>
    <n v="152384.93586153846"/>
    <x v="9"/>
    <n v="5593"/>
    <n v="5177"/>
    <x v="2"/>
  </r>
  <r>
    <x v="19"/>
    <x v="7"/>
    <n v="28275"/>
    <n v="2435632.5"/>
    <n v="1954139.7149999999"/>
    <n v="79541.984615384616"/>
    <x v="8"/>
    <n v="1790"/>
    <n v="1633"/>
    <x v="3"/>
  </r>
  <r>
    <x v="19"/>
    <x v="4"/>
    <n v="30486"/>
    <n v="2694289.5"/>
    <n v="2183502.7290000003"/>
    <n v="153558.02257692307"/>
    <x v="8"/>
    <n v="1871"/>
    <n v="1660"/>
    <x v="3"/>
  </r>
  <r>
    <x v="19"/>
    <x v="13"/>
    <n v="11967"/>
    <n v="1060489.5"/>
    <n v="851805.179"/>
    <n v="171981.49101538458"/>
    <x v="2"/>
    <n v="692"/>
    <n v="591"/>
    <x v="3"/>
  </r>
  <r>
    <x v="19"/>
    <x v="10"/>
    <n v="34830"/>
    <n v="3191155.5"/>
    <n v="2528990.5839999998"/>
    <n v="292821.22307692311"/>
    <x v="13"/>
    <n v="2054"/>
    <n v="1883"/>
    <x v="3"/>
  </r>
  <r>
    <x v="19"/>
    <x v="3"/>
    <n v="13440"/>
    <n v="1157529"/>
    <n v="935379.42299999984"/>
    <n v="111375.6648"/>
    <x v="15"/>
    <n v="859"/>
    <n v="746"/>
    <x v="3"/>
  </r>
  <r>
    <x v="19"/>
    <x v="1"/>
    <n v="357072"/>
    <n v="36834567"/>
    <n v="26914635.671"/>
    <n v="566638.92575384618"/>
    <x v="1"/>
    <n v="20079"/>
    <n v="18721"/>
    <x v="3"/>
  </r>
  <r>
    <x v="19"/>
    <x v="12"/>
    <n v="72861"/>
    <n v="5952802.5"/>
    <n v="4711294.2009999994"/>
    <n v="125880.90000000001"/>
    <x v="10"/>
    <n v="4918"/>
    <n v="4554"/>
    <x v="3"/>
  </r>
  <r>
    <x v="19"/>
    <x v="9"/>
    <n v="32023.5"/>
    <n v="2882458.5"/>
    <n v="2290967.0389999999"/>
    <n v="246817.75113846152"/>
    <x v="13"/>
    <n v="1874"/>
    <n v="1705"/>
    <x v="3"/>
  </r>
  <r>
    <x v="19"/>
    <x v="0"/>
    <n v="184801.5"/>
    <n v="18449091"/>
    <n v="13533023.127999999"/>
    <n v="246229.69714615386"/>
    <x v="0"/>
    <n v="11128"/>
    <n v="10467"/>
    <x v="3"/>
  </r>
  <r>
    <x v="19"/>
    <x v="11"/>
    <n v="78057"/>
    <n v="6774946.5"/>
    <n v="5115462.4009999996"/>
    <n v="61149.515384615377"/>
    <x v="9"/>
    <n v="5206"/>
    <n v="4843"/>
    <x v="3"/>
  </r>
  <r>
    <x v="19"/>
    <x v="6"/>
    <n v="10402.5"/>
    <n v="843727.5"/>
    <n v="729677.51899999997"/>
    <n v="140731.96461538461"/>
    <x v="5"/>
    <n v="591"/>
    <n v="513"/>
    <x v="3"/>
  </r>
  <r>
    <x v="19"/>
    <x v="8"/>
    <n v="269029.5"/>
    <n v="26659930.5"/>
    <n v="19515982.116"/>
    <n v="551393.4769230769"/>
    <x v="12"/>
    <n v="15744"/>
    <n v="14685"/>
    <x v="3"/>
  </r>
  <r>
    <x v="19"/>
    <x v="2"/>
    <n v="15609"/>
    <n v="1377577.5"/>
    <n v="1086345.0159999998"/>
    <n v="224718.40769230769"/>
    <x v="2"/>
    <n v="971"/>
    <n v="856"/>
    <x v="3"/>
  </r>
  <r>
    <x v="19"/>
    <x v="5"/>
    <n v="193363.5"/>
    <n v="19546386"/>
    <n v="14278298.844000001"/>
    <n v="264289.06153846154"/>
    <x v="14"/>
    <n v="11698"/>
    <n v="10989"/>
    <x v="3"/>
  </r>
  <r>
    <x v="20"/>
    <x v="6"/>
    <n v="11680.5"/>
    <n v="936427.5"/>
    <n v="813406.68400000001"/>
    <n v="117272.7846153846"/>
    <x v="5"/>
    <n v="645"/>
    <n v="565"/>
    <x v="3"/>
  </r>
  <r>
    <x v="20"/>
    <x v="8"/>
    <n v="273900"/>
    <n v="27535284.147600003"/>
    <n v="19680985.969000001"/>
    <n v="764540.58792307694"/>
    <x v="12"/>
    <n v="16110"/>
    <n v="14992"/>
    <x v="3"/>
  </r>
  <r>
    <x v="20"/>
    <x v="1"/>
    <n v="355081.5"/>
    <n v="36876888"/>
    <n v="26228948.559"/>
    <n v="898617.75030769221"/>
    <x v="1"/>
    <n v="20449"/>
    <n v="19060"/>
    <x v="3"/>
  </r>
  <r>
    <x v="20"/>
    <x v="13"/>
    <n v="12450"/>
    <n v="1115146.5"/>
    <n v="897555.51099999994"/>
    <n v="150809.61403846153"/>
    <x v="2"/>
    <n v="729"/>
    <n v="636"/>
    <x v="3"/>
  </r>
  <r>
    <x v="20"/>
    <x v="2"/>
    <n v="14290.5"/>
    <n v="1246162.5"/>
    <n v="983143.48999999987"/>
    <n v="263823.34615384613"/>
    <x v="15"/>
    <n v="925"/>
    <n v="816"/>
    <x v="3"/>
  </r>
  <r>
    <x v="20"/>
    <x v="9"/>
    <n v="31329"/>
    <n v="2826379.5"/>
    <n v="2229453.5079999999"/>
    <n v="331756.18072307692"/>
    <x v="13"/>
    <n v="1834"/>
    <n v="1660"/>
    <x v="3"/>
  </r>
  <r>
    <x v="20"/>
    <x v="10"/>
    <n v="36655.5"/>
    <n v="3360135"/>
    <n v="2596293.8219999997"/>
    <n v="202175.53846153847"/>
    <x v="13"/>
    <n v="2136"/>
    <n v="1947"/>
    <x v="3"/>
  </r>
  <r>
    <x v="20"/>
    <x v="12"/>
    <n v="70278"/>
    <n v="5798476.5"/>
    <n v="4485664.5060000001"/>
    <n v="182019.63597692308"/>
    <x v="10"/>
    <n v="4885"/>
    <n v="4502"/>
    <x v="3"/>
  </r>
  <r>
    <x v="20"/>
    <x v="7"/>
    <n v="27181.5"/>
    <n v="2324490"/>
    <n v="1796459.4790000001"/>
    <n v="129793.76153846155"/>
    <x v="8"/>
    <n v="1741"/>
    <n v="1597"/>
    <x v="3"/>
  </r>
  <r>
    <x v="20"/>
    <x v="0"/>
    <n v="196560"/>
    <n v="19855122"/>
    <n v="14172342.450999999"/>
    <n v="269626.30769230769"/>
    <x v="0"/>
    <n v="12012"/>
    <n v="11308"/>
    <x v="3"/>
  </r>
  <r>
    <x v="20"/>
    <x v="3"/>
    <n v="14497.5"/>
    <n v="1230711"/>
    <n v="1005560.455"/>
    <n v="171097.83406153845"/>
    <x v="15"/>
    <n v="864"/>
    <n v="765"/>
    <x v="3"/>
  </r>
  <r>
    <x v="20"/>
    <x v="5"/>
    <n v="201999"/>
    <n v="20422435.5"/>
    <n v="14541626.939999998"/>
    <n v="279597.86153846153"/>
    <x v="14"/>
    <n v="12460"/>
    <n v="11665"/>
    <x v="3"/>
  </r>
  <r>
    <x v="20"/>
    <x v="4"/>
    <n v="28668"/>
    <n v="2588148"/>
    <n v="2042294.1669999999"/>
    <n v="160977.42935384615"/>
    <x v="8"/>
    <n v="1858"/>
    <n v="1648"/>
    <x v="3"/>
  </r>
  <r>
    <x v="20"/>
    <x v="11"/>
    <n v="78058.5"/>
    <n v="6609714"/>
    <n v="5024858.7929999996"/>
    <n v="140406.07692307691"/>
    <x v="9"/>
    <n v="5165"/>
    <n v="4813"/>
    <x v="3"/>
  </r>
  <r>
    <x v="21"/>
    <x v="2"/>
    <n v="16638"/>
    <n v="1364847"/>
    <n v="1137103.412"/>
    <n v="258642.5153846154"/>
    <x v="15"/>
    <n v="1012"/>
    <n v="900"/>
    <x v="3"/>
  </r>
  <r>
    <x v="21"/>
    <x v="1"/>
    <n v="362536.5"/>
    <n v="37023243"/>
    <n v="26762183.377"/>
    <n v="650375.76849230775"/>
    <x v="1"/>
    <n v="20771"/>
    <n v="19338"/>
    <x v="3"/>
  </r>
  <r>
    <x v="21"/>
    <x v="4"/>
    <n v="32434.5"/>
    <n v="2865337.5"/>
    <n v="2368028.6850000001"/>
    <n v="225452.89078461539"/>
    <x v="8"/>
    <n v="1999"/>
    <n v="1799"/>
    <x v="3"/>
  </r>
  <r>
    <x v="21"/>
    <x v="11"/>
    <n v="84024"/>
    <n v="6815511"/>
    <n v="5426339.5819999995"/>
    <n v="195070.25003076921"/>
    <x v="9"/>
    <n v="5389"/>
    <n v="5024"/>
    <x v="3"/>
  </r>
  <r>
    <x v="21"/>
    <x v="7"/>
    <n v="28882.5"/>
    <n v="2446530"/>
    <n v="1956748.2629999998"/>
    <n v="108543.03143076923"/>
    <x v="8"/>
    <n v="1831"/>
    <n v="1667"/>
    <x v="3"/>
  </r>
  <r>
    <x v="21"/>
    <x v="10"/>
    <n v="38250"/>
    <n v="3552937.5"/>
    <n v="2795344.17"/>
    <n v="245048.26007692309"/>
    <x v="13"/>
    <n v="2245"/>
    <n v="2053"/>
    <x v="3"/>
  </r>
  <r>
    <x v="21"/>
    <x v="5"/>
    <n v="223597.5"/>
    <n v="21945858"/>
    <n v="15975681.728"/>
    <n v="296759.42307692306"/>
    <x v="14"/>
    <n v="13867"/>
    <n v="12987"/>
    <x v="3"/>
  </r>
  <r>
    <x v="21"/>
    <x v="9"/>
    <n v="31842"/>
    <n v="2771116.5"/>
    <n v="2269371.4459999995"/>
    <n v="328803.84615384613"/>
    <x v="13"/>
    <n v="1860"/>
    <n v="1704"/>
    <x v="3"/>
  </r>
  <r>
    <x v="21"/>
    <x v="12"/>
    <n v="75796.5"/>
    <n v="6173463"/>
    <n v="4915101.7949999999"/>
    <n v="253686.7171923077"/>
    <x v="10"/>
    <n v="5094"/>
    <n v="4716"/>
    <x v="3"/>
  </r>
  <r>
    <x v="21"/>
    <x v="13"/>
    <n v="16237.5"/>
    <n v="1403047.5"/>
    <n v="1195875.8800000001"/>
    <n v="173178.52204615384"/>
    <x v="2"/>
    <n v="930"/>
    <n v="827"/>
    <x v="3"/>
  </r>
  <r>
    <x v="21"/>
    <x v="0"/>
    <n v="211453.5"/>
    <n v="20590072.5"/>
    <n v="15078027.685000001"/>
    <n v="293452.29237692308"/>
    <x v="0"/>
    <n v="13070"/>
    <n v="12244"/>
    <x v="3"/>
  </r>
  <r>
    <x v="21"/>
    <x v="8"/>
    <n v="276568.5"/>
    <n v="27093624"/>
    <n v="19768696.5"/>
    <n v="759335.80469230772"/>
    <x v="12"/>
    <n v="16191"/>
    <n v="15102"/>
    <x v="3"/>
  </r>
  <r>
    <x v="21"/>
    <x v="3"/>
    <n v="14427"/>
    <n v="1126810.5"/>
    <n v="963035.41399999999"/>
    <n v="202056.34519230769"/>
    <x v="3"/>
    <n v="857"/>
    <n v="757"/>
    <x v="3"/>
  </r>
  <r>
    <x v="21"/>
    <x v="6"/>
    <n v="11526"/>
    <n v="938764.5"/>
    <n v="820018.375"/>
    <n v="77816.215384615381"/>
    <x v="5"/>
    <n v="649"/>
    <n v="568"/>
    <x v="3"/>
  </r>
  <r>
    <x v="22"/>
    <x v="6"/>
    <n v="13063.5"/>
    <n v="1037247"/>
    <n v="910480.6449999999"/>
    <n v="64430.964123076919"/>
    <x v="5"/>
    <n v="745"/>
    <n v="654"/>
    <x v="3"/>
  </r>
  <r>
    <x v="22"/>
    <x v="4"/>
    <n v="29955"/>
    <n v="2692230"/>
    <n v="2195766.1209999998"/>
    <n v="202002.14775384613"/>
    <x v="8"/>
    <n v="1889"/>
    <n v="1690"/>
    <x v="3"/>
  </r>
  <r>
    <x v="22"/>
    <x v="7"/>
    <n v="28849.5"/>
    <n v="2520759"/>
    <n v="2010739.0729999999"/>
    <n v="106300.0107076923"/>
    <x v="8"/>
    <n v="1823"/>
    <n v="1678"/>
    <x v="3"/>
  </r>
  <r>
    <x v="22"/>
    <x v="12"/>
    <n v="99631.5"/>
    <n v="7121946"/>
    <n v="6279205.8499999996"/>
    <n v="279127.27602307691"/>
    <x v="10"/>
    <n v="5914"/>
    <n v="5384"/>
    <x v="3"/>
  </r>
  <r>
    <x v="22"/>
    <x v="13"/>
    <n v="12630"/>
    <n v="1104858"/>
    <n v="915994.11899999983"/>
    <n v="161654.46923076923"/>
    <x v="2"/>
    <n v="760"/>
    <n v="664"/>
    <x v="3"/>
  </r>
  <r>
    <x v="22"/>
    <x v="3"/>
    <n v="14928"/>
    <n v="1217749.5"/>
    <n v="1025585.5199999999"/>
    <n v="84618.754369230766"/>
    <x v="3"/>
    <n v="890"/>
    <n v="794"/>
    <x v="3"/>
  </r>
  <r>
    <x v="22"/>
    <x v="5"/>
    <n v="219622.5"/>
    <n v="21959286"/>
    <n v="15958453.927999999"/>
    <n v="417117.17692307686"/>
    <x v="14"/>
    <n v="13792"/>
    <n v="12834"/>
    <x v="3"/>
  </r>
  <r>
    <x v="22"/>
    <x v="10"/>
    <n v="41391"/>
    <n v="3918987"/>
    <n v="3141103.9569999999"/>
    <n v="205451.17950769232"/>
    <x v="13"/>
    <n v="2410"/>
    <n v="2202"/>
    <x v="3"/>
  </r>
  <r>
    <x v="22"/>
    <x v="9"/>
    <n v="34077"/>
    <n v="2929330.5"/>
    <n v="2389543.5279999999"/>
    <n v="459604.90796153841"/>
    <x v="13"/>
    <n v="1921"/>
    <n v="1767"/>
    <x v="3"/>
  </r>
  <r>
    <x v="22"/>
    <x v="1"/>
    <n v="388668"/>
    <n v="39639309"/>
    <n v="28736966.634"/>
    <n v="997757.75384615385"/>
    <x v="1"/>
    <n v="21674"/>
    <n v="20155"/>
    <x v="3"/>
  </r>
  <r>
    <x v="22"/>
    <x v="0"/>
    <n v="214885.5"/>
    <n v="21411349.5"/>
    <n v="15600701.422999999"/>
    <n v="410370.5153846154"/>
    <x v="0"/>
    <n v="13298"/>
    <n v="12428"/>
    <x v="3"/>
  </r>
  <r>
    <x v="22"/>
    <x v="11"/>
    <n v="93313.5"/>
    <n v="7247575.5"/>
    <n v="5922822.6779999994"/>
    <n v="714758.2"/>
    <x v="9"/>
    <n v="5698"/>
    <n v="5258"/>
    <x v="3"/>
  </r>
  <r>
    <x v="22"/>
    <x v="8"/>
    <n v="300151.5"/>
    <n v="29368771.617449999"/>
    <n v="21545834.136"/>
    <n v="1052145.9026769232"/>
    <x v="12"/>
    <n v="17095"/>
    <n v="15919"/>
    <x v="3"/>
  </r>
  <r>
    <x v="22"/>
    <x v="2"/>
    <n v="17329.5"/>
    <n v="1430254.5"/>
    <n v="1175778.8370000001"/>
    <n v="286968.87692307692"/>
    <x v="15"/>
    <n v="1050"/>
    <n v="938"/>
    <x v="3"/>
  </r>
  <r>
    <x v="23"/>
    <x v="11"/>
    <n v="79485"/>
    <n v="6633847.5"/>
    <n v="5212858.58"/>
    <n v="120955.33846153846"/>
    <x v="9"/>
    <n v="5207"/>
    <n v="4868"/>
    <x v="3"/>
  </r>
  <r>
    <x v="23"/>
    <x v="13"/>
    <n v="12135"/>
    <n v="1103623.5"/>
    <n v="899589.3060000001"/>
    <n v="184440.53076923077"/>
    <x v="2"/>
    <n v="749"/>
    <n v="652"/>
    <x v="3"/>
  </r>
  <r>
    <x v="23"/>
    <x v="3"/>
    <n v="14182.5"/>
    <n v="1172574"/>
    <n v="968784.86499999987"/>
    <n v="94547"/>
    <x v="6"/>
    <n v="888"/>
    <n v="786"/>
    <x v="3"/>
  </r>
  <r>
    <x v="23"/>
    <x v="4"/>
    <n v="31707"/>
    <n v="2853181.5"/>
    <n v="2349459.5"/>
    <n v="187617.05315384615"/>
    <x v="8"/>
    <n v="1949"/>
    <n v="1724"/>
    <x v="3"/>
  </r>
  <r>
    <x v="23"/>
    <x v="12"/>
    <n v="73126.5"/>
    <n v="5864085"/>
    <n v="4847142.9859999996"/>
    <n v="142998.2095"/>
    <x v="10"/>
    <n v="4816"/>
    <n v="4452"/>
    <x v="3"/>
  </r>
  <r>
    <x v="23"/>
    <x v="5"/>
    <n v="224233.5"/>
    <n v="22253295"/>
    <n v="16496134.313999999"/>
    <n v="334550.50769230764"/>
    <x v="14"/>
    <n v="14005"/>
    <n v="13002"/>
    <x v="3"/>
  </r>
  <r>
    <x v="23"/>
    <x v="6"/>
    <n v="11250"/>
    <n v="935523"/>
    <n v="808524.505"/>
    <n v="94344.953846153847"/>
    <x v="5"/>
    <n v="677"/>
    <n v="591"/>
    <x v="3"/>
  </r>
  <r>
    <x v="23"/>
    <x v="2"/>
    <n v="16554"/>
    <n v="1380751.5"/>
    <n v="1137748.7319999998"/>
    <n v="227139.51416923077"/>
    <x v="3"/>
    <n v="1045"/>
    <n v="930"/>
    <x v="3"/>
  </r>
  <r>
    <x v="23"/>
    <x v="0"/>
    <n v="213640.5"/>
    <n v="21042673.5"/>
    <n v="15681371.557000002"/>
    <n v="296732.59615384613"/>
    <x v="0"/>
    <n v="13240"/>
    <n v="12360"/>
    <x v="3"/>
  </r>
  <r>
    <x v="23"/>
    <x v="9"/>
    <n v="31272"/>
    <n v="2744382"/>
    <n v="2257728.2139999997"/>
    <n v="301623.79230769229"/>
    <x v="13"/>
    <n v="1787"/>
    <n v="1626"/>
    <x v="3"/>
  </r>
  <r>
    <x v="23"/>
    <x v="7"/>
    <n v="25362"/>
    <n v="2198935.5"/>
    <n v="1755958.3049999999"/>
    <n v="102833.37792307691"/>
    <x v="8"/>
    <n v="1650"/>
    <n v="1505"/>
    <x v="3"/>
  </r>
  <r>
    <x v="23"/>
    <x v="1"/>
    <n v="378043.5"/>
    <n v="37902156.57"/>
    <n v="28083686.689999998"/>
    <n v="713697.60769230768"/>
    <x v="1"/>
    <n v="20911"/>
    <n v="19358"/>
    <x v="3"/>
  </r>
  <r>
    <x v="23"/>
    <x v="8"/>
    <n v="288936"/>
    <n v="27852900"/>
    <n v="20824687.999000002"/>
    <n v="822353.43936153851"/>
    <x v="12"/>
    <n v="16373"/>
    <n v="15223"/>
    <x v="3"/>
  </r>
  <r>
    <x v="23"/>
    <x v="10"/>
    <n v="40819.5"/>
    <n v="3810394.5"/>
    <n v="3046897.7940000002"/>
    <n v="144594.40769230769"/>
    <x v="13"/>
    <n v="2335"/>
    <n v="2126"/>
    <x v="3"/>
  </r>
  <r>
    <x v="24"/>
    <x v="1"/>
    <n v="393018"/>
    <n v="39498373.5"/>
    <n v="29683782.432999995"/>
    <n v="636230.32011538453"/>
    <x v="1"/>
    <n v="21427"/>
    <n v="19799"/>
    <x v="3"/>
  </r>
  <r>
    <x v="24"/>
    <x v="7"/>
    <n v="30781.5"/>
    <n v="2540715"/>
    <n v="2108065.5690000001"/>
    <n v="90381.169230769228"/>
    <x v="8"/>
    <n v="1859"/>
    <n v="1697"/>
    <x v="3"/>
  </r>
  <r>
    <x v="24"/>
    <x v="5"/>
    <n v="228334.5"/>
    <n v="22380772.5"/>
    <n v="17031004.072999999"/>
    <n v="275436.23846153845"/>
    <x v="14"/>
    <n v="14050"/>
    <n v="13027"/>
    <x v="3"/>
  </r>
  <r>
    <x v="24"/>
    <x v="12"/>
    <n v="75820.5"/>
    <n v="5943489"/>
    <n v="5046963.6720000003"/>
    <n v="196334.07284615384"/>
    <x v="10"/>
    <n v="4857"/>
    <n v="4456"/>
    <x v="3"/>
  </r>
  <r>
    <x v="24"/>
    <x v="11"/>
    <n v="97963.5"/>
    <n v="7728465"/>
    <n v="6415904.9240000006"/>
    <n v="150138.82307692309"/>
    <x v="9"/>
    <n v="5965"/>
    <n v="5533"/>
    <x v="3"/>
  </r>
  <r>
    <x v="24"/>
    <x v="6"/>
    <n v="18036"/>
    <n v="1455049.5"/>
    <n v="1301439.284"/>
    <n v="69189.123076923075"/>
    <x v="5"/>
    <n v="965"/>
    <n v="861"/>
    <x v="3"/>
  </r>
  <r>
    <x v="24"/>
    <x v="10"/>
    <n v="53838"/>
    <n v="4840833"/>
    <n v="4017247.747"/>
    <n v="147709.19777692307"/>
    <x v="13"/>
    <n v="2861"/>
    <n v="2612"/>
    <x v="3"/>
  </r>
  <r>
    <x v="24"/>
    <x v="8"/>
    <n v="304092"/>
    <n v="29465769"/>
    <n v="22276452.264999997"/>
    <n v="570447.6369538462"/>
    <x v="12"/>
    <n v="17088"/>
    <n v="15804"/>
    <x v="3"/>
  </r>
  <r>
    <x v="24"/>
    <x v="13"/>
    <n v="15802.5"/>
    <n v="1411909.5"/>
    <n v="1158841.584"/>
    <n v="186035.59738461539"/>
    <x v="2"/>
    <n v="903"/>
    <n v="792"/>
    <x v="3"/>
  </r>
  <r>
    <x v="24"/>
    <x v="0"/>
    <n v="214428"/>
    <n v="20812585.5"/>
    <n v="15857489.721000001"/>
    <n v="256649.16153846151"/>
    <x v="0"/>
    <n v="13014"/>
    <n v="12095"/>
    <x v="3"/>
  </r>
  <r>
    <x v="24"/>
    <x v="2"/>
    <n v="21483"/>
    <n v="1774329"/>
    <n v="1460215.51"/>
    <n v="181509.9923076923"/>
    <x v="3"/>
    <n v="1268"/>
    <n v="1129"/>
    <x v="3"/>
  </r>
  <r>
    <x v="24"/>
    <x v="3"/>
    <n v="17008.5"/>
    <n v="1398771"/>
    <n v="1144986.3970000001"/>
    <n v="158820.4117"/>
    <x v="6"/>
    <n v="985"/>
    <n v="861"/>
    <x v="3"/>
  </r>
  <r>
    <x v="24"/>
    <x v="4"/>
    <n v="38074.5"/>
    <n v="3414180"/>
    <n v="2805831.5209999997"/>
    <n v="124540.74078461538"/>
    <x v="11"/>
    <n v="2306"/>
    <n v="2054"/>
    <x v="3"/>
  </r>
  <r>
    <x v="24"/>
    <x v="9"/>
    <n v="36031.5"/>
    <n v="3091069.5"/>
    <n v="2549333.4129999997"/>
    <n v="289900.09384615382"/>
    <x v="13"/>
    <n v="2046"/>
    <n v="1853"/>
    <x v="3"/>
  </r>
  <r>
    <x v="25"/>
    <x v="7"/>
    <n v="36997.5"/>
    <n v="3089140.5"/>
    <n v="2533823.1740000001"/>
    <n v="109891.53846153845"/>
    <x v="8"/>
    <n v="2195"/>
    <n v="1999"/>
    <x v="3"/>
  </r>
  <r>
    <x v="25"/>
    <x v="9"/>
    <n v="42703.5"/>
    <n v="3628726.5"/>
    <n v="3056063.7349999999"/>
    <n v="223670.01693846151"/>
    <x v="13"/>
    <n v="2340"/>
    <n v="2146"/>
    <x v="3"/>
  </r>
  <r>
    <x v="25"/>
    <x v="5"/>
    <n v="292018.5"/>
    <n v="28590910.5"/>
    <n v="21740920.338999998"/>
    <n v="206427.73076923075"/>
    <x v="14"/>
    <n v="17295"/>
    <n v="16010"/>
    <x v="3"/>
  </r>
  <r>
    <x v="25"/>
    <x v="8"/>
    <n v="356982"/>
    <n v="35103926.711549997"/>
    <n v="26357141.036999997"/>
    <n v="601482.07692307688"/>
    <x v="12"/>
    <n v="19856"/>
    <n v="18325"/>
    <x v="3"/>
  </r>
  <r>
    <x v="25"/>
    <x v="1"/>
    <n v="456885"/>
    <n v="46408080"/>
    <n v="34793888.932999998"/>
    <n v="595793.09065384604"/>
    <x v="1"/>
    <n v="24574"/>
    <n v="22609"/>
    <x v="3"/>
  </r>
  <r>
    <x v="25"/>
    <x v="10"/>
    <n v="42999"/>
    <n v="3883215"/>
    <n v="3151914.3419999997"/>
    <n v="162279.9956153846"/>
    <x v="13"/>
    <n v="2460"/>
    <n v="2226"/>
    <x v="3"/>
  </r>
  <r>
    <x v="25"/>
    <x v="12"/>
    <n v="89556"/>
    <n v="7173117"/>
    <n v="6068194.523"/>
    <n v="139983.69019999998"/>
    <x v="10"/>
    <n v="5651"/>
    <n v="5212"/>
    <x v="3"/>
  </r>
  <r>
    <x v="25"/>
    <x v="13"/>
    <n v="14167.5"/>
    <n v="1315075.5"/>
    <n v="1074904.135"/>
    <n v="269233.34436923079"/>
    <x v="2"/>
    <n v="840"/>
    <n v="725"/>
    <x v="3"/>
  </r>
  <r>
    <x v="25"/>
    <x v="0"/>
    <n v="275793"/>
    <n v="26806626"/>
    <n v="20508194.544999998"/>
    <n v="239346.81538461536"/>
    <x v="0"/>
    <n v="16221"/>
    <n v="15065"/>
    <x v="3"/>
  </r>
  <r>
    <x v="25"/>
    <x v="6"/>
    <n v="14773.5"/>
    <n v="1241383.5"/>
    <n v="1069622.507"/>
    <n v="74049.523076923084"/>
    <x v="5"/>
    <n v="828"/>
    <n v="734"/>
    <x v="3"/>
  </r>
  <r>
    <x v="25"/>
    <x v="2"/>
    <n v="21958.5"/>
    <n v="1854001.5"/>
    <n v="1515956.368"/>
    <n v="206787.93638461537"/>
    <x v="3"/>
    <n v="1294"/>
    <n v="1155"/>
    <x v="3"/>
  </r>
  <r>
    <x v="25"/>
    <x v="4"/>
    <n v="38176.5"/>
    <n v="3385372.5"/>
    <n v="2831498.2739999997"/>
    <n v="146460.30097692306"/>
    <x v="11"/>
    <n v="2266"/>
    <n v="1993"/>
    <x v="3"/>
  </r>
  <r>
    <x v="25"/>
    <x v="3"/>
    <n v="17943"/>
    <n v="1457391"/>
    <n v="1194154.7659999998"/>
    <n v="124621.03076923077"/>
    <x v="6"/>
    <n v="1031"/>
    <n v="918"/>
    <x v="3"/>
  </r>
  <r>
    <x v="25"/>
    <x v="11"/>
    <n v="102889.5"/>
    <n v="8089143"/>
    <n v="6673236.3720000004"/>
    <n v="127223.84583076923"/>
    <x v="9"/>
    <n v="6276"/>
    <n v="5801"/>
    <x v="3"/>
  </r>
  <r>
    <x v="26"/>
    <x v="7"/>
    <n v="29824.5"/>
    <n v="2526909"/>
    <n v="2092407.26"/>
    <n v="62346.415384615379"/>
    <x v="8"/>
    <n v="1868"/>
    <n v="1706"/>
    <x v="4"/>
  </r>
  <r>
    <x v="26"/>
    <x v="5"/>
    <n v="200029.5"/>
    <n v="19959801"/>
    <n v="15125624.641999999"/>
    <n v="318671.85465384612"/>
    <x v="14"/>
    <n v="12822"/>
    <n v="11916"/>
    <x v="4"/>
  </r>
  <r>
    <x v="26"/>
    <x v="0"/>
    <n v="193719"/>
    <n v="19071117"/>
    <n v="14541424.877999999"/>
    <n v="304806.9854230769"/>
    <x v="0"/>
    <n v="12211"/>
    <n v="11427"/>
    <x v="4"/>
  </r>
  <r>
    <x v="26"/>
    <x v="3"/>
    <n v="17197.5"/>
    <n v="1386262.5"/>
    <n v="1130117.3810000001"/>
    <n v="121581.84923076924"/>
    <x v="6"/>
    <n v="1006"/>
    <n v="904"/>
    <x v="4"/>
  </r>
  <r>
    <x v="26"/>
    <x v="13"/>
    <n v="12666"/>
    <n v="1184865"/>
    <n v="953822.62099999993"/>
    <n v="340158.78723076923"/>
    <x v="2"/>
    <n v="779"/>
    <n v="673"/>
    <x v="4"/>
  </r>
  <r>
    <x v="26"/>
    <x v="10"/>
    <n v="38194.5"/>
    <n v="3449302.5"/>
    <n v="2798056.2479999997"/>
    <n v="174707.83838461537"/>
    <x v="13"/>
    <n v="2254"/>
    <n v="2061"/>
    <x v="4"/>
  </r>
  <r>
    <x v="26"/>
    <x v="11"/>
    <n v="76663.5"/>
    <n v="6451032"/>
    <n v="5048965.7960000001"/>
    <n v="94608.146153846144"/>
    <x v="9"/>
    <n v="5035"/>
    <n v="4683"/>
    <x v="4"/>
  </r>
  <r>
    <x v="26"/>
    <x v="1"/>
    <n v="375744"/>
    <n v="38191381.5"/>
    <n v="28822960.470999997"/>
    <n v="574198.11538461538"/>
    <x v="1"/>
    <n v="21004"/>
    <n v="19556"/>
    <x v="4"/>
  </r>
  <r>
    <x v="26"/>
    <x v="2"/>
    <n v="18075"/>
    <n v="1548099"/>
    <n v="1256993.4810000001"/>
    <n v="213288.93846153846"/>
    <x v="3"/>
    <n v="1128"/>
    <n v="1001"/>
    <x v="4"/>
  </r>
  <r>
    <x v="26"/>
    <x v="9"/>
    <n v="34303.5"/>
    <n v="2924746.5"/>
    <n v="2399312.9350000001"/>
    <n v="282325.24615384615"/>
    <x v="11"/>
    <n v="1999"/>
    <n v="1829"/>
    <x v="4"/>
  </r>
  <r>
    <x v="26"/>
    <x v="8"/>
    <n v="287740.5"/>
    <n v="28188534"/>
    <n v="21369401.386999998"/>
    <n v="607679.34615384613"/>
    <x v="12"/>
    <n v="16432"/>
    <n v="15345"/>
    <x v="4"/>
  </r>
  <r>
    <x v="26"/>
    <x v="6"/>
    <n v="9994.5"/>
    <n v="828984"/>
    <n v="702631.81099999999"/>
    <n v="82264.567169230766"/>
    <x v="5"/>
    <n v="639"/>
    <n v="557"/>
    <x v="4"/>
  </r>
  <r>
    <x v="26"/>
    <x v="12"/>
    <n v="74649"/>
    <n v="6098236.5"/>
    <n v="5042435.841"/>
    <n v="156805.83461538461"/>
    <x v="10"/>
    <n v="4915"/>
    <n v="4562"/>
    <x v="4"/>
  </r>
  <r>
    <x v="26"/>
    <x v="4"/>
    <n v="31854"/>
    <n v="2915533.5"/>
    <n v="2431800.3939999999"/>
    <n v="155421.87692307692"/>
    <x v="11"/>
    <n v="2015"/>
    <n v="1803"/>
    <x v="4"/>
  </r>
  <r>
    <x v="27"/>
    <x v="9"/>
    <n v="35592"/>
    <n v="3176580"/>
    <n v="2540760.0409999997"/>
    <n v="351098.05384615384"/>
    <x v="11"/>
    <n v="2087"/>
    <n v="1914"/>
    <x v="4"/>
  </r>
  <r>
    <x v="27"/>
    <x v="5"/>
    <n v="198751.5"/>
    <n v="20582743.5"/>
    <n v="14894008.652000001"/>
    <n v="316452.66153846157"/>
    <x v="4"/>
    <n v="12983"/>
    <n v="12056"/>
    <x v="4"/>
  </r>
  <r>
    <x v="27"/>
    <x v="8"/>
    <n v="266983.5"/>
    <n v="27165913.5"/>
    <n v="19659432.722999997"/>
    <n v="698314.9846153846"/>
    <x v="12"/>
    <n v="15822"/>
    <n v="14753"/>
    <x v="4"/>
  </r>
  <r>
    <x v="27"/>
    <x v="12"/>
    <n v="66316.5"/>
    <n v="5704650"/>
    <n v="4375924.2359999996"/>
    <n v="135246.95929230767"/>
    <x v="10"/>
    <n v="4641"/>
    <n v="4274"/>
    <x v="4"/>
  </r>
  <r>
    <x v="27"/>
    <x v="11"/>
    <n v="76999.5"/>
    <n v="6645603"/>
    <n v="5032216.1889999993"/>
    <n v="100883.95384615385"/>
    <x v="9"/>
    <n v="5210"/>
    <n v="4841"/>
    <x v="4"/>
  </r>
  <r>
    <x v="27"/>
    <x v="7"/>
    <n v="28494"/>
    <n v="2512803"/>
    <n v="1972327.267"/>
    <n v="174025.3846153846"/>
    <x v="11"/>
    <n v="1899"/>
    <n v="1738"/>
    <x v="4"/>
  </r>
  <r>
    <x v="27"/>
    <x v="1"/>
    <n v="349734"/>
    <n v="36883428"/>
    <n v="26438356.802999999"/>
    <n v="742420.26923076913"/>
    <x v="16"/>
    <n v="20358"/>
    <n v="18890"/>
    <x v="4"/>
  </r>
  <r>
    <x v="27"/>
    <x v="10"/>
    <n v="38740.5"/>
    <n v="3561655.5"/>
    <n v="2769041.2770000002"/>
    <n v="180495.52483076922"/>
    <x v="13"/>
    <n v="2330"/>
    <n v="2142"/>
    <x v="4"/>
  </r>
  <r>
    <x v="27"/>
    <x v="0"/>
    <n v="192948"/>
    <n v="19806927"/>
    <n v="14358653.389999999"/>
    <n v="319377.7946153846"/>
    <x v="0"/>
    <n v="12336"/>
    <n v="11519"/>
    <x v="4"/>
  </r>
  <r>
    <x v="27"/>
    <x v="6"/>
    <n v="12280.5"/>
    <n v="1030440"/>
    <n v="871047.598"/>
    <n v="85172.084615384621"/>
    <x v="5"/>
    <n v="739"/>
    <n v="642"/>
    <x v="4"/>
  </r>
  <r>
    <x v="27"/>
    <x v="4"/>
    <n v="30603"/>
    <n v="2865727.5"/>
    <n v="2288224.429"/>
    <n v="167381.28187692308"/>
    <x v="11"/>
    <n v="2011"/>
    <n v="1791"/>
    <x v="4"/>
  </r>
  <r>
    <x v="27"/>
    <x v="2"/>
    <n v="17211"/>
    <n v="1507867.5"/>
    <n v="1217527.6069999998"/>
    <n v="246242.8615384615"/>
    <x v="3"/>
    <n v="1142"/>
    <n v="1020"/>
    <x v="4"/>
  </r>
  <r>
    <x v="27"/>
    <x v="13"/>
    <n v="13260"/>
    <n v="1230687"/>
    <n v="985675.48699999996"/>
    <n v="224353.45695384615"/>
    <x v="2"/>
    <n v="835"/>
    <n v="736"/>
    <x v="4"/>
  </r>
  <r>
    <x v="27"/>
    <x v="3"/>
    <n v="15807"/>
    <n v="1326705"/>
    <n v="1070563.6439999999"/>
    <n v="123343.24153846155"/>
    <x v="6"/>
    <n v="989"/>
    <n v="887"/>
    <x v="4"/>
  </r>
  <r>
    <x v="28"/>
    <x v="6"/>
    <n v="11835"/>
    <n v="983109"/>
    <n v="825345.05300000007"/>
    <n v="109486.33076923077"/>
    <x v="5"/>
    <n v="692"/>
    <n v="601"/>
    <x v="4"/>
  </r>
  <r>
    <x v="28"/>
    <x v="0"/>
    <n v="232369.5"/>
    <n v="23856345"/>
    <n v="17297352.185000002"/>
    <n v="279472.16153846151"/>
    <x v="0"/>
    <n v="14482"/>
    <n v="13510"/>
    <x v="4"/>
  </r>
  <r>
    <x v="28"/>
    <x v="14"/>
    <n v="10437"/>
    <n v="833815.5"/>
    <n v="737888.36599999992"/>
    <n v="39424.853846153841"/>
    <x v="17"/>
    <n v="577"/>
    <n v="389"/>
    <x v="4"/>
  </r>
  <r>
    <x v="28"/>
    <x v="1"/>
    <n v="369861"/>
    <n v="38365960.5"/>
    <n v="27592063.502999999"/>
    <n v="589339.03384615376"/>
    <x v="16"/>
    <n v="21153"/>
    <n v="19673"/>
    <x v="4"/>
  </r>
  <r>
    <x v="28"/>
    <x v="5"/>
    <n v="244905"/>
    <n v="25163431.5"/>
    <n v="18210825.697000001"/>
    <n v="272401.2"/>
    <x v="4"/>
    <n v="15369"/>
    <n v="14299"/>
    <x v="4"/>
  </r>
  <r>
    <x v="28"/>
    <x v="9"/>
    <n v="33423"/>
    <n v="2970330"/>
    <n v="2395998.3769999999"/>
    <n v="259067.63954615386"/>
    <x v="11"/>
    <n v="2044"/>
    <n v="1863"/>
    <x v="4"/>
  </r>
  <r>
    <x v="28"/>
    <x v="3"/>
    <n v="14419.5"/>
    <n v="1210456.5"/>
    <n v="970917.12399999995"/>
    <n v="88147.13846153846"/>
    <x v="6"/>
    <n v="914"/>
    <n v="804"/>
    <x v="4"/>
  </r>
  <r>
    <x v="28"/>
    <x v="8"/>
    <n v="276966"/>
    <n v="27872617.898850001"/>
    <n v="20223763.805"/>
    <n v="645572.57826153841"/>
    <x v="12"/>
    <n v="16459"/>
    <n v="15355"/>
    <x v="4"/>
  </r>
  <r>
    <x v="28"/>
    <x v="13"/>
    <n v="12259.5"/>
    <n v="1152054"/>
    <n v="906579.62099999993"/>
    <n v="217611.18753846153"/>
    <x v="2"/>
    <n v="812"/>
    <n v="711"/>
    <x v="4"/>
  </r>
  <r>
    <x v="28"/>
    <x v="11"/>
    <n v="79975.5"/>
    <n v="6676459.5"/>
    <n v="5083946.1689999998"/>
    <n v="141931.13193076922"/>
    <x v="9"/>
    <n v="5493"/>
    <n v="5119"/>
    <x v="4"/>
  </r>
  <r>
    <x v="28"/>
    <x v="7"/>
    <n v="27156"/>
    <n v="2410803"/>
    <n v="1897998.2520000001"/>
    <n v="96303.4"/>
    <x v="11"/>
    <n v="1814"/>
    <n v="1655"/>
    <x v="4"/>
  </r>
  <r>
    <x v="28"/>
    <x v="4"/>
    <n v="31407"/>
    <n v="2907411"/>
    <n v="2288433.4950000001"/>
    <n v="193538.8704076923"/>
    <x v="11"/>
    <n v="2036"/>
    <n v="1790"/>
    <x v="4"/>
  </r>
  <r>
    <x v="28"/>
    <x v="10"/>
    <n v="40744.5"/>
    <n v="3700311"/>
    <n v="2861069.8419999997"/>
    <n v="170303.62015384613"/>
    <x v="13"/>
    <n v="2418"/>
    <n v="2215"/>
    <x v="4"/>
  </r>
  <r>
    <x v="28"/>
    <x v="2"/>
    <n v="17391"/>
    <n v="1489132.5"/>
    <n v="1209901.0159999998"/>
    <n v="272121.81538461539"/>
    <x v="3"/>
    <n v="1140"/>
    <n v="1016"/>
    <x v="4"/>
  </r>
  <r>
    <x v="28"/>
    <x v="12"/>
    <n v="67726.5"/>
    <n v="5864989.5"/>
    <n v="4506085.4840000002"/>
    <n v="167003.69436153845"/>
    <x v="10"/>
    <n v="4770"/>
    <n v="4424"/>
    <x v="4"/>
  </r>
  <r>
    <x v="29"/>
    <x v="8"/>
    <n v="286558.5"/>
    <n v="29256993"/>
    <n v="21169527.457000002"/>
    <n v="646741.28130000003"/>
    <x v="12"/>
    <n v="17115"/>
    <n v="15962"/>
    <x v="4"/>
  </r>
  <r>
    <x v="29"/>
    <x v="1"/>
    <n v="370012.5"/>
    <n v="39034861.5"/>
    <n v="28040467.216000002"/>
    <n v="681486.56664615381"/>
    <x v="16"/>
    <n v="21384"/>
    <n v="19897"/>
    <x v="4"/>
  </r>
  <r>
    <x v="29"/>
    <x v="13"/>
    <n v="13203"/>
    <n v="1211457"/>
    <n v="964554.21099999989"/>
    <n v="156117.80846153846"/>
    <x v="2"/>
    <n v="809"/>
    <n v="702"/>
    <x v="4"/>
  </r>
  <r>
    <x v="29"/>
    <x v="2"/>
    <n v="18069"/>
    <n v="1603084.5"/>
    <n v="1312709.0090000001"/>
    <n v="241760.20769230771"/>
    <x v="3"/>
    <n v="1203"/>
    <n v="1077"/>
    <x v="4"/>
  </r>
  <r>
    <x v="29"/>
    <x v="9"/>
    <n v="32817"/>
    <n v="3015751.5"/>
    <n v="2415980.7719999999"/>
    <n v="346048.63569230767"/>
    <x v="11"/>
    <n v="2079"/>
    <n v="1893"/>
    <x v="4"/>
  </r>
  <r>
    <x v="29"/>
    <x v="5"/>
    <n v="215592"/>
    <n v="22342300.5"/>
    <n v="16240834.603999998"/>
    <n v="285591.72307692305"/>
    <x v="4"/>
    <n v="13942"/>
    <n v="12986"/>
    <x v="4"/>
  </r>
  <r>
    <x v="29"/>
    <x v="12"/>
    <n v="69010.5"/>
    <n v="5985894"/>
    <n v="4624968.49"/>
    <n v="168769.33384615384"/>
    <x v="10"/>
    <n v="4951"/>
    <n v="4584"/>
    <x v="4"/>
  </r>
  <r>
    <x v="29"/>
    <x v="14"/>
    <n v="8362.5"/>
    <n v="687684"/>
    <n v="597300.38899999997"/>
    <n v="48380.499253846152"/>
    <x v="17"/>
    <n v="409"/>
    <n v="329"/>
    <x v="4"/>
  </r>
  <r>
    <x v="29"/>
    <x v="6"/>
    <n v="12490.5"/>
    <n v="1054798.5"/>
    <n v="878389.06499999994"/>
    <n v="67454.765369230765"/>
    <x v="5"/>
    <n v="757"/>
    <n v="660"/>
    <x v="4"/>
  </r>
  <r>
    <x v="29"/>
    <x v="0"/>
    <n v="203532"/>
    <n v="20953324.5"/>
    <n v="15301120.521000002"/>
    <n v="356339.00384615385"/>
    <x v="0"/>
    <n v="13091"/>
    <n v="12216"/>
    <x v="4"/>
  </r>
  <r>
    <x v="29"/>
    <x v="3"/>
    <n v="15276"/>
    <n v="1350199.5"/>
    <n v="1100106.21"/>
    <n v="107692.85196923077"/>
    <x v="6"/>
    <n v="962"/>
    <n v="859"/>
    <x v="4"/>
  </r>
  <r>
    <x v="29"/>
    <x v="7"/>
    <n v="28050"/>
    <n v="2458555.5"/>
    <n v="1979227.4479999999"/>
    <n v="122940.53466153846"/>
    <x v="11"/>
    <n v="1873"/>
    <n v="1715"/>
    <x v="4"/>
  </r>
  <r>
    <x v="29"/>
    <x v="11"/>
    <n v="78544.5"/>
    <n v="6701083.5"/>
    <n v="5109499.6169999996"/>
    <n v="76226.26923076922"/>
    <x v="9"/>
    <n v="5330"/>
    <n v="4977"/>
    <x v="4"/>
  </r>
  <r>
    <x v="29"/>
    <x v="10"/>
    <n v="40420.5"/>
    <n v="3780852"/>
    <n v="2893288.4459999995"/>
    <n v="291528.45785384614"/>
    <x v="13"/>
    <n v="2430"/>
    <n v="2216"/>
    <x v="4"/>
  </r>
  <r>
    <x v="29"/>
    <x v="4"/>
    <n v="31257"/>
    <n v="2924133"/>
    <n v="2311405.017"/>
    <n v="148582.33846153846"/>
    <x v="11"/>
    <n v="2079"/>
    <n v="1856"/>
    <x v="4"/>
  </r>
  <r>
    <x v="30"/>
    <x v="6"/>
    <n v="13038"/>
    <n v="1114552.5"/>
    <n v="939269.56700000004"/>
    <n v="74269.06047692307"/>
    <x v="5"/>
    <n v="791"/>
    <n v="697"/>
    <x v="4"/>
  </r>
  <r>
    <x v="30"/>
    <x v="14"/>
    <n v="8428.5"/>
    <n v="694669.5"/>
    <n v="594994.696"/>
    <n v="42699.38461538461"/>
    <x v="17"/>
    <n v="420"/>
    <n v="347"/>
    <x v="4"/>
  </r>
  <r>
    <x v="30"/>
    <x v="5"/>
    <n v="199753.5"/>
    <n v="20535733.5"/>
    <n v="15173462.744000001"/>
    <n v="257491.36923076925"/>
    <x v="14"/>
    <n v="12854"/>
    <n v="11954"/>
    <x v="4"/>
  </r>
  <r>
    <x v="30"/>
    <x v="0"/>
    <n v="191641.5"/>
    <n v="19549036.5"/>
    <n v="14481164.23"/>
    <n v="266079.27846153843"/>
    <x v="0"/>
    <n v="12409"/>
    <n v="11582"/>
    <x v="4"/>
  </r>
  <r>
    <x v="30"/>
    <x v="10"/>
    <n v="41442"/>
    <n v="3893680.5"/>
    <n v="3004872.3489999999"/>
    <n v="190911.88401538462"/>
    <x v="18"/>
    <n v="2454"/>
    <n v="2239"/>
    <x v="4"/>
  </r>
  <r>
    <x v="30"/>
    <x v="11"/>
    <n v="78141"/>
    <n v="6641569.5"/>
    <n v="5084073.5159999998"/>
    <n v="142499.01538461537"/>
    <x v="9"/>
    <n v="5355"/>
    <n v="4969"/>
    <x v="4"/>
  </r>
  <r>
    <x v="30"/>
    <x v="3"/>
    <n v="15678"/>
    <n v="1387443"/>
    <n v="1121336.507"/>
    <n v="101620.2923076923"/>
    <x v="6"/>
    <n v="1020"/>
    <n v="911"/>
    <x v="4"/>
  </r>
  <r>
    <x v="30"/>
    <x v="2"/>
    <n v="16500"/>
    <n v="1487928"/>
    <n v="1187884.8939999999"/>
    <n v="279400.0153846154"/>
    <x v="3"/>
    <n v="1097"/>
    <n v="968"/>
    <x v="4"/>
  </r>
  <r>
    <x v="30"/>
    <x v="8"/>
    <n v="278491.5"/>
    <n v="28151004.75"/>
    <n v="20806418.796"/>
    <n v="591565.35384615383"/>
    <x v="12"/>
    <n v="16453"/>
    <n v="15289"/>
    <x v="4"/>
  </r>
  <r>
    <x v="30"/>
    <x v="9"/>
    <n v="30982.5"/>
    <n v="2827773"/>
    <n v="2232253.034"/>
    <n v="343211.54262307688"/>
    <x v="11"/>
    <n v="1886"/>
    <n v="1736"/>
    <x v="4"/>
  </r>
  <r>
    <x v="30"/>
    <x v="4"/>
    <n v="31974"/>
    <n v="3004213.5"/>
    <n v="2389834.3129999996"/>
    <n v="174780.66518461538"/>
    <x v="11"/>
    <n v="2088"/>
    <n v="1848"/>
    <x v="4"/>
  </r>
  <r>
    <x v="30"/>
    <x v="15"/>
    <n v="8536.5"/>
    <n v="643944"/>
    <n v="640961.69299999997"/>
    <n v="61475.592307692306"/>
    <x v="2"/>
    <n v="464"/>
    <n v="390"/>
    <x v="4"/>
  </r>
  <r>
    <x v="30"/>
    <x v="12"/>
    <n v="69945"/>
    <n v="6101931"/>
    <n v="4743581.9779999992"/>
    <n v="226018.55243846151"/>
    <x v="19"/>
    <n v="4840"/>
    <n v="4475"/>
    <x v="4"/>
  </r>
  <r>
    <x v="30"/>
    <x v="13"/>
    <n v="13864.5"/>
    <n v="1239747"/>
    <n v="995597.5199999999"/>
    <n v="216733.44615384613"/>
    <x v="15"/>
    <n v="876"/>
    <n v="762"/>
    <x v="4"/>
  </r>
  <r>
    <x v="30"/>
    <x v="7"/>
    <n v="28197"/>
    <n v="2559211.5"/>
    <n v="2038847.0090000001"/>
    <n v="74270.530769230769"/>
    <x v="11"/>
    <n v="1875"/>
    <n v="1701"/>
    <x v="4"/>
  </r>
  <r>
    <x v="30"/>
    <x v="1"/>
    <n v="364638"/>
    <n v="37947688.5"/>
    <n v="27829971.363000002"/>
    <n v="628647.33076923073"/>
    <x v="16"/>
    <n v="20868"/>
    <n v="19342"/>
    <x v="4"/>
  </r>
  <r>
    <x v="31"/>
    <x v="15"/>
    <n v="8350.5"/>
    <n v="651237"/>
    <n v="601485.12600000005"/>
    <n v="83014.635053846156"/>
    <x v="2"/>
    <n v="400"/>
    <n v="329"/>
    <x v="4"/>
  </r>
  <r>
    <x v="31"/>
    <x v="9"/>
    <n v="35431.5"/>
    <n v="3193167"/>
    <n v="2545757.0549999997"/>
    <n v="202281.06923076924"/>
    <x v="11"/>
    <n v="2111"/>
    <n v="1917"/>
    <x v="4"/>
  </r>
  <r>
    <x v="31"/>
    <x v="3"/>
    <n v="16878"/>
    <n v="1438255.5"/>
    <n v="1180692.7039999999"/>
    <n v="102040.10621538461"/>
    <x v="6"/>
    <n v="1014"/>
    <n v="893"/>
    <x v="4"/>
  </r>
  <r>
    <x v="31"/>
    <x v="5"/>
    <n v="232102.5"/>
    <n v="23120443.5"/>
    <n v="17632080.519000001"/>
    <n v="331721.66923076921"/>
    <x v="4"/>
    <n v="14507"/>
    <n v="13386"/>
    <x v="4"/>
  </r>
  <r>
    <x v="31"/>
    <x v="12"/>
    <n v="84433.5"/>
    <n v="7228395"/>
    <n v="5795765.9359999998"/>
    <n v="264121.66047692305"/>
    <x v="19"/>
    <n v="5672"/>
    <n v="5198"/>
    <x v="4"/>
  </r>
  <r>
    <x v="31"/>
    <x v="8"/>
    <n v="422965.5"/>
    <n v="41767140.105000004"/>
    <n v="32361318.846999999"/>
    <n v="525087.91538461542"/>
    <x v="12"/>
    <n v="22403"/>
    <n v="20676"/>
    <x v="4"/>
  </r>
  <r>
    <x v="31"/>
    <x v="10"/>
    <n v="44569.5"/>
    <n v="4108596"/>
    <n v="3229427.0830000001"/>
    <n v="121448.35925384614"/>
    <x v="18"/>
    <n v="2597"/>
    <n v="2379"/>
    <x v="4"/>
  </r>
  <r>
    <x v="31"/>
    <x v="14"/>
    <n v="9927"/>
    <n v="850840.5"/>
    <n v="733232.38899999997"/>
    <n v="51066.353846153841"/>
    <x v="17"/>
    <n v="491"/>
    <n v="411"/>
    <x v="4"/>
  </r>
  <r>
    <x v="31"/>
    <x v="4"/>
    <n v="35346"/>
    <n v="3258054"/>
    <n v="2595610.66"/>
    <n v="195198.78461538462"/>
    <x v="11"/>
    <n v="2249"/>
    <n v="2000"/>
    <x v="4"/>
  </r>
  <r>
    <x v="31"/>
    <x v="2"/>
    <n v="19647"/>
    <n v="1764669"/>
    <n v="1409485.402"/>
    <n v="182377.32307692306"/>
    <x v="3"/>
    <n v="1296"/>
    <n v="1153"/>
    <x v="4"/>
  </r>
  <r>
    <x v="31"/>
    <x v="6"/>
    <n v="14823"/>
    <n v="1273464"/>
    <n v="1068326.9369999999"/>
    <n v="76299.023384615386"/>
    <x v="5"/>
    <n v="873"/>
    <n v="770"/>
    <x v="4"/>
  </r>
  <r>
    <x v="31"/>
    <x v="1"/>
    <n v="524481"/>
    <n v="54172029"/>
    <n v="41382275.210999995"/>
    <n v="512623.0388076923"/>
    <x v="16"/>
    <n v="25828"/>
    <n v="23974"/>
    <x v="4"/>
  </r>
  <r>
    <x v="31"/>
    <x v="0"/>
    <n v="226476"/>
    <n v="22416151.5"/>
    <n v="17175270.221000001"/>
    <n v="306548.18846153846"/>
    <x v="0"/>
    <n v="14031"/>
    <n v="12943"/>
    <x v="4"/>
  </r>
  <r>
    <x v="31"/>
    <x v="11"/>
    <n v="87552"/>
    <n v="7387116"/>
    <n v="5815890.3319999995"/>
    <n v="161811.89230769229"/>
    <x v="9"/>
    <n v="5751"/>
    <n v="5319"/>
    <x v="4"/>
  </r>
  <r>
    <x v="31"/>
    <x v="13"/>
    <n v="17052"/>
    <n v="1549020"/>
    <n v="1246591.997"/>
    <n v="104864.4846153846"/>
    <x v="15"/>
    <n v="981"/>
    <n v="859"/>
    <x v="4"/>
  </r>
  <r>
    <x v="31"/>
    <x v="7"/>
    <n v="32782.5"/>
    <n v="2854741.5"/>
    <n v="2293738.9569999999"/>
    <n v="58400.799200000001"/>
    <x v="11"/>
    <n v="2064"/>
    <n v="1896"/>
    <x v="4"/>
  </r>
  <r>
    <x v="32"/>
    <x v="8"/>
    <n v="364882.5"/>
    <n v="35724493.5"/>
    <n v="27535617.434"/>
    <n v="541116.6988461538"/>
    <x v="12"/>
    <n v="20243"/>
    <n v="18711"/>
    <x v="4"/>
  </r>
  <r>
    <x v="32"/>
    <x v="15"/>
    <n v="10029"/>
    <n v="787101"/>
    <n v="707654.63099999994"/>
    <n v="112379.26539999999"/>
    <x v="2"/>
    <n v="490"/>
    <n v="409"/>
    <x v="4"/>
  </r>
  <r>
    <x v="32"/>
    <x v="7"/>
    <n v="34681.5"/>
    <n v="3005334"/>
    <n v="2408136.8190000001"/>
    <n v="113231.09230769232"/>
    <x v="11"/>
    <n v="2174"/>
    <n v="1957"/>
    <x v="4"/>
  </r>
  <r>
    <x v="32"/>
    <x v="4"/>
    <n v="39867"/>
    <n v="3654166.5"/>
    <n v="2919786.2949999999"/>
    <n v="182639.11723076922"/>
    <x v="11"/>
    <n v="2451"/>
    <n v="2178"/>
    <x v="4"/>
  </r>
  <r>
    <x v="32"/>
    <x v="9"/>
    <n v="44001"/>
    <n v="3921784.5"/>
    <n v="3132604.841"/>
    <n v="242715.26253846151"/>
    <x v="11"/>
    <n v="2597"/>
    <n v="2376"/>
    <x v="4"/>
  </r>
  <r>
    <x v="32"/>
    <x v="13"/>
    <n v="17946"/>
    <n v="1609090.5"/>
    <n v="1298844.2"/>
    <n v="137945.5276"/>
    <x v="15"/>
    <n v="1048"/>
    <n v="918"/>
    <x v="4"/>
  </r>
  <r>
    <x v="32"/>
    <x v="14"/>
    <n v="11220"/>
    <n v="928675.5"/>
    <n v="802403.80799999996"/>
    <n v="136423.60523076923"/>
    <x v="17"/>
    <n v="532"/>
    <n v="449"/>
    <x v="4"/>
  </r>
  <r>
    <x v="32"/>
    <x v="1"/>
    <n v="453123"/>
    <n v="46370904"/>
    <n v="35190775.285000004"/>
    <n v="552625.80000000005"/>
    <x v="16"/>
    <n v="24325"/>
    <n v="22469"/>
    <x v="4"/>
  </r>
  <r>
    <x v="32"/>
    <x v="2"/>
    <n v="27250.5"/>
    <n v="2457252"/>
    <n v="1983435.05"/>
    <n v="175066.50692307693"/>
    <x v="3"/>
    <n v="1697"/>
    <n v="1499"/>
    <x v="4"/>
  </r>
  <r>
    <x v="32"/>
    <x v="6"/>
    <n v="14728.5"/>
    <n v="1260483"/>
    <n v="1048221.1390000001"/>
    <n v="86278.176699999996"/>
    <x v="5"/>
    <n v="865"/>
    <n v="763"/>
    <x v="4"/>
  </r>
  <r>
    <x v="32"/>
    <x v="0"/>
    <n v="244734"/>
    <n v="24151980"/>
    <n v="18429449.488000002"/>
    <n v="303444.36538461538"/>
    <x v="0"/>
    <n v="14590"/>
    <n v="13551"/>
    <x v="4"/>
  </r>
  <r>
    <x v="32"/>
    <x v="12"/>
    <n v="106926"/>
    <n v="9098386.5"/>
    <n v="7354572.0109999999"/>
    <n v="193869.59292307691"/>
    <x v="19"/>
    <n v="6645"/>
    <n v="6122"/>
    <x v="4"/>
  </r>
  <r>
    <x v="32"/>
    <x v="10"/>
    <n v="48286.5"/>
    <n v="4456441.5"/>
    <n v="3473157.5449999999"/>
    <n v="205639.55141538463"/>
    <x v="18"/>
    <n v="2793"/>
    <n v="2539"/>
    <x v="4"/>
  </r>
  <r>
    <x v="32"/>
    <x v="5"/>
    <n v="246414"/>
    <n v="24527245.5"/>
    <n v="18595804.535"/>
    <n v="282204.5230769231"/>
    <x v="4"/>
    <n v="15030"/>
    <n v="13956"/>
    <x v="4"/>
  </r>
  <r>
    <x v="32"/>
    <x v="3"/>
    <n v="20688"/>
    <n v="1773154.5"/>
    <n v="1458979.4909999999"/>
    <n v="98432.213407692296"/>
    <x v="6"/>
    <n v="1216"/>
    <n v="1101"/>
    <x v="4"/>
  </r>
  <r>
    <x v="32"/>
    <x v="11"/>
    <n v="108123"/>
    <n v="9164707.5"/>
    <n v="7329868.665"/>
    <n v="137418.15930769229"/>
    <x v="9"/>
    <n v="6735"/>
    <n v="6264"/>
    <x v="4"/>
  </r>
  <r>
    <x v="33"/>
    <x v="15"/>
    <n v="7944"/>
    <n v="623971.5"/>
    <n v="565363.01599999995"/>
    <n v="64235.456923076919"/>
    <x v="2"/>
    <n v="441"/>
    <n v="368"/>
    <x v="5"/>
  </r>
  <r>
    <x v="33"/>
    <x v="3"/>
    <n v="16143"/>
    <n v="1423410"/>
    <n v="1183524.9380000001"/>
    <n v="41938.950392307692"/>
    <x v="6"/>
    <n v="1029"/>
    <n v="925"/>
    <x v="5"/>
  </r>
  <r>
    <x v="33"/>
    <x v="9"/>
    <n v="36999"/>
    <n v="3473895"/>
    <n v="2757933.63"/>
    <n v="112971.77692307692"/>
    <x v="13"/>
    <n v="2271"/>
    <n v="2085"/>
    <x v="5"/>
  </r>
  <r>
    <x v="33"/>
    <x v="11"/>
    <n v="89149.5"/>
    <n v="7512646.5"/>
    <n v="5979210.0970000001"/>
    <n v="47580.146153846152"/>
    <x v="9"/>
    <n v="5760"/>
    <n v="5367"/>
    <x v="5"/>
  </r>
  <r>
    <x v="33"/>
    <x v="6"/>
    <n v="12724.5"/>
    <n v="1045515"/>
    <n v="896490.07"/>
    <n v="49463.982984615388"/>
    <x v="5"/>
    <n v="749"/>
    <n v="655"/>
    <x v="5"/>
  </r>
  <r>
    <x v="33"/>
    <x v="4"/>
    <n v="32359.5"/>
    <n v="2991999"/>
    <n v="2374135.6799999997"/>
    <n v="106116.64615384616"/>
    <x v="11"/>
    <n v="2060"/>
    <n v="1826"/>
    <x v="5"/>
  </r>
  <r>
    <x v="33"/>
    <x v="8"/>
    <n v="294337.5"/>
    <n v="29327766"/>
    <n v="22491044.692999996"/>
    <n v="283716.73846153845"/>
    <x v="12"/>
    <n v="17235"/>
    <n v="16052"/>
    <x v="5"/>
  </r>
  <r>
    <x v="33"/>
    <x v="1"/>
    <n v="379663.5"/>
    <n v="39380178"/>
    <n v="29726473.223999996"/>
    <n v="305744.98843076918"/>
    <x v="16"/>
    <n v="21392"/>
    <n v="19869"/>
    <x v="5"/>
  </r>
  <r>
    <x v="33"/>
    <x v="10"/>
    <n v="42423"/>
    <n v="3994153.5"/>
    <n v="3105853.9129999997"/>
    <n v="53605.712153846151"/>
    <x v="20"/>
    <n v="2522"/>
    <n v="2295"/>
    <x v="5"/>
  </r>
  <r>
    <x v="33"/>
    <x v="2"/>
    <n v="17689.5"/>
    <n v="1592119.5"/>
    <n v="1279369.1529999999"/>
    <n v="119890.85384615383"/>
    <x v="3"/>
    <n v="1186"/>
    <n v="1054"/>
    <x v="5"/>
  </r>
  <r>
    <x v="33"/>
    <x v="13"/>
    <n v="14808"/>
    <n v="1336789.5"/>
    <n v="1084824.9949999999"/>
    <n v="167974.06755384614"/>
    <x v="15"/>
    <n v="917"/>
    <n v="802"/>
    <x v="5"/>
  </r>
  <r>
    <x v="33"/>
    <x v="12"/>
    <n v="76234.5"/>
    <n v="6500848.5"/>
    <n v="5172874.4439999992"/>
    <n v="60556.251538461533"/>
    <x v="19"/>
    <n v="5215"/>
    <n v="4848"/>
    <x v="5"/>
  </r>
  <r>
    <x v="33"/>
    <x v="5"/>
    <n v="215277"/>
    <n v="21585316.5"/>
    <n v="16285354.714"/>
    <n v="183249.26153846155"/>
    <x v="4"/>
    <n v="13684"/>
    <n v="12690"/>
    <x v="5"/>
  </r>
  <r>
    <x v="33"/>
    <x v="0"/>
    <n v="206758.5"/>
    <n v="20717248.5"/>
    <n v="15667372.685999999"/>
    <n v="180007.08753846152"/>
    <x v="0"/>
    <n v="13106"/>
    <n v="12164"/>
    <x v="5"/>
  </r>
  <r>
    <x v="33"/>
    <x v="16"/>
    <n v="6409.5"/>
    <n v="493893"/>
    <n v="459762.61999999994"/>
    <n v="28040.97692307692"/>
    <x v="21"/>
    <n v="345"/>
    <n v="255"/>
    <x v="5"/>
  </r>
  <r>
    <x v="33"/>
    <x v="17"/>
    <n v="5127"/>
    <n v="468835.5"/>
    <n v="412625.88699999999"/>
    <n v="8642.376923076923"/>
    <x v="22"/>
    <n v="261"/>
    <n v="188"/>
    <x v="5"/>
  </r>
  <r>
    <x v="33"/>
    <x v="7"/>
    <n v="31372.5"/>
    <n v="2794324.5"/>
    <n v="2251714.5490000001"/>
    <n v="37852.04366923077"/>
    <x v="13"/>
    <n v="2056"/>
    <n v="1879"/>
    <x v="5"/>
  </r>
  <r>
    <x v="33"/>
    <x v="14"/>
    <n v="10416"/>
    <n v="866023.5"/>
    <n v="744833.00199999998"/>
    <n v="19998.63846153846"/>
    <x v="17"/>
    <n v="530"/>
    <n v="447"/>
    <x v="5"/>
  </r>
  <r>
    <x v="34"/>
    <x v="8"/>
    <n v="272926.5"/>
    <n v="27770092.5"/>
    <n v="20952913.508000001"/>
    <n v="872904.40428461542"/>
    <x v="7"/>
    <n v="16285"/>
    <n v="15130"/>
    <x v="5"/>
  </r>
  <r>
    <x v="34"/>
    <x v="3"/>
    <n v="14238"/>
    <n v="1293219"/>
    <n v="1006008.1159999999"/>
    <n v="129348.2923076923"/>
    <x v="6"/>
    <n v="923"/>
    <n v="824"/>
    <x v="5"/>
  </r>
  <r>
    <x v="34"/>
    <x v="16"/>
    <n v="5166"/>
    <n v="389013"/>
    <n v="357353.07299999997"/>
    <n v="141592.70844615385"/>
    <x v="21"/>
    <n v="294"/>
    <n v="224"/>
    <x v="5"/>
  </r>
  <r>
    <x v="34"/>
    <x v="0"/>
    <n v="183228"/>
    <n v="18914194.5"/>
    <n v="13959979.012"/>
    <n v="464232.54846153839"/>
    <x v="0"/>
    <n v="11864"/>
    <n v="11071"/>
    <x v="5"/>
  </r>
  <r>
    <x v="34"/>
    <x v="5"/>
    <n v="188776.5"/>
    <n v="19465372.5"/>
    <n v="14354207.141999999"/>
    <n v="467483.70729230763"/>
    <x v="4"/>
    <n v="12299"/>
    <n v="11448"/>
    <x v="5"/>
  </r>
  <r>
    <x v="34"/>
    <x v="7"/>
    <n v="27960"/>
    <n v="2538967.5"/>
    <n v="1983277.5959999997"/>
    <n v="134168.53587692307"/>
    <x v="13"/>
    <n v="1879"/>
    <n v="1720"/>
    <x v="5"/>
  </r>
  <r>
    <x v="34"/>
    <x v="13"/>
    <n v="16476"/>
    <n v="1565632.5"/>
    <n v="1234060.9909999999"/>
    <n v="194827.87672307692"/>
    <x v="15"/>
    <n v="1019"/>
    <n v="895"/>
    <x v="5"/>
  </r>
  <r>
    <x v="34"/>
    <x v="2"/>
    <n v="16687.5"/>
    <n v="1526608.5"/>
    <n v="1202670.0489999999"/>
    <n v="340349.53369230771"/>
    <x v="3"/>
    <n v="1185"/>
    <n v="1042"/>
    <x v="5"/>
  </r>
  <r>
    <x v="34"/>
    <x v="9"/>
    <n v="31947"/>
    <n v="2945035.5"/>
    <n v="2320195.4450000003"/>
    <n v="383761.6669230769"/>
    <x v="13"/>
    <n v="2025"/>
    <n v="1849"/>
    <x v="5"/>
  </r>
  <r>
    <x v="34"/>
    <x v="4"/>
    <n v="32170.5"/>
    <n v="3013512"/>
    <n v="2355616.679"/>
    <n v="219429.2774153846"/>
    <x v="11"/>
    <n v="2136"/>
    <n v="1899"/>
    <x v="5"/>
  </r>
  <r>
    <x v="34"/>
    <x v="10"/>
    <n v="40528.5"/>
    <n v="3865251"/>
    <n v="2972895.4169999999"/>
    <n v="336001.08039230772"/>
    <x v="20"/>
    <n v="2531"/>
    <n v="2296"/>
    <x v="5"/>
  </r>
  <r>
    <x v="34"/>
    <x v="17"/>
    <n v="4408.5"/>
    <n v="410892"/>
    <n v="346029.05"/>
    <n v="36168.753846153842"/>
    <x v="22"/>
    <n v="237"/>
    <n v="175"/>
    <x v="5"/>
  </r>
  <r>
    <x v="34"/>
    <x v="6"/>
    <n v="11416.5"/>
    <n v="1007742"/>
    <n v="815296.88"/>
    <n v="145147.84546153847"/>
    <x v="5"/>
    <n v="719"/>
    <n v="627"/>
    <x v="5"/>
  </r>
  <r>
    <x v="34"/>
    <x v="15"/>
    <n v="7816.5"/>
    <n v="636345"/>
    <n v="550528.66300000006"/>
    <n v="190344.3008"/>
    <x v="2"/>
    <n v="453"/>
    <n v="370"/>
    <x v="5"/>
  </r>
  <r>
    <x v="34"/>
    <x v="12"/>
    <n v="64740"/>
    <n v="5800290"/>
    <n v="4332158.4330000002"/>
    <n v="205428.24997692305"/>
    <x v="19"/>
    <n v="4722"/>
    <n v="4352"/>
    <x v="5"/>
  </r>
  <r>
    <x v="34"/>
    <x v="1"/>
    <n v="349699.5"/>
    <n v="37257840.18135"/>
    <n v="27640203.134"/>
    <n v="744856.58547692304"/>
    <x v="23"/>
    <n v="20325"/>
    <n v="18935"/>
    <x v="5"/>
  </r>
  <r>
    <x v="34"/>
    <x v="11"/>
    <n v="77269.5"/>
    <n v="6829921.5"/>
    <n v="5152925.182"/>
    <n v="219200.11557692307"/>
    <x v="9"/>
    <n v="5468"/>
    <n v="5081"/>
    <x v="5"/>
  </r>
  <r>
    <x v="34"/>
    <x v="14"/>
    <n v="9474"/>
    <n v="802447.5"/>
    <n v="682814.14599999995"/>
    <n v="81560.983369230773"/>
    <x v="17"/>
    <n v="500"/>
    <n v="418"/>
    <x v="5"/>
  </r>
  <r>
    <x v="35"/>
    <x v="18"/>
    <m/>
    <m/>
    <m/>
    <m/>
    <x v="24"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d v="2020-04-28T00:00:00"/>
    <x v="0"/>
    <n v="195705"/>
    <n v="20003263.5"/>
    <n v="14633542.982000001"/>
    <n v="268185.43076923076"/>
    <n v="54"/>
    <n v="12306"/>
    <n v="11532"/>
    <x v="0"/>
    <n v="0.36694603108796192"/>
    <n v="0.25503513900273161"/>
  </r>
  <r>
    <d v="2020-04-28T00:00:00"/>
    <x v="1"/>
    <n v="376060.5"/>
    <n v="39918028.5"/>
    <n v="29154014.884"/>
    <n v="611904.23352307687"/>
    <n v="125"/>
    <n v="20914"/>
    <n v="19479"/>
    <x v="0"/>
    <n v="0.36921205051272005"/>
    <n v="0.25432391738677484"/>
  </r>
  <r>
    <d v="2020-04-28T00:00:00"/>
    <x v="2"/>
    <n v="13303.5"/>
    <n v="1102887"/>
    <n v="914116.79200000002"/>
    <n v="173095.92049999998"/>
    <n v="15"/>
    <n v="780"/>
    <n v="690"/>
    <x v="0"/>
    <n v="0.20650556871074302"/>
    <n v="1.4212052095998962E-2"/>
  </r>
  <r>
    <d v="2020-04-28T00:00:00"/>
    <x v="3"/>
    <n v="12541.5"/>
    <n v="992541"/>
    <n v="874678.696"/>
    <n v="83886.676923076913"/>
    <n v="15"/>
    <n v="636"/>
    <n v="547"/>
    <x v="0"/>
    <n v="0.13474925654299919"/>
    <n v="3.4230955776056698E-2"/>
  </r>
  <r>
    <d v="2020-04-28T00:00:00"/>
    <x v="4"/>
    <n v="23314.5"/>
    <n v="2136817.5"/>
    <n v="1701780.4779999999"/>
    <n v="141999.40078461537"/>
    <n v="17"/>
    <n v="1439"/>
    <n v="1265"/>
    <x v="0"/>
    <n v="0.25563639236905156"/>
    <n v="0.1371374116953763"/>
  </r>
  <r>
    <d v="2020-04-28T00:00:00"/>
    <x v="5"/>
    <n v="204637.5"/>
    <n v="21114898.5"/>
    <n v="15426373.358999999"/>
    <n v="255889.23846153845"/>
    <n v="59"/>
    <n v="12943"/>
    <n v="12072"/>
    <x v="0"/>
    <n v="0.36875323892515682"/>
    <n v="0.25728922649277536"/>
  </r>
  <r>
    <d v="2020-04-28T00:00:00"/>
    <x v="6"/>
    <n v="12331.5"/>
    <n v="869983.5"/>
    <n v="896773.32399999991"/>
    <n v="51681.038461538461"/>
    <n v="10"/>
    <n v="580"/>
    <n v="506"/>
    <x v="0"/>
    <n v="-2.9873573714821952E-2"/>
    <n v="-9.0198104287654166E-2"/>
  </r>
  <r>
    <d v="2020-04-28T00:00:00"/>
    <x v="7"/>
    <n v="25149"/>
    <n v="2277072"/>
    <n v="1804070.1239999998"/>
    <n v="125553.02143076922"/>
    <n v="18"/>
    <n v="1505"/>
    <n v="1368"/>
    <x v="0"/>
    <n v="0.2621859703276147"/>
    <n v="0.15258580078681347"/>
  </r>
  <r>
    <d v="2020-04-28T00:00:00"/>
    <x v="8"/>
    <n v="286002"/>
    <n v="29159032.5"/>
    <n v="21437602.310000002"/>
    <n v="637711.59372307686"/>
    <n v="128"/>
    <n v="16450"/>
    <n v="15320"/>
    <x v="0"/>
    <n v="0.36018161351925915"/>
    <n v="0.24293393809540562"/>
  </r>
  <r>
    <d v="2020-04-28T00:00:00"/>
    <x v="9"/>
    <n v="26940"/>
    <n v="2411587.5"/>
    <n v="1931011.4870000002"/>
    <n v="149032.79178461537"/>
    <n v="18"/>
    <n v="1539"/>
    <n v="1404"/>
    <x v="0"/>
    <n v="0.24887268472266719"/>
    <n v="0.13747924187506547"/>
  </r>
  <r>
    <d v="2020-04-28T00:00:00"/>
    <x v="10"/>
    <n v="32181"/>
    <n v="2863600.5"/>
    <n v="2246478.6170000001"/>
    <n v="140503.93076923076"/>
    <n v="19"/>
    <n v="1846"/>
    <n v="1681"/>
    <x v="0"/>
    <n v="0.27470632407982537"/>
    <n v="0.16644009952881667"/>
  </r>
  <r>
    <d v="2020-04-28T00:00:00"/>
    <x v="11"/>
    <n v="81826.5"/>
    <n v="7163644.5"/>
    <n v="5366333.7130000005"/>
    <n v="145122.77781538462"/>
    <n v="31"/>
    <n v="5465"/>
    <n v="5096"/>
    <x v="0"/>
    <n v="0.33492341012002197"/>
    <n v="0.23063512004045078"/>
  </r>
  <r>
    <d v="2020-04-28T00:00:00"/>
    <x v="12"/>
    <n v="73147.5"/>
    <n v="6288246"/>
    <n v="4798265.1129999999"/>
    <n v="123081.63515384615"/>
    <n v="36"/>
    <n v="4923"/>
    <n v="4560"/>
    <x v="0"/>
    <n v="0.31052491930118165"/>
    <n v="0.217373692416956"/>
  </r>
  <r>
    <d v="2020-04-29T00:00:00"/>
    <x v="5"/>
    <n v="208351.5"/>
    <n v="21615333"/>
    <n v="15729720.814999998"/>
    <n v="273156.71999999997"/>
    <n v="59"/>
    <n v="13186"/>
    <n v="12251"/>
    <x v="0"/>
    <n v="0.37417143344257148"/>
    <n v="0.2596515845950651"/>
  </r>
  <r>
    <d v="2020-04-29T00:00:00"/>
    <x v="3"/>
    <n v="12250.5"/>
    <n v="981519"/>
    <n v="867080.68200000003"/>
    <n v="102160.21538461538"/>
    <n v="15"/>
    <n v="659"/>
    <n v="575"/>
    <x v="0"/>
    <n v="0.13198116435489907"/>
    <n v="1.2509286743694812E-2"/>
  </r>
  <r>
    <d v="2020-04-29T00:00:00"/>
    <x v="0"/>
    <n v="203209.5"/>
    <n v="20871391.5"/>
    <n v="15206983.089"/>
    <n v="284467.66153846157"/>
    <n v="54"/>
    <n v="12747"/>
    <n v="11884"/>
    <x v="0"/>
    <n v="0.37248732229454251"/>
    <n v="0.25776627061312796"/>
  </r>
  <r>
    <d v="2020-04-29T00:00:00"/>
    <x v="7"/>
    <n v="25816.5"/>
    <n v="2360914.5"/>
    <n v="1868643.6719999998"/>
    <n v="137636.84266153845"/>
    <n v="18"/>
    <n v="1599"/>
    <n v="1450"/>
    <x v="0"/>
    <n v="0.26343750570333468"/>
    <n v="0.15021043131314657"/>
  </r>
  <r>
    <d v="2020-04-29T00:00:00"/>
    <x v="2"/>
    <n v="13014"/>
    <n v="1115992.5"/>
    <n v="928035.23599999992"/>
    <n v="185811.06153846154"/>
    <n v="15"/>
    <n v="786"/>
    <n v="695"/>
    <x v="0"/>
    <n v="0.20253246504963535"/>
    <n v="1.9231334095332587E-3"/>
  </r>
  <r>
    <d v="2020-04-29T00:00:00"/>
    <x v="10"/>
    <n v="29142"/>
    <n v="2627595"/>
    <n v="2033299.2799999998"/>
    <n v="202681.39594615382"/>
    <n v="19"/>
    <n v="1676"/>
    <n v="1516"/>
    <x v="0"/>
    <n v="0.29228147860259918"/>
    <n v="0.14903907339367231"/>
  </r>
  <r>
    <d v="2020-04-29T00:00:00"/>
    <x v="11"/>
    <n v="79527"/>
    <n v="7180498.5"/>
    <n v="5432087.9790000003"/>
    <n v="172769.19230769231"/>
    <n v="31"/>
    <n v="5378"/>
    <n v="4985"/>
    <x v="0"/>
    <n v="0.32186712140142226"/>
    <n v="0.21943341798515903"/>
  </r>
  <r>
    <d v="2020-04-29T00:00:00"/>
    <x v="8"/>
    <n v="298059"/>
    <n v="30869287.5"/>
    <n v="22717731.617999997"/>
    <n v="661329.17833846144"/>
    <n v="128"/>
    <n v="17368"/>
    <n v="16077"/>
    <x v="0"/>
    <n v="0.35881909422423408"/>
    <n v="0.24264332967392077"/>
  </r>
  <r>
    <d v="2020-04-29T00:00:00"/>
    <x v="12"/>
    <n v="74707.5"/>
    <n v="6454458"/>
    <n v="4968152.9469999997"/>
    <n v="118941.29398461539"/>
    <n v="36"/>
    <n v="4937"/>
    <n v="4561"/>
    <x v="0"/>
    <n v="0.29916652503572783"/>
    <n v="0.21184795981558557"/>
  </r>
  <r>
    <d v="2020-04-29T00:00:00"/>
    <x v="4"/>
    <n v="25917"/>
    <n v="2397588"/>
    <n v="1937222.0459999999"/>
    <n v="159472.57584615384"/>
    <n v="18"/>
    <n v="1534"/>
    <n v="1369"/>
    <x v="0"/>
    <n v="0.23764232652140702"/>
    <n v="0.12549836675602577"/>
  </r>
  <r>
    <d v="2020-04-29T00:00:00"/>
    <x v="1"/>
    <n v="387220.5"/>
    <n v="41559384"/>
    <n v="30476170.214999996"/>
    <n v="642893.56656923075"/>
    <n v="125"/>
    <n v="21863"/>
    <n v="20160"/>
    <x v="0"/>
    <n v="0.36366819409431511"/>
    <n v="0.25121450833897763"/>
  </r>
  <r>
    <d v="2020-04-29T00:00:00"/>
    <x v="6"/>
    <n v="10840.5"/>
    <n v="797919"/>
    <n v="783753.29499999993"/>
    <n v="58214.93076923077"/>
    <n v="10"/>
    <n v="502"/>
    <n v="433"/>
    <x v="0"/>
    <n v="1.8074188766249558E-2"/>
    <n v="-5.5205134567832943E-2"/>
  </r>
  <r>
    <d v="2020-04-29T00:00:00"/>
    <x v="9"/>
    <n v="29319"/>
    <n v="2623480.5"/>
    <n v="2115481.9889999996"/>
    <n v="139204.6"/>
    <n v="18"/>
    <n v="1684"/>
    <n v="1528"/>
    <x v="0"/>
    <n v="0.24013369702104351"/>
    <n v="0.14057429090858514"/>
  </r>
  <r>
    <d v="2020-04-30T00:00:00"/>
    <x v="6"/>
    <n v="8934"/>
    <n v="716196"/>
    <n v="663415.49699999997"/>
    <n v="24274.438461538462"/>
    <n v="10"/>
    <n v="448"/>
    <n v="376"/>
    <x v="0"/>
    <n v="7.9558742957733519E-2"/>
    <n v="3.9802043767993067E-2"/>
  </r>
  <r>
    <d v="2020-04-30T00:00:00"/>
    <x v="11"/>
    <n v="77565"/>
    <n v="7023727.5"/>
    <n v="5349682.4849999994"/>
    <n v="31578.207692307689"/>
    <n v="31"/>
    <n v="5120"/>
    <n v="4737"/>
    <x v="0"/>
    <n v="0.31292418189189053"/>
    <n v="0.2338454627272617"/>
  </r>
  <r>
    <d v="2020-04-30T00:00:00"/>
    <x v="10"/>
    <n v="31231.5"/>
    <n v="2853310.5"/>
    <n v="2211817.6569999997"/>
    <n v="63441.684615384613"/>
    <n v="20"/>
    <n v="1756"/>
    <n v="1586"/>
    <x v="0"/>
    <n v="0.29002971423516422"/>
    <n v="0.20258964398883886"/>
  </r>
  <r>
    <d v="2020-04-30T00:00:00"/>
    <x v="7"/>
    <n v="27883.5"/>
    <n v="2560080"/>
    <n v="2016381.645"/>
    <n v="41912.707692307689"/>
    <n v="19"/>
    <n v="1662"/>
    <n v="1506"/>
    <x v="0"/>
    <n v="0.26964059921305222"/>
    <n v="0.19600389335789986"/>
  </r>
  <r>
    <d v="2020-04-30T00:00:00"/>
    <x v="9"/>
    <n v="30445.5"/>
    <n v="2817196.5"/>
    <n v="2244503.1999999997"/>
    <n v="203231.46096923074"/>
    <n v="19"/>
    <n v="1712"/>
    <n v="1552"/>
    <x v="0"/>
    <n v="0.25515370171893731"/>
    <n v="0.13114521441112451"/>
  </r>
  <r>
    <d v="2020-04-30T00:00:00"/>
    <x v="0"/>
    <n v="206038.5"/>
    <n v="21740460"/>
    <n v="15789926.042999998"/>
    <n v="115102.03846153845"/>
    <n v="54"/>
    <n v="12817"/>
    <n v="11865"/>
    <x v="0"/>
    <n v="0.37685635390534317"/>
    <n v="0.26841345208603978"/>
  </r>
  <r>
    <d v="2020-04-30T00:00:00"/>
    <x v="5"/>
    <n v="214386"/>
    <n v="22530000"/>
    <n v="16370527.077"/>
    <n v="115618.05384615384"/>
    <n v="59"/>
    <n v="13251"/>
    <n v="12255"/>
    <x v="0"/>
    <n v="0.37625379403048287"/>
    <n v="0.26825809450305577"/>
  </r>
  <r>
    <d v="2020-04-30T00:00:00"/>
    <x v="12"/>
    <n v="78235.5"/>
    <n v="6819594"/>
    <n v="5260171.5349999992"/>
    <n v="70931.816676923074"/>
    <n v="36"/>
    <n v="5143"/>
    <n v="4715"/>
    <x v="0"/>
    <n v="0.2964584813677566"/>
    <n v="0.2182667543438917"/>
  </r>
  <r>
    <d v="2020-04-30T00:00:00"/>
    <x v="4"/>
    <n v="24211.5"/>
    <n v="2267664"/>
    <n v="1801564.392"/>
    <n v="97090.63692307692"/>
    <n v="19"/>
    <n v="1499"/>
    <n v="1322"/>
    <x v="0"/>
    <n v="0.25871937193572153"/>
    <n v="0.16272647582574978"/>
  </r>
  <r>
    <d v="2020-04-30T00:00:00"/>
    <x v="8"/>
    <n v="311131.5"/>
    <n v="32418879"/>
    <n v="23595019.660999998"/>
    <n v="265444.33165384614"/>
    <n v="129"/>
    <n v="18042"/>
    <n v="16631"/>
    <x v="0"/>
    <n v="0.37397126452006657"/>
    <n v="0.26399478548737465"/>
  </r>
  <r>
    <d v="2020-04-30T00:00:00"/>
    <x v="3"/>
    <n v="11976"/>
    <n v="1004511"/>
    <n v="861334.61399999994"/>
    <n v="20847.353846153845"/>
    <n v="15"/>
    <n v="644"/>
    <n v="550"/>
    <x v="0"/>
    <n v="0.16622620718224157"/>
    <n v="0.12177968399932526"/>
  </r>
  <r>
    <d v="2020-04-30T00:00:00"/>
    <x v="2"/>
    <n v="12753"/>
    <n v="1103068.5"/>
    <n v="904501.45600000001"/>
    <n v="58978.558669230762"/>
    <n v="15"/>
    <n v="791"/>
    <n v="691"/>
    <x v="0"/>
    <n v="0.21953203356700843"/>
    <n v="0.12654561827372393"/>
  </r>
  <r>
    <d v="2020-04-30T00:00:00"/>
    <x v="13"/>
    <n v="4285.5"/>
    <n v="404691"/>
    <n v="333054.54800000001"/>
    <n v="11494.630769230769"/>
    <n v="15"/>
    <n v="262"/>
    <n v="195"/>
    <x v="0"/>
    <n v="0.21508924718241645"/>
    <n v="0.1486117092566161"/>
  </r>
  <r>
    <d v="2020-04-30T00:00:00"/>
    <x v="1"/>
    <n v="401580"/>
    <n v="43028734.5"/>
    <n v="31156525.939999998"/>
    <n v="343786.08461538458"/>
    <n v="125"/>
    <n v="22368"/>
    <n v="20625"/>
    <x v="0"/>
    <n v="0.38105046059573622"/>
    <n v="0.26792380973659863"/>
  </r>
  <r>
    <d v="2020-05-01T00:00:00"/>
    <x v="7"/>
    <n v="35190"/>
    <n v="3168510"/>
    <n v="2533138.7200000002"/>
    <n v="102615.49999999999"/>
    <n v="19"/>
    <n v="1987"/>
    <n v="1791"/>
    <x v="0"/>
    <n v="0.25082372117386437"/>
    <n v="0.16814079172860424"/>
  </r>
  <r>
    <d v="2020-05-01T00:00:00"/>
    <x v="5"/>
    <n v="239409"/>
    <n v="25413351"/>
    <n v="18463277.771000002"/>
    <n v="369443.39999999997"/>
    <n v="59"/>
    <n v="15222"/>
    <n v="13873"/>
    <x v="0"/>
    <n v="0.37642683575482877"/>
    <n v="0.25894380591524502"/>
  </r>
  <r>
    <d v="2020-05-01T00:00:00"/>
    <x v="1"/>
    <n v="372504"/>
    <n v="40077193.5"/>
    <n v="29141359.438000001"/>
    <n v="848425.41843846149"/>
    <n v="125"/>
    <n v="20602"/>
    <n v="18845"/>
    <x v="0"/>
    <n v="0.37526849374568971"/>
    <n v="0.25169947699959427"/>
  </r>
  <r>
    <d v="2020-05-01T00:00:00"/>
    <x v="6"/>
    <n v="11619"/>
    <n v="891139.5"/>
    <n v="829782.37600000005"/>
    <n v="121759.66210769229"/>
    <n v="10"/>
    <n v="554"/>
    <n v="472"/>
    <x v="0"/>
    <n v="7.3943633625691702E-2"/>
    <n v="-6.7781237514095538E-2"/>
  </r>
  <r>
    <d v="2020-05-01T00:00:00"/>
    <x v="4"/>
    <n v="25792.5"/>
    <n v="2374356"/>
    <n v="1915101.034"/>
    <n v="277477.31932307692"/>
    <n v="19"/>
    <n v="1497"/>
    <n v="1291"/>
    <x v="0"/>
    <n v="0.23980717353630754"/>
    <n v="7.6558715995799748E-2"/>
  </r>
  <r>
    <d v="2020-05-01T00:00:00"/>
    <x v="12"/>
    <n v="82228.5"/>
    <n v="7032225"/>
    <n v="5546127.1919999998"/>
    <n v="196859.98644615384"/>
    <n v="36"/>
    <n v="5457"/>
    <n v="4916"/>
    <x v="0"/>
    <n v="0.26795234882885827"/>
    <n v="0.18333284579970727"/>
  </r>
  <r>
    <d v="2020-05-01T00:00:00"/>
    <x v="11"/>
    <n v="97534.5"/>
    <n v="8893024.5"/>
    <n v="6855177.2400000002"/>
    <n v="185180.38007692309"/>
    <n v="31"/>
    <n v="6118"/>
    <n v="5564"/>
    <x v="0"/>
    <n v="0.2972712723033839"/>
    <n v="0.20832809804168162"/>
  </r>
  <r>
    <d v="2020-05-01T00:00:00"/>
    <x v="13"/>
    <n v="5446.5"/>
    <n v="505572"/>
    <n v="422390.908"/>
    <n v="42729.218369230766"/>
    <n v="15"/>
    <n v="294"/>
    <n v="225"/>
    <x v="0"/>
    <n v="0.19692917253796571"/>
    <n v="8.0012092502688509E-2"/>
  </r>
  <r>
    <d v="2020-05-01T00:00:00"/>
    <x v="0"/>
    <n v="226540.5"/>
    <n v="23953536"/>
    <n v="17342946.796999998"/>
    <n v="380499.56092307693"/>
    <n v="54"/>
    <n v="14205"/>
    <n v="13026"/>
    <x v="0"/>
    <n v="0.38116874141270551"/>
    <n v="0.26009060382888455"/>
  </r>
  <r>
    <d v="2020-05-01T00:00:00"/>
    <x v="8"/>
    <n v="296149.5"/>
    <n v="31053316.5"/>
    <n v="22737807.546999998"/>
    <n v="896375.16923076916"/>
    <n v="129"/>
    <n v="17002"/>
    <n v="15570"/>
    <x v="0"/>
    <n v="0.3657128742870876"/>
    <n v="0.23891598772611719"/>
  </r>
  <r>
    <d v="2020-05-01T00:00:00"/>
    <x v="10"/>
    <n v="46620"/>
    <n v="4293241.5"/>
    <n v="3389723.9589999998"/>
    <n v="329717.03827692306"/>
    <n v="20"/>
    <n v="2468"/>
    <n v="2221"/>
    <x v="0"/>
    <n v="0.2665460526958503"/>
    <n v="0.13365204420088575"/>
  </r>
  <r>
    <d v="2020-05-01T00:00:00"/>
    <x v="2"/>
    <n v="17113.5"/>
    <n v="1465842"/>
    <n v="1193019.642"/>
    <n v="272484.63076923077"/>
    <n v="15"/>
    <n v="996"/>
    <n v="888"/>
    <x v="0"/>
    <n v="0.22868220136144246"/>
    <n v="2.3039811300892786E-4"/>
  </r>
  <r>
    <d v="2020-05-01T00:00:00"/>
    <x v="3"/>
    <n v="13644"/>
    <n v="1134444"/>
    <n v="971710.87099999993"/>
    <n v="291527.8831384615"/>
    <n v="15"/>
    <n v="721"/>
    <n v="625"/>
    <x v="0"/>
    <n v="0.16747073008715993"/>
    <n v="-0.11353116957598738"/>
  </r>
  <r>
    <d v="2020-05-01T00:00:00"/>
    <x v="9"/>
    <n v="32487"/>
    <n v="3031254"/>
    <n v="2397503.37"/>
    <n v="232079.84750769229"/>
    <n v="18"/>
    <n v="1826"/>
    <n v="1633"/>
    <x v="0"/>
    <n v="0.26433774314152469"/>
    <n v="0.13250977400518321"/>
  </r>
  <r>
    <d v="2020-05-02T00:00:00"/>
    <x v="11"/>
    <n v="60463.5"/>
    <n v="5554192.5"/>
    <n v="4218316.0290000001"/>
    <n v="244262.12107692307"/>
    <n v="31"/>
    <n v="4157"/>
    <n v="3823"/>
    <x v="0"/>
    <n v="0.31668477700962688"/>
    <n v="0.19653880378166166"/>
  </r>
  <r>
    <d v="2020-05-02T00:00:00"/>
    <x v="0"/>
    <n v="176397"/>
    <n v="18625921.5"/>
    <n v="13628439.163999999"/>
    <n v="370802.93846153846"/>
    <n v="54"/>
    <n v="11622"/>
    <n v="10754"/>
    <x v="0"/>
    <n v="0.36669513477383575"/>
    <n v="0.24840002667993971"/>
  </r>
  <r>
    <d v="2020-05-02T00:00:00"/>
    <x v="5"/>
    <n v="185979"/>
    <n v="19625364"/>
    <n v="14386025.838000001"/>
    <n v="361439.69230769225"/>
    <n v="59"/>
    <n v="12429"/>
    <n v="11477"/>
    <x v="0"/>
    <n v="0.36419635422595564"/>
    <n v="0.24855072597340394"/>
  </r>
  <r>
    <d v="2020-05-02T00:00:00"/>
    <x v="4"/>
    <n v="19461"/>
    <n v="1799230.5"/>
    <n v="1457108.1479999998"/>
    <n v="183829.81409230767"/>
    <n v="19"/>
    <n v="1217"/>
    <n v="1048"/>
    <x v="0"/>
    <n v="0.23479544223919901"/>
    <n v="8.797790939387283E-2"/>
  </r>
  <r>
    <d v="2020-05-02T00:00:00"/>
    <x v="7"/>
    <n v="18427.5"/>
    <n v="1682851.5"/>
    <n v="1337535.2989999999"/>
    <n v="121636.08074615385"/>
    <n v="19"/>
    <n v="1206"/>
    <n v="1080"/>
    <x v="0"/>
    <n v="0.25817352353853662"/>
    <n v="0.13291732529807074"/>
  </r>
  <r>
    <d v="2020-05-02T00:00:00"/>
    <x v="3"/>
    <n v="10018.5"/>
    <n v="816859.5"/>
    <n v="697541.2969999999"/>
    <n v="106508.82307692307"/>
    <n v="15"/>
    <n v="567"/>
    <n v="493"/>
    <x v="0"/>
    <n v="0.17105539630867206"/>
    <n v="1.5681252312150406E-2"/>
  </r>
  <r>
    <d v="2020-05-02T00:00:00"/>
    <x v="10"/>
    <n v="26428.5"/>
    <n v="2470465.5"/>
    <n v="1911613.1440000001"/>
    <n v="187667.93086153845"/>
    <n v="20"/>
    <n v="1613"/>
    <n v="1457"/>
    <x v="0"/>
    <n v="0.2923459475857213"/>
    <n v="0.15024877908169998"/>
  </r>
  <r>
    <d v="2020-05-02T00:00:00"/>
    <x v="2"/>
    <n v="12313.5"/>
    <n v="1053220.5"/>
    <n v="843395.10900000005"/>
    <n v="137019.67692307691"/>
    <n v="15"/>
    <n v="751"/>
    <n v="651"/>
    <x v="0"/>
    <n v="0.24878658740241749"/>
    <n v="6.9126753682560327E-2"/>
  </r>
  <r>
    <d v="2020-05-02T00:00:00"/>
    <x v="12"/>
    <n v="46216.5"/>
    <n v="4118251.5"/>
    <n v="3133704.9279999998"/>
    <n v="179531.89196153847"/>
    <n v="36"/>
    <n v="3442"/>
    <n v="3147"/>
    <x v="0"/>
    <n v="0.31417973121941628"/>
    <n v="0.195474870837408"/>
  </r>
  <r>
    <d v="2020-05-02T00:00:00"/>
    <x v="13"/>
    <n v="4624.5"/>
    <n v="433243.5"/>
    <n v="377401.46199999994"/>
    <n v="65936.343369230759"/>
    <n v="15"/>
    <n v="274"/>
    <n v="203"/>
    <x v="0"/>
    <n v="0.14796455134029149"/>
    <n v="-2.3299380992976699E-2"/>
  </r>
  <r>
    <d v="2020-05-02T00:00:00"/>
    <x v="1"/>
    <n v="296580"/>
    <n v="31843737"/>
    <n v="23119777.98"/>
    <n v="657754.31880000001"/>
    <n v="125"/>
    <n v="16932"/>
    <n v="15601"/>
    <x v="0"/>
    <n v="0.37733749119679044"/>
    <n v="0.25330584476313189"/>
  </r>
  <r>
    <d v="2020-05-02T00:00:00"/>
    <x v="8"/>
    <n v="232903.5"/>
    <n v="24342016.5"/>
    <n v="17790852.443999998"/>
    <n v="634118.86923076923"/>
    <n v="129"/>
    <n v="14009"/>
    <n v="12920"/>
    <x v="0"/>
    <n v="0.36823216181579849"/>
    <n v="0.24307949946419732"/>
  </r>
  <r>
    <d v="2020-05-02T00:00:00"/>
    <x v="9"/>
    <n v="29031"/>
    <n v="2711247"/>
    <n v="2165434.9249999998"/>
    <n v="185484.16923076924"/>
    <n v="18"/>
    <n v="1708"/>
    <n v="1534"/>
    <x v="0"/>
    <n v="0.25205655856871351"/>
    <n v="0.1329011726962652"/>
  </r>
  <r>
    <d v="2020-05-02T00:00:00"/>
    <x v="6"/>
    <n v="7866"/>
    <n v="617881.5"/>
    <n v="575518.06799999997"/>
    <n v="119723.42363076922"/>
    <n v="10"/>
    <n v="416"/>
    <n v="341"/>
    <x v="0"/>
    <n v="7.3609212908325283E-2"/>
    <n v="-0.12520198716221345"/>
  </r>
  <r>
    <d v="2020-05-03T00:00:00"/>
    <x v="8"/>
    <n v="274083"/>
    <n v="28427001"/>
    <n v="20563887.598999999"/>
    <n v="779849.36538461538"/>
    <n v="129"/>
    <n v="15778"/>
    <n v="14624"/>
    <x v="1"/>
    <n v="0.3823748482938788"/>
    <n v="0.24917380611536846"/>
  </r>
  <r>
    <d v="2020-05-03T00:00:00"/>
    <x v="11"/>
    <n v="77263.5"/>
    <n v="7013670"/>
    <n v="5282661.8549999995"/>
    <n v="161473.07692307691"/>
    <n v="31"/>
    <n v="5155"/>
    <n v="4762"/>
    <x v="1"/>
    <n v="0.32767725675297849"/>
    <n v="0.22378228061441777"/>
  </r>
  <r>
    <d v="2020-05-03T00:00:00"/>
    <x v="6"/>
    <n v="8185.5"/>
    <n v="637881"/>
    <n v="575840.67700000003"/>
    <n v="73920.584615384607"/>
    <n v="10"/>
    <n v="402"/>
    <n v="333"/>
    <x v="1"/>
    <n v="0.10773869488209144"/>
    <n v="-1.8624573573103185E-2"/>
  </r>
  <r>
    <d v="2020-05-03T00:00:00"/>
    <x v="1"/>
    <n v="342666"/>
    <n v="36631999.5"/>
    <n v="26408496.047999997"/>
    <n v="820373.56815384608"/>
    <n v="125"/>
    <n v="18861"/>
    <n v="17420"/>
    <x v="1"/>
    <n v="0.38712933267452249"/>
    <n v="0.25669169065822234"/>
  </r>
  <r>
    <d v="2020-05-03T00:00:00"/>
    <x v="2"/>
    <n v="12924"/>
    <n v="1120009.5"/>
    <n v="902752.71699999995"/>
    <n v="193184.6"/>
    <n v="15"/>
    <n v="784"/>
    <n v="696"/>
    <x v="1"/>
    <n v="0.24066034796547731"/>
    <n v="2.1492838230390054E-2"/>
  </r>
  <r>
    <d v="2020-05-03T00:00:00"/>
    <x v="12"/>
    <n v="70581"/>
    <n v="6221320.5"/>
    <n v="4762185.0609999998"/>
    <n v="172821.83076923076"/>
    <n v="36"/>
    <n v="4751"/>
    <n v="4370"/>
    <x v="1"/>
    <n v="0.30640040660108236"/>
    <n v="0.20675893618256275"/>
  </r>
  <r>
    <d v="2020-05-03T00:00:00"/>
    <x v="13"/>
    <n v="8127"/>
    <n v="665302.5"/>
    <n v="644221.49399999995"/>
    <n v="95245.727138461531"/>
    <n v="15"/>
    <n v="455"/>
    <n v="384"/>
    <x v="1"/>
    <n v="3.2723226710594751E-2"/>
    <n v="-0.11147518781074997"/>
  </r>
  <r>
    <d v="2020-05-03T00:00:00"/>
    <x v="0"/>
    <n v="248148"/>
    <n v="25519072.5"/>
    <n v="18491870.614999998"/>
    <n v="270910.05384615384"/>
    <n v="54"/>
    <n v="14823"/>
    <n v="13751"/>
    <x v="1"/>
    <n v="0.38001573941901617"/>
    <n v="0.26475459996259065"/>
  </r>
  <r>
    <d v="2020-05-03T00:00:00"/>
    <x v="5"/>
    <n v="257215.5"/>
    <n v="26492278.5"/>
    <n v="19179229.932"/>
    <n v="254778.07384615383"/>
    <n v="59"/>
    <n v="15277"/>
    <n v="14163"/>
    <x v="1"/>
    <n v="0.38130042728140956"/>
    <n v="0.26642746089785541"/>
  </r>
  <r>
    <d v="2020-05-03T00:00:00"/>
    <x v="7"/>
    <n v="21343.5"/>
    <n v="1906557"/>
    <n v="1485927.8739999998"/>
    <n v="100092.68052307691"/>
    <n v="19"/>
    <n v="1314"/>
    <n v="1192"/>
    <x v="1"/>
    <n v="0.28307506263254889"/>
    <n v="0.16812319037769302"/>
  </r>
  <r>
    <d v="2020-05-03T00:00:00"/>
    <x v="4"/>
    <n v="23539.5"/>
    <n v="2170309.5"/>
    <n v="1735984.6140000001"/>
    <n v="170377.85753846151"/>
    <n v="19"/>
    <n v="1402"/>
    <n v="1234"/>
    <x v="1"/>
    <n v="0.25018936371748279"/>
    <n v="0.12161722946037809"/>
  </r>
  <r>
    <d v="2020-05-03T00:00:00"/>
    <x v="3"/>
    <n v="10032"/>
    <n v="816150"/>
    <n v="698626.03299999994"/>
    <n v="97812.892307692295"/>
    <n v="15"/>
    <n v="585"/>
    <n v="502"/>
    <x v="1"/>
    <n v="0.16822156840525304"/>
    <n v="2.4151289214369622E-2"/>
  </r>
  <r>
    <d v="2020-05-03T00:00:00"/>
    <x v="9"/>
    <n v="26082"/>
    <n v="2434914"/>
    <n v="1925475.1139999998"/>
    <n v="247646.60936153846"/>
    <n v="20"/>
    <n v="1520"/>
    <n v="1373"/>
    <x v="1"/>
    <n v="0.26457827592572053"/>
    <n v="0.10751602587954306"/>
  </r>
  <r>
    <d v="2020-05-03T00:00:00"/>
    <x v="10"/>
    <n v="29935.5"/>
    <n v="2720002.5"/>
    <n v="2102974.0010000002"/>
    <n v="175338.6411076923"/>
    <n v="20"/>
    <n v="1716"/>
    <n v="1561"/>
    <x v="1"/>
    <n v="0.293407573610797"/>
    <n v="0.16238582791460948"/>
  </r>
  <r>
    <d v="2020-05-04T00:00:00"/>
    <x v="6"/>
    <n v="9130.5"/>
    <n v="728890.5"/>
    <n v="644150.51899999997"/>
    <n v="98026.490369230756"/>
    <n v="10"/>
    <n v="462"/>
    <n v="396"/>
    <x v="1"/>
    <n v="0.13155307416588455"/>
    <n v="-1.8228402440737982E-2"/>
  </r>
  <r>
    <d v="2020-05-04T00:00:00"/>
    <x v="8"/>
    <n v="283942.5"/>
    <n v="29357940"/>
    <n v="21174604.830000002"/>
    <n v="988153.40803076921"/>
    <n v="129"/>
    <n v="16525"/>
    <n v="15310"/>
    <x v="1"/>
    <n v="0.38646932189288924"/>
    <n v="0.24508469470164559"/>
  </r>
  <r>
    <d v="2020-05-04T00:00:00"/>
    <x v="12"/>
    <n v="64108.5"/>
    <n v="5561452.5"/>
    <n v="4257859.3720000004"/>
    <n v="337872.83273076924"/>
    <n v="36"/>
    <n v="4508"/>
    <n v="4149"/>
    <x v="1"/>
    <n v="0.30616162115933765"/>
    <n v="0.17364533730517889"/>
  </r>
  <r>
    <d v="2020-05-04T00:00:00"/>
    <x v="7"/>
    <n v="23587.5"/>
    <n v="2155668"/>
    <n v="1685753.1839999999"/>
    <n v="135489.15811538461"/>
    <n v="19"/>
    <n v="1479"/>
    <n v="1346"/>
    <x v="1"/>
    <n v="0.27875659406139974"/>
    <n v="0.15513783100394657"/>
  </r>
  <r>
    <d v="2020-05-04T00:00:00"/>
    <x v="1"/>
    <n v="360255"/>
    <n v="38406954"/>
    <n v="27588003.988000002"/>
    <n v="1078421.345076923"/>
    <n v="125"/>
    <n v="20495"/>
    <n v="18964"/>
    <x v="1"/>
    <n v="0.39216139075178957"/>
    <n v="0.25361367285005409"/>
  </r>
  <r>
    <d v="2020-05-04T00:00:00"/>
    <x v="0"/>
    <n v="223617"/>
    <n v="22796827.5"/>
    <n v="16597666.014999999"/>
    <n v="404297.74615384609"/>
    <n v="54"/>
    <n v="13606"/>
    <n v="12697"/>
    <x v="1"/>
    <n v="0.37349597704867432"/>
    <n v="0.25419606034419284"/>
  </r>
  <r>
    <d v="2020-05-04T00:00:00"/>
    <x v="4"/>
    <n v="27072"/>
    <n v="2450968.5"/>
    <n v="1980824.9889999998"/>
    <n v="188174.3243923077"/>
    <n v="19"/>
    <n v="1582"/>
    <n v="1403"/>
    <x v="1"/>
    <n v="0.23734732427691532"/>
    <n v="0.11504398632936021"/>
  </r>
  <r>
    <d v="2020-05-04T00:00:00"/>
    <x v="5"/>
    <n v="237544.5"/>
    <n v="24292218"/>
    <n v="17650186.028999999"/>
    <n v="347608.63846153842"/>
    <n v="59"/>
    <n v="14423"/>
    <n v="13432"/>
    <x v="1"/>
    <n v="0.37631512552257879"/>
    <n v="0.25911274682857127"/>
  </r>
  <r>
    <d v="2020-05-04T00:00:00"/>
    <x v="3"/>
    <n v="11062.5"/>
    <n v="906343.5"/>
    <n v="762082.74899999995"/>
    <n v="125305.56399230768"/>
    <n v="15"/>
    <n v="622"/>
    <n v="538"/>
    <x v="1"/>
    <n v="0.18929801414518052"/>
    <n v="2.0913910683634147E-2"/>
  </r>
  <r>
    <d v="2020-05-04T00:00:00"/>
    <x v="10"/>
    <n v="30780"/>
    <n v="2817853.5"/>
    <n v="2169377.2250000001"/>
    <n v="215836.18461538458"/>
    <n v="20"/>
    <n v="1804"/>
    <n v="1638"/>
    <x v="1"/>
    <n v="0.29892278185966475"/>
    <n v="0.15353533829371022"/>
  </r>
  <r>
    <d v="2020-05-04T00:00:00"/>
    <x v="2"/>
    <n v="12301.5"/>
    <n v="1085211"/>
    <n v="874153.34499999997"/>
    <n v="243709.48269230771"/>
    <n v="15"/>
    <n v="750"/>
    <n v="647"/>
    <x v="1"/>
    <n v="0.24144236958791257"/>
    <n v="-3.0087999193067226E-2"/>
  </r>
  <r>
    <d v="2020-05-04T00:00:00"/>
    <x v="9"/>
    <n v="25566"/>
    <n v="2372310"/>
    <n v="1875929.923"/>
    <n v="280340.16570000001"/>
    <n v="20"/>
    <n v="1519"/>
    <n v="1372"/>
    <x v="1"/>
    <n v="0.26460480794836178"/>
    <n v="9.1067318900143759E-2"/>
  </r>
  <r>
    <d v="2020-05-04T00:00:00"/>
    <x v="11"/>
    <n v="72928.5"/>
    <n v="6642249"/>
    <n v="4993791.9560000002"/>
    <n v="215294.37692307692"/>
    <n v="31"/>
    <n v="4968"/>
    <n v="4596"/>
    <x v="1"/>
    <n v="0.3301012654360565"/>
    <n v="0.21576467053206269"/>
  </r>
  <r>
    <d v="2020-05-04T00:00:00"/>
    <x v="13"/>
    <n v="7087.5"/>
    <n v="610855.5"/>
    <n v="541946.12800000003"/>
    <n v="150795.58461538461"/>
    <n v="15"/>
    <n v="390"/>
    <n v="315"/>
    <x v="1"/>
    <n v="0.12715170095282971"/>
    <n v="-0.13405169080966714"/>
  </r>
  <r>
    <d v="2020-05-05T00:00:00"/>
    <x v="0"/>
    <n v="203832"/>
    <n v="20880142.5"/>
    <n v="15015521.489999998"/>
    <n v="398269.43076923076"/>
    <n v="54"/>
    <n v="12775"/>
    <n v="11887"/>
    <x v="1"/>
    <n v="0.39057058483820944"/>
    <n v="0.26179666059418755"/>
  </r>
  <r>
    <d v="2020-05-05T00:00:00"/>
    <x v="13"/>
    <n v="8223"/>
    <n v="694593"/>
    <n v="622755.04999999993"/>
    <n v="172368.62218461538"/>
    <n v="15"/>
    <n v="455"/>
    <n v="381"/>
    <x v="1"/>
    <n v="0.11535506616927486"/>
    <n v="-0.14473320661828626"/>
  </r>
  <r>
    <d v="2020-05-05T00:00:00"/>
    <x v="7"/>
    <n v="26367"/>
    <n v="2380333.5"/>
    <n v="1873451.2719999999"/>
    <n v="149632.49369999999"/>
    <n v="19"/>
    <n v="1622"/>
    <n v="1482"/>
    <x v="1"/>
    <n v="0.27056066820402475"/>
    <n v="0.15008389971405273"/>
  </r>
  <r>
    <d v="2020-05-05T00:00:00"/>
    <x v="10"/>
    <n v="29482.5"/>
    <n v="2648688"/>
    <n v="2021918.12"/>
    <n v="219587.1531846154"/>
    <n v="20"/>
    <n v="1757"/>
    <n v="1596"/>
    <x v="1"/>
    <n v="0.30998776547885126"/>
    <n v="0.15372997001360086"/>
  </r>
  <r>
    <d v="2020-05-05T00:00:00"/>
    <x v="11"/>
    <n v="76585.5"/>
    <n v="6921316.5"/>
    <n v="5290094.2719999999"/>
    <n v="386033.17544615385"/>
    <n v="31"/>
    <n v="5188"/>
    <n v="4800"/>
    <x v="1"/>
    <n v="0.30835409429921029"/>
    <n v="0.17990638812050369"/>
  </r>
  <r>
    <d v="2020-05-05T00:00:00"/>
    <x v="9"/>
    <n v="31566"/>
    <n v="2906763"/>
    <n v="2323003.267"/>
    <n v="287619.52953846153"/>
    <n v="20"/>
    <n v="1773"/>
    <n v="1604"/>
    <x v="1"/>
    <n v="0.25129526991750029"/>
    <n v="0.10187972100289513"/>
  </r>
  <r>
    <d v="2020-05-05T00:00:00"/>
    <x v="3"/>
    <n v="13941"/>
    <n v="1145575.5"/>
    <n v="974448.12600000005"/>
    <n v="152152.96544615386"/>
    <n v="15"/>
    <n v="750"/>
    <n v="658"/>
    <x v="1"/>
    <n v="0.17561465760364134"/>
    <n v="1.6563210852402213E-2"/>
  </r>
  <r>
    <d v="2020-05-05T00:00:00"/>
    <x v="2"/>
    <n v="15987"/>
    <n v="1384179"/>
    <n v="1116620.7919999999"/>
    <n v="220298.15353846154"/>
    <n v="15"/>
    <n v="922"/>
    <n v="823"/>
    <x v="1"/>
    <n v="0.23961420915400627"/>
    <n v="3.4143022298083241E-2"/>
  </r>
  <r>
    <d v="2020-05-05T00:00:00"/>
    <x v="12"/>
    <n v="66396"/>
    <n v="5770539"/>
    <n v="4433831.2509999992"/>
    <n v="232587.42287692308"/>
    <n v="36"/>
    <n v="4575"/>
    <n v="4206"/>
    <x v="1"/>
    <n v="0.30147916628503213"/>
    <n v="0.19133746884356517"/>
  </r>
  <r>
    <d v="2020-05-05T00:00:00"/>
    <x v="6"/>
    <n v="10147.5"/>
    <n v="793320"/>
    <n v="718019.27600000007"/>
    <n v="92027.36809230769"/>
    <n v="10"/>
    <n v="511"/>
    <n v="437"/>
    <x v="1"/>
    <n v="0.10487284466719515"/>
    <n v="-2.1084359517354611E-2"/>
  </r>
  <r>
    <d v="2020-05-05T00:00:00"/>
    <x v="4"/>
    <n v="22848"/>
    <n v="2079900"/>
    <n v="1657688.8529999999"/>
    <n v="178454.88537692308"/>
    <n v="19"/>
    <n v="1417"/>
    <n v="1245"/>
    <x v="1"/>
    <n v="0.25469867052306233"/>
    <n v="0.11719614482574982"/>
  </r>
  <r>
    <d v="2020-05-05T00:00:00"/>
    <x v="1"/>
    <n v="333792"/>
    <n v="35671734"/>
    <n v="25644478.342"/>
    <n v="919576.96055384621"/>
    <n v="125"/>
    <n v="18944"/>
    <n v="17541"/>
    <x v="1"/>
    <n v="0.39101031903532879"/>
    <n v="0.25531920308236639"/>
  </r>
  <r>
    <d v="2020-05-05T00:00:00"/>
    <x v="8"/>
    <n v="262734"/>
    <n v="27278441.145"/>
    <n v="19610637.316999998"/>
    <n v="919330.0461538462"/>
    <n v="129"/>
    <n v="15665"/>
    <n v="14501"/>
    <x v="1"/>
    <n v="0.39100227616534233"/>
    <n v="0.24739220786020305"/>
  </r>
  <r>
    <d v="2020-05-05T00:00:00"/>
    <x v="5"/>
    <n v="213582"/>
    <n v="21919435.5"/>
    <n v="15790923.194999998"/>
    <n v="365011.08061538462"/>
    <n v="59"/>
    <n v="13469"/>
    <n v="12486"/>
    <x v="1"/>
    <n v="0.38810348383814058"/>
    <n v="0.26294022144797558"/>
  </r>
  <r>
    <d v="2020-05-06T00:00:00"/>
    <x v="12"/>
    <n v="63012"/>
    <n v="5454121.5"/>
    <n v="4155234.554"/>
    <n v="234787.55649230769"/>
    <n v="36"/>
    <n v="4384"/>
    <n v="4025"/>
    <x v="1"/>
    <n v="0.31259052386095459"/>
    <n v="0.19510005222796967"/>
  </r>
  <r>
    <d v="2020-05-06T00:00:00"/>
    <x v="9"/>
    <n v="32511"/>
    <n v="2938623"/>
    <n v="2406562.0579999997"/>
    <n v="306098.4769230769"/>
    <n v="20"/>
    <n v="1784"/>
    <n v="1632"/>
    <x v="1"/>
    <n v="0.22108756357697065"/>
    <n v="7.689399595556265E-2"/>
  </r>
  <r>
    <d v="2020-05-06T00:00:00"/>
    <x v="6"/>
    <n v="9210"/>
    <n v="696832.5"/>
    <n v="616683.38099999994"/>
    <n v="99623.130769230775"/>
    <n v="10"/>
    <n v="465"/>
    <n v="390"/>
    <x v="1"/>
    <n v="0.12996802162891441"/>
    <n v="-2.7946474610800603E-2"/>
  </r>
  <r>
    <d v="2020-05-06T00:00:00"/>
    <x v="10"/>
    <n v="30342"/>
    <n v="2738127"/>
    <n v="2094375.01"/>
    <n v="174068.47879999998"/>
    <n v="20"/>
    <n v="1747"/>
    <n v="1570"/>
    <x v="1"/>
    <n v="0.30737188274606081"/>
    <n v="0.17153459689780642"/>
  </r>
  <r>
    <d v="2020-05-06T00:00:00"/>
    <x v="1"/>
    <n v="355278"/>
    <n v="38092344"/>
    <n v="27467616.702999998"/>
    <n v="942702.9"/>
    <n v="125"/>
    <n v="20218"/>
    <n v="18647"/>
    <x v="1"/>
    <n v="0.38680921653605188"/>
    <n v="0.25417244990226912"/>
  </r>
  <r>
    <d v="2020-05-06T00:00:00"/>
    <x v="4"/>
    <n v="24678"/>
    <n v="2232519"/>
    <n v="1781999.058"/>
    <n v="359577.90600769228"/>
    <n v="19"/>
    <n v="1499"/>
    <n v="1323"/>
    <x v="1"/>
    <n v="0.25281716058011522"/>
    <n v="4.0735167759964309E-2"/>
  </r>
  <r>
    <d v="2020-05-06T00:00:00"/>
    <x v="7"/>
    <n v="24337.5"/>
    <n v="2159350.5"/>
    <n v="1715939.5399999998"/>
    <n v="115138.50836153845"/>
    <n v="19"/>
    <n v="1509"/>
    <n v="1374"/>
    <x v="1"/>
    <n v="0.25840709982124443"/>
    <n v="0.15202369955153724"/>
  </r>
  <r>
    <d v="2020-05-06T00:00:00"/>
    <x v="0"/>
    <n v="216498"/>
    <n v="22126444.5"/>
    <n v="16128268.832"/>
    <n v="389877.53846153844"/>
    <n v="54"/>
    <n v="13406"/>
    <n v="12518"/>
    <x v="1"/>
    <n v="0.37190449455424845"/>
    <n v="0.25346585302209135"/>
  </r>
  <r>
    <d v="2020-05-06T00:00:00"/>
    <x v="5"/>
    <n v="224779.5"/>
    <n v="23032992"/>
    <n v="16792969.817999996"/>
    <n v="443086.25303076918"/>
    <n v="59"/>
    <n v="14103"/>
    <n v="13118"/>
    <x v="1"/>
    <n v="0.37158538660097323"/>
    <n v="0.25167967448472323"/>
  </r>
  <r>
    <d v="2020-05-06T00:00:00"/>
    <x v="3"/>
    <n v="12468"/>
    <n v="1016566.5"/>
    <n v="858367.60399999993"/>
    <n v="88833.638169230762"/>
    <n v="15"/>
    <n v="701"/>
    <n v="611"/>
    <x v="1"/>
    <n v="0.18430203477250531"/>
    <n v="6.8234845266659197E-2"/>
  </r>
  <r>
    <d v="2020-05-06T00:00:00"/>
    <x v="2"/>
    <n v="14061"/>
    <n v="1221057"/>
    <n v="983096.41700000002"/>
    <n v="373408.83343076921"/>
    <n v="15"/>
    <n v="839"/>
    <n v="733"/>
    <x v="1"/>
    <n v="0.24205213129161468"/>
    <n v="-0.1109270496223921"/>
  </r>
  <r>
    <d v="2020-05-06T00:00:00"/>
    <x v="11"/>
    <n v="68994"/>
    <n v="6168657"/>
    <n v="4695811.3490000004"/>
    <n v="157384.1788307692"/>
    <n v="31"/>
    <n v="4709"/>
    <n v="4348"/>
    <x v="1"/>
    <n v="0.31365094155957746"/>
    <n v="0.21324924893201722"/>
  </r>
  <r>
    <d v="2020-05-06T00:00:00"/>
    <x v="8"/>
    <n v="277512"/>
    <n v="28770810.105599999"/>
    <n v="20810852.736000001"/>
    <n v="790162.57692307688"/>
    <n v="129"/>
    <n v="16376"/>
    <n v="15197"/>
    <x v="1"/>
    <n v="0.38249068745896858"/>
    <n v="0.24920378558549452"/>
  </r>
  <r>
    <d v="2020-05-06T00:00:00"/>
    <x v="13"/>
    <n v="8464.5"/>
    <n v="739291.5"/>
    <n v="651727.3679999999"/>
    <n v="154318.62433846152"/>
    <n v="15"/>
    <n v="467"/>
    <n v="389"/>
    <x v="1"/>
    <n v="0.1343569969582743"/>
    <n v="-9.0295225007269012E-2"/>
  </r>
  <r>
    <d v="2020-05-07T00:00:00"/>
    <x v="4"/>
    <n v="25468.5"/>
    <n v="2350672.5"/>
    <n v="1875294.65"/>
    <n v="221739.45623076922"/>
    <n v="19"/>
    <n v="1530"/>
    <n v="1338"/>
    <x v="1"/>
    <n v="0.25349501743632669"/>
    <n v="0.10790035352403658"/>
  </r>
  <r>
    <d v="2020-05-07T00:00:00"/>
    <x v="6"/>
    <n v="11029.5"/>
    <n v="863754"/>
    <n v="758428.73499999999"/>
    <n v="86710.804507692301"/>
    <n v="10"/>
    <n v="563"/>
    <n v="486"/>
    <x v="1"/>
    <n v="0.13887298850827431"/>
    <n v="2.1550650407763914E-2"/>
  </r>
  <r>
    <d v="2020-05-07T00:00:00"/>
    <x v="9"/>
    <n v="27018"/>
    <n v="2472213"/>
    <n v="2000889.9870000002"/>
    <n v="283287.86923076923"/>
    <n v="21"/>
    <n v="1542"/>
    <n v="1405"/>
    <x v="1"/>
    <n v="0.23555668530615709"/>
    <n v="7.605944300480201E-2"/>
  </r>
  <r>
    <d v="2020-05-07T00:00:00"/>
    <x v="5"/>
    <n v="219411"/>
    <n v="22460130"/>
    <n v="16627687.641000001"/>
    <n v="518998.75384615385"/>
    <n v="59"/>
    <n v="13495"/>
    <n v="12517"/>
    <x v="1"/>
    <n v="0.35076689464736854"/>
    <n v="0.23657225515408173"/>
  </r>
  <r>
    <d v="2020-05-07T00:00:00"/>
    <x v="1"/>
    <n v="319110"/>
    <n v="33763989"/>
    <n v="24610757.489"/>
    <n v="1101833.4472307691"/>
    <n v="125"/>
    <n v="18014"/>
    <n v="16675"/>
    <x v="1"/>
    <n v="0.37191994253289923"/>
    <n v="0.23846110315251051"/>
  </r>
  <r>
    <d v="2020-05-07T00:00:00"/>
    <x v="13"/>
    <n v="8719.5"/>
    <n v="769276.5"/>
    <n v="654599.97699999996"/>
    <n v="184385.1884923077"/>
    <n v="15"/>
    <n v="480"/>
    <n v="398"/>
    <x v="1"/>
    <n v="0.1751856508238161"/>
    <n v="-9.0615878026051311E-2"/>
  </r>
  <r>
    <d v="2020-05-07T00:00:00"/>
    <x v="11"/>
    <n v="73204.5"/>
    <n v="6591883.5"/>
    <n v="5001227.6710000001"/>
    <n v="184167.76355384616"/>
    <n v="31"/>
    <n v="4903"/>
    <n v="4527"/>
    <x v="1"/>
    <n v="0.31805307289318963"/>
    <n v="0.21336664482103693"/>
  </r>
  <r>
    <d v="2020-05-07T00:00:00"/>
    <x v="12"/>
    <n v="71067"/>
    <n v="6175837.5"/>
    <n v="4747959.6140000001"/>
    <n v="157793.27424615383"/>
    <n v="36"/>
    <n v="4826"/>
    <n v="4426"/>
    <x v="1"/>
    <n v="0.30073505296669101"/>
    <n v="0.20565382618209208"/>
  </r>
  <r>
    <d v="2020-05-07T00:00:00"/>
    <x v="10"/>
    <n v="32851.5"/>
    <n v="2934504"/>
    <n v="2253872.1379999998"/>
    <n v="160756.50769230767"/>
    <n v="21"/>
    <n v="1879"/>
    <n v="1695"/>
    <x v="1"/>
    <n v="0.30198335146197203"/>
    <n v="0.17715953166453088"/>
  </r>
  <r>
    <d v="2020-05-07T00:00:00"/>
    <x v="2"/>
    <n v="12705"/>
    <n v="1123894.5"/>
    <n v="898508.49699999997"/>
    <n v="273904.81530769228"/>
    <n v="15"/>
    <n v="805"/>
    <n v="703"/>
    <x v="1"/>
    <n v="0.25084459830099975"/>
    <n v="-4.3170255133103907E-2"/>
  </r>
  <r>
    <d v="2020-05-07T00:00:00"/>
    <x v="8"/>
    <n v="247813.5"/>
    <n v="25325271"/>
    <n v="18582990.427999999"/>
    <n v="865201.87857692305"/>
    <n v="129"/>
    <n v="14582"/>
    <n v="13512"/>
    <x v="1"/>
    <n v="0.36281999918813074"/>
    <n v="0.23206380272981392"/>
  </r>
  <r>
    <d v="2020-05-07T00:00:00"/>
    <x v="3"/>
    <n v="11719.5"/>
    <n v="965880"/>
    <n v="809986.38600000006"/>
    <n v="106745.03623846154"/>
    <n v="15"/>
    <n v="676"/>
    <n v="591"/>
    <x v="1"/>
    <n v="0.19246448668089086"/>
    <n v="5.0884765976662111E-2"/>
  </r>
  <r>
    <d v="2020-05-07T00:00:00"/>
    <x v="7"/>
    <n v="26184"/>
    <n v="2308336.5"/>
    <n v="1837113.1940000001"/>
    <n v="115064.43612307693"/>
    <n v="19"/>
    <n v="1580"/>
    <n v="1435"/>
    <x v="1"/>
    <n v="0.2565020530792616"/>
    <n v="0.15429243954550081"/>
  </r>
  <r>
    <d v="2020-05-07T00:00:00"/>
    <x v="0"/>
    <n v="209415"/>
    <n v="21463023"/>
    <n v="15847839.739"/>
    <n v="521163.87692307692"/>
    <n v="54"/>
    <n v="12743"/>
    <n v="11858"/>
    <x v="1"/>
    <n v="0.35431852880122061"/>
    <n v="0.23733932466442043"/>
  </r>
  <r>
    <d v="2020-05-08T00:00:00"/>
    <x v="11"/>
    <n v="69544.5"/>
    <n v="6293776.5"/>
    <n v="4773839.9380000001"/>
    <n v="201777.4038153846"/>
    <n v="31"/>
    <n v="4635"/>
    <n v="4266"/>
    <x v="1"/>
    <n v="0.31838867279592481"/>
    <n v="0.20943850773611289"/>
  </r>
  <r>
    <d v="2020-05-08T00:00:00"/>
    <x v="1"/>
    <n v="463530"/>
    <n v="49123180.5"/>
    <n v="36012087.989"/>
    <n v="700442.11537692312"/>
    <n v="125"/>
    <n v="24620"/>
    <n v="22641"/>
    <x v="1"/>
    <n v="0.36407476608978689"/>
    <n v="0.25264346219648942"/>
  </r>
  <r>
    <d v="2020-05-08T00:00:00"/>
    <x v="13"/>
    <n v="9058.5"/>
    <n v="798759"/>
    <n v="669115.93699999992"/>
    <n v="171987.47030000002"/>
    <n v="15"/>
    <n v="492"/>
    <n v="412"/>
    <x v="1"/>
    <n v="0.19375276515047363"/>
    <n v="-5.3012745145907508E-2"/>
  </r>
  <r>
    <d v="2020-05-08T00:00:00"/>
    <x v="12"/>
    <n v="61804.5"/>
    <n v="5365708.5"/>
    <n v="4091691.3249999997"/>
    <n v="232169.67161538458"/>
    <n v="36"/>
    <n v="4199"/>
    <n v="3867"/>
    <x v="1"/>
    <n v="0.31136688322890543"/>
    <n v="0.19416774194584288"/>
  </r>
  <r>
    <d v="2020-05-08T00:00:00"/>
    <x v="5"/>
    <n v="232701"/>
    <n v="23881948.5"/>
    <n v="17462223.403999999"/>
    <n v="512464.9846153846"/>
    <n v="59"/>
    <n v="14098"/>
    <n v="13106"/>
    <x v="1"/>
    <n v="0.36763503406613507"/>
    <n v="0.24735251863492697"/>
  </r>
  <r>
    <d v="2020-05-08T00:00:00"/>
    <x v="10"/>
    <n v="34399.5"/>
    <n v="3201358.5"/>
    <n v="2481896.3339999998"/>
    <n v="156377.12456923077"/>
    <n v="21"/>
    <n v="1957"/>
    <n v="1755"/>
    <x v="1"/>
    <n v="0.28988405202261774"/>
    <n v="0.17588940489819227"/>
  </r>
  <r>
    <d v="2020-05-08T00:00:00"/>
    <x v="8"/>
    <n v="370092"/>
    <n v="38091556.5"/>
    <n v="28012065.349999998"/>
    <n v="725212.99592307687"/>
    <n v="129"/>
    <n v="20452"/>
    <n v="18857"/>
    <x v="1"/>
    <n v="0.35982677550050779"/>
    <n v="0.24557353423131775"/>
  </r>
  <r>
    <d v="2020-05-08T00:00:00"/>
    <x v="6"/>
    <n v="12528"/>
    <n v="959703"/>
    <n v="861486.47499999998"/>
    <n v="87212.130769230775"/>
    <n v="10"/>
    <n v="638"/>
    <n v="547"/>
    <x v="1"/>
    <n v="0.11400820308873685"/>
    <n v="1.1466458092523675E-2"/>
  </r>
  <r>
    <d v="2020-05-08T00:00:00"/>
    <x v="3"/>
    <n v="12976.5"/>
    <n v="1046848.5"/>
    <n v="892743.74599999993"/>
    <n v="396844.24095384614"/>
    <n v="15"/>
    <n v="703"/>
    <n v="609"/>
    <x v="1"/>
    <n v="0.17261924789781735"/>
    <n v="-0.23187642429047381"/>
  </r>
  <r>
    <d v="2020-05-08T00:00:00"/>
    <x v="0"/>
    <n v="225076.5"/>
    <n v="22846078.5"/>
    <n v="16722171.227"/>
    <n v="479024.68461538455"/>
    <n v="54"/>
    <n v="13563"/>
    <n v="12604"/>
    <x v="1"/>
    <n v="0.3662148407565759"/>
    <n v="0.24708321773404637"/>
  </r>
  <r>
    <d v="2020-05-08T00:00:00"/>
    <x v="7"/>
    <n v="25020"/>
    <n v="2235960"/>
    <n v="1780335.608"/>
    <n v="140320.89928461539"/>
    <n v="19"/>
    <n v="1520"/>
    <n v="1380"/>
    <x v="1"/>
    <n v="0.25592050732043775"/>
    <n v="0.14101481811632793"/>
  </r>
  <r>
    <d v="2020-05-08T00:00:00"/>
    <x v="4"/>
    <n v="25294.5"/>
    <n v="2271454.5"/>
    <n v="1811009.8979999998"/>
    <n v="151659.17713846153"/>
    <n v="19"/>
    <n v="1522"/>
    <n v="1340"/>
    <x v="1"/>
    <n v="0.25424742432854458"/>
    <n v="0.13594171701944224"/>
  </r>
  <r>
    <d v="2020-05-08T00:00:00"/>
    <x v="2"/>
    <n v="14494.5"/>
    <n v="1269786"/>
    <n v="1018857.6680000001"/>
    <n v="197493.53076923077"/>
    <n v="15"/>
    <n v="879"/>
    <n v="768"/>
    <x v="1"/>
    <n v="0.24628399027762915"/>
    <n v="4.2081737576858749E-2"/>
  </r>
  <r>
    <d v="2020-05-08T00:00:00"/>
    <x v="9"/>
    <n v="29409"/>
    <n v="2645160"/>
    <n v="2133443.3049999997"/>
    <n v="355537.44449230767"/>
    <n v="21"/>
    <n v="1646"/>
    <n v="1492"/>
    <x v="1"/>
    <n v="0.23985483645181768"/>
    <n v="5.9043403993593063E-2"/>
  </r>
  <r>
    <d v="2020-05-09T00:00:00"/>
    <x v="13"/>
    <n v="12037.5"/>
    <n v="1081216.5"/>
    <n v="910141.15500000003"/>
    <n v="143296.04318461538"/>
    <n v="15"/>
    <n v="623"/>
    <n v="535"/>
    <x v="1"/>
    <n v="0.18796572823915425"/>
    <n v="2.5692635855431908E-2"/>
  </r>
  <r>
    <d v="2020-05-09T00:00:00"/>
    <x v="2"/>
    <n v="13948.5"/>
    <n v="1222932"/>
    <n v="974409.1449999999"/>
    <n v="299208.26923076925"/>
    <n v="15"/>
    <n v="849"/>
    <n v="740"/>
    <x v="1"/>
    <n v="0.25504979738259753"/>
    <n v="-4.1445815655137941E-2"/>
  </r>
  <r>
    <d v="2020-05-09T00:00:00"/>
    <x v="3"/>
    <n v="11745"/>
    <n v="955801.5"/>
    <n v="795942.652"/>
    <n v="165952.05877692305"/>
    <n v="15"/>
    <n v="654"/>
    <n v="570"/>
    <x v="1"/>
    <n v="0.20084216821188772"/>
    <n v="-6.3749751145222621E-3"/>
  </r>
  <r>
    <d v="2020-05-09T00:00:00"/>
    <x v="8"/>
    <n v="285972"/>
    <n v="29768199"/>
    <n v="21483666.921"/>
    <n v="549316.95015384618"/>
    <n v="129"/>
    <n v="16420"/>
    <n v="15169"/>
    <x v="1"/>
    <n v="0.38562002052368349"/>
    <n v="0.25984827395322618"/>
  </r>
  <r>
    <d v="2020-05-09T00:00:00"/>
    <x v="7"/>
    <n v="26271"/>
    <n v="2384937"/>
    <n v="1880070.5110000002"/>
    <n v="141472.14615384614"/>
    <n v="19"/>
    <n v="1542"/>
    <n v="1412"/>
    <x v="1"/>
    <n v="0.26853593311852109"/>
    <n v="0.15237062565851997"/>
  </r>
  <r>
    <d v="2020-05-09T00:00:00"/>
    <x v="10"/>
    <n v="32239.5"/>
    <n v="3084892.5"/>
    <n v="2384575.3629999999"/>
    <n v="184346.05176923078"/>
    <n v="21"/>
    <n v="1891"/>
    <n v="1709"/>
    <x v="1"/>
    <n v="0.29368630904537285"/>
    <n v="0.16725739559182998"/>
  </r>
  <r>
    <d v="2020-05-09T00:00:00"/>
    <x v="12"/>
    <n v="83373"/>
    <n v="7253427"/>
    <n v="5531366.3810000001"/>
    <n v="221053.87967692307"/>
    <n v="36"/>
    <n v="5413"/>
    <n v="4959"/>
    <x v="1"/>
    <n v="0.31132644276018351"/>
    <n v="0.20693759505997328"/>
  </r>
  <r>
    <d v="2020-05-09T00:00:00"/>
    <x v="0"/>
    <n v="177976.5"/>
    <n v="18085798.5"/>
    <n v="13150397.668"/>
    <n v="444057.73347692302"/>
    <n v="54"/>
    <n v="11288"/>
    <n v="10492"/>
    <x v="1"/>
    <n v="0.37530430307896606"/>
    <n v="0.2483353498892005"/>
  </r>
  <r>
    <d v="2020-05-09T00:00:00"/>
    <x v="1"/>
    <n v="359214"/>
    <n v="38693427"/>
    <n v="27863789.055"/>
    <n v="582268.72615384613"/>
    <n v="125"/>
    <n v="20132"/>
    <n v="18617"/>
    <x v="1"/>
    <n v="0.38866350601576505"/>
    <n v="0.26483488316623272"/>
  </r>
  <r>
    <d v="2020-05-09T00:00:00"/>
    <x v="5"/>
    <n v="188319"/>
    <n v="19218631.5"/>
    <n v="13973128.512"/>
    <n v="403874.8839461538"/>
    <n v="59"/>
    <n v="12016"/>
    <n v="11137"/>
    <x v="1"/>
    <n v="0.37539932331511933"/>
    <n v="0.25192366605571503"/>
  </r>
  <r>
    <d v="2020-05-09T00:00:00"/>
    <x v="4"/>
    <n v="32079"/>
    <n v="2902167"/>
    <n v="2319890.3459999999"/>
    <n v="194963.39216923076"/>
    <n v="19"/>
    <n v="1851"/>
    <n v="1635"/>
    <x v="1"/>
    <n v="0.25099317948538941"/>
    <n v="0.13345657290940507"/>
  </r>
  <r>
    <d v="2020-05-09T00:00:00"/>
    <x v="11"/>
    <n v="69720"/>
    <n v="6264933"/>
    <n v="4726931.9569999995"/>
    <n v="294634.35530769231"/>
    <n v="31"/>
    <n v="4556"/>
    <n v="4220"/>
    <x v="1"/>
    <n v="0.32536982909652673"/>
    <n v="0.19846448281127801"/>
  </r>
  <r>
    <d v="2020-05-09T00:00:00"/>
    <x v="9"/>
    <n v="31147.5"/>
    <n v="2831019"/>
    <n v="2261296.2760000001"/>
    <n v="225845"/>
    <n v="21"/>
    <n v="1735"/>
    <n v="1568"/>
    <x v="1"/>
    <n v="0.25194519181174291"/>
    <n v="0.12146782624913501"/>
  </r>
  <r>
    <d v="2020-05-09T00:00:00"/>
    <x v="6"/>
    <n v="13216.5"/>
    <n v="1046400"/>
    <n v="937716.15799999994"/>
    <n v="61387.776923076919"/>
    <n v="10"/>
    <n v="644"/>
    <n v="559"/>
    <x v="1"/>
    <n v="0.11590270794928552"/>
    <n v="4.5198838949658968E-2"/>
  </r>
  <r>
    <d v="2020-05-10T00:00:00"/>
    <x v="0"/>
    <n v="231559.5"/>
    <n v="23443725"/>
    <n v="17121204.866"/>
    <n v="269535.72538461542"/>
    <n v="54"/>
    <n v="13832"/>
    <n v="12864"/>
    <x v="2"/>
    <n v="0.3692800935146523"/>
    <n v="0.25819209228121315"/>
  </r>
  <r>
    <d v="2020-05-10T00:00:00"/>
    <x v="13"/>
    <n v="13440"/>
    <n v="1198285.5"/>
    <n v="1018063.802"/>
    <n v="178012.59307692308"/>
    <n v="15"/>
    <n v="706"/>
    <n v="608"/>
    <x v="2"/>
    <n v="0.177023972020174"/>
    <n v="1.8435547480770639E-3"/>
  </r>
  <r>
    <d v="2020-05-10T00:00:00"/>
    <x v="4"/>
    <n v="31399.5"/>
    <n v="2862298.5"/>
    <n v="2267667.5189999999"/>
    <n v="169650.86923076923"/>
    <n v="19"/>
    <n v="1848"/>
    <n v="1649"/>
    <x v="2"/>
    <n v="0.26222141297954543"/>
    <n v="0.14847511947801073"/>
  </r>
  <r>
    <d v="2020-05-10T00:00:00"/>
    <x v="6"/>
    <n v="12918"/>
    <n v="1004788.5"/>
    <n v="896111.80299999996"/>
    <n v="99729.923076923063"/>
    <n v="10"/>
    <n v="642"/>
    <n v="556"/>
    <x v="2"/>
    <n v="0.12127582365969579"/>
    <n v="8.9041364656114001E-3"/>
  </r>
  <r>
    <d v="2020-05-10T00:00:00"/>
    <x v="2"/>
    <n v="16435.5"/>
    <n v="1471537.5"/>
    <n v="1176721.1640000001"/>
    <n v="252262.82307692306"/>
    <n v="15"/>
    <n v="950"/>
    <n v="848"/>
    <x v="2"/>
    <n v="0.25054052312430397"/>
    <n v="2.8917722397884413E-2"/>
  </r>
  <r>
    <d v="2020-05-10T00:00:00"/>
    <x v="3"/>
    <n v="14566.5"/>
    <n v="1216557"/>
    <n v="1013050.3829999999"/>
    <n v="102510.40189230769"/>
    <n v="15"/>
    <n v="792"/>
    <n v="695"/>
    <x v="2"/>
    <n v="0.20088499092941964"/>
    <n v="8.3018070758453896E-2"/>
  </r>
  <r>
    <d v="2020-05-10T00:00:00"/>
    <x v="5"/>
    <n v="243825"/>
    <n v="24890404.5"/>
    <n v="18159589.107999999"/>
    <n v="258558.49999999997"/>
    <n v="59"/>
    <n v="14569"/>
    <n v="13566"/>
    <x v="2"/>
    <n v="0.37064800045694962"/>
    <n v="0.26003020127696203"/>
  </r>
  <r>
    <d v="2020-05-10T00:00:00"/>
    <x v="7"/>
    <n v="31224"/>
    <n v="2767270.5"/>
    <n v="2174380.5969999996"/>
    <n v="80170.980907692297"/>
    <n v="19"/>
    <n v="1836"/>
    <n v="1680"/>
    <x v="2"/>
    <n v="0.27267071083048322"/>
    <n v="0.18527965447985953"/>
  </r>
  <r>
    <d v="2020-05-10T00:00:00"/>
    <x v="10"/>
    <n v="37489.5"/>
    <n v="3549097.5"/>
    <n v="2745646.9479999999"/>
    <n v="258287.05384615384"/>
    <n v="21"/>
    <n v="2120"/>
    <n v="1921"/>
    <x v="2"/>
    <n v="0.29262704463341666"/>
    <n v="0.15360623317726443"/>
  </r>
  <r>
    <d v="2020-05-10T00:00:00"/>
    <x v="12"/>
    <n v="88311"/>
    <n v="7726069.5"/>
    <n v="5922893.7209999999"/>
    <n v="161614.12454615385"/>
    <n v="36"/>
    <n v="5746"/>
    <n v="5277"/>
    <x v="2"/>
    <n v="0.30444169082533501"/>
    <n v="0.21247047472894803"/>
  </r>
  <r>
    <d v="2020-05-10T00:00:00"/>
    <x v="1"/>
    <n v="368649"/>
    <n v="39010875"/>
    <n v="28090230.958999999"/>
    <n v="532663.16153846146"/>
    <n v="125"/>
    <n v="20368"/>
    <n v="18884"/>
    <x v="2"/>
    <n v="0.38877017625592253"/>
    <n v="0.26628423175490268"/>
  </r>
  <r>
    <d v="2020-05-10T00:00:00"/>
    <x v="9"/>
    <n v="36619.5"/>
    <n v="3312967.5"/>
    <n v="2647972.3429999999"/>
    <n v="371661.65384615387"/>
    <n v="21"/>
    <n v="2016"/>
    <n v="1846"/>
    <x v="2"/>
    <n v="0.25113372454887462"/>
    <n v="8.8541014408938884E-2"/>
  </r>
  <r>
    <d v="2020-05-10T00:00:00"/>
    <x v="11"/>
    <n v="84132"/>
    <n v="7483194"/>
    <n v="5637882.125"/>
    <n v="126673.26923076922"/>
    <n v="31"/>
    <n v="5495"/>
    <n v="5093"/>
    <x v="2"/>
    <n v="0.32730586310369164"/>
    <n v="0.22966645068525962"/>
  </r>
  <r>
    <d v="2020-05-10T00:00:00"/>
    <x v="8"/>
    <n v="287206.5"/>
    <n v="29536176.10605"/>
    <n v="21276357.105999999"/>
    <n v="541588.89356153843"/>
    <n v="129"/>
    <n v="16437"/>
    <n v="15285"/>
    <x v="2"/>
    <n v="0.38821584723828056"/>
    <n v="0.26131446666542291"/>
  </r>
  <r>
    <d v="2020-05-11T00:00:00"/>
    <x v="12"/>
    <n v="59574"/>
    <n v="5178169.5"/>
    <n v="3929032.2650000001"/>
    <n v="208822.33076923079"/>
    <n v="36"/>
    <n v="4150"/>
    <n v="3838"/>
    <x v="2"/>
    <n v="0.31792491146671709"/>
    <n v="0.20090398822031011"/>
  </r>
  <r>
    <d v="2020-05-11T00:00:00"/>
    <x v="11"/>
    <n v="72220.5"/>
    <n v="6398719.5"/>
    <n v="4782829.6060000006"/>
    <n v="186502.14615384614"/>
    <n v="31"/>
    <n v="4826"/>
    <n v="4483"/>
    <x v="2"/>
    <n v="0.33785228141368145"/>
    <n v="0.22338653035910597"/>
  </r>
  <r>
    <d v="2020-05-11T00:00:00"/>
    <x v="10"/>
    <n v="32733"/>
    <n v="3079630.5"/>
    <n v="2364369.4010000001"/>
    <n v="281373.57021538459"/>
    <n v="21"/>
    <n v="1916"/>
    <n v="1733"/>
    <x v="2"/>
    <n v="0.30251664511369641"/>
    <n v="0.14088947644355884"/>
  </r>
  <r>
    <d v="2020-05-11T00:00:00"/>
    <x v="9"/>
    <n v="27187.5"/>
    <n v="2479396.5"/>
    <n v="1950422.9030000002"/>
    <n v="381635.95355384616"/>
    <n v="21"/>
    <n v="1597"/>
    <n v="1457"/>
    <x v="2"/>
    <n v="0.27120969313186938"/>
    <n v="5.9424800932869622E-2"/>
  </r>
  <r>
    <d v="2020-05-11T00:00:00"/>
    <x v="0"/>
    <n v="166948.5"/>
    <n v="16971231"/>
    <n v="12200989.641000001"/>
    <n v="416475.07692307688"/>
    <n v="54"/>
    <n v="10570"/>
    <n v="9926"/>
    <x v="2"/>
    <n v="0.39097167519675291"/>
    <n v="0.25653803675625664"/>
  </r>
  <r>
    <d v="2020-05-11T00:00:00"/>
    <x v="5"/>
    <n v="175293"/>
    <n v="17919144"/>
    <n v="12903628.608999999"/>
    <n v="355401.60769230768"/>
    <n v="60"/>
    <n v="11100"/>
    <n v="10407"/>
    <x v="2"/>
    <n v="0.38869030898035828"/>
    <n v="0.26006341504413899"/>
  </r>
  <r>
    <d v="2020-05-11T00:00:00"/>
    <x v="4"/>
    <n v="42397.5"/>
    <n v="3911979"/>
    <n v="3086459.8370000003"/>
    <n v="164514.63076923075"/>
    <n v="19"/>
    <n v="2530"/>
    <n v="2270"/>
    <x v="2"/>
    <n v="0.26746473519720049"/>
    <n v="0.16896934575333072"/>
  </r>
  <r>
    <d v="2020-05-11T00:00:00"/>
    <x v="3"/>
    <n v="10941"/>
    <n v="880356"/>
    <n v="723289.05500000005"/>
    <n v="166333.57363076921"/>
    <n v="15"/>
    <n v="654"/>
    <n v="564"/>
    <x v="2"/>
    <n v="0.21715653501766308"/>
    <n v="-1.052600156160606E-2"/>
  </r>
  <r>
    <d v="2020-05-11T00:00:00"/>
    <x v="2"/>
    <n v="12238.5"/>
    <n v="1096002"/>
    <n v="872395.08600000001"/>
    <n v="218895.40769230769"/>
    <n v="15"/>
    <n v="812"/>
    <n v="714"/>
    <x v="2"/>
    <n v="0.25631381651317553"/>
    <n v="4.2988117792597969E-3"/>
  </r>
  <r>
    <d v="2020-05-11T00:00:00"/>
    <x v="13"/>
    <n v="12654"/>
    <n v="1081158"/>
    <n v="927698.82299999986"/>
    <n v="197299.08136923076"/>
    <n v="15"/>
    <n v="684"/>
    <n v="585"/>
    <x v="2"/>
    <n v="0.1654191782886418"/>
    <n v="-4.0549026478304384E-2"/>
  </r>
  <r>
    <d v="2020-05-11T00:00:00"/>
    <x v="1"/>
    <n v="318565.5"/>
    <n v="33781581"/>
    <n v="24232690.171"/>
    <n v="605833.76570769225"/>
    <n v="125"/>
    <n v="18066"/>
    <n v="16883"/>
    <x v="2"/>
    <n v="0.39404996975645112"/>
    <n v="0.26473175021892281"/>
  </r>
  <r>
    <d v="2020-05-11T00:00:00"/>
    <x v="8"/>
    <n v="237099"/>
    <n v="24628233.223949999"/>
    <n v="17679930.469999999"/>
    <n v="622499.33031538466"/>
    <n v="129"/>
    <n v="14043"/>
    <n v="13167"/>
    <x v="2"/>
    <n v="0.39300509499967506"/>
    <n v="0.25685169399334001"/>
  </r>
  <r>
    <d v="2020-05-11T00:00:00"/>
    <x v="6"/>
    <n v="9007.5"/>
    <n v="734335.5"/>
    <n v="622482.40399999998"/>
    <n v="113093.66153846154"/>
    <n v="10"/>
    <n v="494"/>
    <n v="421"/>
    <x v="2"/>
    <n v="0.17968876755590993"/>
    <n v="-1.6893715998498287E-3"/>
  </r>
  <r>
    <d v="2020-05-11T00:00:00"/>
    <x v="7"/>
    <n v="23629.5"/>
    <n v="2164365"/>
    <n v="1678039.8589999999"/>
    <n v="151098.71538461538"/>
    <n v="19"/>
    <n v="1527"/>
    <n v="1389"/>
    <x v="2"/>
    <n v="0.28981739521361399"/>
    <n v="0.15488442366023508"/>
  </r>
  <r>
    <d v="2020-05-12T00:00:00"/>
    <x v="13"/>
    <n v="11296.5"/>
    <n v="989632.5"/>
    <n v="829947.41200000001"/>
    <n v="196319.5046923077"/>
    <n v="15"/>
    <n v="624"/>
    <n v="538"/>
    <x v="2"/>
    <n v="0.19240386281245489"/>
    <n v="-3.7018202910987376E-2"/>
  </r>
  <r>
    <d v="2020-05-12T00:00:00"/>
    <x v="2"/>
    <n v="12802.5"/>
    <n v="1123830"/>
    <n v="914932.571"/>
    <n v="284287.79007692303"/>
    <n v="15"/>
    <n v="845"/>
    <n v="743"/>
    <x v="2"/>
    <n v="0.22832002665691525"/>
    <n v="-6.7083421048488676E-2"/>
  </r>
  <r>
    <d v="2020-05-12T00:00:00"/>
    <x v="3"/>
    <n v="13443"/>
    <n v="1092277.5"/>
    <n v="921493.48300000001"/>
    <n v="218151.6"/>
    <n v="15"/>
    <n v="750"/>
    <n v="659"/>
    <x v="2"/>
    <n v="0.18533393903557319"/>
    <n v="-4.3365887331744922E-2"/>
  </r>
  <r>
    <d v="2020-05-12T00:00:00"/>
    <x v="1"/>
    <n v="373392"/>
    <n v="39578577"/>
    <n v="28453665.594999999"/>
    <n v="535419.89796923078"/>
    <n v="125"/>
    <n v="21106"/>
    <n v="19651"/>
    <x v="2"/>
    <n v="0.39098341715785534"/>
    <n v="0.26755614551353807"/>
  </r>
  <r>
    <d v="2020-05-12T00:00:00"/>
    <x v="10"/>
    <n v="32419.5"/>
    <n v="3080614.5"/>
    <n v="2363955.7909999997"/>
    <n v="200042.36143846155"/>
    <n v="21"/>
    <n v="1926"/>
    <n v="1745"/>
    <x v="2"/>
    <n v="0.30316079163935616"/>
    <n v="0.16769912222432851"/>
  </r>
  <r>
    <d v="2020-05-12T00:00:00"/>
    <x v="5"/>
    <n v="192886.5"/>
    <n v="19205179.5"/>
    <n v="13834210.461999999"/>
    <n v="383344.65076923074"/>
    <n v="60"/>
    <n v="12000"/>
    <n v="11194"/>
    <x v="2"/>
    <n v="0.38823820504632722"/>
    <n v="0.25970204481716869"/>
  </r>
  <r>
    <d v="2020-05-12T00:00:00"/>
    <x v="0"/>
    <n v="189679.5"/>
    <n v="18718036.5"/>
    <n v="13500671.991999999"/>
    <n v="344959.87384615385"/>
    <n v="54"/>
    <n v="11614"/>
    <n v="10862"/>
    <x v="2"/>
    <n v="0.38645220853388773"/>
    <n v="0.26030532818727259"/>
  </r>
  <r>
    <d v="2020-05-12T00:00:00"/>
    <x v="7"/>
    <n v="25483.5"/>
    <n v="2243160"/>
    <n v="1757185.7729999998"/>
    <n v="114933.59230769231"/>
    <n v="19"/>
    <n v="1598"/>
    <n v="1454"/>
    <x v="2"/>
    <n v="0.27656394358936132"/>
    <n v="0.16540979452750046"/>
  </r>
  <r>
    <d v="2020-05-12T00:00:00"/>
    <x v="12"/>
    <n v="64390.5"/>
    <n v="5523145.5"/>
    <n v="4230689.2069999995"/>
    <n v="183154.05167692306"/>
    <n v="36"/>
    <n v="4418"/>
    <n v="4088"/>
    <x v="2"/>
    <n v="0.30549544761206582"/>
    <n v="0.20084610143315573"/>
  </r>
  <r>
    <d v="2020-05-12T00:00:00"/>
    <x v="9"/>
    <n v="28219.5"/>
    <n v="2595778.5"/>
    <n v="2050101.9780000001"/>
    <n v="309760.33573076921"/>
    <n v="21"/>
    <n v="1656"/>
    <n v="1516"/>
    <x v="2"/>
    <n v="0.26617042852294631"/>
    <n v="9.0884559783984145E-2"/>
  </r>
  <r>
    <d v="2020-05-12T00:00:00"/>
    <x v="11"/>
    <n v="71520"/>
    <n v="6398361"/>
    <n v="4793096.1439999994"/>
    <n v="181432.06769230767"/>
    <n v="31"/>
    <n v="4800"/>
    <n v="4470"/>
    <x v="2"/>
    <n v="0.33491188321132931"/>
    <n v="0.22253086193600094"/>
  </r>
  <r>
    <d v="2020-05-12T00:00:00"/>
    <x v="4"/>
    <n v="26032.5"/>
    <n v="2370432"/>
    <n v="1847737.8370000001"/>
    <n v="141864.00329999998"/>
    <n v="19"/>
    <n v="1649"/>
    <n v="1460"/>
    <x v="2"/>
    <n v="0.28288329249600136"/>
    <n v="0.16065854650122846"/>
  </r>
  <r>
    <d v="2020-05-12T00:00:00"/>
    <x v="8"/>
    <n v="281796"/>
    <n v="29042520"/>
    <n v="20980503.504999999"/>
    <n v="776209.03169999993"/>
    <n v="129"/>
    <n v="16387"/>
    <n v="15322"/>
    <x v="2"/>
    <n v="0.38426229823696512"/>
    <n v="0.25086691730951727"/>
  </r>
  <r>
    <d v="2020-05-12T00:00:00"/>
    <x v="6"/>
    <n v="9328.5"/>
    <n v="732964.5"/>
    <n v="634517.67299999995"/>
    <n v="136157.98361538461"/>
    <n v="10"/>
    <n v="526"/>
    <n v="448"/>
    <x v="2"/>
    <n v="0.15515222221399033"/>
    <n v="-5.1450181578213627E-2"/>
  </r>
  <r>
    <d v="2020-05-13T00:00:00"/>
    <x v="10"/>
    <n v="35535"/>
    <n v="3288069"/>
    <n v="2580984.0299999998"/>
    <n v="208081.82515384615"/>
    <n v="21"/>
    <n v="2061"/>
    <n v="1876"/>
    <x v="2"/>
    <n v="0.27395945181419828"/>
    <n v="0.15176176194786484"/>
  </r>
  <r>
    <d v="2020-05-13T00:00:00"/>
    <x v="7"/>
    <n v="25539"/>
    <n v="2263651.5"/>
    <n v="1783039.3049999997"/>
    <n v="139331.31929230769"/>
    <n v="19"/>
    <n v="1605"/>
    <n v="1447"/>
    <x v="2"/>
    <n v="0.26954660710634215"/>
    <n v="0.1507656437873465"/>
  </r>
  <r>
    <d v="2020-05-13T00:00:00"/>
    <x v="0"/>
    <n v="188662.5"/>
    <n v="18784000.5"/>
    <n v="13568684.673999999"/>
    <n v="349844.36153846153"/>
    <n v="54"/>
    <n v="11522"/>
    <n v="10803"/>
    <x v="2"/>
    <n v="0.38436414076255082"/>
    <n v="0.25902211110255985"/>
  </r>
  <r>
    <d v="2020-05-13T00:00:00"/>
    <x v="5"/>
    <n v="193722"/>
    <n v="19437273"/>
    <n v="13979092.230999999"/>
    <n v="418713.96153846156"/>
    <n v="60"/>
    <n v="12007"/>
    <n v="11245"/>
    <x v="2"/>
    <n v="0.39045316239461914"/>
    <n v="0.25926820122666072"/>
  </r>
  <r>
    <d v="2020-05-13T00:00:00"/>
    <x v="3"/>
    <n v="14643"/>
    <n v="1172691"/>
    <n v="971555.08299999998"/>
    <n v="124018.33614615384"/>
    <n v="15"/>
    <n v="854"/>
    <n v="756"/>
    <x v="2"/>
    <n v="0.20702471791812962"/>
    <n v="6.5761211481836362E-2"/>
  </r>
  <r>
    <d v="2020-05-13T00:00:00"/>
    <x v="2"/>
    <n v="14305.5"/>
    <n v="1243507.5"/>
    <n v="987216.74099999992"/>
    <n v="233030.6"/>
    <n v="15"/>
    <n v="898"/>
    <n v="795"/>
    <x v="2"/>
    <n v="0.2596094133699462"/>
    <n v="1.8705282436977722E-2"/>
  </r>
  <r>
    <d v="2020-05-13T00:00:00"/>
    <x v="13"/>
    <n v="10401"/>
    <n v="949912.5"/>
    <n v="785961.28899999999"/>
    <n v="253438.94004615385"/>
    <n v="15"/>
    <n v="599"/>
    <n v="515"/>
    <x v="2"/>
    <n v="0.20859960063503841"/>
    <n v="-9.4206286417068769E-2"/>
  </r>
  <r>
    <d v="2020-05-13T00:00:00"/>
    <x v="4"/>
    <n v="26464.5"/>
    <n v="2373337.5"/>
    <n v="1886244.7409999999"/>
    <n v="207105.15935384613"/>
    <n v="19"/>
    <n v="1625"/>
    <n v="1444"/>
    <x v="2"/>
    <n v="0.25823412434897813"/>
    <n v="0.11797209610776131"/>
  </r>
  <r>
    <d v="2020-05-13T00:00:00"/>
    <x v="9"/>
    <n v="29241"/>
    <n v="2629782"/>
    <n v="2071714.7239999999"/>
    <n v="361201.8010384615"/>
    <n v="21"/>
    <n v="1698"/>
    <n v="1554"/>
    <x v="2"/>
    <n v="0.26937457630387535"/>
    <n v="7.4859997886341359E-2"/>
  </r>
  <r>
    <d v="2020-05-13T00:00:00"/>
    <x v="6"/>
    <n v="11202"/>
    <n v="865714.5"/>
    <n v="799644.75899999996"/>
    <n v="111860.49372307691"/>
    <n v="10"/>
    <n v="612"/>
    <n v="530"/>
    <x v="2"/>
    <n v="8.2623865480746614E-2"/>
    <n v="-5.2893595663555219E-2"/>
  </r>
  <r>
    <d v="2020-05-13T00:00:00"/>
    <x v="1"/>
    <n v="350068.5"/>
    <n v="37197115.5"/>
    <n v="26793668.158999998"/>
    <n v="582815.36153846153"/>
    <n v="125"/>
    <n v="19965"/>
    <n v="18573"/>
    <x v="2"/>
    <n v="0.38828006972630519"/>
    <n v="0.26401595520119131"/>
  </r>
  <r>
    <d v="2020-05-13T00:00:00"/>
    <x v="12"/>
    <n v="73062"/>
    <n v="6333828"/>
    <n v="4890619.2620000001"/>
    <n v="181964.68769230769"/>
    <n v="36"/>
    <n v="4967"/>
    <n v="4583"/>
    <x v="2"/>
    <n v="0.29509734057887083"/>
    <n v="0.19912824445306887"/>
  </r>
  <r>
    <d v="2020-05-13T00:00:00"/>
    <x v="8"/>
    <n v="258459"/>
    <n v="26467453.5"/>
    <n v="19153152.526999999"/>
    <n v="636197.23340769229"/>
    <n v="129"/>
    <n v="15304"/>
    <n v="14315"/>
    <x v="2"/>
    <n v="0.38188496450853754"/>
    <n v="0.25231379889237582"/>
  </r>
  <r>
    <d v="2020-05-13T00:00:00"/>
    <x v="11"/>
    <n v="78846"/>
    <n v="6993952.5"/>
    <n v="5288518.7799999993"/>
    <n v="227969.01538461537"/>
    <n v="31"/>
    <n v="5251"/>
    <n v="4853"/>
    <x v="2"/>
    <n v="0.32247852204847438"/>
    <n v="0.21124889032566138"/>
  </r>
  <r>
    <d v="2020-05-14T00:00:00"/>
    <x v="6"/>
    <n v="12037.5"/>
    <n v="981564"/>
    <n v="877726.201"/>
    <n v="69249.011815384612"/>
    <n v="10"/>
    <n v="627"/>
    <n v="545"/>
    <x v="2"/>
    <n v="0.11830317800892445"/>
    <n v="3.5238443122012818E-2"/>
  </r>
  <r>
    <d v="2020-05-14T00:00:00"/>
    <x v="13"/>
    <n v="11161.5"/>
    <n v="963502.5"/>
    <n v="812962.67800000007"/>
    <n v="193118.32307692309"/>
    <n v="15"/>
    <n v="638"/>
    <n v="548"/>
    <x v="2"/>
    <n v="0.18517433342739495"/>
    <n v="-4.419137581575882E-2"/>
  </r>
  <r>
    <d v="2020-05-14T00:00:00"/>
    <x v="8"/>
    <n v="274059"/>
    <n v="28181292"/>
    <n v="20493717.226"/>
    <n v="806120.19333076919"/>
    <n v="129"/>
    <n v="15804"/>
    <n v="14738"/>
    <x v="2"/>
    <n v="0.37511861265690327"/>
    <n v="0.2441852055849402"/>
  </r>
  <r>
    <d v="2020-05-14T00:00:00"/>
    <x v="1"/>
    <n v="358387.5"/>
    <n v="37963150.5"/>
    <n v="27483828.208999999"/>
    <n v="506964.83088461537"/>
    <n v="125"/>
    <n v="20247"/>
    <n v="18812"/>
    <x v="2"/>
    <n v="0.3812904887670775"/>
    <n v="0.26268519152843717"/>
  </r>
  <r>
    <d v="2020-05-14T00:00:00"/>
    <x v="4"/>
    <n v="27411"/>
    <n v="2441520"/>
    <n v="1933378.3459999997"/>
    <n v="141658.27661538462"/>
    <n v="19"/>
    <n v="1675"/>
    <n v="1475"/>
    <x v="2"/>
    <n v="0.26282577078164937"/>
    <n v="0.15010459770332241"/>
  </r>
  <r>
    <d v="2020-05-14T00:00:00"/>
    <x v="3"/>
    <n v="13810.5"/>
    <n v="1131676.5"/>
    <n v="966968.63599999994"/>
    <n v="195740.02307692307"/>
    <n v="16"/>
    <n v="834"/>
    <n v="735"/>
    <x v="2"/>
    <n v="0.17033423615613533"/>
    <n v="-2.7421404506431837E-2"/>
  </r>
  <r>
    <d v="2020-05-14T00:00:00"/>
    <x v="12"/>
    <n v="63645"/>
    <n v="5366602.5"/>
    <n v="4245727.3389999997"/>
    <n v="137701.4149"/>
    <n v="36"/>
    <n v="4285"/>
    <n v="3950"/>
    <x v="2"/>
    <n v="0.26400074039234023"/>
    <n v="0.18320226737493606"/>
  </r>
  <r>
    <d v="2020-05-14T00:00:00"/>
    <x v="11"/>
    <n v="70498.5"/>
    <n v="6053649"/>
    <n v="4580254.1549999993"/>
    <n v="131801.93944615382"/>
    <n v="31"/>
    <n v="4695"/>
    <n v="4372"/>
    <x v="2"/>
    <n v="0.32168408021454015"/>
    <n v="0.22161722715569515"/>
  </r>
  <r>
    <d v="2020-05-14T00:00:00"/>
    <x v="10"/>
    <n v="33886.5"/>
    <n v="3166479"/>
    <n v="2522496.074"/>
    <n v="156584.58769230769"/>
    <n v="21"/>
    <n v="1993"/>
    <n v="1796"/>
    <x v="2"/>
    <n v="0.25529590814340353"/>
    <n v="0.15392438677398218"/>
  </r>
  <r>
    <d v="2020-05-14T00:00:00"/>
    <x v="5"/>
    <n v="197946"/>
    <n v="19942435.5"/>
    <n v="14561721.772999998"/>
    <n v="363750.55692307692"/>
    <n v="60"/>
    <n v="11935"/>
    <n v="11178"/>
    <x v="2"/>
    <n v="0.36951081821771892"/>
    <n v="0.25157224001436163"/>
  </r>
  <r>
    <d v="2020-05-14T00:00:00"/>
    <x v="0"/>
    <n v="186496.5"/>
    <n v="18640998"/>
    <n v="13641908.620999999"/>
    <n v="364896.93846153846"/>
    <n v="54"/>
    <n v="11194"/>
    <n v="10554"/>
    <x v="2"/>
    <n v="0.3664508770645577"/>
    <n v="0.24860216392590473"/>
  </r>
  <r>
    <d v="2020-05-14T00:00:00"/>
    <x v="2"/>
    <n v="14385"/>
    <n v="1223491.5"/>
    <n v="977925.73100000003"/>
    <n v="285708.40769230766"/>
    <n v="15"/>
    <n v="890"/>
    <n v="777"/>
    <x v="2"/>
    <n v="0.25110881247484013"/>
    <n v="-3.2809904026556536E-2"/>
  </r>
  <r>
    <d v="2020-05-14T00:00:00"/>
    <x v="9"/>
    <n v="29658"/>
    <n v="2703132"/>
    <n v="2160539.9959999998"/>
    <n v="312856.16153846151"/>
    <n v="21"/>
    <n v="1706"/>
    <n v="1548"/>
    <x v="2"/>
    <n v="0.25113721801241778"/>
    <n v="8.4988762095798018E-2"/>
  </r>
  <r>
    <d v="2020-05-14T00:00:00"/>
    <x v="7"/>
    <n v="25656"/>
    <n v="2225341.5"/>
    <n v="1766450.28"/>
    <n v="91828.489107692309"/>
    <n v="19"/>
    <n v="1635"/>
    <n v="1487"/>
    <x v="2"/>
    <n v="0.25978156600026125"/>
    <n v="0.16494669734614109"/>
  </r>
  <r>
    <d v="2020-05-15T00:00:00"/>
    <x v="5"/>
    <n v="230896.5"/>
    <n v="23085222"/>
    <n v="17099721.813000001"/>
    <n v="329754.63076923077"/>
    <n v="60"/>
    <n v="13544"/>
    <n v="12643"/>
    <x v="2"/>
    <n v="0.35003494515621558"/>
    <n v="0.24499420262151989"/>
  </r>
  <r>
    <d v="2020-05-15T00:00:00"/>
    <x v="0"/>
    <n v="219772.5"/>
    <n v="21895294.5"/>
    <n v="16241999.308"/>
    <n v="317179.04615384614"/>
    <n v="54"/>
    <n v="12791"/>
    <n v="11950"/>
    <x v="2"/>
    <n v="0.34806645935611313"/>
    <n v="0.24371063590152459"/>
  </r>
  <r>
    <d v="2020-05-15T00:00:00"/>
    <x v="7"/>
    <n v="29283"/>
    <n v="2477487"/>
    <n v="2005719.3469999998"/>
    <n v="77264.32873846154"/>
    <n v="19"/>
    <n v="1780"/>
    <n v="1615"/>
    <x v="2"/>
    <n v="0.23521119926655432"/>
    <n v="0.15923527520489053"/>
  </r>
  <r>
    <d v="2020-05-15T00:00:00"/>
    <x v="10"/>
    <n v="41697"/>
    <n v="3772258.5"/>
    <n v="3092823.6680000001"/>
    <n v="167669.98904615385"/>
    <n v="21"/>
    <n v="2255"/>
    <n v="2045"/>
    <x v="2"/>
    <n v="0.21968107623780636"/>
    <n v="0.13566536942095725"/>
  </r>
  <r>
    <d v="2020-05-15T00:00:00"/>
    <x v="11"/>
    <n v="78961.5"/>
    <n v="6876454.5"/>
    <n v="5258162.2879999997"/>
    <n v="162133.18461538461"/>
    <n v="31"/>
    <n v="5184"/>
    <n v="4778"/>
    <x v="2"/>
    <n v="0.30776764264070205"/>
    <n v="0.21176014869066839"/>
  </r>
  <r>
    <d v="2020-05-15T00:00:00"/>
    <x v="12"/>
    <n v="75642"/>
    <n v="6293952"/>
    <n v="5100877.9309999999"/>
    <n v="159537.61835384613"/>
    <n v="36"/>
    <n v="4862"/>
    <n v="4476"/>
    <x v="2"/>
    <n v="0.23389582835323885"/>
    <n v="0.16421104747004012"/>
  </r>
  <r>
    <d v="2020-05-15T00:00:00"/>
    <x v="9"/>
    <n v="34150.5"/>
    <n v="3038293.5"/>
    <n v="2442084.5610000002"/>
    <n v="277257.14947692305"/>
    <n v="21"/>
    <n v="1926"/>
    <n v="1742"/>
    <x v="2"/>
    <n v="0.2441393506684553"/>
    <n v="0.10497728067518057"/>
  </r>
  <r>
    <d v="2020-05-15T00:00:00"/>
    <x v="3"/>
    <n v="13752"/>
    <n v="1091040"/>
    <n v="898790.64599999995"/>
    <n v="149313.46028461537"/>
    <n v="16"/>
    <n v="817"/>
    <n v="718"/>
    <x v="2"/>
    <n v="0.21389781352931445"/>
    <n v="3.9353180190813054E-2"/>
  </r>
  <r>
    <d v="2020-05-15T00:00:00"/>
    <x v="4"/>
    <n v="32854.5"/>
    <n v="2949078"/>
    <n v="2391958.463"/>
    <n v="129383.86666153846"/>
    <n v="19"/>
    <n v="1940"/>
    <n v="1715"/>
    <x v="2"/>
    <n v="0.23291354997078811"/>
    <n v="0.14504047378145357"/>
  </r>
  <r>
    <d v="2020-05-15T00:00:00"/>
    <x v="2"/>
    <n v="16498.5"/>
    <n v="1370482.5"/>
    <n v="1095453.1229999999"/>
    <n v="250663.81538461539"/>
    <n v="15"/>
    <n v="980"/>
    <n v="867"/>
    <x v="2"/>
    <n v="0.25106448758556338"/>
    <n v="1.7778819952377872E-2"/>
  </r>
  <r>
    <d v="2020-05-15T00:00:00"/>
    <x v="8"/>
    <n v="318816"/>
    <n v="32354331"/>
    <n v="23895072.432"/>
    <n v="616932.92353846144"/>
    <n v="129"/>
    <n v="17808"/>
    <n v="16486"/>
    <x v="2"/>
    <n v="0.35401686234989022"/>
    <n v="0.24238874370363395"/>
  </r>
  <r>
    <d v="2020-05-15T00:00:00"/>
    <x v="13"/>
    <n v="12229.5"/>
    <n v="1122730.5"/>
    <n v="921566.44700000004"/>
    <n v="147588"/>
    <n v="15"/>
    <n v="688"/>
    <n v="598"/>
    <x v="2"/>
    <n v="0.218284914402922"/>
    <n v="4.7719424207323093E-2"/>
  </r>
  <r>
    <d v="2020-05-15T00:00:00"/>
    <x v="1"/>
    <n v="403261.5"/>
    <n v="42271377"/>
    <n v="31105053.390999999"/>
    <n v="571050.76427692303"/>
    <n v="125"/>
    <n v="21862"/>
    <n v="20235"/>
    <x v="2"/>
    <n v="0.35898744389330928"/>
    <n v="0.25064886920345836"/>
  </r>
  <r>
    <d v="2020-05-15T00:00:00"/>
    <x v="6"/>
    <n v="14421"/>
    <n v="1150579.5"/>
    <n v="1038033.7869999999"/>
    <n v="68487.358569230768"/>
    <n v="10"/>
    <n v="743"/>
    <n v="652"/>
    <x v="2"/>
    <n v="0.10842201324223381"/>
    <n v="3.8292316550720171E-2"/>
  </r>
  <r>
    <d v="2020-05-16T00:00:00"/>
    <x v="8"/>
    <n v="321412.5"/>
    <n v="32235864"/>
    <n v="23691368.555"/>
    <n v="595097.15929230768"/>
    <n v="129"/>
    <n v="17914"/>
    <n v="16631"/>
    <x v="2"/>
    <n v="0.36065858437699699"/>
    <n v="0.24660106165318518"/>
  </r>
  <r>
    <d v="2020-05-16T00:00:00"/>
    <x v="0"/>
    <n v="225480"/>
    <n v="22355338.5"/>
    <n v="16443448.491999999"/>
    <n v="291468.59999999998"/>
    <n v="54"/>
    <n v="13170"/>
    <n v="12299"/>
    <x v="2"/>
    <n v="0.35952859954383842"/>
    <n v="0.25141294138757958"/>
  </r>
  <r>
    <d v="2020-05-16T00:00:00"/>
    <x v="2"/>
    <n v="18600"/>
    <n v="1601425.5"/>
    <n v="1268422.666"/>
    <n v="189642.93076923076"/>
    <n v="15"/>
    <n v="1111"/>
    <n v="992"/>
    <x v="2"/>
    <n v="0.26253302067687906"/>
    <n v="8.9520182631517523E-2"/>
  </r>
  <r>
    <d v="2020-05-16T00:00:00"/>
    <x v="3"/>
    <n v="16368"/>
    <n v="1316350.5"/>
    <n v="1092945.2830000001"/>
    <n v="175846.6446153846"/>
    <n v="16"/>
    <n v="920"/>
    <n v="818"/>
    <x v="2"/>
    <n v="0.20440658876058293"/>
    <n v="3.6129110282265509E-2"/>
  </r>
  <r>
    <d v="2020-05-16T00:00:00"/>
    <x v="1"/>
    <n v="408810"/>
    <n v="42323631"/>
    <n v="31033323.692999996"/>
    <n v="571764.09076923074"/>
    <n v="125"/>
    <n v="22291"/>
    <n v="20635"/>
    <x v="2"/>
    <n v="0.36381237854798942"/>
    <n v="0.25325197680300099"/>
  </r>
  <r>
    <d v="2020-05-16T00:00:00"/>
    <x v="6"/>
    <n v="14265"/>
    <n v="1130506.5"/>
    <n v="1024403.9859999999"/>
    <n v="72626.813907692311"/>
    <n v="10"/>
    <n v="760"/>
    <n v="672"/>
    <x v="2"/>
    <n v="0.10357487421959337"/>
    <n v="2.9611240706982022E-2"/>
  </r>
  <r>
    <d v="2020-05-16T00:00:00"/>
    <x v="5"/>
    <n v="236551.5"/>
    <n v="23689383"/>
    <n v="17329462.175999999"/>
    <n v="258177.63846153844"/>
    <n v="60"/>
    <n v="14049"/>
    <n v="13118"/>
    <x v="2"/>
    <n v="0.36700047349467158"/>
    <n v="0.25757290451754117"/>
  </r>
  <r>
    <d v="2020-05-16T00:00:00"/>
    <x v="12"/>
    <n v="81331.5"/>
    <n v="6652179"/>
    <n v="5305378.9040000001"/>
    <n v="156413.8362153846"/>
    <n v="36"/>
    <n v="5286"/>
    <n v="4867"/>
    <x v="2"/>
    <n v="0.25385559078251274"/>
    <n v="0.17894681724358522"/>
  </r>
  <r>
    <d v="2020-05-16T00:00:00"/>
    <x v="10"/>
    <n v="44560.5"/>
    <n v="4025148"/>
    <n v="3259483.304"/>
    <n v="145385.33866923075"/>
    <n v="21"/>
    <n v="2427"/>
    <n v="2213"/>
    <x v="2"/>
    <n v="0.23490370239368466"/>
    <n v="0.1541010063060462"/>
  </r>
  <r>
    <d v="2020-05-16T00:00:00"/>
    <x v="9"/>
    <n v="38947.5"/>
    <n v="3395892"/>
    <n v="2740255.2110000001"/>
    <n v="294361.0811230769"/>
    <n v="21"/>
    <n v="2145"/>
    <n v="1947"/>
    <x v="2"/>
    <n v="0.239261214199366"/>
    <n v="0.10638610058179794"/>
  </r>
  <r>
    <d v="2020-05-16T00:00:00"/>
    <x v="7"/>
    <n v="34563"/>
    <n v="2922883.5"/>
    <n v="2340316.3049999997"/>
    <n v="109812.45384615385"/>
    <n v="19"/>
    <n v="2039"/>
    <n v="1868"/>
    <x v="2"/>
    <n v="0.24892669155676389"/>
    <n v="0.16174258780886971"/>
  </r>
  <r>
    <d v="2020-05-16T00:00:00"/>
    <x v="4"/>
    <n v="35482.5"/>
    <n v="3222517.5"/>
    <n v="2633868.1740000001"/>
    <n v="150484.18215384614"/>
    <n v="19"/>
    <n v="2080"/>
    <n v="1844"/>
    <x v="2"/>
    <n v="0.22349232653737205"/>
    <n v="0.13596982602767985"/>
  </r>
  <r>
    <d v="2020-05-16T00:00:00"/>
    <x v="13"/>
    <n v="13120.5"/>
    <n v="1215033"/>
    <n v="985281.03599999985"/>
    <n v="143418.86295384614"/>
    <n v="15"/>
    <n v="747"/>
    <n v="647"/>
    <x v="2"/>
    <n v="0.23318419375322291"/>
    <n v="7.1054120378750224E-2"/>
  </r>
  <r>
    <d v="2020-05-16T00:00:00"/>
    <x v="11"/>
    <n v="88063.5"/>
    <n v="7583758.5"/>
    <n v="5779076.7979999995"/>
    <n v="152384.93586153846"/>
    <n v="31"/>
    <n v="5593"/>
    <n v="5177"/>
    <x v="2"/>
    <n v="0.31227854639768027"/>
    <n v="0.21787307258511227"/>
  </r>
  <r>
    <d v="2020-05-17T00:00:00"/>
    <x v="7"/>
    <n v="28275"/>
    <n v="2435632.5"/>
    <n v="1954139.7149999999"/>
    <n v="79541.984615384616"/>
    <n v="19"/>
    <n v="1790"/>
    <n v="1633"/>
    <x v="3"/>
    <n v="0.24639629464774487"/>
    <n v="0.16502933032163741"/>
  </r>
  <r>
    <d v="2020-05-17T00:00:00"/>
    <x v="4"/>
    <n v="30486"/>
    <n v="2694289.5"/>
    <n v="2183502.7290000003"/>
    <n v="153558.02257692307"/>
    <n v="19"/>
    <n v="1871"/>
    <n v="1660"/>
    <x v="3"/>
    <n v="0.23392998974355741"/>
    <n v="0.13258736613978439"/>
  </r>
  <r>
    <d v="2020-05-17T00:00:00"/>
    <x v="13"/>
    <n v="11967"/>
    <n v="1060489.5"/>
    <n v="851805.179"/>
    <n v="171981.49101538458"/>
    <n v="15"/>
    <n v="692"/>
    <n v="591"/>
    <x v="3"/>
    <n v="0.24499066939812536"/>
    <n v="3.4609328979320786E-2"/>
  </r>
  <r>
    <d v="2020-05-17T00:00:00"/>
    <x v="10"/>
    <n v="34830"/>
    <n v="3191155.5"/>
    <n v="2528990.5839999998"/>
    <n v="292821.22307692311"/>
    <n v="21"/>
    <n v="2054"/>
    <n v="1883"/>
    <x v="3"/>
    <n v="0.26182972771400409"/>
    <n v="0.1157397979894985"/>
  </r>
  <r>
    <d v="2020-05-17T00:00:00"/>
    <x v="3"/>
    <n v="13440"/>
    <n v="1157529"/>
    <n v="935379.42299999984"/>
    <n v="111375.6648"/>
    <n v="16"/>
    <n v="859"/>
    <n v="746"/>
    <x v="3"/>
    <n v="0.23749675429838935"/>
    <n v="9.5698606428003249E-2"/>
  </r>
  <r>
    <d v="2020-05-17T00:00:00"/>
    <x v="1"/>
    <n v="357072"/>
    <n v="36834567"/>
    <n v="26914635.671"/>
    <n v="566638.92575384618"/>
    <n v="125"/>
    <n v="20079"/>
    <n v="18721"/>
    <x v="3"/>
    <n v="0.36857015083761785"/>
    <n v="0.25392703552742057"/>
  </r>
  <r>
    <d v="2020-05-17T00:00:00"/>
    <x v="12"/>
    <n v="72861"/>
    <n v="5952802.5"/>
    <n v="4711294.2009999994"/>
    <n v="125880.90000000001"/>
    <n v="36"/>
    <n v="4918"/>
    <n v="4554"/>
    <x v="3"/>
    <n v="0.26351746378659252"/>
    <n v="0.18741213050491776"/>
  </r>
  <r>
    <d v="2020-05-17T00:00:00"/>
    <x v="9"/>
    <n v="32023.5"/>
    <n v="2882458.5"/>
    <n v="2290967.0389999999"/>
    <n v="246817.75113846152"/>
    <n v="21"/>
    <n v="1874"/>
    <n v="1705"/>
    <x v="3"/>
    <n v="0.25818418638540708"/>
    <n v="0.1195762956731341"/>
  </r>
  <r>
    <d v="2020-05-17T00:00:00"/>
    <x v="0"/>
    <n v="184801.5"/>
    <n v="18449091"/>
    <n v="13533023.127999999"/>
    <n v="246229.69714615386"/>
    <n v="54"/>
    <n v="11128"/>
    <n v="10467"/>
    <x v="3"/>
    <n v="0.3632645732961613"/>
    <n v="0.25312023095630282"/>
  </r>
  <r>
    <d v="2020-05-17T00:00:00"/>
    <x v="11"/>
    <n v="78057"/>
    <n v="6774946.5"/>
    <n v="5115462.4009999996"/>
    <n v="61149.515384615377"/>
    <n v="31"/>
    <n v="5206"/>
    <n v="4843"/>
    <x v="3"/>
    <n v="0.32440549239020799"/>
    <n v="0.23591840667898781"/>
  </r>
  <r>
    <d v="2020-05-17T00:00:00"/>
    <x v="6"/>
    <n v="10402.5"/>
    <n v="843727.5"/>
    <n v="729677.51899999997"/>
    <n v="140731.96461538461"/>
    <n v="10"/>
    <n v="591"/>
    <n v="513"/>
    <x v="3"/>
    <n v="0.15630189779767634"/>
    <n v="-3.1623934997240914E-2"/>
  </r>
  <r>
    <d v="2020-05-17T00:00:00"/>
    <x v="8"/>
    <n v="269029.5"/>
    <n v="26659930.5"/>
    <n v="19515982.116"/>
    <n v="551393.4769230769"/>
    <n v="129"/>
    <n v="15744"/>
    <n v="14685"/>
    <x v="3"/>
    <n v="0.36605630921044441"/>
    <n v="0.24728327431599731"/>
  </r>
  <r>
    <d v="2020-05-17T00:00:00"/>
    <x v="2"/>
    <n v="15609"/>
    <n v="1377577.5"/>
    <n v="1086345.0159999998"/>
    <n v="224718.40769230769"/>
    <n v="15"/>
    <n v="971"/>
    <n v="856"/>
    <x v="3"/>
    <n v="0.26808470578927035"/>
    <n v="4.8283364317210815E-2"/>
  </r>
  <r>
    <d v="2020-05-17T00:00:00"/>
    <x v="5"/>
    <n v="193363.5"/>
    <n v="19546386"/>
    <n v="14278298.844000001"/>
    <n v="264289.06153846154"/>
    <n v="60"/>
    <n v="11698"/>
    <n v="10989"/>
    <x v="3"/>
    <n v="0.36895761978071673"/>
    <n v="0.25599607489903953"/>
  </r>
  <r>
    <d v="2020-05-18T00:00:00"/>
    <x v="6"/>
    <n v="11680.5"/>
    <n v="936427.5"/>
    <n v="813406.68400000001"/>
    <n v="117272.7846153846"/>
    <n v="10"/>
    <n v="645"/>
    <n v="565"/>
    <x v="3"/>
    <n v="0.15124146189091309"/>
    <n v="6.138255641376815E-3"/>
  </r>
  <r>
    <d v="2020-05-18T00:00:00"/>
    <x v="8"/>
    <n v="273900"/>
    <n v="27535284.147600003"/>
    <n v="19680985.969000001"/>
    <n v="764540.58792307694"/>
    <n v="129"/>
    <n v="16110"/>
    <n v="14992"/>
    <x v="3"/>
    <n v="0.3990805232507913"/>
    <n v="0.25747900594281226"/>
  </r>
  <r>
    <d v="2020-05-18T00:00:00"/>
    <x v="1"/>
    <n v="355081.5"/>
    <n v="36876888"/>
    <n v="26228948.559"/>
    <n v="898617.75030769221"/>
    <n v="125"/>
    <n v="20449"/>
    <n v="19060"/>
    <x v="3"/>
    <n v="0.405961352855921"/>
    <n v="0.26437484884007317"/>
  </r>
  <r>
    <d v="2020-05-18T00:00:00"/>
    <x v="13"/>
    <n v="12450"/>
    <n v="1115146.5"/>
    <n v="897555.51099999994"/>
    <n v="150809.61403846153"/>
    <n v="15"/>
    <n v="729"/>
    <n v="636"/>
    <x v="3"/>
    <n v="0.24242621913999932"/>
    <n v="5.9885741435352691E-2"/>
  </r>
  <r>
    <d v="2020-05-18T00:00:00"/>
    <x v="2"/>
    <n v="14290.5"/>
    <n v="1246162.5"/>
    <n v="983143.48999999987"/>
    <n v="263823.34615384613"/>
    <n v="16"/>
    <n v="925"/>
    <n v="816"/>
    <x v="3"/>
    <n v="0.26752860866728634"/>
    <n v="-6.4545045597664934E-4"/>
  </r>
  <r>
    <d v="2020-05-18T00:00:00"/>
    <x v="9"/>
    <n v="31329"/>
    <n v="2826379.5"/>
    <n v="2229453.5079999999"/>
    <n v="331756.18072307692"/>
    <n v="21"/>
    <n v="1834"/>
    <n v="1660"/>
    <x v="3"/>
    <n v="0.26774543172039095"/>
    <n v="9.3819606063843569E-2"/>
  </r>
  <r>
    <d v="2020-05-18T00:00:00"/>
    <x v="10"/>
    <n v="36655.5"/>
    <n v="3360135"/>
    <n v="2596293.8219999997"/>
    <n v="202175.53846153847"/>
    <n v="21"/>
    <n v="2136"/>
    <n v="1947"/>
    <x v="3"/>
    <n v="0.29420444309018595"/>
    <n v="0.1671556766434866"/>
  </r>
  <r>
    <d v="2020-05-18T00:00:00"/>
    <x v="12"/>
    <n v="70278"/>
    <n v="5798476.5"/>
    <n v="4485664.5060000001"/>
    <n v="182019.63597692308"/>
    <n v="36"/>
    <n v="4885"/>
    <n v="4502"/>
    <x v="3"/>
    <n v="0.29266834205812536"/>
    <n v="0.19501542483151854"/>
  </r>
  <r>
    <d v="2020-05-18T00:00:00"/>
    <x v="7"/>
    <n v="27181.5"/>
    <n v="2324490"/>
    <n v="1796459.4790000001"/>
    <n v="129793.76153846155"/>
    <n v="19"/>
    <n v="1741"/>
    <n v="1597"/>
    <x v="3"/>
    <n v="0.29392843377348449"/>
    <n v="0.1713222080807138"/>
  </r>
  <r>
    <d v="2020-05-18T00:00:00"/>
    <x v="0"/>
    <n v="196560"/>
    <n v="19855122"/>
    <n v="14172342.450999999"/>
    <n v="269626.30769230769"/>
    <n v="54"/>
    <n v="12012"/>
    <n v="11308"/>
    <x v="3"/>
    <n v="0.40097673116832033"/>
    <n v="0.27263258524967476"/>
  </r>
  <r>
    <d v="2020-05-18T00:00:00"/>
    <x v="3"/>
    <n v="14497.5"/>
    <n v="1230711"/>
    <n v="1005560.455"/>
    <n v="171097.83406153845"/>
    <n v="16"/>
    <n v="864"/>
    <n v="765"/>
    <x v="3"/>
    <n v="0.22390552838516312"/>
    <n v="4.3919905598033653E-2"/>
  </r>
  <r>
    <d v="2020-05-18T00:00:00"/>
    <x v="5"/>
    <n v="201999"/>
    <n v="20422435.5"/>
    <n v="14541626.939999998"/>
    <n v="279597.86153846153"/>
    <n v="60"/>
    <n v="12460"/>
    <n v="11665"/>
    <x v="3"/>
    <n v="0.40441200866070376"/>
    <n v="0.27426751811563027"/>
  </r>
  <r>
    <d v="2020-05-18T00:00:00"/>
    <x v="4"/>
    <n v="28668"/>
    <n v="2588148"/>
    <n v="2042294.1669999999"/>
    <n v="160977.42935384615"/>
    <n v="19"/>
    <n v="1858"/>
    <n v="1648"/>
    <x v="3"/>
    <n v="0.26727483328311347"/>
    <n v="0.1487072623536807"/>
  </r>
  <r>
    <d v="2020-05-18T00:00:00"/>
    <x v="11"/>
    <n v="78058.5"/>
    <n v="6609714"/>
    <n v="5024858.7929999996"/>
    <n v="140406.07692307691"/>
    <n v="31"/>
    <n v="5165"/>
    <n v="4813"/>
    <x v="3"/>
    <n v="0.31540293414967624"/>
    <n v="0.21853428606395425"/>
  </r>
  <r>
    <d v="2020-05-19T00:00:00"/>
    <x v="2"/>
    <n v="16638"/>
    <n v="1364847"/>
    <n v="1137103.412"/>
    <n v="258642.5153846154"/>
    <n v="16"/>
    <n v="1012"/>
    <n v="900"/>
    <x v="3"/>
    <n v="0.20028397206146101"/>
    <n v="-2.263911440961178E-2"/>
  </r>
  <r>
    <d v="2020-05-19T00:00:00"/>
    <x v="1"/>
    <n v="362536.5"/>
    <n v="37023243"/>
    <n v="26762183.377"/>
    <n v="650375.76849230775"/>
    <n v="125"/>
    <n v="20771"/>
    <n v="19338"/>
    <x v="3"/>
    <n v="0.38341638566824021"/>
    <n v="0.25958514370304331"/>
  </r>
  <r>
    <d v="2020-05-19T00:00:00"/>
    <x v="4"/>
    <n v="32434.5"/>
    <n v="2865337.5"/>
    <n v="2368028.6850000001"/>
    <n v="225452.89078461539"/>
    <n v="19"/>
    <n v="1999"/>
    <n v="1799"/>
    <x v="3"/>
    <n v="0.21000962452445965"/>
    <n v="9.4877453080268737E-2"/>
  </r>
  <r>
    <d v="2020-05-19T00:00:00"/>
    <x v="11"/>
    <n v="84024"/>
    <n v="6815511"/>
    <n v="5426339.5819999995"/>
    <n v="195070.25003076921"/>
    <n v="31"/>
    <n v="5389"/>
    <n v="5024"/>
    <x v="3"/>
    <n v="0.25600524939649838"/>
    <n v="0.17520346867156861"/>
  </r>
  <r>
    <d v="2020-05-19T00:00:00"/>
    <x v="7"/>
    <n v="28882.5"/>
    <n v="2446530"/>
    <n v="1956748.2629999998"/>
    <n v="108543.03143076923"/>
    <n v="19"/>
    <n v="1831"/>
    <n v="1667"/>
    <x v="3"/>
    <n v="0.25030390789722157"/>
    <n v="0.15582833873659058"/>
  </r>
  <r>
    <d v="2020-05-19T00:00:00"/>
    <x v="10"/>
    <n v="38250"/>
    <n v="3552937.5"/>
    <n v="2795344.17"/>
    <n v="245048.26007692309"/>
    <n v="21"/>
    <n v="2245"/>
    <n v="2053"/>
    <x v="3"/>
    <n v="0.2710196970128369"/>
    <n v="0.14425952326014094"/>
  </r>
  <r>
    <d v="2020-05-19T00:00:00"/>
    <x v="5"/>
    <n v="223597.5"/>
    <n v="21945858"/>
    <n v="15975681.728"/>
    <n v="296759.42307692306"/>
    <n v="60"/>
    <n v="13867"/>
    <n v="12987"/>
    <x v="3"/>
    <n v="0.37370400673019716"/>
    <n v="0.25851879880581918"/>
  </r>
  <r>
    <d v="2020-05-19T00:00:00"/>
    <x v="9"/>
    <n v="31842"/>
    <n v="2771116.5"/>
    <n v="2269371.4459999995"/>
    <n v="328803.84615384613"/>
    <n v="21"/>
    <n v="1860"/>
    <n v="1704"/>
    <x v="3"/>
    <n v="0.22109428356665795"/>
    <n v="6.2408494138068302E-2"/>
  </r>
  <r>
    <d v="2020-05-19T00:00:00"/>
    <x v="12"/>
    <n v="75796.5"/>
    <n v="6173463"/>
    <n v="4915101.7949999999"/>
    <n v="253686.7171923077"/>
    <n v="36"/>
    <n v="5094"/>
    <n v="4716"/>
    <x v="3"/>
    <n v="0.25601935778422674"/>
    <n v="0.1627408292246495"/>
  </r>
  <r>
    <d v="2020-05-19T00:00:00"/>
    <x v="13"/>
    <n v="16237.5"/>
    <n v="1403047.5"/>
    <n v="1195875.8800000001"/>
    <n v="173178.52204615384"/>
    <n v="15"/>
    <n v="930"/>
    <n v="827"/>
    <x v="3"/>
    <n v="0.17323839661353471"/>
    <n v="2.422804499052672E-2"/>
  </r>
  <r>
    <d v="2020-05-19T00:00:00"/>
    <x v="0"/>
    <n v="211453.5"/>
    <n v="20590072.5"/>
    <n v="15078027.685000001"/>
    <n v="293452.29237692308"/>
    <n v="54"/>
    <n v="13070"/>
    <n v="12244"/>
    <x v="3"/>
    <n v="0.36556802588202697"/>
    <n v="0.25345187699669713"/>
  </r>
  <r>
    <d v="2020-05-19T00:00:00"/>
    <x v="8"/>
    <n v="276568.5"/>
    <n v="27093624"/>
    <n v="19768696.5"/>
    <n v="759335.80469230772"/>
    <n v="129"/>
    <n v="16191"/>
    <n v="15102"/>
    <x v="3"/>
    <n v="0.37053163823927387"/>
    <n v="0.24232977084600024"/>
  </r>
  <r>
    <d v="2020-05-19T00:00:00"/>
    <x v="3"/>
    <n v="14427"/>
    <n v="1126810.5"/>
    <n v="963035.41399999999"/>
    <n v="202056.34519230769"/>
    <n v="17"/>
    <n v="857"/>
    <n v="757"/>
    <x v="3"/>
    <n v="0.17006133276008478"/>
    <n v="-3.3973111887320613E-2"/>
  </r>
  <r>
    <d v="2020-05-19T00:00:00"/>
    <x v="6"/>
    <n v="11526"/>
    <n v="938764.5"/>
    <n v="820018.375"/>
    <n v="77816.215384615381"/>
    <n v="10"/>
    <n v="649"/>
    <n v="568"/>
    <x v="3"/>
    <n v="0.14480910260090207"/>
    <n v="4.3599762896215845E-2"/>
  </r>
  <r>
    <d v="2020-05-20T00:00:00"/>
    <x v="6"/>
    <n v="13063.5"/>
    <n v="1037247"/>
    <n v="910480.6449999999"/>
    <n v="64430.964123076919"/>
    <n v="10"/>
    <n v="745"/>
    <n v="654"/>
    <x v="3"/>
    <n v="0.1392301480499897"/>
    <n v="6.0096959429068661E-2"/>
  </r>
  <r>
    <d v="2020-05-20T00:00:00"/>
    <x v="4"/>
    <n v="29955"/>
    <n v="2692230"/>
    <n v="2195766.1209999998"/>
    <n v="202002.14775384613"/>
    <n v="19"/>
    <n v="1889"/>
    <n v="1690"/>
    <x v="3"/>
    <n v="0.22610052785307558"/>
    <n v="0.10937465641722811"/>
  </r>
  <r>
    <d v="2020-05-20T00:00:00"/>
    <x v="7"/>
    <n v="28849.5"/>
    <n v="2520759"/>
    <n v="2010739.0729999999"/>
    <n v="106300.0107076923"/>
    <n v="19"/>
    <n v="1823"/>
    <n v="1678"/>
    <x v="3"/>
    <n v="0.25364799135228233"/>
    <n v="0.16015807790126221"/>
  </r>
  <r>
    <d v="2020-05-20T00:00:00"/>
    <x v="12"/>
    <n v="99631.5"/>
    <n v="7121946"/>
    <n v="6279205.8499999996"/>
    <n v="279127.27602307691"/>
    <n v="36"/>
    <n v="5914"/>
    <n v="5384"/>
    <x v="3"/>
    <n v="0.13421126335585901"/>
    <n v="7.91374820838186E-2"/>
  </r>
  <r>
    <d v="2020-05-20T00:00:00"/>
    <x v="13"/>
    <n v="12630"/>
    <n v="1104858"/>
    <n v="915994.11899999983"/>
    <n v="161654.46923076923"/>
    <n v="15"/>
    <n v="760"/>
    <n v="664"/>
    <x v="3"/>
    <n v="0.20618459996903124"/>
    <n v="2.4627066798838346E-2"/>
  </r>
  <r>
    <d v="2020-05-20T00:00:00"/>
    <x v="3"/>
    <n v="14928"/>
    <n v="1217749.5"/>
    <n v="1025585.5199999999"/>
    <n v="84618.754369230766"/>
    <n v="17"/>
    <n v="890"/>
    <n v="794"/>
    <x v="3"/>
    <n v="0.18737002059077446"/>
    <n v="8.8314736019821261E-2"/>
  </r>
  <r>
    <d v="2020-05-20T00:00:00"/>
    <x v="5"/>
    <n v="219622.5"/>
    <n v="21959286"/>
    <n v="15958453.927999999"/>
    <n v="417117.17692307686"/>
    <n v="60"/>
    <n v="13792"/>
    <n v="12834"/>
    <x v="3"/>
    <n v="0.37602841096474926"/>
    <n v="0.25427579453525601"/>
  </r>
  <r>
    <d v="2020-05-20T00:00:00"/>
    <x v="10"/>
    <n v="41391"/>
    <n v="3918987"/>
    <n v="3141103.9569999999"/>
    <n v="205451.17950769232"/>
    <n v="21"/>
    <n v="2410"/>
    <n v="2202"/>
    <x v="3"/>
    <n v="0.24764638599957042"/>
    <n v="0.14606628281551015"/>
  </r>
  <r>
    <d v="2020-05-20T00:00:00"/>
    <x v="9"/>
    <n v="34077"/>
    <n v="2929330.5"/>
    <n v="2389543.5279999999"/>
    <n v="459604.90796153841"/>
    <n v="21"/>
    <n v="1921"/>
    <n v="1767"/>
    <x v="3"/>
    <n v="0.22589543386631294"/>
    <n v="2.7372146652097348E-2"/>
  </r>
  <r>
    <d v="2020-05-20T00:00:00"/>
    <x v="1"/>
    <n v="388668"/>
    <n v="39639309"/>
    <n v="28736966.634"/>
    <n v="997757.75384615385"/>
    <n v="125"/>
    <n v="21674"/>
    <n v="20155"/>
    <x v="3"/>
    <n v="0.37938389617994506"/>
    <n v="0.24986774144205812"/>
  </r>
  <r>
    <d v="2020-05-20T00:00:00"/>
    <x v="0"/>
    <n v="214885.5"/>
    <n v="21411349.5"/>
    <n v="15600701.422999999"/>
    <n v="410370.5153846154"/>
    <n v="54"/>
    <n v="13298"/>
    <n v="12428"/>
    <x v="3"/>
    <n v="0.37246069387837949"/>
    <n v="0.25221565607601643"/>
  </r>
  <r>
    <d v="2020-05-20T00:00:00"/>
    <x v="11"/>
    <n v="93313.5"/>
    <n v="7247575.5"/>
    <n v="5922822.6779999994"/>
    <n v="714758.2"/>
    <n v="31"/>
    <n v="5698"/>
    <n v="5258"/>
    <x v="3"/>
    <n v="0.22366916823640903"/>
    <n v="8.4165335290401697E-2"/>
  </r>
  <r>
    <d v="2020-05-20T00:00:00"/>
    <x v="8"/>
    <n v="300151.5"/>
    <n v="29368771.617449999"/>
    <n v="21545834.136"/>
    <n v="1052145.9026769232"/>
    <n v="129"/>
    <n v="17095"/>
    <n v="15919"/>
    <x v="3"/>
    <n v="0.36308352844780289"/>
    <n v="0.23054391470530844"/>
  </r>
  <r>
    <d v="2020-05-20T00:00:00"/>
    <x v="2"/>
    <n v="17329.5"/>
    <n v="1430254.5"/>
    <n v="1175778.8370000001"/>
    <n v="286968.87692307692"/>
    <n v="16"/>
    <n v="1050"/>
    <n v="938"/>
    <x v="3"/>
    <n v="0.2164315728366864"/>
    <n v="-2.2718483964271383E-2"/>
  </r>
  <r>
    <d v="2020-05-21T00:00:00"/>
    <x v="11"/>
    <n v="79485"/>
    <n v="6633847.5"/>
    <n v="5212858.58"/>
    <n v="120955.33846153846"/>
    <n v="31"/>
    <n v="5207"/>
    <n v="4868"/>
    <x v="3"/>
    <n v="0.27259303090474402"/>
    <n v="0.19596977192171833"/>
  </r>
  <r>
    <d v="2020-05-21T00:00:00"/>
    <x v="13"/>
    <n v="12135"/>
    <n v="1103623.5"/>
    <n v="899589.3060000001"/>
    <n v="184440.53076923077"/>
    <n v="15"/>
    <n v="749"/>
    <n v="652"/>
    <x v="3"/>
    <n v="0.22680815861099163"/>
    <n v="1.7753938033005942E-2"/>
  </r>
  <r>
    <d v="2020-05-21T00:00:00"/>
    <x v="3"/>
    <n v="14182.5"/>
    <n v="1172574"/>
    <n v="968784.86499999987"/>
    <n v="94547"/>
    <n v="18"/>
    <n v="888"/>
    <n v="786"/>
    <x v="3"/>
    <n v="0.21035540744125905"/>
    <n v="9.3164384507928813E-2"/>
  </r>
  <r>
    <d v="2020-05-21T00:00:00"/>
    <x v="4"/>
    <n v="31707"/>
    <n v="2853181.5"/>
    <n v="2349459.5"/>
    <n v="187617.05315384615"/>
    <n v="19"/>
    <n v="1949"/>
    <n v="1724"/>
    <x v="3"/>
    <n v="0.21439909902681872"/>
    <n v="0.11079033943201784"/>
  </r>
  <r>
    <d v="2020-05-21T00:00:00"/>
    <x v="12"/>
    <n v="73126.5"/>
    <n v="5864085"/>
    <n v="4847142.9859999996"/>
    <n v="142998.2095"/>
    <n v="36"/>
    <n v="4816"/>
    <n v="4452"/>
    <x v="3"/>
    <n v="0.20980235510634482"/>
    <n v="0.14903327705856931"/>
  </r>
  <r>
    <d v="2020-05-21T00:00:00"/>
    <x v="5"/>
    <n v="224233.5"/>
    <n v="22253295"/>
    <n v="16496134.313999999"/>
    <n v="334550.50769230764"/>
    <n v="60"/>
    <n v="14005"/>
    <n v="13002"/>
    <x v="3"/>
    <n v="0.34900059470987654"/>
    <n v="0.24367673094288703"/>
  </r>
  <r>
    <d v="2020-05-21T00:00:00"/>
    <x v="6"/>
    <n v="11250"/>
    <n v="935523"/>
    <n v="808524.505"/>
    <n v="94344.953846153847"/>
    <n v="10"/>
    <n v="677"/>
    <n v="591"/>
    <x v="3"/>
    <n v="0.15707439195055689"/>
    <n v="3.4904049557141992E-2"/>
  </r>
  <r>
    <d v="2020-05-21T00:00:00"/>
    <x v="2"/>
    <n v="16554"/>
    <n v="1380751.5"/>
    <n v="1137748.7319999998"/>
    <n v="227139.51416923077"/>
    <n v="17"/>
    <n v="1045"/>
    <n v="930"/>
    <x v="3"/>
    <n v="0.21358210399657926"/>
    <n v="1.148885504072919E-2"/>
  </r>
  <r>
    <d v="2020-05-21T00:00:00"/>
    <x v="0"/>
    <n v="213640.5"/>
    <n v="21042673.5"/>
    <n v="15681371.557000002"/>
    <n v="296732.59615384613"/>
    <n v="54"/>
    <n v="13240"/>
    <n v="12360"/>
    <x v="3"/>
    <n v="0.34188986106937619"/>
    <n v="0.24068088814124081"/>
  </r>
  <r>
    <d v="2020-05-21T00:00:00"/>
    <x v="9"/>
    <n v="31272"/>
    <n v="2744382"/>
    <n v="2257728.2139999997"/>
    <n v="301623.79230769229"/>
    <n v="21"/>
    <n v="1787"/>
    <n v="1626"/>
    <x v="3"/>
    <n v="0.21555020794013091"/>
    <n v="6.7421369799214551E-2"/>
  </r>
  <r>
    <d v="2020-05-21T00:00:00"/>
    <x v="7"/>
    <n v="25362"/>
    <n v="2198935.5"/>
    <n v="1755958.3049999999"/>
    <n v="102833.37792307691"/>
    <n v="19"/>
    <n v="1650"/>
    <n v="1505"/>
    <x v="3"/>
    <n v="0.25227090742339697"/>
    <n v="0.15468567271614977"/>
  </r>
  <r>
    <d v="2020-05-21T00:00:00"/>
    <x v="1"/>
    <n v="378043.5"/>
    <n v="37902156.57"/>
    <n v="28083686.689999998"/>
    <n v="713697.60769230768"/>
    <n v="125"/>
    <n v="20911"/>
    <n v="19358"/>
    <x v="3"/>
    <n v="0.34961470651558546"/>
    <n v="0.24021778959971449"/>
  </r>
  <r>
    <d v="2020-05-21T00:00:00"/>
    <x v="8"/>
    <n v="288936"/>
    <n v="27852900"/>
    <n v="20824687.999000002"/>
    <n v="822353.43936153851"/>
    <n v="129"/>
    <n v="16373"/>
    <n v="15223"/>
    <x v="3"/>
    <n v="0.33749422806898677"/>
    <n v="0.22280834532987442"/>
  </r>
  <r>
    <d v="2020-05-21T00:00:00"/>
    <x v="10"/>
    <n v="40819.5"/>
    <n v="3810394.5"/>
    <n v="3046897.7940000002"/>
    <n v="144594.40769230769"/>
    <n v="21"/>
    <n v="2335"/>
    <n v="2126"/>
    <x v="3"/>
    <n v="0.25058165964854145"/>
    <n v="0.162424730118546"/>
  </r>
  <r>
    <d v="2020-05-22T00:00:00"/>
    <x v="1"/>
    <n v="393018"/>
    <n v="39498373.5"/>
    <n v="29683782.432999995"/>
    <n v="636230.32011538453"/>
    <n v="125"/>
    <n v="21427"/>
    <n v="19799"/>
    <x v="3"/>
    <n v="0.3306381553345758"/>
    <n v="0.23237313169071688"/>
  </r>
  <r>
    <d v="2020-05-22T00:00:00"/>
    <x v="7"/>
    <n v="30781.5"/>
    <n v="2540715"/>
    <n v="2108065.5690000001"/>
    <n v="90381.169230769228"/>
    <n v="19"/>
    <n v="1859"/>
    <n v="1697"/>
    <x v="3"/>
    <n v="0.20523528174943587"/>
    <n v="0.13471336287983132"/>
  </r>
  <r>
    <d v="2020-05-22T00:00:00"/>
    <x v="5"/>
    <n v="228334.5"/>
    <n v="22380772.5"/>
    <n v="17031004.072999999"/>
    <n v="275436.23846153845"/>
    <n v="60"/>
    <n v="14050"/>
    <n v="13027"/>
    <x v="3"/>
    <n v="0.31411937922563382"/>
    <n v="0.22672730302488275"/>
  </r>
  <r>
    <d v="2020-05-22T00:00:00"/>
    <x v="12"/>
    <n v="75820.5"/>
    <n v="5943489"/>
    <n v="5046963.6720000003"/>
    <n v="196334.07284615384"/>
    <n v="36"/>
    <n v="4857"/>
    <n v="4456"/>
    <x v="3"/>
    <n v="0.17763657245520187"/>
    <n v="0.11780811828773401"/>
  </r>
  <r>
    <d v="2020-05-22T00:00:00"/>
    <x v="11"/>
    <n v="97963.5"/>
    <n v="7728465"/>
    <n v="6415904.9240000006"/>
    <n v="150138.82307692309"/>
    <n v="31"/>
    <n v="5965"/>
    <n v="5533"/>
    <x v="3"/>
    <n v="0.20457910326727269"/>
    <n v="0.15040777863690608"/>
  </r>
  <r>
    <d v="2020-05-22T00:00:00"/>
    <x v="6"/>
    <n v="18036"/>
    <n v="1455049.5"/>
    <n v="1301439.284"/>
    <n v="69189.123076923075"/>
    <n v="10"/>
    <n v="965"/>
    <n v="861"/>
    <x v="3"/>
    <n v="0.1180310275619435"/>
    <n v="5.8019395850846957E-2"/>
  </r>
  <r>
    <d v="2020-05-22T00:00:00"/>
    <x v="10"/>
    <n v="53838"/>
    <n v="4840833"/>
    <n v="4017247.747"/>
    <n v="147709.19777692307"/>
    <n v="21"/>
    <n v="2861"/>
    <n v="2612"/>
    <x v="3"/>
    <n v="0.20501231312284313"/>
    <n v="0.13961978345939158"/>
  </r>
  <r>
    <d v="2020-05-22T00:00:00"/>
    <x v="8"/>
    <n v="304092"/>
    <n v="29465769"/>
    <n v="22276452.264999997"/>
    <n v="570447.6369538462"/>
    <n v="129"/>
    <n v="17088"/>
    <n v="15804"/>
    <x v="3"/>
    <n v="0.32273167421257704"/>
    <n v="0.22462909751468413"/>
  </r>
  <r>
    <d v="2020-05-22T00:00:00"/>
    <x v="13"/>
    <n v="15802.5"/>
    <n v="1411909.5"/>
    <n v="1158841.584"/>
    <n v="186035.59738461539"/>
    <n v="15"/>
    <n v="903"/>
    <n v="792"/>
    <x v="3"/>
    <n v="0.21838007842839022"/>
    <n v="4.7476356392094944E-2"/>
  </r>
  <r>
    <d v="2020-05-22T00:00:00"/>
    <x v="0"/>
    <n v="214428"/>
    <n v="20812585.5"/>
    <n v="15857489.721000001"/>
    <n v="256649.16153846151"/>
    <n v="54"/>
    <n v="13014"/>
    <n v="12095"/>
    <x v="3"/>
    <n v="0.31247668238674553"/>
    <n v="0.22575026142050145"/>
  </r>
  <r>
    <d v="2020-05-22T00:00:00"/>
    <x v="2"/>
    <n v="21483"/>
    <n v="1774329"/>
    <n v="1460215.51"/>
    <n v="181509.9923076923"/>
    <n v="17"/>
    <n v="1268"/>
    <n v="1129"/>
    <x v="3"/>
    <n v="0.21511447306843082"/>
    <n v="7.4734447609382304E-2"/>
  </r>
  <r>
    <d v="2020-05-22T00:00:00"/>
    <x v="3"/>
    <n v="17008.5"/>
    <n v="1398771"/>
    <n v="1144986.3970000001"/>
    <n v="158820.4117"/>
    <n v="18"/>
    <n v="985"/>
    <n v="861"/>
    <x v="3"/>
    <n v="0.22164857474721586"/>
    <n v="6.7891163957502609E-2"/>
  </r>
  <r>
    <d v="2020-05-22T00:00:00"/>
    <x v="4"/>
    <n v="38074.5"/>
    <n v="3414180"/>
    <n v="2805831.5209999997"/>
    <n v="124540.74078461538"/>
    <n v="20"/>
    <n v="2306"/>
    <n v="2054"/>
    <x v="3"/>
    <n v="0.21681575477603324"/>
    <n v="0.14170539872396443"/>
  </r>
  <r>
    <d v="2020-05-22T00:00:00"/>
    <x v="9"/>
    <n v="36031.5"/>
    <n v="3091069.5"/>
    <n v="2549333.4129999997"/>
    <n v="289900.09384615382"/>
    <n v="21"/>
    <n v="2046"/>
    <n v="1853"/>
    <x v="3"/>
    <n v="0.21250107351101524"/>
    <n v="8.1472122562707333E-2"/>
  </r>
  <r>
    <d v="2020-05-23T00:00:00"/>
    <x v="7"/>
    <n v="36997.5"/>
    <n v="3089140.5"/>
    <n v="2533823.1740000001"/>
    <n v="109891.53846153845"/>
    <n v="19"/>
    <n v="2195"/>
    <n v="1999"/>
    <x v="3"/>
    <n v="0.21916183090367453"/>
    <n v="0.1441908477579642"/>
  </r>
  <r>
    <d v="2020-05-23T00:00:00"/>
    <x v="9"/>
    <n v="42703.5"/>
    <n v="3628726.5"/>
    <n v="3056063.7349999999"/>
    <n v="223670.01693846151"/>
    <n v="21"/>
    <n v="2340"/>
    <n v="2146"/>
    <x v="3"/>
    <n v="0.18738574017338031"/>
    <n v="9.6174993640754852E-2"/>
  </r>
  <r>
    <d v="2020-05-23T00:00:00"/>
    <x v="5"/>
    <n v="292018.5"/>
    <n v="28590910.5"/>
    <n v="21740920.338999998"/>
    <n v="206427.73076923075"/>
    <n v="60"/>
    <n v="17295"/>
    <n v="16010"/>
    <x v="3"/>
    <n v="0.3150736056335266"/>
    <n v="0.23236624206951265"/>
  </r>
  <r>
    <d v="2020-05-23T00:00:00"/>
    <x v="8"/>
    <n v="356982"/>
    <n v="35103926.711549997"/>
    <n v="26357141.036999997"/>
    <n v="601482.07692307688"/>
    <n v="129"/>
    <n v="19856"/>
    <n v="18325"/>
    <x v="3"/>
    <n v="0.33185638997307465"/>
    <n v="0.2320339734228915"/>
  </r>
  <r>
    <d v="2020-05-23T00:00:00"/>
    <x v="1"/>
    <n v="456885"/>
    <n v="46408080"/>
    <n v="34793888.932999998"/>
    <n v="595793.09065384604"/>
    <n v="125"/>
    <n v="24574"/>
    <n v="22609"/>
    <x v="3"/>
    <n v="0.33379973964291787"/>
    <n v="0.23742412908153399"/>
  </r>
  <r>
    <d v="2020-05-23T00:00:00"/>
    <x v="10"/>
    <n v="42999"/>
    <n v="3883215"/>
    <n v="3151914.3419999997"/>
    <n v="162279.9956153846"/>
    <n v="21"/>
    <n v="2460"/>
    <n v="2226"/>
    <x v="3"/>
    <n v="0.23201793534019852"/>
    <n v="0.14653339111654023"/>
  </r>
  <r>
    <d v="2020-05-23T00:00:00"/>
    <x v="12"/>
    <n v="89556"/>
    <n v="7173117"/>
    <n v="6068194.523"/>
    <n v="139983.69019999998"/>
    <n v="36"/>
    <n v="5651"/>
    <n v="5212"/>
    <x v="3"/>
    <n v="0.1820842217255994"/>
    <n v="0.13452154576594805"/>
  </r>
  <r>
    <d v="2020-05-23T00:00:00"/>
    <x v="13"/>
    <n v="14167.5"/>
    <n v="1315075.5"/>
    <n v="1074904.135"/>
    <n v="269233.34436923079"/>
    <n v="15"/>
    <n v="840"/>
    <n v="725"/>
    <x v="3"/>
    <n v="0.22343514847489165"/>
    <n v="-2.2099095731941475E-2"/>
  </r>
  <r>
    <d v="2020-05-23T00:00:00"/>
    <x v="0"/>
    <n v="275793"/>
    <n v="26806626"/>
    <n v="20508194.544999998"/>
    <n v="239346.81538461536"/>
    <n v="54"/>
    <n v="16221"/>
    <n v="15065"/>
    <x v="3"/>
    <n v="0.30711779338642908"/>
    <n v="0.22602936451664551"/>
  </r>
  <r>
    <d v="2020-05-23T00:00:00"/>
    <x v="6"/>
    <n v="14773.5"/>
    <n v="1241383.5"/>
    <n v="1069622.507"/>
    <n v="74049.523076923084"/>
    <n v="10"/>
    <n v="828"/>
    <n v="734"/>
    <x v="3"/>
    <n v="0.16058094503054432"/>
    <n v="7.871175178587192E-2"/>
  </r>
  <r>
    <d v="2020-05-23T00:00:00"/>
    <x v="2"/>
    <n v="21958.5"/>
    <n v="1854001.5"/>
    <n v="1515956.368"/>
    <n v="206787.93638461537"/>
    <n v="17"/>
    <n v="1294"/>
    <n v="1155"/>
    <x v="3"/>
    <n v="0.2229913334814396"/>
    <n v="7.0796704110209524E-2"/>
  </r>
  <r>
    <d v="2020-05-23T00:00:00"/>
    <x v="4"/>
    <n v="38176.5"/>
    <n v="3385372.5"/>
    <n v="2831498.2739999997"/>
    <n v="146460.30097692306"/>
    <n v="20"/>
    <n v="2266"/>
    <n v="1993"/>
    <x v="3"/>
    <n v="0.1956117123877153"/>
    <n v="0.12034537558956279"/>
  </r>
  <r>
    <d v="2020-05-23T00:00:00"/>
    <x v="3"/>
    <n v="17943"/>
    <n v="1457391"/>
    <n v="1194154.7659999998"/>
    <n v="124621.03076923077"/>
    <n v="18"/>
    <n v="1031"/>
    <n v="918"/>
    <x v="3"/>
    <n v="0.22043728459230569"/>
    <n v="9.5111883654262583E-2"/>
  </r>
  <r>
    <d v="2020-05-23T00:00:00"/>
    <x v="11"/>
    <n v="102889.5"/>
    <n v="8089143"/>
    <n v="6673236.3720000004"/>
    <n v="127223.84583076923"/>
    <n v="31"/>
    <n v="6276"/>
    <n v="5801"/>
    <x v="3"/>
    <n v="0.21217690324007596"/>
    <n v="0.1593101744114587"/>
  </r>
  <r>
    <d v="2020-05-24T00:00:00"/>
    <x v="7"/>
    <n v="29824.5"/>
    <n v="2526909"/>
    <n v="2092407.26"/>
    <n v="62346.415384615379"/>
    <n v="19"/>
    <n v="1868"/>
    <n v="1706"/>
    <x v="4"/>
    <n v="0.20765639094561353"/>
    <n v="0.14727690020312748"/>
  </r>
  <r>
    <d v="2020-05-24T00:00:00"/>
    <x v="5"/>
    <n v="200029.5"/>
    <n v="19959801"/>
    <n v="15125624.641999999"/>
    <n v="318671.85465384612"/>
    <n v="60"/>
    <n v="12822"/>
    <n v="11916"/>
    <x v="4"/>
    <n v="0.31960176669839652"/>
    <n v="0.22622993602722566"/>
  </r>
  <r>
    <d v="2020-05-24T00:00:00"/>
    <x v="0"/>
    <n v="193719"/>
    <n v="19071117"/>
    <n v="14541424.877999999"/>
    <n v="304806.9854230769"/>
    <n v="54"/>
    <n v="12211"/>
    <n v="11427"/>
    <x v="4"/>
    <n v="0.31150263196373967"/>
    <n v="0.22153317692807004"/>
  </r>
  <r>
    <d v="2020-05-24T00:00:00"/>
    <x v="3"/>
    <n v="17197.5"/>
    <n v="1386262.5"/>
    <n v="1130117.3810000001"/>
    <n v="121581.84923076924"/>
    <n v="18"/>
    <n v="1006"/>
    <n v="904"/>
    <x v="4"/>
    <n v="0.22665355237112306"/>
    <n v="9.7069111924495327E-2"/>
  </r>
  <r>
    <d v="2020-05-24T00:00:00"/>
    <x v="13"/>
    <n v="12666"/>
    <n v="1184865"/>
    <n v="953822.62099999993"/>
    <n v="340158.78723076923"/>
    <n v="15"/>
    <n v="779"/>
    <n v="673"/>
    <x v="4"/>
    <n v="0.24222782508321333"/>
    <n v="-9.2091848633193793E-2"/>
  </r>
  <r>
    <d v="2020-05-24T00:00:00"/>
    <x v="10"/>
    <n v="38194.5"/>
    <n v="3449302.5"/>
    <n v="2798056.2479999997"/>
    <n v="174707.83838461537"/>
    <n v="21"/>
    <n v="2254"/>
    <n v="2061"/>
    <x v="4"/>
    <n v="0.23274952119547254"/>
    <n v="0.13815500774877962"/>
  </r>
  <r>
    <d v="2020-05-24T00:00:00"/>
    <x v="11"/>
    <n v="76663.5"/>
    <n v="6451032"/>
    <n v="5048965.7960000001"/>
    <n v="94608.146153846144"/>
    <n v="31"/>
    <n v="5035"/>
    <n v="4683"/>
    <x v="4"/>
    <n v="0.27769374177792505"/>
    <n v="0.20267424775542175"/>
  </r>
  <r>
    <d v="2020-05-24T00:00:00"/>
    <x v="1"/>
    <n v="375744"/>
    <n v="38191381.5"/>
    <n v="28822960.470999997"/>
    <n v="574198.11538461538"/>
    <n v="125"/>
    <n v="21004"/>
    <n v="19556"/>
    <x v="4"/>
    <n v="0.32503326778059349"/>
    <n v="0.23026721129779992"/>
  </r>
  <r>
    <d v="2020-05-24T00:00:00"/>
    <x v="2"/>
    <n v="18075"/>
    <n v="1548099"/>
    <n v="1256993.4810000001"/>
    <n v="213288.93846153846"/>
    <n v="17"/>
    <n v="1128"/>
    <n v="1001"/>
    <x v="4"/>
    <n v="0.23158872611527873"/>
    <n v="5.0265894195695104E-2"/>
  </r>
  <r>
    <d v="2020-05-24T00:00:00"/>
    <x v="9"/>
    <n v="34303.5"/>
    <n v="2924746.5"/>
    <n v="2399312.9350000001"/>
    <n v="282325.24615384615"/>
    <n v="20"/>
    <n v="1999"/>
    <n v="1829"/>
    <x v="4"/>
    <n v="0.21899334485936905"/>
    <n v="8.312115899485778E-2"/>
  </r>
  <r>
    <d v="2020-05-24T00:00:00"/>
    <x v="8"/>
    <n v="287740.5"/>
    <n v="28188534"/>
    <n v="21369401.386999998"/>
    <n v="607679.34615384613"/>
    <n v="129"/>
    <n v="16432"/>
    <n v="15345"/>
    <x v="4"/>
    <n v="0.3191073296582092"/>
    <n v="0.22035389519888321"/>
  </r>
  <r>
    <d v="2020-05-24T00:00:00"/>
    <x v="6"/>
    <n v="9994.5"/>
    <n v="828984"/>
    <n v="702631.81099999999"/>
    <n v="82264.567169230766"/>
    <n v="10"/>
    <n v="639"/>
    <n v="557"/>
    <x v="4"/>
    <n v="0.17982702607810055"/>
    <n v="5.3182717435763832E-2"/>
  </r>
  <r>
    <d v="2020-05-24T00:00:00"/>
    <x v="12"/>
    <n v="74649"/>
    <n v="6098236.5"/>
    <n v="5042435.841"/>
    <n v="156805.83461538461"/>
    <n v="36"/>
    <n v="4915"/>
    <n v="4562"/>
    <x v="4"/>
    <n v="0.20938306253007613"/>
    <n v="0.14741881925776665"/>
  </r>
  <r>
    <d v="2020-05-24T00:00:00"/>
    <x v="4"/>
    <n v="31854"/>
    <n v="2915533.5"/>
    <n v="2431800.3939999999"/>
    <n v="155421.87692307692"/>
    <n v="20"/>
    <n v="2015"/>
    <n v="1803"/>
    <x v="4"/>
    <n v="0.19891974160112755"/>
    <n v="0.11260759963036721"/>
  </r>
  <r>
    <d v="2020-05-25T00:00:00"/>
    <x v="9"/>
    <n v="35592"/>
    <n v="3176580"/>
    <n v="2540760.0409999997"/>
    <n v="351098.05384615384"/>
    <n v="20"/>
    <n v="2087"/>
    <n v="1914"/>
    <x v="4"/>
    <n v="0.25024793712898302"/>
    <n v="8.9631586534526575E-2"/>
  </r>
  <r>
    <d v="2020-05-25T00:00:00"/>
    <x v="5"/>
    <n v="198751.5"/>
    <n v="20582743.5"/>
    <n v="14894008.652000001"/>
    <n v="316452.66153846157"/>
    <n v="59"/>
    <n v="12983"/>
    <n v="12056"/>
    <x v="4"/>
    <n v="0.38194786782510048"/>
    <n v="0.26100904315605633"/>
  </r>
  <r>
    <d v="2020-05-25T00:00:00"/>
    <x v="8"/>
    <n v="266983.5"/>
    <n v="27165913.5"/>
    <n v="19659432.722999997"/>
    <n v="698314.9846153846"/>
    <n v="129"/>
    <n v="15822"/>
    <n v="14753"/>
    <x v="4"/>
    <n v="0.38182590936197297"/>
    <n v="0.25061427779281625"/>
  </r>
  <r>
    <d v="2020-05-25T00:00:00"/>
    <x v="12"/>
    <n v="66316.5"/>
    <n v="5704650"/>
    <n v="4375924.2359999996"/>
    <n v="135246.95929230767"/>
    <n v="36"/>
    <n v="4641"/>
    <n v="4274"/>
    <x v="4"/>
    <n v="0.30364459993817877"/>
    <n v="0.20921157384023431"/>
  </r>
  <r>
    <d v="2020-05-25T00:00:00"/>
    <x v="11"/>
    <n v="76999.5"/>
    <n v="6645603"/>
    <n v="5032216.1889999993"/>
    <n v="100883.95384615385"/>
    <n v="31"/>
    <n v="5210"/>
    <n v="4841"/>
    <x v="4"/>
    <n v="0.3206115855131042"/>
    <n v="0.22759452485407974"/>
  </r>
  <r>
    <d v="2020-05-25T00:00:00"/>
    <x v="7"/>
    <n v="28494"/>
    <n v="2512803"/>
    <n v="1972327.267"/>
    <n v="174025.3846153846"/>
    <n v="20"/>
    <n v="1899"/>
    <n v="1738"/>
    <x v="4"/>
    <n v="0.27402943823926762"/>
    <n v="0.14583329786880045"/>
  </r>
  <r>
    <d v="2020-05-25T00:00:00"/>
    <x v="1"/>
    <n v="349734"/>
    <n v="36883428"/>
    <n v="26438356.802999999"/>
    <n v="742420.26923076913"/>
    <n v="124"/>
    <n v="20358"/>
    <n v="18890"/>
    <x v="4"/>
    <n v="0.39507263158710315"/>
    <n v="0.26306261250362167"/>
  </r>
  <r>
    <d v="2020-05-25T00:00:00"/>
    <x v="10"/>
    <n v="38740.5"/>
    <n v="3561655.5"/>
    <n v="2769041.2770000002"/>
    <n v="180495.52483076922"/>
    <n v="21"/>
    <n v="2330"/>
    <n v="2142"/>
    <x v="4"/>
    <n v="0.28624138960424739"/>
    <n v="0.17186353317136666"/>
  </r>
  <r>
    <d v="2020-05-25T00:00:00"/>
    <x v="0"/>
    <n v="192948"/>
    <n v="19806927"/>
    <n v="14358653.389999999"/>
    <n v="319377.7946153846"/>
    <n v="54"/>
    <n v="12336"/>
    <n v="11519"/>
    <x v="4"/>
    <n v="0.37944182243401875"/>
    <n v="0.25894455083237378"/>
  </r>
  <r>
    <d v="2020-05-25T00:00:00"/>
    <x v="6"/>
    <n v="12280.5"/>
    <n v="1030440"/>
    <n v="871047.598"/>
    <n v="85172.084615384621"/>
    <n v="10"/>
    <n v="739"/>
    <n v="642"/>
    <x v="4"/>
    <n v="0.1829893135185478"/>
    <n v="7.2027791413974016E-2"/>
  </r>
  <r>
    <d v="2020-05-25T00:00:00"/>
    <x v="4"/>
    <n v="30603"/>
    <n v="2865727.5"/>
    <n v="2288224.429"/>
    <n v="167381.28187692308"/>
    <n v="20"/>
    <n v="2011"/>
    <n v="1791"/>
    <x v="4"/>
    <n v="0.25238043247898567"/>
    <n v="0.14311262641792596"/>
  </r>
  <r>
    <d v="2020-05-25T00:00:00"/>
    <x v="2"/>
    <n v="17211"/>
    <n v="1507867.5"/>
    <n v="1217527.6069999998"/>
    <n v="246242.8615384615"/>
    <n v="17"/>
    <n v="1142"/>
    <n v="1020"/>
    <x v="4"/>
    <n v="0.23846678410471575"/>
    <n v="2.9244632874930097E-2"/>
  </r>
  <r>
    <d v="2020-05-25T00:00:00"/>
    <x v="13"/>
    <n v="13260"/>
    <n v="1230687"/>
    <n v="985675.48699999996"/>
    <n v="224353.45695384615"/>
    <n v="15"/>
    <n v="835"/>
    <n v="736"/>
    <x v="4"/>
    <n v="0.24857218854626953"/>
    <n v="1.6785792038230586E-2"/>
  </r>
  <r>
    <d v="2020-05-25T00:00:00"/>
    <x v="3"/>
    <n v="15807"/>
    <n v="1326705"/>
    <n v="1070563.6439999999"/>
    <n v="123343.24153846155"/>
    <n v="18"/>
    <n v="989"/>
    <n v="887"/>
    <x v="4"/>
    <n v="0.23925841068445641"/>
    <n v="0.10009618902584871"/>
  </r>
  <r>
    <d v="2020-05-26T00:00:00"/>
    <x v="6"/>
    <n v="11835"/>
    <n v="983109"/>
    <n v="825345.05300000007"/>
    <n v="109486.33076923077"/>
    <n v="10"/>
    <n v="692"/>
    <n v="601"/>
    <x v="4"/>
    <n v="0.19114907931725364"/>
    <n v="4.9107083986383152E-2"/>
  </r>
  <r>
    <d v="2020-05-26T00:00:00"/>
    <x v="0"/>
    <n v="232369.5"/>
    <n v="23856345"/>
    <n v="17297352.185000002"/>
    <n v="279472.16153846151"/>
    <n v="54"/>
    <n v="14482"/>
    <n v="13510"/>
    <x v="4"/>
    <n v="0.37919056887145164"/>
    <n v="0.26322224353569401"/>
  </r>
  <r>
    <d v="2020-05-26T00:00:00"/>
    <x v="14"/>
    <n v="10437"/>
    <n v="833815.5"/>
    <n v="737888.36599999992"/>
    <n v="39424.853846153841"/>
    <n v="7"/>
    <n v="577"/>
    <n v="389"/>
    <x v="4"/>
    <n v="0.13000223125892202"/>
    <n v="6.7763528207194806E-2"/>
  </r>
  <r>
    <d v="2020-05-26T00:00:00"/>
    <x v="1"/>
    <n v="369861"/>
    <n v="38365960.5"/>
    <n v="27592063.502999999"/>
    <n v="589339.03384615376"/>
    <n v="124"/>
    <n v="21153"/>
    <n v="19673"/>
    <x v="4"/>
    <n v="0.39047086840129192"/>
    <n v="0.26545817778115705"/>
  </r>
  <r>
    <d v="2020-05-26T00:00:00"/>
    <x v="5"/>
    <n v="244905"/>
    <n v="25163431.5"/>
    <n v="18210825.697000001"/>
    <n v="272401.2"/>
    <n v="59"/>
    <n v="15369"/>
    <n v="14299"/>
    <x v="4"/>
    <n v="0.3817842155364406"/>
    <n v="0.26547271992693044"/>
  </r>
  <r>
    <d v="2020-05-26T00:00:00"/>
    <x v="9"/>
    <n v="33423"/>
    <n v="2970330"/>
    <n v="2395998.3769999999"/>
    <n v="259067.63954615386"/>
    <n v="20"/>
    <n v="2044"/>
    <n v="1863"/>
    <x v="4"/>
    <n v="0.23970451253773958"/>
    <n v="0.10613769630103265"/>
  </r>
  <r>
    <d v="2020-05-26T00:00:00"/>
    <x v="3"/>
    <n v="14419.5"/>
    <n v="1210456.5"/>
    <n v="970917.12399999995"/>
    <n v="88147.13846153846"/>
    <n v="18"/>
    <n v="914"/>
    <n v="804"/>
    <x v="4"/>
    <n v="0.24671454450524249"/>
    <n v="0.12507036604657959"/>
  </r>
  <r>
    <d v="2020-05-26T00:00:00"/>
    <x v="8"/>
    <n v="276966"/>
    <n v="27872617.898850001"/>
    <n v="20223763.805"/>
    <n v="645572.57826153841"/>
    <n v="129"/>
    <n v="16459"/>
    <n v="15355"/>
    <x v="4"/>
    <n v="0.3782112057676893"/>
    <n v="0.25126027059974915"/>
  </r>
  <r>
    <d v="2020-05-26T00:00:00"/>
    <x v="13"/>
    <n v="12259.5"/>
    <n v="1152054"/>
    <n v="906579.62099999993"/>
    <n v="217611.18753846153"/>
    <n v="15"/>
    <n v="812"/>
    <n v="711"/>
    <x v="4"/>
    <n v="0.2707697959603706"/>
    <n v="2.4185664440675998E-2"/>
  </r>
  <r>
    <d v="2020-05-26T00:00:00"/>
    <x v="11"/>
    <n v="79975.5"/>
    <n v="6676459.5"/>
    <n v="5083946.1689999998"/>
    <n v="141931.13193076922"/>
    <n v="31"/>
    <n v="5493"/>
    <n v="5119"/>
    <x v="4"/>
    <n v="0.31324354705219937"/>
    <n v="0.21726817920025293"/>
  </r>
  <r>
    <d v="2020-05-26T00:00:00"/>
    <x v="7"/>
    <n v="27156"/>
    <n v="2410803"/>
    <n v="1897998.2520000001"/>
    <n v="96303.4"/>
    <n v="20"/>
    <n v="1814"/>
    <n v="1655"/>
    <x v="4"/>
    <n v="0.27018188634243268"/>
    <n v="0.17276457180449828"/>
  </r>
  <r>
    <d v="2020-05-26T00:00:00"/>
    <x v="4"/>
    <n v="31407"/>
    <n v="2907411"/>
    <n v="2288433.4950000001"/>
    <n v="193538.8704076923"/>
    <n v="20"/>
    <n v="2036"/>
    <n v="1790"/>
    <x v="4"/>
    <n v="0.2704808797600648"/>
    <n v="0.1463290310837744"/>
  </r>
  <r>
    <d v="2020-05-26T00:00:00"/>
    <x v="10"/>
    <n v="40744.5"/>
    <n v="3700311"/>
    <n v="2861069.8419999997"/>
    <n v="170303.62015384613"/>
    <n v="21"/>
    <n v="2418"/>
    <n v="2215"/>
    <x v="4"/>
    <n v="0.2933312377349509"/>
    <n v="0.18077873396213295"/>
  </r>
  <r>
    <d v="2020-05-26T00:00:00"/>
    <x v="2"/>
    <n v="17391"/>
    <n v="1489132.5"/>
    <n v="1209901.0159999998"/>
    <n v="272121.81538461539"/>
    <n v="17"/>
    <n v="1140"/>
    <n v="1016"/>
    <x v="4"/>
    <n v="0.23078870114776415"/>
    <n v="4.7743693831037767E-3"/>
  </r>
  <r>
    <d v="2020-05-26T00:00:00"/>
    <x v="12"/>
    <n v="67726.5"/>
    <n v="5864989.5"/>
    <n v="4506085.4840000002"/>
    <n v="167003.69436153845"/>
    <n v="36"/>
    <n v="4770"/>
    <n v="4424"/>
    <x v="4"/>
    <n v="0.30157084698573372"/>
    <n v="0.20322292506038783"/>
  </r>
  <r>
    <d v="2020-05-27T00:00:00"/>
    <x v="8"/>
    <n v="286558.5"/>
    <n v="29256993"/>
    <n v="21169527.457000002"/>
    <n v="646741.28130000003"/>
    <n v="129"/>
    <n v="17115"/>
    <n v="15962"/>
    <x v="4"/>
    <n v="0.38203335239425779"/>
    <n v="0.25432293269851752"/>
  </r>
  <r>
    <d v="2020-05-27T00:00:00"/>
    <x v="1"/>
    <n v="370012.5"/>
    <n v="39034861.5"/>
    <n v="28040467.216000002"/>
    <n v="681486.56664615381"/>
    <n v="124"/>
    <n v="21384"/>
    <n v="19897"/>
    <x v="4"/>
    <n v="0.39209026723087387"/>
    <n v="0.26419736925040316"/>
  </r>
  <r>
    <d v="2020-05-27T00:00:00"/>
    <x v="13"/>
    <n v="13203"/>
    <n v="1211457"/>
    <n v="964554.21099999989"/>
    <n v="156117.80846153846"/>
    <n v="15"/>
    <n v="809"/>
    <n v="702"/>
    <x v="4"/>
    <n v="0.25597606250044158"/>
    <n v="7.49386734638222E-2"/>
  </r>
  <r>
    <d v="2020-05-27T00:00:00"/>
    <x v="2"/>
    <n v="18069"/>
    <n v="1603084.5"/>
    <n v="1312709.0090000001"/>
    <n v="241760.20769230771"/>
    <n v="17"/>
    <n v="1203"/>
    <n v="1077"/>
    <x v="4"/>
    <n v="0.2212032438333025"/>
    <n v="3.0326089053753693E-2"/>
  </r>
  <r>
    <d v="2020-05-27T00:00:00"/>
    <x v="9"/>
    <n v="32817"/>
    <n v="3015751.5"/>
    <n v="2415980.7719999999"/>
    <n v="346048.63569230767"/>
    <n v="20"/>
    <n v="2079"/>
    <n v="1893"/>
    <x v="4"/>
    <n v="0.24825144924621947"/>
    <n v="8.4132294158750301E-2"/>
  </r>
  <r>
    <d v="2020-05-27T00:00:00"/>
    <x v="5"/>
    <n v="215592"/>
    <n v="22342300.5"/>
    <n v="16240834.603999998"/>
    <n v="285591.72307692305"/>
    <n v="59"/>
    <n v="13942"/>
    <n v="12986"/>
    <x v="4"/>
    <n v="0.37568672083497823"/>
    <n v="0.26030775894913233"/>
  </r>
  <r>
    <d v="2020-05-27T00:00:00"/>
    <x v="12"/>
    <n v="69010.5"/>
    <n v="5985894"/>
    <n v="4624968.49"/>
    <n v="168769.33384615384"/>
    <n v="36"/>
    <n v="4951"/>
    <n v="4584"/>
    <x v="4"/>
    <n v="0.29425616908365138"/>
    <n v="0.199160923356452"/>
  </r>
  <r>
    <d v="2020-05-27T00:00:00"/>
    <x v="14"/>
    <n v="8362.5"/>
    <n v="687684"/>
    <n v="597300.38899999997"/>
    <n v="48380.499253846152"/>
    <n v="7"/>
    <n v="409"/>
    <n v="329"/>
    <x v="4"/>
    <n v="0.15132019443570133"/>
    <n v="6.1079088282050886E-2"/>
  </r>
  <r>
    <d v="2020-05-27T00:00:00"/>
    <x v="6"/>
    <n v="12490.5"/>
    <n v="1054798.5"/>
    <n v="878389.06499999994"/>
    <n v="67454.765369230765"/>
    <n v="10"/>
    <n v="757"/>
    <n v="660"/>
    <x v="4"/>
    <n v="0.200832913374212"/>
    <n v="0.10329429709159549"/>
  </r>
  <r>
    <d v="2020-05-27T00:00:00"/>
    <x v="0"/>
    <n v="203532"/>
    <n v="20953324.5"/>
    <n v="15301120.521000002"/>
    <n v="356339.00384615385"/>
    <n v="54"/>
    <n v="13091"/>
    <n v="12216"/>
    <x v="4"/>
    <n v="0.36939804318531044"/>
    <n v="0.25274581010540093"/>
  </r>
  <r>
    <d v="2020-05-27T00:00:00"/>
    <x v="3"/>
    <n v="15276"/>
    <n v="1350199.5"/>
    <n v="1100106.21"/>
    <n v="107692.85196923077"/>
    <n v="18"/>
    <n v="962"/>
    <n v="859"/>
    <x v="4"/>
    <n v="0.22733558607945686"/>
    <n v="0.10546622038503885"/>
  </r>
  <r>
    <d v="2020-05-27T00:00:00"/>
    <x v="7"/>
    <n v="28050"/>
    <n v="2458555.5"/>
    <n v="1979227.4479999999"/>
    <n v="122940.53466153846"/>
    <n v="20"/>
    <n v="1873"/>
    <n v="1715"/>
    <x v="4"/>
    <n v="0.24217936775500912"/>
    <n v="0.14495809321305203"/>
  </r>
  <r>
    <d v="2020-05-27T00:00:00"/>
    <x v="11"/>
    <n v="78544.5"/>
    <n v="6701083.5"/>
    <n v="5109499.6169999996"/>
    <n v="76226.26923076922"/>
    <n v="31"/>
    <n v="5330"/>
    <n v="4977"/>
    <x v="4"/>
    <n v="0.31149505867552751"/>
    <n v="0.22613620823695618"/>
  </r>
  <r>
    <d v="2020-05-27T00:00:00"/>
    <x v="10"/>
    <n v="40420.5"/>
    <n v="3780852"/>
    <n v="2893288.4459999995"/>
    <n v="291528.45785384614"/>
    <n v="21"/>
    <n v="2430"/>
    <n v="2216"/>
    <x v="4"/>
    <n v="0.30676635619482256"/>
    <n v="0.15764570952424331"/>
  </r>
  <r>
    <d v="2020-05-27T00:00:00"/>
    <x v="4"/>
    <n v="31257"/>
    <n v="2924133"/>
    <n v="2311405.017"/>
    <n v="148582.33846153846"/>
    <n v="20"/>
    <n v="2079"/>
    <n v="1856"/>
    <x v="4"/>
    <n v="0.26508897337052029"/>
    <n v="0.15872932063571035"/>
  </r>
  <r>
    <d v="2020-05-28T00:00:00"/>
    <x v="6"/>
    <n v="13038"/>
    <n v="1114552.5"/>
    <n v="939269.56700000004"/>
    <n v="74269.06047692307"/>
    <n v="10"/>
    <n v="791"/>
    <n v="697"/>
    <x v="4"/>
    <n v="0.18661621664145747"/>
    <n v="9.0631776002545322E-2"/>
  </r>
  <r>
    <d v="2020-05-28T00:00:00"/>
    <x v="14"/>
    <n v="8428.5"/>
    <n v="694669.5"/>
    <n v="594994.696"/>
    <n v="42699.38461538461"/>
    <n v="7"/>
    <n v="420"/>
    <n v="347"/>
    <x v="4"/>
    <n v="0.16752217233210429"/>
    <n v="8.2018023512786142E-2"/>
  </r>
  <r>
    <d v="2020-05-28T00:00:00"/>
    <x v="5"/>
    <n v="199753.5"/>
    <n v="20535733.5"/>
    <n v="15173462.744000001"/>
    <n v="257491.36923076925"/>
    <n v="60"/>
    <n v="12854"/>
    <n v="11954"/>
    <x v="4"/>
    <n v="0.3533979584271485"/>
    <n v="0.24858032885795045"/>
  </r>
  <r>
    <d v="2020-05-28T00:00:00"/>
    <x v="0"/>
    <n v="191641.5"/>
    <n v="19549036.5"/>
    <n v="14481164.23"/>
    <n v="266079.27846153843"/>
    <n v="54"/>
    <n v="12409"/>
    <n v="11582"/>
    <x v="4"/>
    <n v="0.34996304092050196"/>
    <n v="0.24562811530575746"/>
  </r>
  <r>
    <d v="2020-05-28T00:00:00"/>
    <x v="10"/>
    <n v="41442"/>
    <n v="3893680.5"/>
    <n v="3004872.3489999999"/>
    <n v="190911.88401538462"/>
    <n v="22"/>
    <n v="2454"/>
    <n v="2239"/>
    <x v="4"/>
    <n v="0.29578898794013297"/>
    <n v="0.17923819557989298"/>
  </r>
  <r>
    <d v="2020-05-28T00:00:00"/>
    <x v="11"/>
    <n v="78141"/>
    <n v="6641569.5"/>
    <n v="5084073.5159999998"/>
    <n v="142499.01538461537"/>
    <n v="31"/>
    <n v="5355"/>
    <n v="4969"/>
    <x v="4"/>
    <n v="0.30634804534167959"/>
    <n v="0.21305159399677814"/>
  </r>
  <r>
    <d v="2020-05-28T00:00:00"/>
    <x v="3"/>
    <n v="15678"/>
    <n v="1387443"/>
    <n v="1121336.507"/>
    <n v="101620.2923076923"/>
    <n v="18"/>
    <n v="1020"/>
    <n v="911"/>
    <x v="4"/>
    <n v="0.23731189641897571"/>
    <n v="0.11855348341683783"/>
  </r>
  <r>
    <d v="2020-05-28T00:00:00"/>
    <x v="2"/>
    <n v="16500"/>
    <n v="1487928"/>
    <n v="1187884.8939999999"/>
    <n v="279400.0153846154"/>
    <n v="17"/>
    <n v="1097"/>
    <n v="968"/>
    <x v="4"/>
    <n v="0.25258601024014721"/>
    <n v="1.3873716077246174E-2"/>
  </r>
  <r>
    <d v="2020-05-28T00:00:00"/>
    <x v="8"/>
    <n v="278491.5"/>
    <n v="28151004.75"/>
    <n v="20806418.796"/>
    <n v="591565.35384615383"/>
    <n v="129"/>
    <n v="16453"/>
    <n v="15289"/>
    <x v="4"/>
    <n v="0.35299616075266083"/>
    <n v="0.23988559769447823"/>
  </r>
  <r>
    <d v="2020-05-28T00:00:00"/>
    <x v="9"/>
    <n v="30982.5"/>
    <n v="2827773"/>
    <n v="2232253.034"/>
    <n v="343211.54262307688"/>
    <n v="20"/>
    <n v="1886"/>
    <n v="1736"/>
    <x v="4"/>
    <n v="0.26677977672310782"/>
    <n v="8.9225133480276927E-2"/>
  </r>
  <r>
    <d v="2020-05-28T00:00:00"/>
    <x v="4"/>
    <n v="31974"/>
    <n v="3004213.5"/>
    <n v="2389834.3129999996"/>
    <n v="174780.66518461538"/>
    <n v="20"/>
    <n v="2088"/>
    <n v="1848"/>
    <x v="4"/>
    <n v="0.25708024345368102"/>
    <n v="0.14632732387874064"/>
  </r>
  <r>
    <d v="2020-05-28T00:00:00"/>
    <x v="15"/>
    <n v="8536.5"/>
    <n v="643944"/>
    <n v="640961.69299999997"/>
    <n v="61475.592307692306"/>
    <n v="15"/>
    <n v="464"/>
    <n v="390"/>
    <x v="4"/>
    <n v="4.6528630845962737E-3"/>
    <n v="-9.0835981556924628E-2"/>
  </r>
  <r>
    <d v="2020-05-28T00:00:00"/>
    <x v="12"/>
    <n v="69945"/>
    <n v="6101931"/>
    <n v="4743581.9779999992"/>
    <n v="226018.55243846151"/>
    <n v="37"/>
    <n v="4840"/>
    <n v="4475"/>
    <x v="4"/>
    <n v="0.28635512747535802"/>
    <n v="0.18556920252974662"/>
  </r>
  <r>
    <d v="2020-05-28T00:00:00"/>
    <x v="13"/>
    <n v="13864.5"/>
    <n v="1239747"/>
    <n v="995597.5199999999"/>
    <n v="216733.44615384613"/>
    <n v="16"/>
    <n v="876"/>
    <n v="762"/>
    <x v="4"/>
    <n v="0.24522909619140085"/>
    <n v="2.2114216728214679E-2"/>
  </r>
  <r>
    <d v="2020-05-28T00:00:00"/>
    <x v="7"/>
    <n v="28197"/>
    <n v="2559211.5"/>
    <n v="2038847.0090000001"/>
    <n v="74270.530769230769"/>
    <n v="20"/>
    <n v="1875"/>
    <n v="1701"/>
    <x v="4"/>
    <n v="0.2552248838205986"/>
    <n v="0.17430914179260648"/>
  </r>
  <r>
    <d v="2020-05-28T00:00:00"/>
    <x v="1"/>
    <n v="364638"/>
    <n v="37947688.5"/>
    <n v="27829971.363000002"/>
    <n v="628647.33076923073"/>
    <n v="124"/>
    <n v="20868"/>
    <n v="19342"/>
    <x v="4"/>
    <n v="0.3635547088794896"/>
    <n v="0.25005659583799861"/>
  </r>
  <r>
    <d v="2020-05-29T00:00:00"/>
    <x v="15"/>
    <n v="8350.5"/>
    <n v="651237"/>
    <n v="601485.12600000005"/>
    <n v="83014.635053846156"/>
    <n v="15"/>
    <n v="400"/>
    <n v="329"/>
    <x v="4"/>
    <n v="8.2715052873975722E-2"/>
    <n v="-5.1076276461328521E-2"/>
  </r>
  <r>
    <d v="2020-05-29T00:00:00"/>
    <x v="9"/>
    <n v="35431.5"/>
    <n v="3193167"/>
    <n v="2545757.0549999997"/>
    <n v="202281.06923076924"/>
    <n v="20"/>
    <n v="2111"/>
    <n v="1917"/>
    <x v="4"/>
    <n v="0.25430939834908967"/>
    <n v="0.13940043717388759"/>
  </r>
  <r>
    <d v="2020-05-29T00:00:00"/>
    <x v="3"/>
    <n v="16878"/>
    <n v="1438255.5"/>
    <n v="1180692.7039999999"/>
    <n v="102040.10621538461"/>
    <n v="18"/>
    <n v="1014"/>
    <n v="893"/>
    <x v="4"/>
    <n v="0.21814549639158279"/>
    <n v="0.10813286636805176"/>
  </r>
  <r>
    <d v="2020-05-29T00:00:00"/>
    <x v="5"/>
    <n v="232102.5"/>
    <n v="23120443.5"/>
    <n v="17632080.519000001"/>
    <n v="331721.66923076921"/>
    <n v="59"/>
    <n v="14507"/>
    <n v="13386"/>
    <x v="4"/>
    <n v="0.31127143362837079"/>
    <n v="0.22303384066872373"/>
  </r>
  <r>
    <d v="2020-05-29T00:00:00"/>
    <x v="12"/>
    <n v="84433.5"/>
    <n v="7228395"/>
    <n v="5795765.9359999998"/>
    <n v="264121.66047692305"/>
    <n v="37"/>
    <n v="5672"/>
    <n v="5198"/>
    <x v="4"/>
    <n v="0.24718545914722398"/>
    <n v="0.16165516736745533"/>
  </r>
  <r>
    <d v="2020-05-29T00:00:00"/>
    <x v="8"/>
    <n v="422965.5"/>
    <n v="41767140.105000004"/>
    <n v="32361318.846999999"/>
    <n v="525087.91538461542"/>
    <n v="129"/>
    <n v="22403"/>
    <n v="20676"/>
    <x v="4"/>
    <n v="0.29065012159947728"/>
    <n v="0.21262488454535733"/>
  </r>
  <r>
    <d v="2020-05-29T00:00:00"/>
    <x v="10"/>
    <n v="44569.5"/>
    <n v="4108596"/>
    <n v="3229427.0830000001"/>
    <n v="121448.35925384614"/>
    <n v="22"/>
    <n v="2597"/>
    <n v="2379"/>
    <x v="4"/>
    <n v="0.27223680684045343"/>
    <n v="0.18442323308160594"/>
  </r>
  <r>
    <d v="2020-05-29T00:00:00"/>
    <x v="14"/>
    <n v="9927"/>
    <n v="850840.5"/>
    <n v="733232.38899999997"/>
    <n v="51066.353846153841"/>
    <n v="7"/>
    <n v="491"/>
    <n v="411"/>
    <x v="4"/>
    <n v="0.16039677565307339"/>
    <n v="7.8207087173032069E-2"/>
  </r>
  <r>
    <d v="2020-05-29T00:00:00"/>
    <x v="4"/>
    <n v="35346"/>
    <n v="3258054"/>
    <n v="2595610.66"/>
    <n v="195198.78461538462"/>
    <n v="20"/>
    <n v="2249"/>
    <n v="2000"/>
    <x v="4"/>
    <n v="0.25521675889557327"/>
    <n v="0.14341215811174868"/>
  </r>
  <r>
    <d v="2020-05-29T00:00:00"/>
    <x v="2"/>
    <n v="19647"/>
    <n v="1764669"/>
    <n v="1409485.402"/>
    <n v="182377.32307692306"/>
    <n v="17"/>
    <n v="1296"/>
    <n v="1153"/>
    <x v="4"/>
    <n v="0.25199522995840151"/>
    <n v="9.7925602434834488E-2"/>
  </r>
  <r>
    <d v="2020-05-29T00:00:00"/>
    <x v="6"/>
    <n v="14823"/>
    <n v="1273464"/>
    <n v="1068326.9369999999"/>
    <n v="76299.023384615386"/>
    <n v="10"/>
    <n v="873"/>
    <n v="770"/>
    <x v="4"/>
    <n v="0.1920171212532106"/>
    <n v="0.101171324525377"/>
  </r>
  <r>
    <d v="2020-05-29T00:00:00"/>
    <x v="1"/>
    <n v="524481"/>
    <n v="54172029"/>
    <n v="41382275.210999995"/>
    <n v="512623.0388076923"/>
    <n v="124"/>
    <n v="25828"/>
    <n v="23974"/>
    <x v="4"/>
    <n v="0.30906357187437355"/>
    <n v="0.22663228564306337"/>
  </r>
  <r>
    <d v="2020-05-29T00:00:00"/>
    <x v="0"/>
    <n v="226476"/>
    <n v="22416151.5"/>
    <n v="17175270.221000001"/>
    <n v="306548.18846153846"/>
    <n v="54"/>
    <n v="14031"/>
    <n v="12943"/>
    <x v="4"/>
    <n v="0.30514112509228736"/>
    <n v="0.22012400703744622"/>
  </r>
  <r>
    <d v="2020-05-29T00:00:00"/>
    <x v="11"/>
    <n v="87552"/>
    <n v="7387116"/>
    <n v="5815890.3319999995"/>
    <n v="161811.89230769229"/>
    <n v="31"/>
    <n v="5751"/>
    <n v="5319"/>
    <x v="4"/>
    <n v="0.27016081430470834"/>
    <n v="0.19079350800668465"/>
  </r>
  <r>
    <d v="2020-05-29T00:00:00"/>
    <x v="13"/>
    <n v="17052"/>
    <n v="1549020"/>
    <n v="1246591.997"/>
    <n v="104864.4846153846"/>
    <n v="16"/>
    <n v="981"/>
    <n v="859"/>
    <x v="4"/>
    <n v="0.24260383808640801"/>
    <n v="0.12754097325058128"/>
  </r>
  <r>
    <d v="2020-05-29T00:00:00"/>
    <x v="7"/>
    <n v="32782.5"/>
    <n v="2854741.5"/>
    <n v="2293738.9569999999"/>
    <n v="58400.799200000001"/>
    <n v="20"/>
    <n v="2064"/>
    <n v="1896"/>
    <x v="4"/>
    <n v="0.24457994284307744"/>
    <n v="0.17605858316768788"/>
  </r>
  <r>
    <d v="2020-05-30T00:00:00"/>
    <x v="8"/>
    <n v="364882.5"/>
    <n v="35724493.5"/>
    <n v="27535617.434"/>
    <n v="541116.6988461538"/>
    <n v="129"/>
    <n v="20243"/>
    <n v="18711"/>
    <x v="4"/>
    <n v="0.29739213531811592"/>
    <n v="0.21407607548456484"/>
  </r>
  <r>
    <d v="2020-05-30T00:00:00"/>
    <x v="15"/>
    <n v="10029"/>
    <n v="787101"/>
    <n v="707654.63099999994"/>
    <n v="112379.26539999999"/>
    <n v="15"/>
    <n v="490"/>
    <n v="409"/>
    <x v="4"/>
    <n v="0.11226715055581975"/>
    <n v="-4.1840750297611015E-2"/>
  </r>
  <r>
    <d v="2020-05-30T00:00:00"/>
    <x v="7"/>
    <n v="34681.5"/>
    <n v="3005334"/>
    <n v="2408136.8190000001"/>
    <n v="113231.09230769232"/>
    <n v="20"/>
    <n v="2174"/>
    <n v="1957"/>
    <x v="4"/>
    <n v="0.24799138333344001"/>
    <n v="0.16103570807514489"/>
  </r>
  <r>
    <d v="2020-05-30T00:00:00"/>
    <x v="4"/>
    <n v="39867"/>
    <n v="3654166.5"/>
    <n v="2919786.2949999999"/>
    <n v="182639.11723076922"/>
    <n v="20"/>
    <n v="2451"/>
    <n v="2178"/>
    <x v="4"/>
    <n v="0.25151847799874688"/>
    <n v="0.15098958620775238"/>
  </r>
  <r>
    <d v="2020-05-30T00:00:00"/>
    <x v="9"/>
    <n v="44001"/>
    <n v="3921784.5"/>
    <n v="3132604.841"/>
    <n v="242715.26253846151"/>
    <n v="20"/>
    <n v="2597"/>
    <n v="2376"/>
    <x v="4"/>
    <n v="0.25192442042836005"/>
    <n v="0.1393407507377161"/>
  </r>
  <r>
    <d v="2020-05-30T00:00:00"/>
    <x v="13"/>
    <n v="17946"/>
    <n v="1609090.5"/>
    <n v="1298844.2"/>
    <n v="137945.5276"/>
    <n v="16"/>
    <n v="1048"/>
    <n v="918"/>
    <x v="4"/>
    <n v="0.23886336790817564"/>
    <n v="0.10707960329142459"/>
  </r>
  <r>
    <d v="2020-05-30T00:00:00"/>
    <x v="14"/>
    <n v="11220"/>
    <n v="928675.5"/>
    <n v="802403.80799999996"/>
    <n v="136423.60523076923"/>
    <n v="7"/>
    <n v="532"/>
    <n v="449"/>
    <x v="4"/>
    <n v="0.15736676563728377"/>
    <n v="-1.0931604452544716E-2"/>
  </r>
  <r>
    <d v="2020-05-30T00:00:00"/>
    <x v="1"/>
    <n v="453123"/>
    <n v="46370904"/>
    <n v="35190775.285000004"/>
    <n v="552625.80000000005"/>
    <n v="124"/>
    <n v="24325"/>
    <n v="22469"/>
    <x v="4"/>
    <n v="0.31770055147848658"/>
    <n v="0.22918472572801246"/>
  </r>
  <r>
    <d v="2020-05-30T00:00:00"/>
    <x v="2"/>
    <n v="27250.5"/>
    <n v="2457252"/>
    <n v="1983435.05"/>
    <n v="175066.50692307693"/>
    <n v="17"/>
    <n v="1697"/>
    <n v="1499"/>
    <x v="4"/>
    <n v="0.23888705102796279"/>
    <n v="0.12157908227439555"/>
  </r>
  <r>
    <d v="2020-05-30T00:00:00"/>
    <x v="6"/>
    <n v="14728.5"/>
    <n v="1260483"/>
    <n v="1048221.1390000001"/>
    <n v="86278.176699999996"/>
    <n v="10"/>
    <n v="865"/>
    <n v="763"/>
    <x v="4"/>
    <n v="0.2024972146645479"/>
    <n v="9.9948737349095484E-2"/>
  </r>
  <r>
    <d v="2020-05-30T00:00:00"/>
    <x v="0"/>
    <n v="244734"/>
    <n v="24151980"/>
    <n v="18429449.488000002"/>
    <n v="303444.36538461538"/>
    <n v="54"/>
    <n v="14590"/>
    <n v="13551"/>
    <x v="4"/>
    <n v="0.31051011674147505"/>
    <n v="0.22437440518812052"/>
  </r>
  <r>
    <d v="2020-05-30T00:00:00"/>
    <x v="12"/>
    <n v="106926"/>
    <n v="9098386.5"/>
    <n v="7354572.0109999999"/>
    <n v="193869.59292307691"/>
    <n v="37"/>
    <n v="6645"/>
    <n v="6122"/>
    <x v="4"/>
    <n v="0.2371061818949943"/>
    <n v="0.17035381999620738"/>
  </r>
  <r>
    <d v="2020-05-30T00:00:00"/>
    <x v="10"/>
    <n v="48286.5"/>
    <n v="4456441.5"/>
    <n v="3473157.5449999999"/>
    <n v="205639.55141538463"/>
    <n v="22"/>
    <n v="2793"/>
    <n v="2539"/>
    <x v="4"/>
    <n v="0.28310951699140391"/>
    <n v="0.17449895922219902"/>
  </r>
  <r>
    <d v="2020-05-30T00:00:00"/>
    <x v="5"/>
    <n v="246414"/>
    <n v="24527245.5"/>
    <n v="18595804.535"/>
    <n v="282204.5230769231"/>
    <n v="59"/>
    <n v="15030"/>
    <n v="13956"/>
    <x v="4"/>
    <n v="0.31896662248929147"/>
    <n v="0.23032494382310792"/>
  </r>
  <r>
    <d v="2020-05-30T00:00:00"/>
    <x v="3"/>
    <n v="20688"/>
    <n v="1773154.5"/>
    <n v="1458979.4909999999"/>
    <n v="98432.213407692296"/>
    <n v="18"/>
    <n v="1216"/>
    <n v="1101"/>
    <x v="4"/>
    <n v="0.21533887963336704"/>
    <n v="0.12167174129062515"/>
  </r>
  <r>
    <d v="2020-05-30T00:00:00"/>
    <x v="11"/>
    <n v="108123"/>
    <n v="9164707.5"/>
    <n v="7329868.665"/>
    <n v="137418.15930769229"/>
    <n v="31"/>
    <n v="6735"/>
    <n v="6264"/>
    <x v="4"/>
    <n v="0.2503235622435262"/>
    <n v="0.18521274963683323"/>
  </r>
  <r>
    <d v="2020-05-31T00:00:00"/>
    <x v="15"/>
    <n v="7944"/>
    <n v="623971.5"/>
    <n v="565363.01599999995"/>
    <n v="64235.456923076919"/>
    <n v="15"/>
    <n v="441"/>
    <n v="368"/>
    <x v="5"/>
    <n v="0.10366522453955507"/>
    <n v="-9.0179966922797981E-3"/>
  </r>
  <r>
    <d v="2020-05-31T00:00:00"/>
    <x v="3"/>
    <n v="16143"/>
    <n v="1423410"/>
    <n v="1183524.9380000001"/>
    <n v="41938.950392307692"/>
    <n v="18"/>
    <n v="1029"/>
    <n v="925"/>
    <x v="5"/>
    <n v="0.2026869517471882"/>
    <n v="0.13906471895496886"/>
  </r>
  <r>
    <d v="2020-05-31T00:00:00"/>
    <x v="9"/>
    <n v="36999"/>
    <n v="3473895"/>
    <n v="2757933.63"/>
    <n v="112971.77692307692"/>
    <n v="21"/>
    <n v="2271"/>
    <n v="2085"/>
    <x v="5"/>
    <n v="0.25960065253637021"/>
    <n v="0.17357738016748439"/>
  </r>
  <r>
    <d v="2020-05-31T00:00:00"/>
    <x v="11"/>
    <n v="89149.5"/>
    <n v="7512646.5"/>
    <n v="5979210.0970000001"/>
    <n v="47580.146153846152"/>
    <n v="31"/>
    <n v="5760"/>
    <n v="5367"/>
    <x v="5"/>
    <n v="0.256461368328466"/>
    <n v="0.19778066981404674"/>
  </r>
  <r>
    <d v="2020-05-31T00:00:00"/>
    <x v="6"/>
    <n v="12724.5"/>
    <n v="1045515"/>
    <n v="896490.07"/>
    <n v="49463.982984615388"/>
    <n v="10"/>
    <n v="749"/>
    <n v="655"/>
    <x v="5"/>
    <n v="0.16623154565448792"/>
    <n v="9.5226703600985799E-2"/>
  </r>
  <r>
    <d v="2020-05-31T00:00:00"/>
    <x v="4"/>
    <n v="32359.5"/>
    <n v="2991999"/>
    <n v="2374135.6799999997"/>
    <n v="106116.64615384616"/>
    <n v="20"/>
    <n v="2060"/>
    <n v="1826"/>
    <x v="5"/>
    <n v="0.2602476872762387"/>
    <n v="0.17103838398547397"/>
  </r>
  <r>
    <d v="2020-05-31T00:00:00"/>
    <x v="8"/>
    <n v="294337.5"/>
    <n v="29327766"/>
    <n v="22491044.692999996"/>
    <n v="283716.73846153845"/>
    <n v="129"/>
    <n v="17235"/>
    <n v="16052"/>
    <x v="5"/>
    <n v="0.30397526661479768"/>
    <n v="0.22344029096994519"/>
  </r>
  <r>
    <d v="2020-05-31T00:00:00"/>
    <x v="1"/>
    <n v="379663.5"/>
    <n v="39380178"/>
    <n v="29726473.223999996"/>
    <n v="305744.98843076918"/>
    <n v="124"/>
    <n v="21392"/>
    <n v="19869"/>
    <x v="5"/>
    <n v="0.32475109654804185"/>
    <n v="0.23737728629792471"/>
  </r>
  <r>
    <d v="2020-05-31T00:00:00"/>
    <x v="10"/>
    <n v="42423"/>
    <n v="3994153.5"/>
    <n v="3105853.9129999997"/>
    <n v="53605.712153846151"/>
    <n v="23"/>
    <n v="2522"/>
    <n v="2295"/>
    <x v="5"/>
    <n v="0.28600816776407101"/>
    <n v="0.20897891752186143"/>
  </r>
  <r>
    <d v="2020-05-31T00:00:00"/>
    <x v="2"/>
    <n v="17689.5"/>
    <n v="1592119.5"/>
    <n v="1279369.1529999999"/>
    <n v="119890.85384615383"/>
    <n v="17"/>
    <n v="1186"/>
    <n v="1054"/>
    <x v="5"/>
    <n v="0.24445668888188371"/>
    <n v="0.12113380506541516"/>
  </r>
  <r>
    <d v="2020-05-31T00:00:00"/>
    <x v="13"/>
    <n v="14808"/>
    <n v="1336789.5"/>
    <n v="1084824.9949999999"/>
    <n v="167974.06755384614"/>
    <n v="16"/>
    <n v="917"/>
    <n v="802"/>
    <x v="5"/>
    <n v="0.23226281304478991"/>
    <n v="6.2829964961689175E-2"/>
  </r>
  <r>
    <d v="2020-05-31T00:00:00"/>
    <x v="12"/>
    <n v="76234.5"/>
    <n v="6500848.5"/>
    <n v="5172874.4439999992"/>
    <n v="60556.251538461533"/>
    <n v="37"/>
    <n v="5215"/>
    <n v="4848"/>
    <x v="5"/>
    <n v="0.25671878766365841"/>
    <n v="0.19496190450547174"/>
  </r>
  <r>
    <d v="2020-05-31T00:00:00"/>
    <x v="5"/>
    <n v="215277"/>
    <n v="21585316.5"/>
    <n v="16285354.714"/>
    <n v="183249.26153846155"/>
    <n v="59"/>
    <n v="13684"/>
    <n v="12690"/>
    <x v="5"/>
    <n v="0.3254434354717366"/>
    <n v="0.23704598097792723"/>
  </r>
  <r>
    <d v="2020-05-31T00:00:00"/>
    <x v="0"/>
    <n v="206758.5"/>
    <n v="20717248.5"/>
    <n v="15667372.685999999"/>
    <n v="180007.08753846152"/>
    <n v="54"/>
    <n v="13106"/>
    <n v="12164"/>
    <x v="5"/>
    <n v="0.3223179734859089"/>
    <n v="0.23506348955854539"/>
  </r>
  <r>
    <d v="2020-05-31T00:00:00"/>
    <x v="16"/>
    <n v="6409.5"/>
    <n v="493893"/>
    <n v="459762.61999999994"/>
    <n v="28040.97692307692"/>
    <n v="9"/>
    <n v="345"/>
    <n v="255"/>
    <x v="5"/>
    <n v="7.4234786638374531E-2"/>
    <n v="1.2329397413859163E-2"/>
  </r>
  <r>
    <d v="2020-05-31T00:00:00"/>
    <x v="17"/>
    <n v="5127"/>
    <n v="468835.5"/>
    <n v="412625.88699999999"/>
    <n v="8642.376923076923"/>
    <n v="6"/>
    <n v="261"/>
    <n v="188"/>
    <x v="5"/>
    <n v="0.1362241555145085"/>
    <n v="0.10145826431002578"/>
  </r>
  <r>
    <d v="2020-05-31T00:00:00"/>
    <x v="7"/>
    <n v="31372.5"/>
    <n v="2794324.5"/>
    <n v="2251714.5490000001"/>
    <n v="37852.04366923077"/>
    <n v="21"/>
    <n v="2056"/>
    <n v="1879"/>
    <x v="5"/>
    <n v="0.24097634899635756"/>
    <n v="0.18063682558370336"/>
  </r>
  <r>
    <d v="2020-05-31T00:00:00"/>
    <x v="14"/>
    <n v="10416"/>
    <n v="866023.5"/>
    <n v="744833.00199999998"/>
    <n v="19998.63846153846"/>
    <n v="7"/>
    <n v="530"/>
    <n v="447"/>
    <x v="5"/>
    <n v="0.16270828182234603"/>
    <n v="0.11684655155254051"/>
  </r>
  <r>
    <d v="2020-06-01T00:00:00"/>
    <x v="8"/>
    <n v="272926.5"/>
    <n v="27770092.5"/>
    <n v="20952913.508000001"/>
    <n v="872904.40428461542"/>
    <n v="128"/>
    <n v="16285"/>
    <n v="15130"/>
    <x v="5"/>
    <n v="0.32535709124161377"/>
    <n v="0.21405310723093141"/>
  </r>
  <r>
    <d v="2020-06-01T00:00:00"/>
    <x v="3"/>
    <n v="14238"/>
    <n v="1293219"/>
    <n v="1006008.1159999999"/>
    <n v="129348.2923076923"/>
    <n v="18"/>
    <n v="923"/>
    <n v="824"/>
    <x v="5"/>
    <n v="0.2854955933576187"/>
    <n v="0.1220694961118788"/>
  </r>
  <r>
    <d v="2020-06-01T00:00:00"/>
    <x v="16"/>
    <n v="5166"/>
    <n v="389013"/>
    <n v="357353.07299999997"/>
    <n v="141592.70844615385"/>
    <n v="9"/>
    <n v="294"/>
    <n v="224"/>
    <x v="5"/>
    <n v="8.8595647811877162E-2"/>
    <n v="-0.28259410725645112"/>
  </r>
  <r>
    <d v="2020-06-01T00:00:00"/>
    <x v="0"/>
    <n v="183228"/>
    <n v="18914194.5"/>
    <n v="13959979.012"/>
    <n v="464232.54846153839"/>
    <n v="54"/>
    <n v="11864"/>
    <n v="11071"/>
    <x v="5"/>
    <n v="0.35488702982585829"/>
    <n v="0.23738694976085084"/>
  </r>
  <r>
    <d v="2020-06-01T00:00:00"/>
    <x v="5"/>
    <n v="188776.5"/>
    <n v="19465372.5"/>
    <n v="14354207.141999999"/>
    <n v="467483.70729230763"/>
    <n v="59"/>
    <n v="12299"/>
    <n v="11448"/>
    <x v="5"/>
    <n v="0.3560743764833153"/>
    <n v="0.23856115009911544"/>
  </r>
  <r>
    <d v="2020-06-01T00:00:00"/>
    <x v="7"/>
    <n v="27960"/>
    <n v="2538967.5"/>
    <n v="1983277.5959999997"/>
    <n v="134168.53587692307"/>
    <n v="21"/>
    <n v="1879"/>
    <n v="1720"/>
    <x v="5"/>
    <n v="0.28018765760312681"/>
    <n v="0.16602078133063036"/>
  </r>
  <r>
    <d v="2020-06-01T00:00:00"/>
    <x v="13"/>
    <n v="16476"/>
    <n v="1565632.5"/>
    <n v="1234060.9909999999"/>
    <n v="194827.87672307692"/>
    <n v="16"/>
    <n v="1019"/>
    <n v="895"/>
    <x v="5"/>
    <n v="0.26868324290140383"/>
    <n v="8.7340823773729245E-2"/>
  </r>
  <r>
    <d v="2020-06-01T00:00:00"/>
    <x v="2"/>
    <n v="16687.5"/>
    <n v="1526608.5"/>
    <n v="1202670.0489999999"/>
    <n v="340349.53369230771"/>
    <n v="17"/>
    <n v="1185"/>
    <n v="1042"/>
    <x v="5"/>
    <n v="0.2693493957626612"/>
    <n v="-1.0750027064769779E-2"/>
  </r>
  <r>
    <d v="2020-06-01T00:00:00"/>
    <x v="9"/>
    <n v="31947"/>
    <n v="2945035.5"/>
    <n v="2320195.4450000003"/>
    <n v="383761.6669230769"/>
    <n v="21"/>
    <n v="2025"/>
    <n v="1849"/>
    <x v="5"/>
    <n v="0.26930492271524981"/>
    <n v="8.1859246884094544E-2"/>
  </r>
  <r>
    <d v="2020-06-01T00:00:00"/>
    <x v="4"/>
    <n v="32170.5"/>
    <n v="3013512"/>
    <n v="2355616.679"/>
    <n v="219429.2774153846"/>
    <n v="20"/>
    <n v="2136"/>
    <n v="1899"/>
    <x v="5"/>
    <n v="0.27928793630349397"/>
    <n v="0.14550001579041844"/>
  </r>
  <r>
    <d v="2020-06-01T00:00:00"/>
    <x v="10"/>
    <n v="40528.5"/>
    <n v="3865251"/>
    <n v="2972895.4169999999"/>
    <n v="336001.08039230772"/>
    <n v="23"/>
    <n v="2531"/>
    <n v="2296"/>
    <x v="5"/>
    <n v="0.30016379920303132"/>
    <n v="0.14393748364794223"/>
  </r>
  <r>
    <d v="2020-06-01T00:00:00"/>
    <x v="17"/>
    <n v="4408.5"/>
    <n v="410892"/>
    <n v="346029.05"/>
    <n v="36168.753846153842"/>
    <n v="6"/>
    <n v="237"/>
    <n v="175"/>
    <x v="5"/>
    <n v="0.18744943524250351"/>
    <n v="6.9833912935384893E-2"/>
  </r>
  <r>
    <d v="2020-06-01T00:00:00"/>
    <x v="6"/>
    <n v="11416.5"/>
    <n v="1007742"/>
    <n v="815296.88"/>
    <n v="145147.84546153847"/>
    <n v="10"/>
    <n v="719"/>
    <n v="627"/>
    <x v="5"/>
    <n v="0.23604299822660918"/>
    <n v="4.6933912190284345E-2"/>
  </r>
  <r>
    <d v="2020-06-01T00:00:00"/>
    <x v="15"/>
    <n v="7816.5"/>
    <n v="636345"/>
    <n v="550528.66300000006"/>
    <n v="190344.3008"/>
    <n v="15"/>
    <n v="453"/>
    <n v="370"/>
    <x v="5"/>
    <n v="0.15587987105405252"/>
    <n v="-0.16426303938901077"/>
  </r>
  <r>
    <d v="2020-06-01T00:00:00"/>
    <x v="12"/>
    <n v="64740"/>
    <n v="5800290"/>
    <n v="4332158.4330000002"/>
    <n v="205428.24997692305"/>
    <n v="37"/>
    <n v="4722"/>
    <n v="4352"/>
    <x v="5"/>
    <n v="0.33889147631734357"/>
    <n v="0.21769658362307348"/>
  </r>
  <r>
    <d v="2020-06-01T00:00:00"/>
    <x v="1"/>
    <n v="349699.5"/>
    <n v="37257840.18135"/>
    <n v="27640203.134"/>
    <n v="744856.58547692304"/>
    <n v="123"/>
    <n v="20325"/>
    <n v="18935"/>
    <x v="5"/>
    <n v="0.34795826212722075"/>
    <n v="0.23814532508286637"/>
  </r>
  <r>
    <d v="2020-06-01T00:00:00"/>
    <x v="11"/>
    <n v="77269.5"/>
    <n v="6829921.5"/>
    <n v="5152925.182"/>
    <n v="219200.11557692307"/>
    <n v="31"/>
    <n v="5468"/>
    <n v="5081"/>
    <x v="5"/>
    <n v="0.32544550110256187"/>
    <n v="0.21344259995126985"/>
  </r>
  <r>
    <d v="2020-06-01T00:00:00"/>
    <x v="14"/>
    <n v="9474"/>
    <n v="802447.5"/>
    <n v="682814.14599999995"/>
    <n v="81560.983369230773"/>
    <n v="7"/>
    <n v="500"/>
    <n v="418"/>
    <x v="5"/>
    <n v="0.17520632034474584"/>
    <n v="4.7445310292286137E-2"/>
  </r>
  <r>
    <m/>
    <x v="18"/>
    <m/>
    <m/>
    <m/>
    <m/>
    <m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F3A22-7F1A-4AD2-B66E-32A90031E775}" name="Сводная таблица2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" colHeaderCaption="">
  <location ref="A3:I24" firstHeaderRow="1" firstDataRow="2" firstDataCol="1"/>
  <pivotFields count="12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20">
        <item x="12"/>
        <item x="11"/>
        <item x="10"/>
        <item x="9"/>
        <item x="7"/>
        <item x="0"/>
        <item x="5"/>
        <item x="4"/>
        <item x="3"/>
        <item x="2"/>
        <item x="13"/>
        <item x="15"/>
        <item x="1"/>
        <item x="8"/>
        <item x="6"/>
        <item x="16"/>
        <item x="14"/>
        <item x="17"/>
        <item x="18"/>
        <item t="default"/>
      </items>
    </pivotField>
    <pivotField showAll="0"/>
    <pivotField dataField="1" showAll="0"/>
    <pivotField showAll="0"/>
    <pivotField showAll="0"/>
    <pivotField showAll="0">
      <items count="26">
        <item x="22"/>
        <item x="17"/>
        <item x="21"/>
        <item x="5"/>
        <item x="2"/>
        <item x="15"/>
        <item x="3"/>
        <item x="6"/>
        <item x="8"/>
        <item x="11"/>
        <item x="13"/>
        <item x="18"/>
        <item x="20"/>
        <item x="9"/>
        <item x="10"/>
        <item x="19"/>
        <item x="0"/>
        <item x="4"/>
        <item x="14"/>
        <item x="23"/>
        <item x="16"/>
        <item x="1"/>
        <item x="7"/>
        <item x="12"/>
        <item x="24"/>
        <item t="default"/>
      </items>
    </pivotField>
    <pivotField showAll="0"/>
    <pivotField showAll="0"/>
    <pivotField axis="axisCol" showAll="0">
      <items count="8">
        <item x="0"/>
        <item x="1"/>
        <item x="2"/>
        <item x="3"/>
        <item x="4"/>
        <item x="5"/>
        <item n="." x="6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товарооборот в разрезе недель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8D0C2-2B66-4A0D-A078-24C781C90B81}" name="Сводная таблица3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" fieldListSortAscending="1">
  <location ref="A3:B23" firstHeaderRow="1" firstDataRow="1" firstDataCol="1"/>
  <pivotFields count="12">
    <pivotField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20">
        <item x="12"/>
        <item x="11"/>
        <item x="10"/>
        <item x="9"/>
        <item x="7"/>
        <item x="0"/>
        <item x="5"/>
        <item x="4"/>
        <item x="3"/>
        <item x="2"/>
        <item x="13"/>
        <item x="15"/>
        <item x="1"/>
        <item x="8"/>
        <item x="6"/>
        <item x="16"/>
        <item x="14"/>
        <item x="17"/>
        <item x="1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Товарооборот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4839D-86EB-4839-84AE-A2F196B0BC06}" name="Сводная таблица4" cacheId="2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3">
  <location ref="A3:E24" firstHeaderRow="1" firstDataRow="3" firstDataCol="1"/>
  <pivotFields count="12">
    <pivotField showAll="0"/>
    <pivotField axis="axisRow" showAll="0">
      <items count="20">
        <item x="12"/>
        <item x="11"/>
        <item x="10"/>
        <item x="9"/>
        <item x="7"/>
        <item x="0"/>
        <item x="5"/>
        <item x="4"/>
        <item x="3"/>
        <item x="2"/>
        <item x="13"/>
        <item x="15"/>
        <item x="1"/>
        <item x="8"/>
        <item x="6"/>
        <item x="16"/>
        <item x="14"/>
        <item x="17"/>
        <item h="1" x="1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9"/>
    <field x="-2"/>
  </colFields>
  <colItems count="4">
    <i>
      <x v="5"/>
      <x/>
    </i>
    <i r="1" i="1">
      <x v="1"/>
    </i>
    <i t="grand">
      <x/>
    </i>
    <i t="grand" i="1">
      <x/>
    </i>
  </colItems>
  <dataFields count="2">
    <dataField name="Сумма по полю Доходность (%)" fld="11" baseField="0" baseItem="0"/>
    <dataField name="Сумма по полю Товарооборот, руб" fld="3" baseField="0" baseItem="0"/>
  </dataFields>
  <chartFormats count="12">
    <chartFormat chart="40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40" format="1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5"/>
          </reference>
        </references>
      </pivotArea>
    </chartFormat>
    <chartFormat chart="40" format="1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0" format="17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40" format="1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0" format="19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40" format="2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0" format="21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40" format="2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40" format="23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  <chartFormat chart="40" format="2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0" format="25" series="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854532-B08B-4FE6-AAC9-D0E0CC304BCF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Товарооборот в себестоимости" tableColumnId="5"/>
      <queryTableField id="6" name="Потери, руб" tableColumnId="6"/>
      <queryTableField id="7" name="Лист2.Количество складов" tableColumnId="7"/>
      <queryTableField id="8" name="Лист2.Количество заказов" tableColumnId="8"/>
      <queryTableField id="9" name="Лист2.Количество клиентов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FE1F6-7EE9-424C-846F-8A04826FE370}" name="Лист1" displayName="Лист1" ref="A1:L505" tableType="queryTable" totalsRowShown="0">
  <autoFilter ref="A1:L505" xr:uid="{E49FE1F6-7EE9-424C-846F-8A04826FE370}"/>
  <tableColumns count="12">
    <tableColumn id="1" xr3:uid="{D80ACA1E-0899-482E-A1FC-E17471AEE1F3}" uniqueName="1" name="Дата" queryTableFieldId="1" dataDxfId="2"/>
    <tableColumn id="2" xr3:uid="{B5D1AC9B-7E51-44E8-809E-ED4EC6C63295}" uniqueName="2" name="Территория" queryTableFieldId="2" dataDxfId="1"/>
    <tableColumn id="3" xr3:uid="{62C57106-19AD-47B4-BA47-CF70653414E1}" uniqueName="3" name="Товарооборот, шт" queryTableFieldId="3"/>
    <tableColumn id="4" xr3:uid="{0BC7FB83-3073-404E-99AF-3AF09E0F990B}" uniqueName="4" name="Товарооборот, руб" queryTableFieldId="4"/>
    <tableColumn id="5" xr3:uid="{2AA289BC-3CBE-4E4C-8D4B-9F62D6AC3C5D}" uniqueName="5" name="Товарооборот в себестоимости" queryTableFieldId="5"/>
    <tableColumn id="6" xr3:uid="{79A04C9D-57F6-4B1A-9621-009D34C77617}" uniqueName="6" name="Потери, руб" queryTableFieldId="6"/>
    <tableColumn id="7" xr3:uid="{2B767EE9-69A8-4C91-A5BE-C1CDB8905484}" uniqueName="7" name="Лист2.Количество складов" queryTableFieldId="7"/>
    <tableColumn id="8" xr3:uid="{971B6C72-6E07-47F8-963B-1D09ECFB5A2E}" uniqueName="8" name="Лист2.Количество заказов" queryTableFieldId="8"/>
    <tableColumn id="9" xr3:uid="{75849B28-A1F1-4D67-88D8-B6321AEBFC61}" uniqueName="9" name="Лист2.Количество клиентов" queryTableFieldId="9"/>
    <tableColumn id="10" xr3:uid="{4E2396EF-28B7-406E-ABD8-A6C6AAB86800}" uniqueName="10" name="Неделя" queryTableFieldId="10" dataDxfId="0">
      <calculatedColumnFormula>WEEKNUM(Лист1[[#This Row],[Дата]])</calculatedColumnFormula>
    </tableColumn>
    <tableColumn id="11" xr3:uid="{39F4E11C-BA58-4B23-9A55-D701D0F6CDE4}" uniqueName="11" name="Наценка(%)" queryTableFieldId="11" dataCellStyle="Процентный">
      <calculatedColumnFormula xml:space="preserve"> (D2 - E2) / E2</calculatedColumnFormula>
    </tableColumn>
    <tableColumn id="12" xr3:uid="{A6694EE6-8B6F-40A0-824E-4B98F02D0E02}" uniqueName="12" name="Доходность (%)" queryTableFieldId="12" dataCellStyle="Процентный">
      <calculatedColumnFormula>(D2-E2-F2)/D2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AEE8-7528-4652-8EE2-47386F48BE23}">
  <dimension ref="A1:L505"/>
  <sheetViews>
    <sheetView tabSelected="1" workbookViewId="0">
      <selection activeCell="D22" sqref="D22"/>
    </sheetView>
  </sheetViews>
  <sheetFormatPr defaultRowHeight="14.4" x14ac:dyDescent="0.3"/>
  <cols>
    <col min="1" max="1" width="10.109375" bestFit="1" customWidth="1"/>
    <col min="2" max="2" width="20.6640625" bestFit="1" customWidth="1"/>
    <col min="3" max="3" width="18.44140625" bestFit="1" customWidth="1"/>
    <col min="4" max="4" width="19.109375" bestFit="1" customWidth="1"/>
    <col min="5" max="5" width="30.33203125" bestFit="1" customWidth="1"/>
    <col min="6" max="6" width="13.44140625" bestFit="1" customWidth="1"/>
    <col min="7" max="7" width="26.6640625" bestFit="1" customWidth="1"/>
    <col min="8" max="8" width="26.33203125" bestFit="1" customWidth="1"/>
    <col min="9" max="9" width="27.6640625" bestFit="1" customWidth="1"/>
    <col min="10" max="10" width="13" customWidth="1"/>
    <col min="11" max="11" width="15.88671875" style="14" customWidth="1"/>
    <col min="12" max="12" width="15.77734375" style="14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  <c r="K1" s="14" t="s">
        <v>43</v>
      </c>
      <c r="L1" s="14" t="s">
        <v>44</v>
      </c>
    </row>
    <row r="2" spans="1:12" x14ac:dyDescent="0.3">
      <c r="A2" s="1">
        <v>43949</v>
      </c>
      <c r="B2" s="2" t="s">
        <v>9</v>
      </c>
      <c r="C2">
        <v>195705</v>
      </c>
      <c r="D2">
        <v>20003263.5</v>
      </c>
      <c r="E2">
        <v>14633542.982000001</v>
      </c>
      <c r="F2">
        <v>268185.43076923076</v>
      </c>
      <c r="G2">
        <v>54</v>
      </c>
      <c r="H2">
        <v>12306</v>
      </c>
      <c r="I2">
        <v>11532</v>
      </c>
      <c r="J2">
        <f>WEEKNUM(Лист1[[#This Row],[Дата]])</f>
        <v>18</v>
      </c>
      <c r="K2" s="14">
        <f t="shared" ref="K2:K65" si="0" xml:space="preserve"> (D2 - E2) / E2</f>
        <v>0.36694603108796192</v>
      </c>
      <c r="L2" s="14">
        <f t="shared" ref="L2:L65" si="1">(D2-E2-F2)/D2</f>
        <v>0.25503513900273161</v>
      </c>
    </row>
    <row r="3" spans="1:12" x14ac:dyDescent="0.3">
      <c r="A3" s="1">
        <v>43949</v>
      </c>
      <c r="B3" s="2" t="s">
        <v>10</v>
      </c>
      <c r="C3">
        <v>376060.5</v>
      </c>
      <c r="D3">
        <v>39918028.5</v>
      </c>
      <c r="E3">
        <v>29154014.884</v>
      </c>
      <c r="F3">
        <v>611904.23352307687</v>
      </c>
      <c r="G3">
        <v>125</v>
      </c>
      <c r="H3">
        <v>20914</v>
      </c>
      <c r="I3">
        <v>19479</v>
      </c>
      <c r="J3">
        <f>WEEKNUM(Лист1[[#This Row],[Дата]])</f>
        <v>18</v>
      </c>
      <c r="K3" s="14">
        <f t="shared" si="0"/>
        <v>0.36921205051272005</v>
      </c>
      <c r="L3" s="14">
        <f t="shared" si="1"/>
        <v>0.25432391738677484</v>
      </c>
    </row>
    <row r="4" spans="1:12" x14ac:dyDescent="0.3">
      <c r="A4" s="1">
        <v>43949</v>
      </c>
      <c r="B4" s="2" t="s">
        <v>11</v>
      </c>
      <c r="C4">
        <v>13303.5</v>
      </c>
      <c r="D4">
        <v>1102887</v>
      </c>
      <c r="E4">
        <v>914116.79200000002</v>
      </c>
      <c r="F4">
        <v>173095.92049999998</v>
      </c>
      <c r="G4">
        <v>15</v>
      </c>
      <c r="H4">
        <v>780</v>
      </c>
      <c r="I4">
        <v>690</v>
      </c>
      <c r="J4">
        <f>WEEKNUM(Лист1[[#This Row],[Дата]])</f>
        <v>18</v>
      </c>
      <c r="K4" s="14">
        <f t="shared" si="0"/>
        <v>0.20650556871074302</v>
      </c>
      <c r="L4" s="14">
        <f t="shared" si="1"/>
        <v>1.4212052095998962E-2</v>
      </c>
    </row>
    <row r="5" spans="1:12" x14ac:dyDescent="0.3">
      <c r="A5" s="1">
        <v>43949</v>
      </c>
      <c r="B5" s="2" t="s">
        <v>12</v>
      </c>
      <c r="C5">
        <v>12541.5</v>
      </c>
      <c r="D5">
        <v>992541</v>
      </c>
      <c r="E5">
        <v>874678.696</v>
      </c>
      <c r="F5">
        <v>83886.676923076913</v>
      </c>
      <c r="G5">
        <v>15</v>
      </c>
      <c r="H5">
        <v>636</v>
      </c>
      <c r="I5">
        <v>547</v>
      </c>
      <c r="J5">
        <f>WEEKNUM(Лист1[[#This Row],[Дата]])</f>
        <v>18</v>
      </c>
      <c r="K5" s="14">
        <f t="shared" si="0"/>
        <v>0.13474925654299919</v>
      </c>
      <c r="L5" s="14">
        <f t="shared" si="1"/>
        <v>3.4230955776056698E-2</v>
      </c>
    </row>
    <row r="6" spans="1:12" x14ac:dyDescent="0.3">
      <c r="A6" s="1">
        <v>43949</v>
      </c>
      <c r="B6" s="2" t="s">
        <v>13</v>
      </c>
      <c r="C6">
        <v>23314.5</v>
      </c>
      <c r="D6">
        <v>2136817.5</v>
      </c>
      <c r="E6">
        <v>1701780.4779999999</v>
      </c>
      <c r="F6">
        <v>141999.40078461537</v>
      </c>
      <c r="G6">
        <v>17</v>
      </c>
      <c r="H6">
        <v>1439</v>
      </c>
      <c r="I6">
        <v>1265</v>
      </c>
      <c r="J6">
        <f>WEEKNUM(Лист1[[#This Row],[Дата]])</f>
        <v>18</v>
      </c>
      <c r="K6" s="14">
        <f t="shared" si="0"/>
        <v>0.25563639236905156</v>
      </c>
      <c r="L6" s="14">
        <f t="shared" si="1"/>
        <v>0.1371374116953763</v>
      </c>
    </row>
    <row r="7" spans="1:12" x14ac:dyDescent="0.3">
      <c r="A7" s="1">
        <v>43949</v>
      </c>
      <c r="B7" s="2" t="s">
        <v>14</v>
      </c>
      <c r="C7">
        <v>204637.5</v>
      </c>
      <c r="D7">
        <v>21114898.5</v>
      </c>
      <c r="E7">
        <v>15426373.358999999</v>
      </c>
      <c r="F7">
        <v>255889.23846153845</v>
      </c>
      <c r="G7">
        <v>59</v>
      </c>
      <c r="H7">
        <v>12943</v>
      </c>
      <c r="I7">
        <v>12072</v>
      </c>
      <c r="J7">
        <f>WEEKNUM(Лист1[[#This Row],[Дата]])</f>
        <v>18</v>
      </c>
      <c r="K7" s="14">
        <f t="shared" si="0"/>
        <v>0.36875323892515682</v>
      </c>
      <c r="L7" s="14">
        <f t="shared" si="1"/>
        <v>0.25728922649277536</v>
      </c>
    </row>
    <row r="8" spans="1:12" x14ac:dyDescent="0.3">
      <c r="A8" s="1">
        <v>43949</v>
      </c>
      <c r="B8" s="2" t="s">
        <v>15</v>
      </c>
      <c r="C8">
        <v>12331.5</v>
      </c>
      <c r="D8">
        <v>869983.5</v>
      </c>
      <c r="E8">
        <v>896773.32399999991</v>
      </c>
      <c r="F8">
        <v>51681.038461538461</v>
      </c>
      <c r="G8">
        <v>10</v>
      </c>
      <c r="H8">
        <v>580</v>
      </c>
      <c r="I8">
        <v>506</v>
      </c>
      <c r="J8">
        <f>WEEKNUM(Лист1[[#This Row],[Дата]])</f>
        <v>18</v>
      </c>
      <c r="K8" s="14">
        <f t="shared" si="0"/>
        <v>-2.9873573714821952E-2</v>
      </c>
      <c r="L8" s="14">
        <f t="shared" si="1"/>
        <v>-9.0198104287654166E-2</v>
      </c>
    </row>
    <row r="9" spans="1:12" x14ac:dyDescent="0.3">
      <c r="A9" s="1">
        <v>43949</v>
      </c>
      <c r="B9" s="2" t="s">
        <v>16</v>
      </c>
      <c r="C9">
        <v>25149</v>
      </c>
      <c r="D9">
        <v>2277072</v>
      </c>
      <c r="E9">
        <v>1804070.1239999998</v>
      </c>
      <c r="F9">
        <v>125553.02143076922</v>
      </c>
      <c r="G9">
        <v>18</v>
      </c>
      <c r="H9">
        <v>1505</v>
      </c>
      <c r="I9">
        <v>1368</v>
      </c>
      <c r="J9">
        <f>WEEKNUM(Лист1[[#This Row],[Дата]])</f>
        <v>18</v>
      </c>
      <c r="K9" s="14">
        <f t="shared" si="0"/>
        <v>0.2621859703276147</v>
      </c>
      <c r="L9" s="14">
        <f t="shared" si="1"/>
        <v>0.15258580078681347</v>
      </c>
    </row>
    <row r="10" spans="1:12" x14ac:dyDescent="0.3">
      <c r="A10" s="1">
        <v>43949</v>
      </c>
      <c r="B10" s="2" t="s">
        <v>17</v>
      </c>
      <c r="C10">
        <v>286002</v>
      </c>
      <c r="D10">
        <v>29159032.5</v>
      </c>
      <c r="E10">
        <v>21437602.310000002</v>
      </c>
      <c r="F10">
        <v>637711.59372307686</v>
      </c>
      <c r="G10">
        <v>128</v>
      </c>
      <c r="H10">
        <v>16450</v>
      </c>
      <c r="I10">
        <v>15320</v>
      </c>
      <c r="J10">
        <f>WEEKNUM(Лист1[[#This Row],[Дата]])</f>
        <v>18</v>
      </c>
      <c r="K10" s="14">
        <f t="shared" si="0"/>
        <v>0.36018161351925915</v>
      </c>
      <c r="L10" s="14">
        <f t="shared" si="1"/>
        <v>0.24293393809540562</v>
      </c>
    </row>
    <row r="11" spans="1:12" x14ac:dyDescent="0.3">
      <c r="A11" s="1">
        <v>43949</v>
      </c>
      <c r="B11" s="2" t="s">
        <v>18</v>
      </c>
      <c r="C11">
        <v>26940</v>
      </c>
      <c r="D11">
        <v>2411587.5</v>
      </c>
      <c r="E11">
        <v>1931011.4870000002</v>
      </c>
      <c r="F11">
        <v>149032.79178461537</v>
      </c>
      <c r="G11">
        <v>18</v>
      </c>
      <c r="H11">
        <v>1539</v>
      </c>
      <c r="I11">
        <v>1404</v>
      </c>
      <c r="J11">
        <f>WEEKNUM(Лист1[[#This Row],[Дата]])</f>
        <v>18</v>
      </c>
      <c r="K11" s="14">
        <f t="shared" si="0"/>
        <v>0.24887268472266719</v>
      </c>
      <c r="L11" s="14">
        <f t="shared" si="1"/>
        <v>0.13747924187506547</v>
      </c>
    </row>
    <row r="12" spans="1:12" x14ac:dyDescent="0.3">
      <c r="A12" s="1">
        <v>43949</v>
      </c>
      <c r="B12" s="2" t="s">
        <v>19</v>
      </c>
      <c r="C12">
        <v>32181</v>
      </c>
      <c r="D12">
        <v>2863600.5</v>
      </c>
      <c r="E12">
        <v>2246478.6170000001</v>
      </c>
      <c r="F12">
        <v>140503.93076923076</v>
      </c>
      <c r="G12">
        <v>19</v>
      </c>
      <c r="H12">
        <v>1846</v>
      </c>
      <c r="I12">
        <v>1681</v>
      </c>
      <c r="J12">
        <f>WEEKNUM(Лист1[[#This Row],[Дата]])</f>
        <v>18</v>
      </c>
      <c r="K12" s="14">
        <f t="shared" si="0"/>
        <v>0.27470632407982537</v>
      </c>
      <c r="L12" s="14">
        <f t="shared" si="1"/>
        <v>0.16644009952881667</v>
      </c>
    </row>
    <row r="13" spans="1:12" x14ac:dyDescent="0.3">
      <c r="A13" s="1">
        <v>43949</v>
      </c>
      <c r="B13" s="2" t="s">
        <v>20</v>
      </c>
      <c r="C13">
        <v>81826.5</v>
      </c>
      <c r="D13">
        <v>7163644.5</v>
      </c>
      <c r="E13">
        <v>5366333.7130000005</v>
      </c>
      <c r="F13">
        <v>145122.77781538462</v>
      </c>
      <c r="G13">
        <v>31</v>
      </c>
      <c r="H13">
        <v>5465</v>
      </c>
      <c r="I13">
        <v>5096</v>
      </c>
      <c r="J13">
        <f>WEEKNUM(Лист1[[#This Row],[Дата]])</f>
        <v>18</v>
      </c>
      <c r="K13" s="14">
        <f t="shared" si="0"/>
        <v>0.33492341012002197</v>
      </c>
      <c r="L13" s="14">
        <f t="shared" si="1"/>
        <v>0.23063512004045078</v>
      </c>
    </row>
    <row r="14" spans="1:12" x14ac:dyDescent="0.3">
      <c r="A14" s="1">
        <v>43949</v>
      </c>
      <c r="B14" s="2" t="s">
        <v>21</v>
      </c>
      <c r="C14">
        <v>73147.5</v>
      </c>
      <c r="D14">
        <v>6288246</v>
      </c>
      <c r="E14">
        <v>4798265.1129999999</v>
      </c>
      <c r="F14">
        <v>123081.63515384615</v>
      </c>
      <c r="G14">
        <v>36</v>
      </c>
      <c r="H14">
        <v>4923</v>
      </c>
      <c r="I14">
        <v>4560</v>
      </c>
      <c r="J14">
        <f>WEEKNUM(Лист1[[#This Row],[Дата]])</f>
        <v>18</v>
      </c>
      <c r="K14" s="14">
        <f t="shared" si="0"/>
        <v>0.31052491930118165</v>
      </c>
      <c r="L14" s="14">
        <f t="shared" si="1"/>
        <v>0.217373692416956</v>
      </c>
    </row>
    <row r="15" spans="1:12" x14ac:dyDescent="0.3">
      <c r="A15" s="1">
        <v>43950</v>
      </c>
      <c r="B15" s="2" t="s">
        <v>14</v>
      </c>
      <c r="C15">
        <v>208351.5</v>
      </c>
      <c r="D15">
        <v>21615333</v>
      </c>
      <c r="E15">
        <v>15729720.814999998</v>
      </c>
      <c r="F15">
        <v>273156.71999999997</v>
      </c>
      <c r="G15">
        <v>59</v>
      </c>
      <c r="H15">
        <v>13186</v>
      </c>
      <c r="I15">
        <v>12251</v>
      </c>
      <c r="J15">
        <f>WEEKNUM(Лист1[[#This Row],[Дата]])</f>
        <v>18</v>
      </c>
      <c r="K15" s="14">
        <f t="shared" si="0"/>
        <v>0.37417143344257148</v>
      </c>
      <c r="L15" s="14">
        <f t="shared" si="1"/>
        <v>0.2596515845950651</v>
      </c>
    </row>
    <row r="16" spans="1:12" x14ac:dyDescent="0.3">
      <c r="A16" s="1">
        <v>43950</v>
      </c>
      <c r="B16" s="2" t="s">
        <v>12</v>
      </c>
      <c r="C16">
        <v>12250.5</v>
      </c>
      <c r="D16">
        <v>981519</v>
      </c>
      <c r="E16">
        <v>867080.68200000003</v>
      </c>
      <c r="F16">
        <v>102160.21538461538</v>
      </c>
      <c r="G16">
        <v>15</v>
      </c>
      <c r="H16">
        <v>659</v>
      </c>
      <c r="I16">
        <v>575</v>
      </c>
      <c r="J16">
        <f>WEEKNUM(Лист1[[#This Row],[Дата]])</f>
        <v>18</v>
      </c>
      <c r="K16" s="14">
        <f t="shared" si="0"/>
        <v>0.13198116435489907</v>
      </c>
      <c r="L16" s="14">
        <f t="shared" si="1"/>
        <v>1.2509286743694812E-2</v>
      </c>
    </row>
    <row r="17" spans="1:12" x14ac:dyDescent="0.3">
      <c r="A17" s="1">
        <v>43950</v>
      </c>
      <c r="B17" s="2" t="s">
        <v>9</v>
      </c>
      <c r="C17">
        <v>203209.5</v>
      </c>
      <c r="D17">
        <v>20871391.5</v>
      </c>
      <c r="E17">
        <v>15206983.089</v>
      </c>
      <c r="F17">
        <v>284467.66153846157</v>
      </c>
      <c r="G17">
        <v>54</v>
      </c>
      <c r="H17">
        <v>12747</v>
      </c>
      <c r="I17">
        <v>11884</v>
      </c>
      <c r="J17">
        <f>WEEKNUM(Лист1[[#This Row],[Дата]])</f>
        <v>18</v>
      </c>
      <c r="K17" s="14">
        <f t="shared" si="0"/>
        <v>0.37248732229454251</v>
      </c>
      <c r="L17" s="14">
        <f t="shared" si="1"/>
        <v>0.25776627061312796</v>
      </c>
    </row>
    <row r="18" spans="1:12" x14ac:dyDescent="0.3">
      <c r="A18" s="1">
        <v>43950</v>
      </c>
      <c r="B18" s="2" t="s">
        <v>16</v>
      </c>
      <c r="C18">
        <v>25816.5</v>
      </c>
      <c r="D18">
        <v>2360914.5</v>
      </c>
      <c r="E18">
        <v>1868643.6719999998</v>
      </c>
      <c r="F18">
        <v>137636.84266153845</v>
      </c>
      <c r="G18">
        <v>18</v>
      </c>
      <c r="H18">
        <v>1599</v>
      </c>
      <c r="I18">
        <v>1450</v>
      </c>
      <c r="J18">
        <f>WEEKNUM(Лист1[[#This Row],[Дата]])</f>
        <v>18</v>
      </c>
      <c r="K18" s="14">
        <f t="shared" si="0"/>
        <v>0.26343750570333468</v>
      </c>
      <c r="L18" s="14">
        <f t="shared" si="1"/>
        <v>0.15021043131314657</v>
      </c>
    </row>
    <row r="19" spans="1:12" x14ac:dyDescent="0.3">
      <c r="A19" s="1">
        <v>43950</v>
      </c>
      <c r="B19" s="2" t="s">
        <v>11</v>
      </c>
      <c r="C19">
        <v>13014</v>
      </c>
      <c r="D19">
        <v>1115992.5</v>
      </c>
      <c r="E19">
        <v>928035.23599999992</v>
      </c>
      <c r="F19">
        <v>185811.06153846154</v>
      </c>
      <c r="G19">
        <v>15</v>
      </c>
      <c r="H19">
        <v>786</v>
      </c>
      <c r="I19">
        <v>695</v>
      </c>
      <c r="J19">
        <f>WEEKNUM(Лист1[[#This Row],[Дата]])</f>
        <v>18</v>
      </c>
      <c r="K19" s="14">
        <f t="shared" si="0"/>
        <v>0.20253246504963535</v>
      </c>
      <c r="L19" s="14">
        <f t="shared" si="1"/>
        <v>1.9231334095332587E-3</v>
      </c>
    </row>
    <row r="20" spans="1:12" x14ac:dyDescent="0.3">
      <c r="A20" s="1">
        <v>43950</v>
      </c>
      <c r="B20" s="2" t="s">
        <v>19</v>
      </c>
      <c r="C20">
        <v>29142</v>
      </c>
      <c r="D20">
        <v>2627595</v>
      </c>
      <c r="E20">
        <v>2033299.2799999998</v>
      </c>
      <c r="F20">
        <v>202681.39594615382</v>
      </c>
      <c r="G20">
        <v>19</v>
      </c>
      <c r="H20">
        <v>1676</v>
      </c>
      <c r="I20">
        <v>1516</v>
      </c>
      <c r="J20">
        <f>WEEKNUM(Лист1[[#This Row],[Дата]])</f>
        <v>18</v>
      </c>
      <c r="K20" s="14">
        <f t="shared" si="0"/>
        <v>0.29228147860259918</v>
      </c>
      <c r="L20" s="14">
        <f t="shared" si="1"/>
        <v>0.14903907339367231</v>
      </c>
    </row>
    <row r="21" spans="1:12" x14ac:dyDescent="0.3">
      <c r="A21" s="1">
        <v>43950</v>
      </c>
      <c r="B21" s="2" t="s">
        <v>20</v>
      </c>
      <c r="C21">
        <v>79527</v>
      </c>
      <c r="D21">
        <v>7180498.5</v>
      </c>
      <c r="E21">
        <v>5432087.9790000003</v>
      </c>
      <c r="F21">
        <v>172769.19230769231</v>
      </c>
      <c r="G21">
        <v>31</v>
      </c>
      <c r="H21">
        <v>5378</v>
      </c>
      <c r="I21">
        <v>4985</v>
      </c>
      <c r="J21">
        <f>WEEKNUM(Лист1[[#This Row],[Дата]])</f>
        <v>18</v>
      </c>
      <c r="K21" s="14">
        <f t="shared" si="0"/>
        <v>0.32186712140142226</v>
      </c>
      <c r="L21" s="14">
        <f t="shared" si="1"/>
        <v>0.21943341798515903</v>
      </c>
    </row>
    <row r="22" spans="1:12" x14ac:dyDescent="0.3">
      <c r="A22" s="1">
        <v>43950</v>
      </c>
      <c r="B22" s="2" t="s">
        <v>17</v>
      </c>
      <c r="C22">
        <v>298059</v>
      </c>
      <c r="D22">
        <v>30869287.5</v>
      </c>
      <c r="E22">
        <v>22717731.617999997</v>
      </c>
      <c r="F22">
        <v>661329.17833846144</v>
      </c>
      <c r="G22">
        <v>128</v>
      </c>
      <c r="H22">
        <v>17368</v>
      </c>
      <c r="I22">
        <v>16077</v>
      </c>
      <c r="J22">
        <f>WEEKNUM(Лист1[[#This Row],[Дата]])</f>
        <v>18</v>
      </c>
      <c r="K22" s="14">
        <f t="shared" si="0"/>
        <v>0.35881909422423408</v>
      </c>
      <c r="L22" s="14">
        <f t="shared" si="1"/>
        <v>0.24264332967392077</v>
      </c>
    </row>
    <row r="23" spans="1:12" x14ac:dyDescent="0.3">
      <c r="A23" s="1">
        <v>43950</v>
      </c>
      <c r="B23" s="2" t="s">
        <v>21</v>
      </c>
      <c r="C23">
        <v>74707.5</v>
      </c>
      <c r="D23">
        <v>6454458</v>
      </c>
      <c r="E23">
        <v>4968152.9469999997</v>
      </c>
      <c r="F23">
        <v>118941.29398461539</v>
      </c>
      <c r="G23">
        <v>36</v>
      </c>
      <c r="H23">
        <v>4937</v>
      </c>
      <c r="I23">
        <v>4561</v>
      </c>
      <c r="J23">
        <f>WEEKNUM(Лист1[[#This Row],[Дата]])</f>
        <v>18</v>
      </c>
      <c r="K23" s="14">
        <f t="shared" si="0"/>
        <v>0.29916652503572783</v>
      </c>
      <c r="L23" s="14">
        <f t="shared" si="1"/>
        <v>0.21184795981558557</v>
      </c>
    </row>
    <row r="24" spans="1:12" x14ac:dyDescent="0.3">
      <c r="A24" s="1">
        <v>43950</v>
      </c>
      <c r="B24" s="2" t="s">
        <v>13</v>
      </c>
      <c r="C24">
        <v>25917</v>
      </c>
      <c r="D24">
        <v>2397588</v>
      </c>
      <c r="E24">
        <v>1937222.0459999999</v>
      </c>
      <c r="F24">
        <v>159472.57584615384</v>
      </c>
      <c r="G24">
        <v>18</v>
      </c>
      <c r="H24">
        <v>1534</v>
      </c>
      <c r="I24">
        <v>1369</v>
      </c>
      <c r="J24">
        <f>WEEKNUM(Лист1[[#This Row],[Дата]])</f>
        <v>18</v>
      </c>
      <c r="K24" s="14">
        <f t="shared" si="0"/>
        <v>0.23764232652140702</v>
      </c>
      <c r="L24" s="14">
        <f t="shared" si="1"/>
        <v>0.12549836675602577</v>
      </c>
    </row>
    <row r="25" spans="1:12" x14ac:dyDescent="0.3">
      <c r="A25" s="1">
        <v>43950</v>
      </c>
      <c r="B25" s="2" t="s">
        <v>10</v>
      </c>
      <c r="C25">
        <v>387220.5</v>
      </c>
      <c r="D25">
        <v>41559384</v>
      </c>
      <c r="E25">
        <v>30476170.214999996</v>
      </c>
      <c r="F25">
        <v>642893.56656923075</v>
      </c>
      <c r="G25">
        <v>125</v>
      </c>
      <c r="H25">
        <v>21863</v>
      </c>
      <c r="I25">
        <v>20160</v>
      </c>
      <c r="J25">
        <f>WEEKNUM(Лист1[[#This Row],[Дата]])</f>
        <v>18</v>
      </c>
      <c r="K25" s="14">
        <f t="shared" si="0"/>
        <v>0.36366819409431511</v>
      </c>
      <c r="L25" s="14">
        <f t="shared" si="1"/>
        <v>0.25121450833897763</v>
      </c>
    </row>
    <row r="26" spans="1:12" x14ac:dyDescent="0.3">
      <c r="A26" s="1">
        <v>43950</v>
      </c>
      <c r="B26" s="2" t="s">
        <v>15</v>
      </c>
      <c r="C26">
        <v>10840.5</v>
      </c>
      <c r="D26">
        <v>797919</v>
      </c>
      <c r="E26">
        <v>783753.29499999993</v>
      </c>
      <c r="F26">
        <v>58214.93076923077</v>
      </c>
      <c r="G26">
        <v>10</v>
      </c>
      <c r="H26">
        <v>502</v>
      </c>
      <c r="I26">
        <v>433</v>
      </c>
      <c r="J26">
        <f>WEEKNUM(Лист1[[#This Row],[Дата]])</f>
        <v>18</v>
      </c>
      <c r="K26" s="14">
        <f t="shared" si="0"/>
        <v>1.8074188766249558E-2</v>
      </c>
      <c r="L26" s="14">
        <f t="shared" si="1"/>
        <v>-5.5205134567832943E-2</v>
      </c>
    </row>
    <row r="27" spans="1:12" x14ac:dyDescent="0.3">
      <c r="A27" s="1">
        <v>43950</v>
      </c>
      <c r="B27" s="2" t="s">
        <v>18</v>
      </c>
      <c r="C27">
        <v>29319</v>
      </c>
      <c r="D27">
        <v>2623480.5</v>
      </c>
      <c r="E27">
        <v>2115481.9889999996</v>
      </c>
      <c r="F27">
        <v>139204.6</v>
      </c>
      <c r="G27">
        <v>18</v>
      </c>
      <c r="H27">
        <v>1684</v>
      </c>
      <c r="I27">
        <v>1528</v>
      </c>
      <c r="J27">
        <f>WEEKNUM(Лист1[[#This Row],[Дата]])</f>
        <v>18</v>
      </c>
      <c r="K27" s="14">
        <f t="shared" si="0"/>
        <v>0.24013369702104351</v>
      </c>
      <c r="L27" s="14">
        <f t="shared" si="1"/>
        <v>0.14057429090858514</v>
      </c>
    </row>
    <row r="28" spans="1:12" x14ac:dyDescent="0.3">
      <c r="A28" s="1">
        <v>43951</v>
      </c>
      <c r="B28" s="2" t="s">
        <v>15</v>
      </c>
      <c r="C28">
        <v>8934</v>
      </c>
      <c r="D28">
        <v>716196</v>
      </c>
      <c r="E28">
        <v>663415.49699999997</v>
      </c>
      <c r="F28">
        <v>24274.438461538462</v>
      </c>
      <c r="G28">
        <v>10</v>
      </c>
      <c r="H28">
        <v>448</v>
      </c>
      <c r="I28">
        <v>376</v>
      </c>
      <c r="J28">
        <f>WEEKNUM(Лист1[[#This Row],[Дата]])</f>
        <v>18</v>
      </c>
      <c r="K28" s="14">
        <f t="shared" si="0"/>
        <v>7.9558742957733519E-2</v>
      </c>
      <c r="L28" s="14">
        <f t="shared" si="1"/>
        <v>3.9802043767993067E-2</v>
      </c>
    </row>
    <row r="29" spans="1:12" x14ac:dyDescent="0.3">
      <c r="A29" s="1">
        <v>43951</v>
      </c>
      <c r="B29" s="2" t="s">
        <v>20</v>
      </c>
      <c r="C29">
        <v>77565</v>
      </c>
      <c r="D29">
        <v>7023727.5</v>
      </c>
      <c r="E29">
        <v>5349682.4849999994</v>
      </c>
      <c r="F29">
        <v>31578.207692307689</v>
      </c>
      <c r="G29">
        <v>31</v>
      </c>
      <c r="H29">
        <v>5120</v>
      </c>
      <c r="I29">
        <v>4737</v>
      </c>
      <c r="J29">
        <f>WEEKNUM(Лист1[[#This Row],[Дата]])</f>
        <v>18</v>
      </c>
      <c r="K29" s="14">
        <f t="shared" si="0"/>
        <v>0.31292418189189053</v>
      </c>
      <c r="L29" s="14">
        <f t="shared" si="1"/>
        <v>0.2338454627272617</v>
      </c>
    </row>
    <row r="30" spans="1:12" x14ac:dyDescent="0.3">
      <c r="A30" s="1">
        <v>43951</v>
      </c>
      <c r="B30" s="2" t="s">
        <v>19</v>
      </c>
      <c r="C30">
        <v>31231.5</v>
      </c>
      <c r="D30">
        <v>2853310.5</v>
      </c>
      <c r="E30">
        <v>2211817.6569999997</v>
      </c>
      <c r="F30">
        <v>63441.684615384613</v>
      </c>
      <c r="G30">
        <v>20</v>
      </c>
      <c r="H30">
        <v>1756</v>
      </c>
      <c r="I30">
        <v>1586</v>
      </c>
      <c r="J30">
        <f>WEEKNUM(Лист1[[#This Row],[Дата]])</f>
        <v>18</v>
      </c>
      <c r="K30" s="14">
        <f t="shared" si="0"/>
        <v>0.29002971423516422</v>
      </c>
      <c r="L30" s="14">
        <f t="shared" si="1"/>
        <v>0.20258964398883886</v>
      </c>
    </row>
    <row r="31" spans="1:12" x14ac:dyDescent="0.3">
      <c r="A31" s="1">
        <v>43951</v>
      </c>
      <c r="B31" s="2" t="s">
        <v>16</v>
      </c>
      <c r="C31">
        <v>27883.5</v>
      </c>
      <c r="D31">
        <v>2560080</v>
      </c>
      <c r="E31">
        <v>2016381.645</v>
      </c>
      <c r="F31">
        <v>41912.707692307689</v>
      </c>
      <c r="G31">
        <v>19</v>
      </c>
      <c r="H31">
        <v>1662</v>
      </c>
      <c r="I31">
        <v>1506</v>
      </c>
      <c r="J31">
        <f>WEEKNUM(Лист1[[#This Row],[Дата]])</f>
        <v>18</v>
      </c>
      <c r="K31" s="14">
        <f t="shared" si="0"/>
        <v>0.26964059921305222</v>
      </c>
      <c r="L31" s="14">
        <f t="shared" si="1"/>
        <v>0.19600389335789986</v>
      </c>
    </row>
    <row r="32" spans="1:12" x14ac:dyDescent="0.3">
      <c r="A32" s="1">
        <v>43951</v>
      </c>
      <c r="B32" s="2" t="s">
        <v>18</v>
      </c>
      <c r="C32">
        <v>30445.5</v>
      </c>
      <c r="D32">
        <v>2817196.5</v>
      </c>
      <c r="E32">
        <v>2244503.1999999997</v>
      </c>
      <c r="F32">
        <v>203231.46096923074</v>
      </c>
      <c r="G32">
        <v>19</v>
      </c>
      <c r="H32">
        <v>1712</v>
      </c>
      <c r="I32">
        <v>1552</v>
      </c>
      <c r="J32">
        <f>WEEKNUM(Лист1[[#This Row],[Дата]])</f>
        <v>18</v>
      </c>
      <c r="K32" s="14">
        <f t="shared" si="0"/>
        <v>0.25515370171893731</v>
      </c>
      <c r="L32" s="14">
        <f t="shared" si="1"/>
        <v>0.13114521441112451</v>
      </c>
    </row>
    <row r="33" spans="1:12" x14ac:dyDescent="0.3">
      <c r="A33" s="1">
        <v>43951</v>
      </c>
      <c r="B33" s="2" t="s">
        <v>9</v>
      </c>
      <c r="C33">
        <v>206038.5</v>
      </c>
      <c r="D33">
        <v>21740460</v>
      </c>
      <c r="E33">
        <v>15789926.042999998</v>
      </c>
      <c r="F33">
        <v>115102.03846153845</v>
      </c>
      <c r="G33">
        <v>54</v>
      </c>
      <c r="H33">
        <v>12817</v>
      </c>
      <c r="I33">
        <v>11865</v>
      </c>
      <c r="J33">
        <f>WEEKNUM(Лист1[[#This Row],[Дата]])</f>
        <v>18</v>
      </c>
      <c r="K33" s="14">
        <f t="shared" si="0"/>
        <v>0.37685635390534317</v>
      </c>
      <c r="L33" s="14">
        <f t="shared" si="1"/>
        <v>0.26841345208603978</v>
      </c>
    </row>
    <row r="34" spans="1:12" x14ac:dyDescent="0.3">
      <c r="A34" s="1">
        <v>43951</v>
      </c>
      <c r="B34" s="2" t="s">
        <v>14</v>
      </c>
      <c r="C34">
        <v>214386</v>
      </c>
      <c r="D34">
        <v>22530000</v>
      </c>
      <c r="E34">
        <v>16370527.077</v>
      </c>
      <c r="F34">
        <v>115618.05384615384</v>
      </c>
      <c r="G34">
        <v>59</v>
      </c>
      <c r="H34">
        <v>13251</v>
      </c>
      <c r="I34">
        <v>12255</v>
      </c>
      <c r="J34">
        <f>WEEKNUM(Лист1[[#This Row],[Дата]])</f>
        <v>18</v>
      </c>
      <c r="K34" s="14">
        <f t="shared" si="0"/>
        <v>0.37625379403048287</v>
      </c>
      <c r="L34" s="14">
        <f t="shared" si="1"/>
        <v>0.26825809450305577</v>
      </c>
    </row>
    <row r="35" spans="1:12" x14ac:dyDescent="0.3">
      <c r="A35" s="1">
        <v>43951</v>
      </c>
      <c r="B35" s="2" t="s">
        <v>21</v>
      </c>
      <c r="C35">
        <v>78235.5</v>
      </c>
      <c r="D35">
        <v>6819594</v>
      </c>
      <c r="E35">
        <v>5260171.5349999992</v>
      </c>
      <c r="F35">
        <v>70931.816676923074</v>
      </c>
      <c r="G35">
        <v>36</v>
      </c>
      <c r="H35">
        <v>5143</v>
      </c>
      <c r="I35">
        <v>4715</v>
      </c>
      <c r="J35">
        <f>WEEKNUM(Лист1[[#This Row],[Дата]])</f>
        <v>18</v>
      </c>
      <c r="K35" s="14">
        <f t="shared" si="0"/>
        <v>0.2964584813677566</v>
      </c>
      <c r="L35" s="14">
        <f t="shared" si="1"/>
        <v>0.2182667543438917</v>
      </c>
    </row>
    <row r="36" spans="1:12" x14ac:dyDescent="0.3">
      <c r="A36" s="1">
        <v>43951</v>
      </c>
      <c r="B36" s="2" t="s">
        <v>13</v>
      </c>
      <c r="C36">
        <v>24211.5</v>
      </c>
      <c r="D36">
        <v>2267664</v>
      </c>
      <c r="E36">
        <v>1801564.392</v>
      </c>
      <c r="F36">
        <v>97090.63692307692</v>
      </c>
      <c r="G36">
        <v>19</v>
      </c>
      <c r="H36">
        <v>1499</v>
      </c>
      <c r="I36">
        <v>1322</v>
      </c>
      <c r="J36">
        <f>WEEKNUM(Лист1[[#This Row],[Дата]])</f>
        <v>18</v>
      </c>
      <c r="K36" s="14">
        <f t="shared" si="0"/>
        <v>0.25871937193572153</v>
      </c>
      <c r="L36" s="14">
        <f t="shared" si="1"/>
        <v>0.16272647582574978</v>
      </c>
    </row>
    <row r="37" spans="1:12" x14ac:dyDescent="0.3">
      <c r="A37" s="1">
        <v>43951</v>
      </c>
      <c r="B37" s="2" t="s">
        <v>17</v>
      </c>
      <c r="C37">
        <v>311131.5</v>
      </c>
      <c r="D37">
        <v>32418879</v>
      </c>
      <c r="E37">
        <v>23595019.660999998</v>
      </c>
      <c r="F37">
        <v>265444.33165384614</v>
      </c>
      <c r="G37">
        <v>129</v>
      </c>
      <c r="H37">
        <v>18042</v>
      </c>
      <c r="I37">
        <v>16631</v>
      </c>
      <c r="J37">
        <f>WEEKNUM(Лист1[[#This Row],[Дата]])</f>
        <v>18</v>
      </c>
      <c r="K37" s="14">
        <f t="shared" si="0"/>
        <v>0.37397126452006657</v>
      </c>
      <c r="L37" s="14">
        <f t="shared" si="1"/>
        <v>0.26399478548737465</v>
      </c>
    </row>
    <row r="38" spans="1:12" x14ac:dyDescent="0.3">
      <c r="A38" s="1">
        <v>43951</v>
      </c>
      <c r="B38" s="2" t="s">
        <v>12</v>
      </c>
      <c r="C38">
        <v>11976</v>
      </c>
      <c r="D38">
        <v>1004511</v>
      </c>
      <c r="E38">
        <v>861334.61399999994</v>
      </c>
      <c r="F38">
        <v>20847.353846153845</v>
      </c>
      <c r="G38">
        <v>15</v>
      </c>
      <c r="H38">
        <v>644</v>
      </c>
      <c r="I38">
        <v>550</v>
      </c>
      <c r="J38">
        <f>WEEKNUM(Лист1[[#This Row],[Дата]])</f>
        <v>18</v>
      </c>
      <c r="K38" s="14">
        <f t="shared" si="0"/>
        <v>0.16622620718224157</v>
      </c>
      <c r="L38" s="14">
        <f t="shared" si="1"/>
        <v>0.12177968399932526</v>
      </c>
    </row>
    <row r="39" spans="1:12" x14ac:dyDescent="0.3">
      <c r="A39" s="1">
        <v>43951</v>
      </c>
      <c r="B39" s="2" t="s">
        <v>11</v>
      </c>
      <c r="C39">
        <v>12753</v>
      </c>
      <c r="D39">
        <v>1103068.5</v>
      </c>
      <c r="E39">
        <v>904501.45600000001</v>
      </c>
      <c r="F39">
        <v>58978.558669230762</v>
      </c>
      <c r="G39">
        <v>15</v>
      </c>
      <c r="H39">
        <v>791</v>
      </c>
      <c r="I39">
        <v>691</v>
      </c>
      <c r="J39">
        <f>WEEKNUM(Лист1[[#This Row],[Дата]])</f>
        <v>18</v>
      </c>
      <c r="K39" s="14">
        <f t="shared" si="0"/>
        <v>0.21953203356700843</v>
      </c>
      <c r="L39" s="14">
        <f t="shared" si="1"/>
        <v>0.12654561827372393</v>
      </c>
    </row>
    <row r="40" spans="1:12" x14ac:dyDescent="0.3">
      <c r="A40" s="1">
        <v>43951</v>
      </c>
      <c r="B40" s="2" t="s">
        <v>22</v>
      </c>
      <c r="C40">
        <v>4285.5</v>
      </c>
      <c r="D40">
        <v>404691</v>
      </c>
      <c r="E40">
        <v>333054.54800000001</v>
      </c>
      <c r="F40">
        <v>11494.630769230769</v>
      </c>
      <c r="G40">
        <v>15</v>
      </c>
      <c r="H40">
        <v>262</v>
      </c>
      <c r="I40">
        <v>195</v>
      </c>
      <c r="J40">
        <f>WEEKNUM(Лист1[[#This Row],[Дата]])</f>
        <v>18</v>
      </c>
      <c r="K40" s="14">
        <f t="shared" si="0"/>
        <v>0.21508924718241645</v>
      </c>
      <c r="L40" s="14">
        <f t="shared" si="1"/>
        <v>0.1486117092566161</v>
      </c>
    </row>
    <row r="41" spans="1:12" x14ac:dyDescent="0.3">
      <c r="A41" s="1">
        <v>43951</v>
      </c>
      <c r="B41" s="2" t="s">
        <v>10</v>
      </c>
      <c r="C41">
        <v>401580</v>
      </c>
      <c r="D41">
        <v>43028734.5</v>
      </c>
      <c r="E41">
        <v>31156525.939999998</v>
      </c>
      <c r="F41">
        <v>343786.08461538458</v>
      </c>
      <c r="G41">
        <v>125</v>
      </c>
      <c r="H41">
        <v>22368</v>
      </c>
      <c r="I41">
        <v>20625</v>
      </c>
      <c r="J41">
        <f>WEEKNUM(Лист1[[#This Row],[Дата]])</f>
        <v>18</v>
      </c>
      <c r="K41" s="14">
        <f t="shared" si="0"/>
        <v>0.38105046059573622</v>
      </c>
      <c r="L41" s="14">
        <f t="shared" si="1"/>
        <v>0.26792380973659863</v>
      </c>
    </row>
    <row r="42" spans="1:12" x14ac:dyDescent="0.3">
      <c r="A42" s="1">
        <v>43952</v>
      </c>
      <c r="B42" s="2" t="s">
        <v>16</v>
      </c>
      <c r="C42">
        <v>35190</v>
      </c>
      <c r="D42">
        <v>3168510</v>
      </c>
      <c r="E42">
        <v>2533138.7200000002</v>
      </c>
      <c r="F42">
        <v>102615.49999999999</v>
      </c>
      <c r="G42">
        <v>19</v>
      </c>
      <c r="H42">
        <v>1987</v>
      </c>
      <c r="I42">
        <v>1791</v>
      </c>
      <c r="J42">
        <f>WEEKNUM(Лист1[[#This Row],[Дата]])</f>
        <v>18</v>
      </c>
      <c r="K42" s="14">
        <f t="shared" si="0"/>
        <v>0.25082372117386437</v>
      </c>
      <c r="L42" s="14">
        <f t="shared" si="1"/>
        <v>0.16814079172860424</v>
      </c>
    </row>
    <row r="43" spans="1:12" x14ac:dyDescent="0.3">
      <c r="A43" s="1">
        <v>43952</v>
      </c>
      <c r="B43" s="2" t="s">
        <v>14</v>
      </c>
      <c r="C43">
        <v>239409</v>
      </c>
      <c r="D43">
        <v>25413351</v>
      </c>
      <c r="E43">
        <v>18463277.771000002</v>
      </c>
      <c r="F43">
        <v>369443.39999999997</v>
      </c>
      <c r="G43">
        <v>59</v>
      </c>
      <c r="H43">
        <v>15222</v>
      </c>
      <c r="I43">
        <v>13873</v>
      </c>
      <c r="J43">
        <f>WEEKNUM(Лист1[[#This Row],[Дата]])</f>
        <v>18</v>
      </c>
      <c r="K43" s="14">
        <f t="shared" si="0"/>
        <v>0.37642683575482877</v>
      </c>
      <c r="L43" s="14">
        <f t="shared" si="1"/>
        <v>0.25894380591524502</v>
      </c>
    </row>
    <row r="44" spans="1:12" x14ac:dyDescent="0.3">
      <c r="A44" s="1">
        <v>43952</v>
      </c>
      <c r="B44" s="2" t="s">
        <v>10</v>
      </c>
      <c r="C44">
        <v>372504</v>
      </c>
      <c r="D44">
        <v>40077193.5</v>
      </c>
      <c r="E44">
        <v>29141359.438000001</v>
      </c>
      <c r="F44">
        <v>848425.41843846149</v>
      </c>
      <c r="G44">
        <v>125</v>
      </c>
      <c r="H44">
        <v>20602</v>
      </c>
      <c r="I44">
        <v>18845</v>
      </c>
      <c r="J44">
        <f>WEEKNUM(Лист1[[#This Row],[Дата]])</f>
        <v>18</v>
      </c>
      <c r="K44" s="14">
        <f t="shared" si="0"/>
        <v>0.37526849374568971</v>
      </c>
      <c r="L44" s="14">
        <f t="shared" si="1"/>
        <v>0.25169947699959427</v>
      </c>
    </row>
    <row r="45" spans="1:12" x14ac:dyDescent="0.3">
      <c r="A45" s="1">
        <v>43952</v>
      </c>
      <c r="B45" s="2" t="s">
        <v>15</v>
      </c>
      <c r="C45">
        <v>11619</v>
      </c>
      <c r="D45">
        <v>891139.5</v>
      </c>
      <c r="E45">
        <v>829782.37600000005</v>
      </c>
      <c r="F45">
        <v>121759.66210769229</v>
      </c>
      <c r="G45">
        <v>10</v>
      </c>
      <c r="H45">
        <v>554</v>
      </c>
      <c r="I45">
        <v>472</v>
      </c>
      <c r="J45">
        <f>WEEKNUM(Лист1[[#This Row],[Дата]])</f>
        <v>18</v>
      </c>
      <c r="K45" s="14">
        <f t="shared" si="0"/>
        <v>7.3943633625691702E-2</v>
      </c>
      <c r="L45" s="14">
        <f t="shared" si="1"/>
        <v>-6.7781237514095538E-2</v>
      </c>
    </row>
    <row r="46" spans="1:12" x14ac:dyDescent="0.3">
      <c r="A46" s="1">
        <v>43952</v>
      </c>
      <c r="B46" s="2" t="s">
        <v>13</v>
      </c>
      <c r="C46">
        <v>25792.5</v>
      </c>
      <c r="D46">
        <v>2374356</v>
      </c>
      <c r="E46">
        <v>1915101.034</v>
      </c>
      <c r="F46">
        <v>277477.31932307692</v>
      </c>
      <c r="G46">
        <v>19</v>
      </c>
      <c r="H46">
        <v>1497</v>
      </c>
      <c r="I46">
        <v>1291</v>
      </c>
      <c r="J46">
        <f>WEEKNUM(Лист1[[#This Row],[Дата]])</f>
        <v>18</v>
      </c>
      <c r="K46" s="14">
        <f t="shared" si="0"/>
        <v>0.23980717353630754</v>
      </c>
      <c r="L46" s="14">
        <f t="shared" si="1"/>
        <v>7.6558715995799748E-2</v>
      </c>
    </row>
    <row r="47" spans="1:12" x14ac:dyDescent="0.3">
      <c r="A47" s="1">
        <v>43952</v>
      </c>
      <c r="B47" s="2" t="s">
        <v>21</v>
      </c>
      <c r="C47">
        <v>82228.5</v>
      </c>
      <c r="D47">
        <v>7032225</v>
      </c>
      <c r="E47">
        <v>5546127.1919999998</v>
      </c>
      <c r="F47">
        <v>196859.98644615384</v>
      </c>
      <c r="G47">
        <v>36</v>
      </c>
      <c r="H47">
        <v>5457</v>
      </c>
      <c r="I47">
        <v>4916</v>
      </c>
      <c r="J47">
        <f>WEEKNUM(Лист1[[#This Row],[Дата]])</f>
        <v>18</v>
      </c>
      <c r="K47" s="14">
        <f t="shared" si="0"/>
        <v>0.26795234882885827</v>
      </c>
      <c r="L47" s="14">
        <f t="shared" si="1"/>
        <v>0.18333284579970727</v>
      </c>
    </row>
    <row r="48" spans="1:12" x14ac:dyDescent="0.3">
      <c r="A48" s="1">
        <v>43952</v>
      </c>
      <c r="B48" s="2" t="s">
        <v>20</v>
      </c>
      <c r="C48">
        <v>97534.5</v>
      </c>
      <c r="D48">
        <v>8893024.5</v>
      </c>
      <c r="E48">
        <v>6855177.2400000002</v>
      </c>
      <c r="F48">
        <v>185180.38007692309</v>
      </c>
      <c r="G48">
        <v>31</v>
      </c>
      <c r="H48">
        <v>6118</v>
      </c>
      <c r="I48">
        <v>5564</v>
      </c>
      <c r="J48">
        <f>WEEKNUM(Лист1[[#This Row],[Дата]])</f>
        <v>18</v>
      </c>
      <c r="K48" s="14">
        <f t="shared" si="0"/>
        <v>0.2972712723033839</v>
      </c>
      <c r="L48" s="14">
        <f t="shared" si="1"/>
        <v>0.20832809804168162</v>
      </c>
    </row>
    <row r="49" spans="1:12" x14ac:dyDescent="0.3">
      <c r="A49" s="1">
        <v>43952</v>
      </c>
      <c r="B49" s="2" t="s">
        <v>22</v>
      </c>
      <c r="C49">
        <v>5446.5</v>
      </c>
      <c r="D49">
        <v>505572</v>
      </c>
      <c r="E49">
        <v>422390.908</v>
      </c>
      <c r="F49">
        <v>42729.218369230766</v>
      </c>
      <c r="G49">
        <v>15</v>
      </c>
      <c r="H49">
        <v>294</v>
      </c>
      <c r="I49">
        <v>225</v>
      </c>
      <c r="J49">
        <f>WEEKNUM(Лист1[[#This Row],[Дата]])</f>
        <v>18</v>
      </c>
      <c r="K49" s="14">
        <f t="shared" si="0"/>
        <v>0.19692917253796571</v>
      </c>
      <c r="L49" s="14">
        <f t="shared" si="1"/>
        <v>8.0012092502688509E-2</v>
      </c>
    </row>
    <row r="50" spans="1:12" x14ac:dyDescent="0.3">
      <c r="A50" s="1">
        <v>43952</v>
      </c>
      <c r="B50" s="2" t="s">
        <v>9</v>
      </c>
      <c r="C50">
        <v>226540.5</v>
      </c>
      <c r="D50">
        <v>23953536</v>
      </c>
      <c r="E50">
        <v>17342946.796999998</v>
      </c>
      <c r="F50">
        <v>380499.56092307693</v>
      </c>
      <c r="G50">
        <v>54</v>
      </c>
      <c r="H50">
        <v>14205</v>
      </c>
      <c r="I50">
        <v>13026</v>
      </c>
      <c r="J50">
        <f>WEEKNUM(Лист1[[#This Row],[Дата]])</f>
        <v>18</v>
      </c>
      <c r="K50" s="14">
        <f t="shared" si="0"/>
        <v>0.38116874141270551</v>
      </c>
      <c r="L50" s="14">
        <f t="shared" si="1"/>
        <v>0.26009060382888455</v>
      </c>
    </row>
    <row r="51" spans="1:12" x14ac:dyDescent="0.3">
      <c r="A51" s="1">
        <v>43952</v>
      </c>
      <c r="B51" s="2" t="s">
        <v>17</v>
      </c>
      <c r="C51">
        <v>296149.5</v>
      </c>
      <c r="D51">
        <v>31053316.5</v>
      </c>
      <c r="E51">
        <v>22737807.546999998</v>
      </c>
      <c r="F51">
        <v>896375.16923076916</v>
      </c>
      <c r="G51">
        <v>129</v>
      </c>
      <c r="H51">
        <v>17002</v>
      </c>
      <c r="I51">
        <v>15570</v>
      </c>
      <c r="J51">
        <f>WEEKNUM(Лист1[[#This Row],[Дата]])</f>
        <v>18</v>
      </c>
      <c r="K51" s="14">
        <f t="shared" si="0"/>
        <v>0.3657128742870876</v>
      </c>
      <c r="L51" s="14">
        <f t="shared" si="1"/>
        <v>0.23891598772611719</v>
      </c>
    </row>
    <row r="52" spans="1:12" x14ac:dyDescent="0.3">
      <c r="A52" s="1">
        <v>43952</v>
      </c>
      <c r="B52" s="2" t="s">
        <v>19</v>
      </c>
      <c r="C52">
        <v>46620</v>
      </c>
      <c r="D52">
        <v>4293241.5</v>
      </c>
      <c r="E52">
        <v>3389723.9589999998</v>
      </c>
      <c r="F52">
        <v>329717.03827692306</v>
      </c>
      <c r="G52">
        <v>20</v>
      </c>
      <c r="H52">
        <v>2468</v>
      </c>
      <c r="I52">
        <v>2221</v>
      </c>
      <c r="J52">
        <f>WEEKNUM(Лист1[[#This Row],[Дата]])</f>
        <v>18</v>
      </c>
      <c r="K52" s="14">
        <f t="shared" si="0"/>
        <v>0.2665460526958503</v>
      </c>
      <c r="L52" s="14">
        <f t="shared" si="1"/>
        <v>0.13365204420088575</v>
      </c>
    </row>
    <row r="53" spans="1:12" x14ac:dyDescent="0.3">
      <c r="A53" s="1">
        <v>43952</v>
      </c>
      <c r="B53" s="2" t="s">
        <v>11</v>
      </c>
      <c r="C53">
        <v>17113.5</v>
      </c>
      <c r="D53">
        <v>1465842</v>
      </c>
      <c r="E53">
        <v>1193019.642</v>
      </c>
      <c r="F53">
        <v>272484.63076923077</v>
      </c>
      <c r="G53">
        <v>15</v>
      </c>
      <c r="H53">
        <v>996</v>
      </c>
      <c r="I53">
        <v>888</v>
      </c>
      <c r="J53">
        <f>WEEKNUM(Лист1[[#This Row],[Дата]])</f>
        <v>18</v>
      </c>
      <c r="K53" s="14">
        <f t="shared" si="0"/>
        <v>0.22868220136144246</v>
      </c>
      <c r="L53" s="14">
        <f t="shared" si="1"/>
        <v>2.3039811300892786E-4</v>
      </c>
    </row>
    <row r="54" spans="1:12" x14ac:dyDescent="0.3">
      <c r="A54" s="1">
        <v>43952</v>
      </c>
      <c r="B54" s="2" t="s">
        <v>12</v>
      </c>
      <c r="C54">
        <v>13644</v>
      </c>
      <c r="D54">
        <v>1134444</v>
      </c>
      <c r="E54">
        <v>971710.87099999993</v>
      </c>
      <c r="F54">
        <v>291527.8831384615</v>
      </c>
      <c r="G54">
        <v>15</v>
      </c>
      <c r="H54">
        <v>721</v>
      </c>
      <c r="I54">
        <v>625</v>
      </c>
      <c r="J54">
        <f>WEEKNUM(Лист1[[#This Row],[Дата]])</f>
        <v>18</v>
      </c>
      <c r="K54" s="14">
        <f t="shared" si="0"/>
        <v>0.16747073008715993</v>
      </c>
      <c r="L54" s="14">
        <f t="shared" si="1"/>
        <v>-0.11353116957598738</v>
      </c>
    </row>
    <row r="55" spans="1:12" x14ac:dyDescent="0.3">
      <c r="A55" s="1">
        <v>43952</v>
      </c>
      <c r="B55" s="2" t="s">
        <v>18</v>
      </c>
      <c r="C55">
        <v>32487</v>
      </c>
      <c r="D55">
        <v>3031254</v>
      </c>
      <c r="E55">
        <v>2397503.37</v>
      </c>
      <c r="F55">
        <v>232079.84750769229</v>
      </c>
      <c r="G55">
        <v>18</v>
      </c>
      <c r="H55">
        <v>1826</v>
      </c>
      <c r="I55">
        <v>1633</v>
      </c>
      <c r="J55">
        <f>WEEKNUM(Лист1[[#This Row],[Дата]])</f>
        <v>18</v>
      </c>
      <c r="K55" s="14">
        <f t="shared" si="0"/>
        <v>0.26433774314152469</v>
      </c>
      <c r="L55" s="14">
        <f t="shared" si="1"/>
        <v>0.13250977400518321</v>
      </c>
    </row>
    <row r="56" spans="1:12" x14ac:dyDescent="0.3">
      <c r="A56" s="1">
        <v>43953</v>
      </c>
      <c r="B56" s="2" t="s">
        <v>20</v>
      </c>
      <c r="C56">
        <v>60463.5</v>
      </c>
      <c r="D56">
        <v>5554192.5</v>
      </c>
      <c r="E56">
        <v>4218316.0290000001</v>
      </c>
      <c r="F56">
        <v>244262.12107692307</v>
      </c>
      <c r="G56">
        <v>31</v>
      </c>
      <c r="H56">
        <v>4157</v>
      </c>
      <c r="I56">
        <v>3823</v>
      </c>
      <c r="J56">
        <f>WEEKNUM(Лист1[[#This Row],[Дата]])</f>
        <v>18</v>
      </c>
      <c r="K56" s="14">
        <f t="shared" si="0"/>
        <v>0.31668477700962688</v>
      </c>
      <c r="L56" s="14">
        <f t="shared" si="1"/>
        <v>0.19653880378166166</v>
      </c>
    </row>
    <row r="57" spans="1:12" x14ac:dyDescent="0.3">
      <c r="A57" s="1">
        <v>43953</v>
      </c>
      <c r="B57" s="2" t="s">
        <v>9</v>
      </c>
      <c r="C57">
        <v>176397</v>
      </c>
      <c r="D57">
        <v>18625921.5</v>
      </c>
      <c r="E57">
        <v>13628439.163999999</v>
      </c>
      <c r="F57">
        <v>370802.93846153846</v>
      </c>
      <c r="G57">
        <v>54</v>
      </c>
      <c r="H57">
        <v>11622</v>
      </c>
      <c r="I57">
        <v>10754</v>
      </c>
      <c r="J57">
        <f>WEEKNUM(Лист1[[#This Row],[Дата]])</f>
        <v>18</v>
      </c>
      <c r="K57" s="14">
        <f t="shared" si="0"/>
        <v>0.36669513477383575</v>
      </c>
      <c r="L57" s="14">
        <f t="shared" si="1"/>
        <v>0.24840002667993971</v>
      </c>
    </row>
    <row r="58" spans="1:12" x14ac:dyDescent="0.3">
      <c r="A58" s="1">
        <v>43953</v>
      </c>
      <c r="B58" s="2" t="s">
        <v>14</v>
      </c>
      <c r="C58">
        <v>185979</v>
      </c>
      <c r="D58">
        <v>19625364</v>
      </c>
      <c r="E58">
        <v>14386025.838000001</v>
      </c>
      <c r="F58">
        <v>361439.69230769225</v>
      </c>
      <c r="G58">
        <v>59</v>
      </c>
      <c r="H58">
        <v>12429</v>
      </c>
      <c r="I58">
        <v>11477</v>
      </c>
      <c r="J58">
        <f>WEEKNUM(Лист1[[#This Row],[Дата]])</f>
        <v>18</v>
      </c>
      <c r="K58" s="14">
        <f t="shared" si="0"/>
        <v>0.36419635422595564</v>
      </c>
      <c r="L58" s="14">
        <f t="shared" si="1"/>
        <v>0.24855072597340394</v>
      </c>
    </row>
    <row r="59" spans="1:12" x14ac:dyDescent="0.3">
      <c r="A59" s="1">
        <v>43953</v>
      </c>
      <c r="B59" s="2" t="s">
        <v>13</v>
      </c>
      <c r="C59">
        <v>19461</v>
      </c>
      <c r="D59">
        <v>1799230.5</v>
      </c>
      <c r="E59">
        <v>1457108.1479999998</v>
      </c>
      <c r="F59">
        <v>183829.81409230767</v>
      </c>
      <c r="G59">
        <v>19</v>
      </c>
      <c r="H59">
        <v>1217</v>
      </c>
      <c r="I59">
        <v>1048</v>
      </c>
      <c r="J59">
        <f>WEEKNUM(Лист1[[#This Row],[Дата]])</f>
        <v>18</v>
      </c>
      <c r="K59" s="14">
        <f t="shared" si="0"/>
        <v>0.23479544223919901</v>
      </c>
      <c r="L59" s="14">
        <f t="shared" si="1"/>
        <v>8.797790939387283E-2</v>
      </c>
    </row>
    <row r="60" spans="1:12" x14ac:dyDescent="0.3">
      <c r="A60" s="1">
        <v>43953</v>
      </c>
      <c r="B60" s="2" t="s">
        <v>16</v>
      </c>
      <c r="C60">
        <v>18427.5</v>
      </c>
      <c r="D60">
        <v>1682851.5</v>
      </c>
      <c r="E60">
        <v>1337535.2989999999</v>
      </c>
      <c r="F60">
        <v>121636.08074615385</v>
      </c>
      <c r="G60">
        <v>19</v>
      </c>
      <c r="H60">
        <v>1206</v>
      </c>
      <c r="I60">
        <v>1080</v>
      </c>
      <c r="J60">
        <f>WEEKNUM(Лист1[[#This Row],[Дата]])</f>
        <v>18</v>
      </c>
      <c r="K60" s="14">
        <f t="shared" si="0"/>
        <v>0.25817352353853662</v>
      </c>
      <c r="L60" s="14">
        <f t="shared" si="1"/>
        <v>0.13291732529807074</v>
      </c>
    </row>
    <row r="61" spans="1:12" x14ac:dyDescent="0.3">
      <c r="A61" s="1">
        <v>43953</v>
      </c>
      <c r="B61" s="2" t="s">
        <v>12</v>
      </c>
      <c r="C61">
        <v>10018.5</v>
      </c>
      <c r="D61">
        <v>816859.5</v>
      </c>
      <c r="E61">
        <v>697541.2969999999</v>
      </c>
      <c r="F61">
        <v>106508.82307692307</v>
      </c>
      <c r="G61">
        <v>15</v>
      </c>
      <c r="H61">
        <v>567</v>
      </c>
      <c r="I61">
        <v>493</v>
      </c>
      <c r="J61">
        <f>WEEKNUM(Лист1[[#This Row],[Дата]])</f>
        <v>18</v>
      </c>
      <c r="K61" s="14">
        <f t="shared" si="0"/>
        <v>0.17105539630867206</v>
      </c>
      <c r="L61" s="14">
        <f t="shared" si="1"/>
        <v>1.5681252312150406E-2</v>
      </c>
    </row>
    <row r="62" spans="1:12" x14ac:dyDescent="0.3">
      <c r="A62" s="1">
        <v>43953</v>
      </c>
      <c r="B62" s="2" t="s">
        <v>19</v>
      </c>
      <c r="C62">
        <v>26428.5</v>
      </c>
      <c r="D62">
        <v>2470465.5</v>
      </c>
      <c r="E62">
        <v>1911613.1440000001</v>
      </c>
      <c r="F62">
        <v>187667.93086153845</v>
      </c>
      <c r="G62">
        <v>20</v>
      </c>
      <c r="H62">
        <v>1613</v>
      </c>
      <c r="I62">
        <v>1457</v>
      </c>
      <c r="J62">
        <f>WEEKNUM(Лист1[[#This Row],[Дата]])</f>
        <v>18</v>
      </c>
      <c r="K62" s="14">
        <f t="shared" si="0"/>
        <v>0.2923459475857213</v>
      </c>
      <c r="L62" s="14">
        <f t="shared" si="1"/>
        <v>0.15024877908169998</v>
      </c>
    </row>
    <row r="63" spans="1:12" x14ac:dyDescent="0.3">
      <c r="A63" s="1">
        <v>43953</v>
      </c>
      <c r="B63" s="2" t="s">
        <v>11</v>
      </c>
      <c r="C63">
        <v>12313.5</v>
      </c>
      <c r="D63">
        <v>1053220.5</v>
      </c>
      <c r="E63">
        <v>843395.10900000005</v>
      </c>
      <c r="F63">
        <v>137019.67692307691</v>
      </c>
      <c r="G63">
        <v>15</v>
      </c>
      <c r="H63">
        <v>751</v>
      </c>
      <c r="I63">
        <v>651</v>
      </c>
      <c r="J63">
        <f>WEEKNUM(Лист1[[#This Row],[Дата]])</f>
        <v>18</v>
      </c>
      <c r="K63" s="14">
        <f t="shared" si="0"/>
        <v>0.24878658740241749</v>
      </c>
      <c r="L63" s="14">
        <f t="shared" si="1"/>
        <v>6.9126753682560327E-2</v>
      </c>
    </row>
    <row r="64" spans="1:12" x14ac:dyDescent="0.3">
      <c r="A64" s="1">
        <v>43953</v>
      </c>
      <c r="B64" s="2" t="s">
        <v>21</v>
      </c>
      <c r="C64">
        <v>46216.5</v>
      </c>
      <c r="D64">
        <v>4118251.5</v>
      </c>
      <c r="E64">
        <v>3133704.9279999998</v>
      </c>
      <c r="F64">
        <v>179531.89196153847</v>
      </c>
      <c r="G64">
        <v>36</v>
      </c>
      <c r="H64">
        <v>3442</v>
      </c>
      <c r="I64">
        <v>3147</v>
      </c>
      <c r="J64">
        <f>WEEKNUM(Лист1[[#This Row],[Дата]])</f>
        <v>18</v>
      </c>
      <c r="K64" s="14">
        <f t="shared" si="0"/>
        <v>0.31417973121941628</v>
      </c>
      <c r="L64" s="14">
        <f t="shared" si="1"/>
        <v>0.195474870837408</v>
      </c>
    </row>
    <row r="65" spans="1:12" x14ac:dyDescent="0.3">
      <c r="A65" s="1">
        <v>43953</v>
      </c>
      <c r="B65" s="2" t="s">
        <v>22</v>
      </c>
      <c r="C65">
        <v>4624.5</v>
      </c>
      <c r="D65">
        <v>433243.5</v>
      </c>
      <c r="E65">
        <v>377401.46199999994</v>
      </c>
      <c r="F65">
        <v>65936.343369230759</v>
      </c>
      <c r="G65">
        <v>15</v>
      </c>
      <c r="H65">
        <v>274</v>
      </c>
      <c r="I65">
        <v>203</v>
      </c>
      <c r="J65">
        <f>WEEKNUM(Лист1[[#This Row],[Дата]])</f>
        <v>18</v>
      </c>
      <c r="K65" s="14">
        <f t="shared" si="0"/>
        <v>0.14796455134029149</v>
      </c>
      <c r="L65" s="14">
        <f t="shared" si="1"/>
        <v>-2.3299380992976699E-2</v>
      </c>
    </row>
    <row r="66" spans="1:12" x14ac:dyDescent="0.3">
      <c r="A66" s="1">
        <v>43953</v>
      </c>
      <c r="B66" s="2" t="s">
        <v>10</v>
      </c>
      <c r="C66">
        <v>296580</v>
      </c>
      <c r="D66">
        <v>31843737</v>
      </c>
      <c r="E66">
        <v>23119777.98</v>
      </c>
      <c r="F66">
        <v>657754.31880000001</v>
      </c>
      <c r="G66">
        <v>125</v>
      </c>
      <c r="H66">
        <v>16932</v>
      </c>
      <c r="I66">
        <v>15601</v>
      </c>
      <c r="J66">
        <f>WEEKNUM(Лист1[[#This Row],[Дата]])</f>
        <v>18</v>
      </c>
      <c r="K66" s="14">
        <f t="shared" ref="K66:K129" si="2" xml:space="preserve"> (D66 - E66) / E66</f>
        <v>0.37733749119679044</v>
      </c>
      <c r="L66" s="14">
        <f t="shared" ref="L66:L129" si="3">(D66-E66-F66)/D66</f>
        <v>0.25330584476313189</v>
      </c>
    </row>
    <row r="67" spans="1:12" x14ac:dyDescent="0.3">
      <c r="A67" s="1">
        <v>43953</v>
      </c>
      <c r="B67" s="2" t="s">
        <v>17</v>
      </c>
      <c r="C67">
        <v>232903.5</v>
      </c>
      <c r="D67">
        <v>24342016.5</v>
      </c>
      <c r="E67">
        <v>17790852.443999998</v>
      </c>
      <c r="F67">
        <v>634118.86923076923</v>
      </c>
      <c r="G67">
        <v>129</v>
      </c>
      <c r="H67">
        <v>14009</v>
      </c>
      <c r="I67">
        <v>12920</v>
      </c>
      <c r="J67">
        <f>WEEKNUM(Лист1[[#This Row],[Дата]])</f>
        <v>18</v>
      </c>
      <c r="K67" s="14">
        <f t="shared" si="2"/>
        <v>0.36823216181579849</v>
      </c>
      <c r="L67" s="14">
        <f t="shared" si="3"/>
        <v>0.24307949946419732</v>
      </c>
    </row>
    <row r="68" spans="1:12" x14ac:dyDescent="0.3">
      <c r="A68" s="1">
        <v>43953</v>
      </c>
      <c r="B68" s="2" t="s">
        <v>18</v>
      </c>
      <c r="C68">
        <v>29031</v>
      </c>
      <c r="D68">
        <v>2711247</v>
      </c>
      <c r="E68">
        <v>2165434.9249999998</v>
      </c>
      <c r="F68">
        <v>185484.16923076924</v>
      </c>
      <c r="G68">
        <v>18</v>
      </c>
      <c r="H68">
        <v>1708</v>
      </c>
      <c r="I68">
        <v>1534</v>
      </c>
      <c r="J68">
        <f>WEEKNUM(Лист1[[#This Row],[Дата]])</f>
        <v>18</v>
      </c>
      <c r="K68" s="14">
        <f t="shared" si="2"/>
        <v>0.25205655856871351</v>
      </c>
      <c r="L68" s="14">
        <f t="shared" si="3"/>
        <v>0.1329011726962652</v>
      </c>
    </row>
    <row r="69" spans="1:12" x14ac:dyDescent="0.3">
      <c r="A69" s="1">
        <v>43953</v>
      </c>
      <c r="B69" s="2" t="s">
        <v>15</v>
      </c>
      <c r="C69">
        <v>7866</v>
      </c>
      <c r="D69">
        <v>617881.5</v>
      </c>
      <c r="E69">
        <v>575518.06799999997</v>
      </c>
      <c r="F69">
        <v>119723.42363076922</v>
      </c>
      <c r="G69">
        <v>10</v>
      </c>
      <c r="H69">
        <v>416</v>
      </c>
      <c r="I69">
        <v>341</v>
      </c>
      <c r="J69">
        <f>WEEKNUM(Лист1[[#This Row],[Дата]])</f>
        <v>18</v>
      </c>
      <c r="K69" s="14">
        <f t="shared" si="2"/>
        <v>7.3609212908325283E-2</v>
      </c>
      <c r="L69" s="14">
        <f t="shared" si="3"/>
        <v>-0.12520198716221345</v>
      </c>
    </row>
    <row r="70" spans="1:12" x14ac:dyDescent="0.3">
      <c r="A70" s="1">
        <v>43954</v>
      </c>
      <c r="B70" s="2" t="s">
        <v>17</v>
      </c>
      <c r="C70">
        <v>274083</v>
      </c>
      <c r="D70">
        <v>28427001</v>
      </c>
      <c r="E70">
        <v>20563887.598999999</v>
      </c>
      <c r="F70">
        <v>779849.36538461538</v>
      </c>
      <c r="G70">
        <v>129</v>
      </c>
      <c r="H70">
        <v>15778</v>
      </c>
      <c r="I70">
        <v>14624</v>
      </c>
      <c r="J70">
        <f>WEEKNUM(Лист1[[#This Row],[Дата]])</f>
        <v>19</v>
      </c>
      <c r="K70" s="14">
        <f t="shared" si="2"/>
        <v>0.3823748482938788</v>
      </c>
      <c r="L70" s="14">
        <f t="shared" si="3"/>
        <v>0.24917380611536846</v>
      </c>
    </row>
    <row r="71" spans="1:12" x14ac:dyDescent="0.3">
      <c r="A71" s="1">
        <v>43954</v>
      </c>
      <c r="B71" s="2" t="s">
        <v>20</v>
      </c>
      <c r="C71">
        <v>77263.5</v>
      </c>
      <c r="D71">
        <v>7013670</v>
      </c>
      <c r="E71">
        <v>5282661.8549999995</v>
      </c>
      <c r="F71">
        <v>161473.07692307691</v>
      </c>
      <c r="G71">
        <v>31</v>
      </c>
      <c r="H71">
        <v>5155</v>
      </c>
      <c r="I71">
        <v>4762</v>
      </c>
      <c r="J71">
        <f>WEEKNUM(Лист1[[#This Row],[Дата]])</f>
        <v>19</v>
      </c>
      <c r="K71" s="14">
        <f t="shared" si="2"/>
        <v>0.32767725675297849</v>
      </c>
      <c r="L71" s="14">
        <f t="shared" si="3"/>
        <v>0.22378228061441777</v>
      </c>
    </row>
    <row r="72" spans="1:12" x14ac:dyDescent="0.3">
      <c r="A72" s="1">
        <v>43954</v>
      </c>
      <c r="B72" s="2" t="s">
        <v>15</v>
      </c>
      <c r="C72">
        <v>8185.5</v>
      </c>
      <c r="D72">
        <v>637881</v>
      </c>
      <c r="E72">
        <v>575840.67700000003</v>
      </c>
      <c r="F72">
        <v>73920.584615384607</v>
      </c>
      <c r="G72">
        <v>10</v>
      </c>
      <c r="H72">
        <v>402</v>
      </c>
      <c r="I72">
        <v>333</v>
      </c>
      <c r="J72">
        <f>WEEKNUM(Лист1[[#This Row],[Дата]])</f>
        <v>19</v>
      </c>
      <c r="K72" s="14">
        <f t="shared" si="2"/>
        <v>0.10773869488209144</v>
      </c>
      <c r="L72" s="14">
        <f t="shared" si="3"/>
        <v>-1.8624573573103185E-2</v>
      </c>
    </row>
    <row r="73" spans="1:12" x14ac:dyDescent="0.3">
      <c r="A73" s="1">
        <v>43954</v>
      </c>
      <c r="B73" s="2" t="s">
        <v>10</v>
      </c>
      <c r="C73">
        <v>342666</v>
      </c>
      <c r="D73">
        <v>36631999.5</v>
      </c>
      <c r="E73">
        <v>26408496.047999997</v>
      </c>
      <c r="F73">
        <v>820373.56815384608</v>
      </c>
      <c r="G73">
        <v>125</v>
      </c>
      <c r="H73">
        <v>18861</v>
      </c>
      <c r="I73">
        <v>17420</v>
      </c>
      <c r="J73">
        <f>WEEKNUM(Лист1[[#This Row],[Дата]])</f>
        <v>19</v>
      </c>
      <c r="K73" s="14">
        <f t="shared" si="2"/>
        <v>0.38712933267452249</v>
      </c>
      <c r="L73" s="14">
        <f t="shared" si="3"/>
        <v>0.25669169065822234</v>
      </c>
    </row>
    <row r="74" spans="1:12" x14ac:dyDescent="0.3">
      <c r="A74" s="1">
        <v>43954</v>
      </c>
      <c r="B74" s="2" t="s">
        <v>11</v>
      </c>
      <c r="C74">
        <v>12924</v>
      </c>
      <c r="D74">
        <v>1120009.5</v>
      </c>
      <c r="E74">
        <v>902752.71699999995</v>
      </c>
      <c r="F74">
        <v>193184.6</v>
      </c>
      <c r="G74">
        <v>15</v>
      </c>
      <c r="H74">
        <v>784</v>
      </c>
      <c r="I74">
        <v>696</v>
      </c>
      <c r="J74">
        <f>WEEKNUM(Лист1[[#This Row],[Дата]])</f>
        <v>19</v>
      </c>
      <c r="K74" s="14">
        <f t="shared" si="2"/>
        <v>0.24066034796547731</v>
      </c>
      <c r="L74" s="14">
        <f t="shared" si="3"/>
        <v>2.1492838230390054E-2</v>
      </c>
    </row>
    <row r="75" spans="1:12" x14ac:dyDescent="0.3">
      <c r="A75" s="1">
        <v>43954</v>
      </c>
      <c r="B75" s="2" t="s">
        <v>21</v>
      </c>
      <c r="C75">
        <v>70581</v>
      </c>
      <c r="D75">
        <v>6221320.5</v>
      </c>
      <c r="E75">
        <v>4762185.0609999998</v>
      </c>
      <c r="F75">
        <v>172821.83076923076</v>
      </c>
      <c r="G75">
        <v>36</v>
      </c>
      <c r="H75">
        <v>4751</v>
      </c>
      <c r="I75">
        <v>4370</v>
      </c>
      <c r="J75">
        <f>WEEKNUM(Лист1[[#This Row],[Дата]])</f>
        <v>19</v>
      </c>
      <c r="K75" s="14">
        <f t="shared" si="2"/>
        <v>0.30640040660108236</v>
      </c>
      <c r="L75" s="14">
        <f t="shared" si="3"/>
        <v>0.20675893618256275</v>
      </c>
    </row>
    <row r="76" spans="1:12" x14ac:dyDescent="0.3">
      <c r="A76" s="1">
        <v>43954</v>
      </c>
      <c r="B76" s="2" t="s">
        <v>22</v>
      </c>
      <c r="C76">
        <v>8127</v>
      </c>
      <c r="D76">
        <v>665302.5</v>
      </c>
      <c r="E76">
        <v>644221.49399999995</v>
      </c>
      <c r="F76">
        <v>95245.727138461531</v>
      </c>
      <c r="G76">
        <v>15</v>
      </c>
      <c r="H76">
        <v>455</v>
      </c>
      <c r="I76">
        <v>384</v>
      </c>
      <c r="J76">
        <f>WEEKNUM(Лист1[[#This Row],[Дата]])</f>
        <v>19</v>
      </c>
      <c r="K76" s="14">
        <f t="shared" si="2"/>
        <v>3.2723226710594751E-2</v>
      </c>
      <c r="L76" s="14">
        <f t="shared" si="3"/>
        <v>-0.11147518781074997</v>
      </c>
    </row>
    <row r="77" spans="1:12" x14ac:dyDescent="0.3">
      <c r="A77" s="1">
        <v>43954</v>
      </c>
      <c r="B77" s="2" t="s">
        <v>9</v>
      </c>
      <c r="C77">
        <v>248148</v>
      </c>
      <c r="D77">
        <v>25519072.5</v>
      </c>
      <c r="E77">
        <v>18491870.614999998</v>
      </c>
      <c r="F77">
        <v>270910.05384615384</v>
      </c>
      <c r="G77">
        <v>54</v>
      </c>
      <c r="H77">
        <v>14823</v>
      </c>
      <c r="I77">
        <v>13751</v>
      </c>
      <c r="J77">
        <f>WEEKNUM(Лист1[[#This Row],[Дата]])</f>
        <v>19</v>
      </c>
      <c r="K77" s="14">
        <f t="shared" si="2"/>
        <v>0.38001573941901617</v>
      </c>
      <c r="L77" s="14">
        <f t="shared" si="3"/>
        <v>0.26475459996259065</v>
      </c>
    </row>
    <row r="78" spans="1:12" x14ac:dyDescent="0.3">
      <c r="A78" s="1">
        <v>43954</v>
      </c>
      <c r="B78" s="2" t="s">
        <v>14</v>
      </c>
      <c r="C78">
        <v>257215.5</v>
      </c>
      <c r="D78">
        <v>26492278.5</v>
      </c>
      <c r="E78">
        <v>19179229.932</v>
      </c>
      <c r="F78">
        <v>254778.07384615383</v>
      </c>
      <c r="G78">
        <v>59</v>
      </c>
      <c r="H78">
        <v>15277</v>
      </c>
      <c r="I78">
        <v>14163</v>
      </c>
      <c r="J78">
        <f>WEEKNUM(Лист1[[#This Row],[Дата]])</f>
        <v>19</v>
      </c>
      <c r="K78" s="14">
        <f t="shared" si="2"/>
        <v>0.38130042728140956</v>
      </c>
      <c r="L78" s="14">
        <f t="shared" si="3"/>
        <v>0.26642746089785541</v>
      </c>
    </row>
    <row r="79" spans="1:12" x14ac:dyDescent="0.3">
      <c r="A79" s="1">
        <v>43954</v>
      </c>
      <c r="B79" s="2" t="s">
        <v>16</v>
      </c>
      <c r="C79">
        <v>21343.5</v>
      </c>
      <c r="D79">
        <v>1906557</v>
      </c>
      <c r="E79">
        <v>1485927.8739999998</v>
      </c>
      <c r="F79">
        <v>100092.68052307691</v>
      </c>
      <c r="G79">
        <v>19</v>
      </c>
      <c r="H79">
        <v>1314</v>
      </c>
      <c r="I79">
        <v>1192</v>
      </c>
      <c r="J79">
        <f>WEEKNUM(Лист1[[#This Row],[Дата]])</f>
        <v>19</v>
      </c>
      <c r="K79" s="14">
        <f t="shared" si="2"/>
        <v>0.28307506263254889</v>
      </c>
      <c r="L79" s="14">
        <f t="shared" si="3"/>
        <v>0.16812319037769302</v>
      </c>
    </row>
    <row r="80" spans="1:12" x14ac:dyDescent="0.3">
      <c r="A80" s="1">
        <v>43954</v>
      </c>
      <c r="B80" s="2" t="s">
        <v>13</v>
      </c>
      <c r="C80">
        <v>23539.5</v>
      </c>
      <c r="D80">
        <v>2170309.5</v>
      </c>
      <c r="E80">
        <v>1735984.6140000001</v>
      </c>
      <c r="F80">
        <v>170377.85753846151</v>
      </c>
      <c r="G80">
        <v>19</v>
      </c>
      <c r="H80">
        <v>1402</v>
      </c>
      <c r="I80">
        <v>1234</v>
      </c>
      <c r="J80">
        <f>WEEKNUM(Лист1[[#This Row],[Дата]])</f>
        <v>19</v>
      </c>
      <c r="K80" s="14">
        <f t="shared" si="2"/>
        <v>0.25018936371748279</v>
      </c>
      <c r="L80" s="14">
        <f t="shared" si="3"/>
        <v>0.12161722946037809</v>
      </c>
    </row>
    <row r="81" spans="1:12" x14ac:dyDescent="0.3">
      <c r="A81" s="1">
        <v>43954</v>
      </c>
      <c r="B81" s="2" t="s">
        <v>12</v>
      </c>
      <c r="C81">
        <v>10032</v>
      </c>
      <c r="D81">
        <v>816150</v>
      </c>
      <c r="E81">
        <v>698626.03299999994</v>
      </c>
      <c r="F81">
        <v>97812.892307692295</v>
      </c>
      <c r="G81">
        <v>15</v>
      </c>
      <c r="H81">
        <v>585</v>
      </c>
      <c r="I81">
        <v>502</v>
      </c>
      <c r="J81">
        <f>WEEKNUM(Лист1[[#This Row],[Дата]])</f>
        <v>19</v>
      </c>
      <c r="K81" s="14">
        <f t="shared" si="2"/>
        <v>0.16822156840525304</v>
      </c>
      <c r="L81" s="14">
        <f t="shared" si="3"/>
        <v>2.4151289214369622E-2</v>
      </c>
    </row>
    <row r="82" spans="1:12" x14ac:dyDescent="0.3">
      <c r="A82" s="1">
        <v>43954</v>
      </c>
      <c r="B82" s="2" t="s">
        <v>18</v>
      </c>
      <c r="C82">
        <v>26082</v>
      </c>
      <c r="D82">
        <v>2434914</v>
      </c>
      <c r="E82">
        <v>1925475.1139999998</v>
      </c>
      <c r="F82">
        <v>247646.60936153846</v>
      </c>
      <c r="G82">
        <v>20</v>
      </c>
      <c r="H82">
        <v>1520</v>
      </c>
      <c r="I82">
        <v>1373</v>
      </c>
      <c r="J82">
        <f>WEEKNUM(Лист1[[#This Row],[Дата]])</f>
        <v>19</v>
      </c>
      <c r="K82" s="14">
        <f t="shared" si="2"/>
        <v>0.26457827592572053</v>
      </c>
      <c r="L82" s="14">
        <f t="shared" si="3"/>
        <v>0.10751602587954306</v>
      </c>
    </row>
    <row r="83" spans="1:12" x14ac:dyDescent="0.3">
      <c r="A83" s="1">
        <v>43954</v>
      </c>
      <c r="B83" s="2" t="s">
        <v>19</v>
      </c>
      <c r="C83">
        <v>29935.5</v>
      </c>
      <c r="D83">
        <v>2720002.5</v>
      </c>
      <c r="E83">
        <v>2102974.0010000002</v>
      </c>
      <c r="F83">
        <v>175338.6411076923</v>
      </c>
      <c r="G83">
        <v>20</v>
      </c>
      <c r="H83">
        <v>1716</v>
      </c>
      <c r="I83">
        <v>1561</v>
      </c>
      <c r="J83">
        <f>WEEKNUM(Лист1[[#This Row],[Дата]])</f>
        <v>19</v>
      </c>
      <c r="K83" s="14">
        <f t="shared" si="2"/>
        <v>0.293407573610797</v>
      </c>
      <c r="L83" s="14">
        <f t="shared" si="3"/>
        <v>0.16238582791460948</v>
      </c>
    </row>
    <row r="84" spans="1:12" x14ac:dyDescent="0.3">
      <c r="A84" s="1">
        <v>43955</v>
      </c>
      <c r="B84" s="2" t="s">
        <v>15</v>
      </c>
      <c r="C84">
        <v>9130.5</v>
      </c>
      <c r="D84">
        <v>728890.5</v>
      </c>
      <c r="E84">
        <v>644150.51899999997</v>
      </c>
      <c r="F84">
        <v>98026.490369230756</v>
      </c>
      <c r="G84">
        <v>10</v>
      </c>
      <c r="H84">
        <v>462</v>
      </c>
      <c r="I84">
        <v>396</v>
      </c>
      <c r="J84">
        <f>WEEKNUM(Лист1[[#This Row],[Дата]])</f>
        <v>19</v>
      </c>
      <c r="K84" s="14">
        <f t="shared" si="2"/>
        <v>0.13155307416588455</v>
      </c>
      <c r="L84" s="14">
        <f t="shared" si="3"/>
        <v>-1.8228402440737982E-2</v>
      </c>
    </row>
    <row r="85" spans="1:12" x14ac:dyDescent="0.3">
      <c r="A85" s="1">
        <v>43955</v>
      </c>
      <c r="B85" s="2" t="s">
        <v>17</v>
      </c>
      <c r="C85">
        <v>283942.5</v>
      </c>
      <c r="D85">
        <v>29357940</v>
      </c>
      <c r="E85">
        <v>21174604.830000002</v>
      </c>
      <c r="F85">
        <v>988153.40803076921</v>
      </c>
      <c r="G85">
        <v>129</v>
      </c>
      <c r="H85">
        <v>16525</v>
      </c>
      <c r="I85">
        <v>15310</v>
      </c>
      <c r="J85">
        <f>WEEKNUM(Лист1[[#This Row],[Дата]])</f>
        <v>19</v>
      </c>
      <c r="K85" s="14">
        <f t="shared" si="2"/>
        <v>0.38646932189288924</v>
      </c>
      <c r="L85" s="14">
        <f t="shared" si="3"/>
        <v>0.24508469470164559</v>
      </c>
    </row>
    <row r="86" spans="1:12" x14ac:dyDescent="0.3">
      <c r="A86" s="1">
        <v>43955</v>
      </c>
      <c r="B86" s="2" t="s">
        <v>21</v>
      </c>
      <c r="C86">
        <v>64108.5</v>
      </c>
      <c r="D86">
        <v>5561452.5</v>
      </c>
      <c r="E86">
        <v>4257859.3720000004</v>
      </c>
      <c r="F86">
        <v>337872.83273076924</v>
      </c>
      <c r="G86">
        <v>36</v>
      </c>
      <c r="H86">
        <v>4508</v>
      </c>
      <c r="I86">
        <v>4149</v>
      </c>
      <c r="J86">
        <f>WEEKNUM(Лист1[[#This Row],[Дата]])</f>
        <v>19</v>
      </c>
      <c r="K86" s="14">
        <f t="shared" si="2"/>
        <v>0.30616162115933765</v>
      </c>
      <c r="L86" s="14">
        <f t="shared" si="3"/>
        <v>0.17364533730517889</v>
      </c>
    </row>
    <row r="87" spans="1:12" x14ac:dyDescent="0.3">
      <c r="A87" s="1">
        <v>43955</v>
      </c>
      <c r="B87" s="2" t="s">
        <v>16</v>
      </c>
      <c r="C87">
        <v>23587.5</v>
      </c>
      <c r="D87">
        <v>2155668</v>
      </c>
      <c r="E87">
        <v>1685753.1839999999</v>
      </c>
      <c r="F87">
        <v>135489.15811538461</v>
      </c>
      <c r="G87">
        <v>19</v>
      </c>
      <c r="H87">
        <v>1479</v>
      </c>
      <c r="I87">
        <v>1346</v>
      </c>
      <c r="J87">
        <f>WEEKNUM(Лист1[[#This Row],[Дата]])</f>
        <v>19</v>
      </c>
      <c r="K87" s="14">
        <f t="shared" si="2"/>
        <v>0.27875659406139974</v>
      </c>
      <c r="L87" s="14">
        <f t="shared" si="3"/>
        <v>0.15513783100394657</v>
      </c>
    </row>
    <row r="88" spans="1:12" x14ac:dyDescent="0.3">
      <c r="A88" s="1">
        <v>43955</v>
      </c>
      <c r="B88" s="2" t="s">
        <v>10</v>
      </c>
      <c r="C88">
        <v>360255</v>
      </c>
      <c r="D88">
        <v>38406954</v>
      </c>
      <c r="E88">
        <v>27588003.988000002</v>
      </c>
      <c r="F88">
        <v>1078421.345076923</v>
      </c>
      <c r="G88">
        <v>125</v>
      </c>
      <c r="H88">
        <v>20495</v>
      </c>
      <c r="I88">
        <v>18964</v>
      </c>
      <c r="J88">
        <f>WEEKNUM(Лист1[[#This Row],[Дата]])</f>
        <v>19</v>
      </c>
      <c r="K88" s="14">
        <f t="shared" si="2"/>
        <v>0.39216139075178957</v>
      </c>
      <c r="L88" s="14">
        <f t="shared" si="3"/>
        <v>0.25361367285005409</v>
      </c>
    </row>
    <row r="89" spans="1:12" x14ac:dyDescent="0.3">
      <c r="A89" s="1">
        <v>43955</v>
      </c>
      <c r="B89" s="2" t="s">
        <v>9</v>
      </c>
      <c r="C89">
        <v>223617</v>
      </c>
      <c r="D89">
        <v>22796827.5</v>
      </c>
      <c r="E89">
        <v>16597666.014999999</v>
      </c>
      <c r="F89">
        <v>404297.74615384609</v>
      </c>
      <c r="G89">
        <v>54</v>
      </c>
      <c r="H89">
        <v>13606</v>
      </c>
      <c r="I89">
        <v>12697</v>
      </c>
      <c r="J89">
        <f>WEEKNUM(Лист1[[#This Row],[Дата]])</f>
        <v>19</v>
      </c>
      <c r="K89" s="14">
        <f t="shared" si="2"/>
        <v>0.37349597704867432</v>
      </c>
      <c r="L89" s="14">
        <f t="shared" si="3"/>
        <v>0.25419606034419284</v>
      </c>
    </row>
    <row r="90" spans="1:12" x14ac:dyDescent="0.3">
      <c r="A90" s="1">
        <v>43955</v>
      </c>
      <c r="B90" s="2" t="s">
        <v>13</v>
      </c>
      <c r="C90">
        <v>27072</v>
      </c>
      <c r="D90">
        <v>2450968.5</v>
      </c>
      <c r="E90">
        <v>1980824.9889999998</v>
      </c>
      <c r="F90">
        <v>188174.3243923077</v>
      </c>
      <c r="G90">
        <v>19</v>
      </c>
      <c r="H90">
        <v>1582</v>
      </c>
      <c r="I90">
        <v>1403</v>
      </c>
      <c r="J90">
        <f>WEEKNUM(Лист1[[#This Row],[Дата]])</f>
        <v>19</v>
      </c>
      <c r="K90" s="14">
        <f t="shared" si="2"/>
        <v>0.23734732427691532</v>
      </c>
      <c r="L90" s="14">
        <f t="shared" si="3"/>
        <v>0.11504398632936021</v>
      </c>
    </row>
    <row r="91" spans="1:12" x14ac:dyDescent="0.3">
      <c r="A91" s="1">
        <v>43955</v>
      </c>
      <c r="B91" s="2" t="s">
        <v>14</v>
      </c>
      <c r="C91">
        <v>237544.5</v>
      </c>
      <c r="D91">
        <v>24292218</v>
      </c>
      <c r="E91">
        <v>17650186.028999999</v>
      </c>
      <c r="F91">
        <v>347608.63846153842</v>
      </c>
      <c r="G91">
        <v>59</v>
      </c>
      <c r="H91">
        <v>14423</v>
      </c>
      <c r="I91">
        <v>13432</v>
      </c>
      <c r="J91">
        <f>WEEKNUM(Лист1[[#This Row],[Дата]])</f>
        <v>19</v>
      </c>
      <c r="K91" s="14">
        <f t="shared" si="2"/>
        <v>0.37631512552257879</v>
      </c>
      <c r="L91" s="14">
        <f t="shared" si="3"/>
        <v>0.25911274682857127</v>
      </c>
    </row>
    <row r="92" spans="1:12" x14ac:dyDescent="0.3">
      <c r="A92" s="1">
        <v>43955</v>
      </c>
      <c r="B92" s="2" t="s">
        <v>12</v>
      </c>
      <c r="C92">
        <v>11062.5</v>
      </c>
      <c r="D92">
        <v>906343.5</v>
      </c>
      <c r="E92">
        <v>762082.74899999995</v>
      </c>
      <c r="F92">
        <v>125305.56399230768</v>
      </c>
      <c r="G92">
        <v>15</v>
      </c>
      <c r="H92">
        <v>622</v>
      </c>
      <c r="I92">
        <v>538</v>
      </c>
      <c r="J92">
        <f>WEEKNUM(Лист1[[#This Row],[Дата]])</f>
        <v>19</v>
      </c>
      <c r="K92" s="14">
        <f t="shared" si="2"/>
        <v>0.18929801414518052</v>
      </c>
      <c r="L92" s="14">
        <f t="shared" si="3"/>
        <v>2.0913910683634147E-2</v>
      </c>
    </row>
    <row r="93" spans="1:12" x14ac:dyDescent="0.3">
      <c r="A93" s="1">
        <v>43955</v>
      </c>
      <c r="B93" s="2" t="s">
        <v>19</v>
      </c>
      <c r="C93">
        <v>30780</v>
      </c>
      <c r="D93">
        <v>2817853.5</v>
      </c>
      <c r="E93">
        <v>2169377.2250000001</v>
      </c>
      <c r="F93">
        <v>215836.18461538458</v>
      </c>
      <c r="G93">
        <v>20</v>
      </c>
      <c r="H93">
        <v>1804</v>
      </c>
      <c r="I93">
        <v>1638</v>
      </c>
      <c r="J93">
        <f>WEEKNUM(Лист1[[#This Row],[Дата]])</f>
        <v>19</v>
      </c>
      <c r="K93" s="14">
        <f t="shared" si="2"/>
        <v>0.29892278185966475</v>
      </c>
      <c r="L93" s="14">
        <f t="shared" si="3"/>
        <v>0.15353533829371022</v>
      </c>
    </row>
    <row r="94" spans="1:12" x14ac:dyDescent="0.3">
      <c r="A94" s="1">
        <v>43955</v>
      </c>
      <c r="B94" s="2" t="s">
        <v>11</v>
      </c>
      <c r="C94">
        <v>12301.5</v>
      </c>
      <c r="D94">
        <v>1085211</v>
      </c>
      <c r="E94">
        <v>874153.34499999997</v>
      </c>
      <c r="F94">
        <v>243709.48269230771</v>
      </c>
      <c r="G94">
        <v>15</v>
      </c>
      <c r="H94">
        <v>750</v>
      </c>
      <c r="I94">
        <v>647</v>
      </c>
      <c r="J94">
        <f>WEEKNUM(Лист1[[#This Row],[Дата]])</f>
        <v>19</v>
      </c>
      <c r="K94" s="14">
        <f t="shared" si="2"/>
        <v>0.24144236958791257</v>
      </c>
      <c r="L94" s="14">
        <f t="shared" si="3"/>
        <v>-3.0087999193067226E-2</v>
      </c>
    </row>
    <row r="95" spans="1:12" x14ac:dyDescent="0.3">
      <c r="A95" s="1">
        <v>43955</v>
      </c>
      <c r="B95" s="2" t="s">
        <v>18</v>
      </c>
      <c r="C95">
        <v>25566</v>
      </c>
      <c r="D95">
        <v>2372310</v>
      </c>
      <c r="E95">
        <v>1875929.923</v>
      </c>
      <c r="F95">
        <v>280340.16570000001</v>
      </c>
      <c r="G95">
        <v>20</v>
      </c>
      <c r="H95">
        <v>1519</v>
      </c>
      <c r="I95">
        <v>1372</v>
      </c>
      <c r="J95">
        <f>WEEKNUM(Лист1[[#This Row],[Дата]])</f>
        <v>19</v>
      </c>
      <c r="K95" s="14">
        <f t="shared" si="2"/>
        <v>0.26460480794836178</v>
      </c>
      <c r="L95" s="14">
        <f t="shared" si="3"/>
        <v>9.1067318900143759E-2</v>
      </c>
    </row>
    <row r="96" spans="1:12" x14ac:dyDescent="0.3">
      <c r="A96" s="1">
        <v>43955</v>
      </c>
      <c r="B96" s="2" t="s">
        <v>20</v>
      </c>
      <c r="C96">
        <v>72928.5</v>
      </c>
      <c r="D96">
        <v>6642249</v>
      </c>
      <c r="E96">
        <v>4993791.9560000002</v>
      </c>
      <c r="F96">
        <v>215294.37692307692</v>
      </c>
      <c r="G96">
        <v>31</v>
      </c>
      <c r="H96">
        <v>4968</v>
      </c>
      <c r="I96">
        <v>4596</v>
      </c>
      <c r="J96">
        <f>WEEKNUM(Лист1[[#This Row],[Дата]])</f>
        <v>19</v>
      </c>
      <c r="K96" s="14">
        <f t="shared" si="2"/>
        <v>0.3301012654360565</v>
      </c>
      <c r="L96" s="14">
        <f t="shared" si="3"/>
        <v>0.21576467053206269</v>
      </c>
    </row>
    <row r="97" spans="1:12" x14ac:dyDescent="0.3">
      <c r="A97" s="1">
        <v>43955</v>
      </c>
      <c r="B97" s="2" t="s">
        <v>22</v>
      </c>
      <c r="C97">
        <v>7087.5</v>
      </c>
      <c r="D97">
        <v>610855.5</v>
      </c>
      <c r="E97">
        <v>541946.12800000003</v>
      </c>
      <c r="F97">
        <v>150795.58461538461</v>
      </c>
      <c r="G97">
        <v>15</v>
      </c>
      <c r="H97">
        <v>390</v>
      </c>
      <c r="I97">
        <v>315</v>
      </c>
      <c r="J97">
        <f>WEEKNUM(Лист1[[#This Row],[Дата]])</f>
        <v>19</v>
      </c>
      <c r="K97" s="14">
        <f t="shared" si="2"/>
        <v>0.12715170095282971</v>
      </c>
      <c r="L97" s="14">
        <f t="shared" si="3"/>
        <v>-0.13405169080966714</v>
      </c>
    </row>
    <row r="98" spans="1:12" x14ac:dyDescent="0.3">
      <c r="A98" s="1">
        <v>43956</v>
      </c>
      <c r="B98" s="2" t="s">
        <v>9</v>
      </c>
      <c r="C98">
        <v>203832</v>
      </c>
      <c r="D98">
        <v>20880142.5</v>
      </c>
      <c r="E98">
        <v>15015521.489999998</v>
      </c>
      <c r="F98">
        <v>398269.43076923076</v>
      </c>
      <c r="G98">
        <v>54</v>
      </c>
      <c r="H98">
        <v>12775</v>
      </c>
      <c r="I98">
        <v>11887</v>
      </c>
      <c r="J98">
        <f>WEEKNUM(Лист1[[#This Row],[Дата]])</f>
        <v>19</v>
      </c>
      <c r="K98" s="14">
        <f t="shared" si="2"/>
        <v>0.39057058483820944</v>
      </c>
      <c r="L98" s="14">
        <f t="shared" si="3"/>
        <v>0.26179666059418755</v>
      </c>
    </row>
    <row r="99" spans="1:12" x14ac:dyDescent="0.3">
      <c r="A99" s="1">
        <v>43956</v>
      </c>
      <c r="B99" s="2" t="s">
        <v>22</v>
      </c>
      <c r="C99">
        <v>8223</v>
      </c>
      <c r="D99">
        <v>694593</v>
      </c>
      <c r="E99">
        <v>622755.04999999993</v>
      </c>
      <c r="F99">
        <v>172368.62218461538</v>
      </c>
      <c r="G99">
        <v>15</v>
      </c>
      <c r="H99">
        <v>455</v>
      </c>
      <c r="I99">
        <v>381</v>
      </c>
      <c r="J99">
        <f>WEEKNUM(Лист1[[#This Row],[Дата]])</f>
        <v>19</v>
      </c>
      <c r="K99" s="14">
        <f t="shared" si="2"/>
        <v>0.11535506616927486</v>
      </c>
      <c r="L99" s="14">
        <f t="shared" si="3"/>
        <v>-0.14473320661828626</v>
      </c>
    </row>
    <row r="100" spans="1:12" x14ac:dyDescent="0.3">
      <c r="A100" s="1">
        <v>43956</v>
      </c>
      <c r="B100" s="2" t="s">
        <v>16</v>
      </c>
      <c r="C100">
        <v>26367</v>
      </c>
      <c r="D100">
        <v>2380333.5</v>
      </c>
      <c r="E100">
        <v>1873451.2719999999</v>
      </c>
      <c r="F100">
        <v>149632.49369999999</v>
      </c>
      <c r="G100">
        <v>19</v>
      </c>
      <c r="H100">
        <v>1622</v>
      </c>
      <c r="I100">
        <v>1482</v>
      </c>
      <c r="J100">
        <f>WEEKNUM(Лист1[[#This Row],[Дата]])</f>
        <v>19</v>
      </c>
      <c r="K100" s="14">
        <f t="shared" si="2"/>
        <v>0.27056066820402475</v>
      </c>
      <c r="L100" s="14">
        <f t="shared" si="3"/>
        <v>0.15008389971405273</v>
      </c>
    </row>
    <row r="101" spans="1:12" x14ac:dyDescent="0.3">
      <c r="A101" s="1">
        <v>43956</v>
      </c>
      <c r="B101" s="2" t="s">
        <v>19</v>
      </c>
      <c r="C101">
        <v>29482.5</v>
      </c>
      <c r="D101">
        <v>2648688</v>
      </c>
      <c r="E101">
        <v>2021918.12</v>
      </c>
      <c r="F101">
        <v>219587.1531846154</v>
      </c>
      <c r="G101">
        <v>20</v>
      </c>
      <c r="H101">
        <v>1757</v>
      </c>
      <c r="I101">
        <v>1596</v>
      </c>
      <c r="J101">
        <f>WEEKNUM(Лист1[[#This Row],[Дата]])</f>
        <v>19</v>
      </c>
      <c r="K101" s="14">
        <f t="shared" si="2"/>
        <v>0.30998776547885126</v>
      </c>
      <c r="L101" s="14">
        <f t="shared" si="3"/>
        <v>0.15372997001360086</v>
      </c>
    </row>
    <row r="102" spans="1:12" x14ac:dyDescent="0.3">
      <c r="A102" s="1">
        <v>43956</v>
      </c>
      <c r="B102" s="2" t="s">
        <v>20</v>
      </c>
      <c r="C102">
        <v>76585.5</v>
      </c>
      <c r="D102">
        <v>6921316.5</v>
      </c>
      <c r="E102">
        <v>5290094.2719999999</v>
      </c>
      <c r="F102">
        <v>386033.17544615385</v>
      </c>
      <c r="G102">
        <v>31</v>
      </c>
      <c r="H102">
        <v>5188</v>
      </c>
      <c r="I102">
        <v>4800</v>
      </c>
      <c r="J102">
        <f>WEEKNUM(Лист1[[#This Row],[Дата]])</f>
        <v>19</v>
      </c>
      <c r="K102" s="14">
        <f t="shared" si="2"/>
        <v>0.30835409429921029</v>
      </c>
      <c r="L102" s="14">
        <f t="shared" si="3"/>
        <v>0.17990638812050369</v>
      </c>
    </row>
    <row r="103" spans="1:12" x14ac:dyDescent="0.3">
      <c r="A103" s="1">
        <v>43956</v>
      </c>
      <c r="B103" s="2" t="s">
        <v>18</v>
      </c>
      <c r="C103">
        <v>31566</v>
      </c>
      <c r="D103">
        <v>2906763</v>
      </c>
      <c r="E103">
        <v>2323003.267</v>
      </c>
      <c r="F103">
        <v>287619.52953846153</v>
      </c>
      <c r="G103">
        <v>20</v>
      </c>
      <c r="H103">
        <v>1773</v>
      </c>
      <c r="I103">
        <v>1604</v>
      </c>
      <c r="J103">
        <f>WEEKNUM(Лист1[[#This Row],[Дата]])</f>
        <v>19</v>
      </c>
      <c r="K103" s="14">
        <f t="shared" si="2"/>
        <v>0.25129526991750029</v>
      </c>
      <c r="L103" s="14">
        <f t="shared" si="3"/>
        <v>0.10187972100289513</v>
      </c>
    </row>
    <row r="104" spans="1:12" x14ac:dyDescent="0.3">
      <c r="A104" s="1">
        <v>43956</v>
      </c>
      <c r="B104" s="2" t="s">
        <v>12</v>
      </c>
      <c r="C104">
        <v>13941</v>
      </c>
      <c r="D104">
        <v>1145575.5</v>
      </c>
      <c r="E104">
        <v>974448.12600000005</v>
      </c>
      <c r="F104">
        <v>152152.96544615386</v>
      </c>
      <c r="G104">
        <v>15</v>
      </c>
      <c r="H104">
        <v>750</v>
      </c>
      <c r="I104">
        <v>658</v>
      </c>
      <c r="J104">
        <f>WEEKNUM(Лист1[[#This Row],[Дата]])</f>
        <v>19</v>
      </c>
      <c r="K104" s="14">
        <f t="shared" si="2"/>
        <v>0.17561465760364134</v>
      </c>
      <c r="L104" s="14">
        <f t="shared" si="3"/>
        <v>1.6563210852402213E-2</v>
      </c>
    </row>
    <row r="105" spans="1:12" x14ac:dyDescent="0.3">
      <c r="A105" s="1">
        <v>43956</v>
      </c>
      <c r="B105" s="2" t="s">
        <v>11</v>
      </c>
      <c r="C105">
        <v>15987</v>
      </c>
      <c r="D105">
        <v>1384179</v>
      </c>
      <c r="E105">
        <v>1116620.7919999999</v>
      </c>
      <c r="F105">
        <v>220298.15353846154</v>
      </c>
      <c r="G105">
        <v>15</v>
      </c>
      <c r="H105">
        <v>922</v>
      </c>
      <c r="I105">
        <v>823</v>
      </c>
      <c r="J105">
        <f>WEEKNUM(Лист1[[#This Row],[Дата]])</f>
        <v>19</v>
      </c>
      <c r="K105" s="14">
        <f t="shared" si="2"/>
        <v>0.23961420915400627</v>
      </c>
      <c r="L105" s="14">
        <f t="shared" si="3"/>
        <v>3.4143022298083241E-2</v>
      </c>
    </row>
    <row r="106" spans="1:12" x14ac:dyDescent="0.3">
      <c r="A106" s="1">
        <v>43956</v>
      </c>
      <c r="B106" s="2" t="s">
        <v>21</v>
      </c>
      <c r="C106">
        <v>66396</v>
      </c>
      <c r="D106">
        <v>5770539</v>
      </c>
      <c r="E106">
        <v>4433831.2509999992</v>
      </c>
      <c r="F106">
        <v>232587.42287692308</v>
      </c>
      <c r="G106">
        <v>36</v>
      </c>
      <c r="H106">
        <v>4575</v>
      </c>
      <c r="I106">
        <v>4206</v>
      </c>
      <c r="J106">
        <f>WEEKNUM(Лист1[[#This Row],[Дата]])</f>
        <v>19</v>
      </c>
      <c r="K106" s="14">
        <f t="shared" si="2"/>
        <v>0.30147916628503213</v>
      </c>
      <c r="L106" s="14">
        <f t="shared" si="3"/>
        <v>0.19133746884356517</v>
      </c>
    </row>
    <row r="107" spans="1:12" x14ac:dyDescent="0.3">
      <c r="A107" s="1">
        <v>43956</v>
      </c>
      <c r="B107" s="2" t="s">
        <v>15</v>
      </c>
      <c r="C107">
        <v>10147.5</v>
      </c>
      <c r="D107">
        <v>793320</v>
      </c>
      <c r="E107">
        <v>718019.27600000007</v>
      </c>
      <c r="F107">
        <v>92027.36809230769</v>
      </c>
      <c r="G107">
        <v>10</v>
      </c>
      <c r="H107">
        <v>511</v>
      </c>
      <c r="I107">
        <v>437</v>
      </c>
      <c r="J107">
        <f>WEEKNUM(Лист1[[#This Row],[Дата]])</f>
        <v>19</v>
      </c>
      <c r="K107" s="14">
        <f t="shared" si="2"/>
        <v>0.10487284466719515</v>
      </c>
      <c r="L107" s="14">
        <f t="shared" si="3"/>
        <v>-2.1084359517354611E-2</v>
      </c>
    </row>
    <row r="108" spans="1:12" x14ac:dyDescent="0.3">
      <c r="A108" s="1">
        <v>43956</v>
      </c>
      <c r="B108" s="2" t="s">
        <v>13</v>
      </c>
      <c r="C108">
        <v>22848</v>
      </c>
      <c r="D108">
        <v>2079900</v>
      </c>
      <c r="E108">
        <v>1657688.8529999999</v>
      </c>
      <c r="F108">
        <v>178454.88537692308</v>
      </c>
      <c r="G108">
        <v>19</v>
      </c>
      <c r="H108">
        <v>1417</v>
      </c>
      <c r="I108">
        <v>1245</v>
      </c>
      <c r="J108">
        <f>WEEKNUM(Лист1[[#This Row],[Дата]])</f>
        <v>19</v>
      </c>
      <c r="K108" s="14">
        <f t="shared" si="2"/>
        <v>0.25469867052306233</v>
      </c>
      <c r="L108" s="14">
        <f t="shared" si="3"/>
        <v>0.11719614482574982</v>
      </c>
    </row>
    <row r="109" spans="1:12" x14ac:dyDescent="0.3">
      <c r="A109" s="1">
        <v>43956</v>
      </c>
      <c r="B109" s="2" t="s">
        <v>10</v>
      </c>
      <c r="C109">
        <v>333792</v>
      </c>
      <c r="D109">
        <v>35671734</v>
      </c>
      <c r="E109">
        <v>25644478.342</v>
      </c>
      <c r="F109">
        <v>919576.96055384621</v>
      </c>
      <c r="G109">
        <v>125</v>
      </c>
      <c r="H109">
        <v>18944</v>
      </c>
      <c r="I109">
        <v>17541</v>
      </c>
      <c r="J109">
        <f>WEEKNUM(Лист1[[#This Row],[Дата]])</f>
        <v>19</v>
      </c>
      <c r="K109" s="14">
        <f t="shared" si="2"/>
        <v>0.39101031903532879</v>
      </c>
      <c r="L109" s="14">
        <f t="shared" si="3"/>
        <v>0.25531920308236639</v>
      </c>
    </row>
    <row r="110" spans="1:12" x14ac:dyDescent="0.3">
      <c r="A110" s="1">
        <v>43956</v>
      </c>
      <c r="B110" s="2" t="s">
        <v>17</v>
      </c>
      <c r="C110">
        <v>262734</v>
      </c>
      <c r="D110">
        <v>27278441.145</v>
      </c>
      <c r="E110">
        <v>19610637.316999998</v>
      </c>
      <c r="F110">
        <v>919330.0461538462</v>
      </c>
      <c r="G110">
        <v>129</v>
      </c>
      <c r="H110">
        <v>15665</v>
      </c>
      <c r="I110">
        <v>14501</v>
      </c>
      <c r="J110">
        <f>WEEKNUM(Лист1[[#This Row],[Дата]])</f>
        <v>19</v>
      </c>
      <c r="K110" s="14">
        <f t="shared" si="2"/>
        <v>0.39100227616534233</v>
      </c>
      <c r="L110" s="14">
        <f t="shared" si="3"/>
        <v>0.24739220786020305</v>
      </c>
    </row>
    <row r="111" spans="1:12" x14ac:dyDescent="0.3">
      <c r="A111" s="1">
        <v>43956</v>
      </c>
      <c r="B111" s="2" t="s">
        <v>14</v>
      </c>
      <c r="C111">
        <v>213582</v>
      </c>
      <c r="D111">
        <v>21919435.5</v>
      </c>
      <c r="E111">
        <v>15790923.194999998</v>
      </c>
      <c r="F111">
        <v>365011.08061538462</v>
      </c>
      <c r="G111">
        <v>59</v>
      </c>
      <c r="H111">
        <v>13469</v>
      </c>
      <c r="I111">
        <v>12486</v>
      </c>
      <c r="J111">
        <f>WEEKNUM(Лист1[[#This Row],[Дата]])</f>
        <v>19</v>
      </c>
      <c r="K111" s="14">
        <f t="shared" si="2"/>
        <v>0.38810348383814058</v>
      </c>
      <c r="L111" s="14">
        <f t="shared" si="3"/>
        <v>0.26294022144797558</v>
      </c>
    </row>
    <row r="112" spans="1:12" x14ac:dyDescent="0.3">
      <c r="A112" s="1">
        <v>43957</v>
      </c>
      <c r="B112" s="2" t="s">
        <v>21</v>
      </c>
      <c r="C112">
        <v>63012</v>
      </c>
      <c r="D112">
        <v>5454121.5</v>
      </c>
      <c r="E112">
        <v>4155234.554</v>
      </c>
      <c r="F112">
        <v>234787.55649230769</v>
      </c>
      <c r="G112">
        <v>36</v>
      </c>
      <c r="H112">
        <v>4384</v>
      </c>
      <c r="I112">
        <v>4025</v>
      </c>
      <c r="J112">
        <f>WEEKNUM(Лист1[[#This Row],[Дата]])</f>
        <v>19</v>
      </c>
      <c r="K112" s="14">
        <f t="shared" si="2"/>
        <v>0.31259052386095459</v>
      </c>
      <c r="L112" s="14">
        <f t="shared" si="3"/>
        <v>0.19510005222796967</v>
      </c>
    </row>
    <row r="113" spans="1:12" x14ac:dyDescent="0.3">
      <c r="A113" s="1">
        <v>43957</v>
      </c>
      <c r="B113" s="2" t="s">
        <v>18</v>
      </c>
      <c r="C113">
        <v>32511</v>
      </c>
      <c r="D113">
        <v>2938623</v>
      </c>
      <c r="E113">
        <v>2406562.0579999997</v>
      </c>
      <c r="F113">
        <v>306098.4769230769</v>
      </c>
      <c r="G113">
        <v>20</v>
      </c>
      <c r="H113">
        <v>1784</v>
      </c>
      <c r="I113">
        <v>1632</v>
      </c>
      <c r="J113">
        <f>WEEKNUM(Лист1[[#This Row],[Дата]])</f>
        <v>19</v>
      </c>
      <c r="K113" s="14">
        <f t="shared" si="2"/>
        <v>0.22108756357697065</v>
      </c>
      <c r="L113" s="14">
        <f t="shared" si="3"/>
        <v>7.689399595556265E-2</v>
      </c>
    </row>
    <row r="114" spans="1:12" x14ac:dyDescent="0.3">
      <c r="A114" s="1">
        <v>43957</v>
      </c>
      <c r="B114" s="2" t="s">
        <v>15</v>
      </c>
      <c r="C114">
        <v>9210</v>
      </c>
      <c r="D114">
        <v>696832.5</v>
      </c>
      <c r="E114">
        <v>616683.38099999994</v>
      </c>
      <c r="F114">
        <v>99623.130769230775</v>
      </c>
      <c r="G114">
        <v>10</v>
      </c>
      <c r="H114">
        <v>465</v>
      </c>
      <c r="I114">
        <v>390</v>
      </c>
      <c r="J114">
        <f>WEEKNUM(Лист1[[#This Row],[Дата]])</f>
        <v>19</v>
      </c>
      <c r="K114" s="14">
        <f t="shared" si="2"/>
        <v>0.12996802162891441</v>
      </c>
      <c r="L114" s="14">
        <f t="shared" si="3"/>
        <v>-2.7946474610800603E-2</v>
      </c>
    </row>
    <row r="115" spans="1:12" x14ac:dyDescent="0.3">
      <c r="A115" s="1">
        <v>43957</v>
      </c>
      <c r="B115" s="2" t="s">
        <v>19</v>
      </c>
      <c r="C115">
        <v>30342</v>
      </c>
      <c r="D115">
        <v>2738127</v>
      </c>
      <c r="E115">
        <v>2094375.01</v>
      </c>
      <c r="F115">
        <v>174068.47879999998</v>
      </c>
      <c r="G115">
        <v>20</v>
      </c>
      <c r="H115">
        <v>1747</v>
      </c>
      <c r="I115">
        <v>1570</v>
      </c>
      <c r="J115">
        <f>WEEKNUM(Лист1[[#This Row],[Дата]])</f>
        <v>19</v>
      </c>
      <c r="K115" s="14">
        <f t="shared" si="2"/>
        <v>0.30737188274606081</v>
      </c>
      <c r="L115" s="14">
        <f t="shared" si="3"/>
        <v>0.17153459689780642</v>
      </c>
    </row>
    <row r="116" spans="1:12" x14ac:dyDescent="0.3">
      <c r="A116" s="1">
        <v>43957</v>
      </c>
      <c r="B116" s="2" t="s">
        <v>10</v>
      </c>
      <c r="C116">
        <v>355278</v>
      </c>
      <c r="D116">
        <v>38092344</v>
      </c>
      <c r="E116">
        <v>27467616.702999998</v>
      </c>
      <c r="F116">
        <v>942702.9</v>
      </c>
      <c r="G116">
        <v>125</v>
      </c>
      <c r="H116">
        <v>20218</v>
      </c>
      <c r="I116">
        <v>18647</v>
      </c>
      <c r="J116">
        <f>WEEKNUM(Лист1[[#This Row],[Дата]])</f>
        <v>19</v>
      </c>
      <c r="K116" s="14">
        <f t="shared" si="2"/>
        <v>0.38680921653605188</v>
      </c>
      <c r="L116" s="14">
        <f t="shared" si="3"/>
        <v>0.25417244990226912</v>
      </c>
    </row>
    <row r="117" spans="1:12" x14ac:dyDescent="0.3">
      <c r="A117" s="1">
        <v>43957</v>
      </c>
      <c r="B117" s="2" t="s">
        <v>13</v>
      </c>
      <c r="C117">
        <v>24678</v>
      </c>
      <c r="D117">
        <v>2232519</v>
      </c>
      <c r="E117">
        <v>1781999.058</v>
      </c>
      <c r="F117">
        <v>359577.90600769228</v>
      </c>
      <c r="G117">
        <v>19</v>
      </c>
      <c r="H117">
        <v>1499</v>
      </c>
      <c r="I117">
        <v>1323</v>
      </c>
      <c r="J117">
        <f>WEEKNUM(Лист1[[#This Row],[Дата]])</f>
        <v>19</v>
      </c>
      <c r="K117" s="14">
        <f t="shared" si="2"/>
        <v>0.25281716058011522</v>
      </c>
      <c r="L117" s="14">
        <f t="shared" si="3"/>
        <v>4.0735167759964309E-2</v>
      </c>
    </row>
    <row r="118" spans="1:12" x14ac:dyDescent="0.3">
      <c r="A118" s="1">
        <v>43957</v>
      </c>
      <c r="B118" s="2" t="s">
        <v>16</v>
      </c>
      <c r="C118">
        <v>24337.5</v>
      </c>
      <c r="D118">
        <v>2159350.5</v>
      </c>
      <c r="E118">
        <v>1715939.5399999998</v>
      </c>
      <c r="F118">
        <v>115138.50836153845</v>
      </c>
      <c r="G118">
        <v>19</v>
      </c>
      <c r="H118">
        <v>1509</v>
      </c>
      <c r="I118">
        <v>1374</v>
      </c>
      <c r="J118">
        <f>WEEKNUM(Лист1[[#This Row],[Дата]])</f>
        <v>19</v>
      </c>
      <c r="K118" s="14">
        <f t="shared" si="2"/>
        <v>0.25840709982124443</v>
      </c>
      <c r="L118" s="14">
        <f t="shared" si="3"/>
        <v>0.15202369955153724</v>
      </c>
    </row>
    <row r="119" spans="1:12" x14ac:dyDescent="0.3">
      <c r="A119" s="1">
        <v>43957</v>
      </c>
      <c r="B119" s="2" t="s">
        <v>9</v>
      </c>
      <c r="C119">
        <v>216498</v>
      </c>
      <c r="D119">
        <v>22126444.5</v>
      </c>
      <c r="E119">
        <v>16128268.832</v>
      </c>
      <c r="F119">
        <v>389877.53846153844</v>
      </c>
      <c r="G119">
        <v>54</v>
      </c>
      <c r="H119">
        <v>13406</v>
      </c>
      <c r="I119">
        <v>12518</v>
      </c>
      <c r="J119">
        <f>WEEKNUM(Лист1[[#This Row],[Дата]])</f>
        <v>19</v>
      </c>
      <c r="K119" s="14">
        <f t="shared" si="2"/>
        <v>0.37190449455424845</v>
      </c>
      <c r="L119" s="14">
        <f t="shared" si="3"/>
        <v>0.25346585302209135</v>
      </c>
    </row>
    <row r="120" spans="1:12" x14ac:dyDescent="0.3">
      <c r="A120" s="1">
        <v>43957</v>
      </c>
      <c r="B120" s="2" t="s">
        <v>14</v>
      </c>
      <c r="C120">
        <v>224779.5</v>
      </c>
      <c r="D120">
        <v>23032992</v>
      </c>
      <c r="E120">
        <v>16792969.817999996</v>
      </c>
      <c r="F120">
        <v>443086.25303076918</v>
      </c>
      <c r="G120">
        <v>59</v>
      </c>
      <c r="H120">
        <v>14103</v>
      </c>
      <c r="I120">
        <v>13118</v>
      </c>
      <c r="J120">
        <f>WEEKNUM(Лист1[[#This Row],[Дата]])</f>
        <v>19</v>
      </c>
      <c r="K120" s="14">
        <f t="shared" si="2"/>
        <v>0.37158538660097323</v>
      </c>
      <c r="L120" s="14">
        <f t="shared" si="3"/>
        <v>0.25167967448472323</v>
      </c>
    </row>
    <row r="121" spans="1:12" x14ac:dyDescent="0.3">
      <c r="A121" s="1">
        <v>43957</v>
      </c>
      <c r="B121" s="2" t="s">
        <v>12</v>
      </c>
      <c r="C121">
        <v>12468</v>
      </c>
      <c r="D121">
        <v>1016566.5</v>
      </c>
      <c r="E121">
        <v>858367.60399999993</v>
      </c>
      <c r="F121">
        <v>88833.638169230762</v>
      </c>
      <c r="G121">
        <v>15</v>
      </c>
      <c r="H121">
        <v>701</v>
      </c>
      <c r="I121">
        <v>611</v>
      </c>
      <c r="J121">
        <f>WEEKNUM(Лист1[[#This Row],[Дата]])</f>
        <v>19</v>
      </c>
      <c r="K121" s="14">
        <f t="shared" si="2"/>
        <v>0.18430203477250531</v>
      </c>
      <c r="L121" s="14">
        <f t="shared" si="3"/>
        <v>6.8234845266659197E-2</v>
      </c>
    </row>
    <row r="122" spans="1:12" x14ac:dyDescent="0.3">
      <c r="A122" s="1">
        <v>43957</v>
      </c>
      <c r="B122" s="2" t="s">
        <v>11</v>
      </c>
      <c r="C122">
        <v>14061</v>
      </c>
      <c r="D122">
        <v>1221057</v>
      </c>
      <c r="E122">
        <v>983096.41700000002</v>
      </c>
      <c r="F122">
        <v>373408.83343076921</v>
      </c>
      <c r="G122">
        <v>15</v>
      </c>
      <c r="H122">
        <v>839</v>
      </c>
      <c r="I122">
        <v>733</v>
      </c>
      <c r="J122">
        <f>WEEKNUM(Лист1[[#This Row],[Дата]])</f>
        <v>19</v>
      </c>
      <c r="K122" s="14">
        <f t="shared" si="2"/>
        <v>0.24205213129161468</v>
      </c>
      <c r="L122" s="14">
        <f t="shared" si="3"/>
        <v>-0.1109270496223921</v>
      </c>
    </row>
    <row r="123" spans="1:12" x14ac:dyDescent="0.3">
      <c r="A123" s="1">
        <v>43957</v>
      </c>
      <c r="B123" s="2" t="s">
        <v>20</v>
      </c>
      <c r="C123">
        <v>68994</v>
      </c>
      <c r="D123">
        <v>6168657</v>
      </c>
      <c r="E123">
        <v>4695811.3490000004</v>
      </c>
      <c r="F123">
        <v>157384.1788307692</v>
      </c>
      <c r="G123">
        <v>31</v>
      </c>
      <c r="H123">
        <v>4709</v>
      </c>
      <c r="I123">
        <v>4348</v>
      </c>
      <c r="J123">
        <f>WEEKNUM(Лист1[[#This Row],[Дата]])</f>
        <v>19</v>
      </c>
      <c r="K123" s="14">
        <f t="shared" si="2"/>
        <v>0.31365094155957746</v>
      </c>
      <c r="L123" s="14">
        <f t="shared" si="3"/>
        <v>0.21324924893201722</v>
      </c>
    </row>
    <row r="124" spans="1:12" x14ac:dyDescent="0.3">
      <c r="A124" s="1">
        <v>43957</v>
      </c>
      <c r="B124" s="2" t="s">
        <v>17</v>
      </c>
      <c r="C124">
        <v>277512</v>
      </c>
      <c r="D124">
        <v>28770810.105599999</v>
      </c>
      <c r="E124">
        <v>20810852.736000001</v>
      </c>
      <c r="F124">
        <v>790162.57692307688</v>
      </c>
      <c r="G124">
        <v>129</v>
      </c>
      <c r="H124">
        <v>16376</v>
      </c>
      <c r="I124">
        <v>15197</v>
      </c>
      <c r="J124">
        <f>WEEKNUM(Лист1[[#This Row],[Дата]])</f>
        <v>19</v>
      </c>
      <c r="K124" s="14">
        <f t="shared" si="2"/>
        <v>0.38249068745896858</v>
      </c>
      <c r="L124" s="14">
        <f t="shared" si="3"/>
        <v>0.24920378558549452</v>
      </c>
    </row>
    <row r="125" spans="1:12" x14ac:dyDescent="0.3">
      <c r="A125" s="1">
        <v>43957</v>
      </c>
      <c r="B125" s="2" t="s">
        <v>22</v>
      </c>
      <c r="C125">
        <v>8464.5</v>
      </c>
      <c r="D125">
        <v>739291.5</v>
      </c>
      <c r="E125">
        <v>651727.3679999999</v>
      </c>
      <c r="F125">
        <v>154318.62433846152</v>
      </c>
      <c r="G125">
        <v>15</v>
      </c>
      <c r="H125">
        <v>467</v>
      </c>
      <c r="I125">
        <v>389</v>
      </c>
      <c r="J125">
        <f>WEEKNUM(Лист1[[#This Row],[Дата]])</f>
        <v>19</v>
      </c>
      <c r="K125" s="14">
        <f t="shared" si="2"/>
        <v>0.1343569969582743</v>
      </c>
      <c r="L125" s="14">
        <f t="shared" si="3"/>
        <v>-9.0295225007269012E-2</v>
      </c>
    </row>
    <row r="126" spans="1:12" x14ac:dyDescent="0.3">
      <c r="A126" s="1">
        <v>43958</v>
      </c>
      <c r="B126" s="2" t="s">
        <v>13</v>
      </c>
      <c r="C126">
        <v>25468.5</v>
      </c>
      <c r="D126">
        <v>2350672.5</v>
      </c>
      <c r="E126">
        <v>1875294.65</v>
      </c>
      <c r="F126">
        <v>221739.45623076922</v>
      </c>
      <c r="G126">
        <v>19</v>
      </c>
      <c r="H126">
        <v>1530</v>
      </c>
      <c r="I126">
        <v>1338</v>
      </c>
      <c r="J126">
        <f>WEEKNUM(Лист1[[#This Row],[Дата]])</f>
        <v>19</v>
      </c>
      <c r="K126" s="14">
        <f t="shared" si="2"/>
        <v>0.25349501743632669</v>
      </c>
      <c r="L126" s="14">
        <f t="shared" si="3"/>
        <v>0.10790035352403658</v>
      </c>
    </row>
    <row r="127" spans="1:12" x14ac:dyDescent="0.3">
      <c r="A127" s="1">
        <v>43958</v>
      </c>
      <c r="B127" s="2" t="s">
        <v>15</v>
      </c>
      <c r="C127">
        <v>11029.5</v>
      </c>
      <c r="D127">
        <v>863754</v>
      </c>
      <c r="E127">
        <v>758428.73499999999</v>
      </c>
      <c r="F127">
        <v>86710.804507692301</v>
      </c>
      <c r="G127">
        <v>10</v>
      </c>
      <c r="H127">
        <v>563</v>
      </c>
      <c r="I127">
        <v>486</v>
      </c>
      <c r="J127">
        <f>WEEKNUM(Лист1[[#This Row],[Дата]])</f>
        <v>19</v>
      </c>
      <c r="K127" s="14">
        <f t="shared" si="2"/>
        <v>0.13887298850827431</v>
      </c>
      <c r="L127" s="14">
        <f t="shared" si="3"/>
        <v>2.1550650407763914E-2</v>
      </c>
    </row>
    <row r="128" spans="1:12" x14ac:dyDescent="0.3">
      <c r="A128" s="1">
        <v>43958</v>
      </c>
      <c r="B128" s="2" t="s">
        <v>18</v>
      </c>
      <c r="C128">
        <v>27018</v>
      </c>
      <c r="D128">
        <v>2472213</v>
      </c>
      <c r="E128">
        <v>2000889.9870000002</v>
      </c>
      <c r="F128">
        <v>283287.86923076923</v>
      </c>
      <c r="G128">
        <v>21</v>
      </c>
      <c r="H128">
        <v>1542</v>
      </c>
      <c r="I128">
        <v>1405</v>
      </c>
      <c r="J128">
        <f>WEEKNUM(Лист1[[#This Row],[Дата]])</f>
        <v>19</v>
      </c>
      <c r="K128" s="14">
        <f t="shared" si="2"/>
        <v>0.23555668530615709</v>
      </c>
      <c r="L128" s="14">
        <f t="shared" si="3"/>
        <v>7.605944300480201E-2</v>
      </c>
    </row>
    <row r="129" spans="1:12" x14ac:dyDescent="0.3">
      <c r="A129" s="1">
        <v>43958</v>
      </c>
      <c r="B129" s="2" t="s">
        <v>14</v>
      </c>
      <c r="C129">
        <v>219411</v>
      </c>
      <c r="D129">
        <v>22460130</v>
      </c>
      <c r="E129">
        <v>16627687.641000001</v>
      </c>
      <c r="F129">
        <v>518998.75384615385</v>
      </c>
      <c r="G129">
        <v>59</v>
      </c>
      <c r="H129">
        <v>13495</v>
      </c>
      <c r="I129">
        <v>12517</v>
      </c>
      <c r="J129">
        <f>WEEKNUM(Лист1[[#This Row],[Дата]])</f>
        <v>19</v>
      </c>
      <c r="K129" s="14">
        <f t="shared" si="2"/>
        <v>0.35076689464736854</v>
      </c>
      <c r="L129" s="14">
        <f t="shared" si="3"/>
        <v>0.23657225515408173</v>
      </c>
    </row>
    <row r="130" spans="1:12" x14ac:dyDescent="0.3">
      <c r="A130" s="1">
        <v>43958</v>
      </c>
      <c r="B130" s="2" t="s">
        <v>10</v>
      </c>
      <c r="C130">
        <v>319110</v>
      </c>
      <c r="D130">
        <v>33763989</v>
      </c>
      <c r="E130">
        <v>24610757.489</v>
      </c>
      <c r="F130">
        <v>1101833.4472307691</v>
      </c>
      <c r="G130">
        <v>125</v>
      </c>
      <c r="H130">
        <v>18014</v>
      </c>
      <c r="I130">
        <v>16675</v>
      </c>
      <c r="J130">
        <f>WEEKNUM(Лист1[[#This Row],[Дата]])</f>
        <v>19</v>
      </c>
      <c r="K130" s="14">
        <f t="shared" ref="K130:K193" si="4" xml:space="preserve"> (D130 - E130) / E130</f>
        <v>0.37191994253289923</v>
      </c>
      <c r="L130" s="14">
        <f t="shared" ref="L130:L193" si="5">(D130-E130-F130)/D130</f>
        <v>0.23846110315251051</v>
      </c>
    </row>
    <row r="131" spans="1:12" x14ac:dyDescent="0.3">
      <c r="A131" s="1">
        <v>43958</v>
      </c>
      <c r="B131" s="2" t="s">
        <v>22</v>
      </c>
      <c r="C131">
        <v>8719.5</v>
      </c>
      <c r="D131">
        <v>769276.5</v>
      </c>
      <c r="E131">
        <v>654599.97699999996</v>
      </c>
      <c r="F131">
        <v>184385.1884923077</v>
      </c>
      <c r="G131">
        <v>15</v>
      </c>
      <c r="H131">
        <v>480</v>
      </c>
      <c r="I131">
        <v>398</v>
      </c>
      <c r="J131">
        <f>WEEKNUM(Лист1[[#This Row],[Дата]])</f>
        <v>19</v>
      </c>
      <c r="K131" s="14">
        <f t="shared" si="4"/>
        <v>0.1751856508238161</v>
      </c>
      <c r="L131" s="14">
        <f t="shared" si="5"/>
        <v>-9.0615878026051311E-2</v>
      </c>
    </row>
    <row r="132" spans="1:12" x14ac:dyDescent="0.3">
      <c r="A132" s="1">
        <v>43958</v>
      </c>
      <c r="B132" s="2" t="s">
        <v>20</v>
      </c>
      <c r="C132">
        <v>73204.5</v>
      </c>
      <c r="D132">
        <v>6591883.5</v>
      </c>
      <c r="E132">
        <v>5001227.6710000001</v>
      </c>
      <c r="F132">
        <v>184167.76355384616</v>
      </c>
      <c r="G132">
        <v>31</v>
      </c>
      <c r="H132">
        <v>4903</v>
      </c>
      <c r="I132">
        <v>4527</v>
      </c>
      <c r="J132">
        <f>WEEKNUM(Лист1[[#This Row],[Дата]])</f>
        <v>19</v>
      </c>
      <c r="K132" s="14">
        <f t="shared" si="4"/>
        <v>0.31805307289318963</v>
      </c>
      <c r="L132" s="14">
        <f t="shared" si="5"/>
        <v>0.21336664482103693</v>
      </c>
    </row>
    <row r="133" spans="1:12" x14ac:dyDescent="0.3">
      <c r="A133" s="1">
        <v>43958</v>
      </c>
      <c r="B133" s="2" t="s">
        <v>21</v>
      </c>
      <c r="C133">
        <v>71067</v>
      </c>
      <c r="D133">
        <v>6175837.5</v>
      </c>
      <c r="E133">
        <v>4747959.6140000001</v>
      </c>
      <c r="F133">
        <v>157793.27424615383</v>
      </c>
      <c r="G133">
        <v>36</v>
      </c>
      <c r="H133">
        <v>4826</v>
      </c>
      <c r="I133">
        <v>4426</v>
      </c>
      <c r="J133">
        <f>WEEKNUM(Лист1[[#This Row],[Дата]])</f>
        <v>19</v>
      </c>
      <c r="K133" s="14">
        <f t="shared" si="4"/>
        <v>0.30073505296669101</v>
      </c>
      <c r="L133" s="14">
        <f t="shared" si="5"/>
        <v>0.20565382618209208</v>
      </c>
    </row>
    <row r="134" spans="1:12" x14ac:dyDescent="0.3">
      <c r="A134" s="1">
        <v>43958</v>
      </c>
      <c r="B134" s="2" t="s">
        <v>19</v>
      </c>
      <c r="C134">
        <v>32851.5</v>
      </c>
      <c r="D134">
        <v>2934504</v>
      </c>
      <c r="E134">
        <v>2253872.1379999998</v>
      </c>
      <c r="F134">
        <v>160756.50769230767</v>
      </c>
      <c r="G134">
        <v>21</v>
      </c>
      <c r="H134">
        <v>1879</v>
      </c>
      <c r="I134">
        <v>1695</v>
      </c>
      <c r="J134">
        <f>WEEKNUM(Лист1[[#This Row],[Дата]])</f>
        <v>19</v>
      </c>
      <c r="K134" s="14">
        <f t="shared" si="4"/>
        <v>0.30198335146197203</v>
      </c>
      <c r="L134" s="14">
        <f t="shared" si="5"/>
        <v>0.17715953166453088</v>
      </c>
    </row>
    <row r="135" spans="1:12" x14ac:dyDescent="0.3">
      <c r="A135" s="1">
        <v>43958</v>
      </c>
      <c r="B135" s="2" t="s">
        <v>11</v>
      </c>
      <c r="C135">
        <v>12705</v>
      </c>
      <c r="D135">
        <v>1123894.5</v>
      </c>
      <c r="E135">
        <v>898508.49699999997</v>
      </c>
      <c r="F135">
        <v>273904.81530769228</v>
      </c>
      <c r="G135">
        <v>15</v>
      </c>
      <c r="H135">
        <v>805</v>
      </c>
      <c r="I135">
        <v>703</v>
      </c>
      <c r="J135">
        <f>WEEKNUM(Лист1[[#This Row],[Дата]])</f>
        <v>19</v>
      </c>
      <c r="K135" s="14">
        <f t="shared" si="4"/>
        <v>0.25084459830099975</v>
      </c>
      <c r="L135" s="14">
        <f t="shared" si="5"/>
        <v>-4.3170255133103907E-2</v>
      </c>
    </row>
    <row r="136" spans="1:12" x14ac:dyDescent="0.3">
      <c r="A136" s="1">
        <v>43958</v>
      </c>
      <c r="B136" s="2" t="s">
        <v>17</v>
      </c>
      <c r="C136">
        <v>247813.5</v>
      </c>
      <c r="D136">
        <v>25325271</v>
      </c>
      <c r="E136">
        <v>18582990.427999999</v>
      </c>
      <c r="F136">
        <v>865201.87857692305</v>
      </c>
      <c r="G136">
        <v>129</v>
      </c>
      <c r="H136">
        <v>14582</v>
      </c>
      <c r="I136">
        <v>13512</v>
      </c>
      <c r="J136">
        <f>WEEKNUM(Лист1[[#This Row],[Дата]])</f>
        <v>19</v>
      </c>
      <c r="K136" s="14">
        <f t="shared" si="4"/>
        <v>0.36281999918813074</v>
      </c>
      <c r="L136" s="14">
        <f t="shared" si="5"/>
        <v>0.23206380272981392</v>
      </c>
    </row>
    <row r="137" spans="1:12" x14ac:dyDescent="0.3">
      <c r="A137" s="1">
        <v>43958</v>
      </c>
      <c r="B137" s="2" t="s">
        <v>12</v>
      </c>
      <c r="C137">
        <v>11719.5</v>
      </c>
      <c r="D137">
        <v>965880</v>
      </c>
      <c r="E137">
        <v>809986.38600000006</v>
      </c>
      <c r="F137">
        <v>106745.03623846154</v>
      </c>
      <c r="G137">
        <v>15</v>
      </c>
      <c r="H137">
        <v>676</v>
      </c>
      <c r="I137">
        <v>591</v>
      </c>
      <c r="J137">
        <f>WEEKNUM(Лист1[[#This Row],[Дата]])</f>
        <v>19</v>
      </c>
      <c r="K137" s="14">
        <f t="shared" si="4"/>
        <v>0.19246448668089086</v>
      </c>
      <c r="L137" s="14">
        <f t="shared" si="5"/>
        <v>5.0884765976662111E-2</v>
      </c>
    </row>
    <row r="138" spans="1:12" x14ac:dyDescent="0.3">
      <c r="A138" s="1">
        <v>43958</v>
      </c>
      <c r="B138" s="2" t="s">
        <v>16</v>
      </c>
      <c r="C138">
        <v>26184</v>
      </c>
      <c r="D138">
        <v>2308336.5</v>
      </c>
      <c r="E138">
        <v>1837113.1940000001</v>
      </c>
      <c r="F138">
        <v>115064.43612307693</v>
      </c>
      <c r="G138">
        <v>19</v>
      </c>
      <c r="H138">
        <v>1580</v>
      </c>
      <c r="I138">
        <v>1435</v>
      </c>
      <c r="J138">
        <f>WEEKNUM(Лист1[[#This Row],[Дата]])</f>
        <v>19</v>
      </c>
      <c r="K138" s="14">
        <f t="shared" si="4"/>
        <v>0.2565020530792616</v>
      </c>
      <c r="L138" s="14">
        <f t="shared" si="5"/>
        <v>0.15429243954550081</v>
      </c>
    </row>
    <row r="139" spans="1:12" x14ac:dyDescent="0.3">
      <c r="A139" s="1">
        <v>43958</v>
      </c>
      <c r="B139" s="2" t="s">
        <v>9</v>
      </c>
      <c r="C139">
        <v>209415</v>
      </c>
      <c r="D139">
        <v>21463023</v>
      </c>
      <c r="E139">
        <v>15847839.739</v>
      </c>
      <c r="F139">
        <v>521163.87692307692</v>
      </c>
      <c r="G139">
        <v>54</v>
      </c>
      <c r="H139">
        <v>12743</v>
      </c>
      <c r="I139">
        <v>11858</v>
      </c>
      <c r="J139">
        <f>WEEKNUM(Лист1[[#This Row],[Дата]])</f>
        <v>19</v>
      </c>
      <c r="K139" s="14">
        <f t="shared" si="4"/>
        <v>0.35431852880122061</v>
      </c>
      <c r="L139" s="14">
        <f t="shared" si="5"/>
        <v>0.23733932466442043</v>
      </c>
    </row>
    <row r="140" spans="1:12" x14ac:dyDescent="0.3">
      <c r="A140" s="1">
        <v>43959</v>
      </c>
      <c r="B140" s="2" t="s">
        <v>20</v>
      </c>
      <c r="C140">
        <v>69544.5</v>
      </c>
      <c r="D140">
        <v>6293776.5</v>
      </c>
      <c r="E140">
        <v>4773839.9380000001</v>
      </c>
      <c r="F140">
        <v>201777.4038153846</v>
      </c>
      <c r="G140">
        <v>31</v>
      </c>
      <c r="H140">
        <v>4635</v>
      </c>
      <c r="I140">
        <v>4266</v>
      </c>
      <c r="J140">
        <f>WEEKNUM(Лист1[[#This Row],[Дата]])</f>
        <v>19</v>
      </c>
      <c r="K140" s="14">
        <f t="shared" si="4"/>
        <v>0.31838867279592481</v>
      </c>
      <c r="L140" s="14">
        <f t="shared" si="5"/>
        <v>0.20943850773611289</v>
      </c>
    </row>
    <row r="141" spans="1:12" x14ac:dyDescent="0.3">
      <c r="A141" s="1">
        <v>43959</v>
      </c>
      <c r="B141" s="2" t="s">
        <v>10</v>
      </c>
      <c r="C141">
        <v>463530</v>
      </c>
      <c r="D141">
        <v>49123180.5</v>
      </c>
      <c r="E141">
        <v>36012087.989</v>
      </c>
      <c r="F141">
        <v>700442.11537692312</v>
      </c>
      <c r="G141">
        <v>125</v>
      </c>
      <c r="H141">
        <v>24620</v>
      </c>
      <c r="I141">
        <v>22641</v>
      </c>
      <c r="J141">
        <f>WEEKNUM(Лист1[[#This Row],[Дата]])</f>
        <v>19</v>
      </c>
      <c r="K141" s="14">
        <f t="shared" si="4"/>
        <v>0.36407476608978689</v>
      </c>
      <c r="L141" s="14">
        <f t="shared" si="5"/>
        <v>0.25264346219648942</v>
      </c>
    </row>
    <row r="142" spans="1:12" x14ac:dyDescent="0.3">
      <c r="A142" s="1">
        <v>43959</v>
      </c>
      <c r="B142" s="2" t="s">
        <v>22</v>
      </c>
      <c r="C142">
        <v>9058.5</v>
      </c>
      <c r="D142">
        <v>798759</v>
      </c>
      <c r="E142">
        <v>669115.93699999992</v>
      </c>
      <c r="F142">
        <v>171987.47030000002</v>
      </c>
      <c r="G142">
        <v>15</v>
      </c>
      <c r="H142">
        <v>492</v>
      </c>
      <c r="I142">
        <v>412</v>
      </c>
      <c r="J142">
        <f>WEEKNUM(Лист1[[#This Row],[Дата]])</f>
        <v>19</v>
      </c>
      <c r="K142" s="14">
        <f t="shared" si="4"/>
        <v>0.19375276515047363</v>
      </c>
      <c r="L142" s="14">
        <f t="shared" si="5"/>
        <v>-5.3012745145907508E-2</v>
      </c>
    </row>
    <row r="143" spans="1:12" x14ac:dyDescent="0.3">
      <c r="A143" s="1">
        <v>43959</v>
      </c>
      <c r="B143" s="2" t="s">
        <v>21</v>
      </c>
      <c r="C143">
        <v>61804.5</v>
      </c>
      <c r="D143">
        <v>5365708.5</v>
      </c>
      <c r="E143">
        <v>4091691.3249999997</v>
      </c>
      <c r="F143">
        <v>232169.67161538458</v>
      </c>
      <c r="G143">
        <v>36</v>
      </c>
      <c r="H143">
        <v>4199</v>
      </c>
      <c r="I143">
        <v>3867</v>
      </c>
      <c r="J143">
        <f>WEEKNUM(Лист1[[#This Row],[Дата]])</f>
        <v>19</v>
      </c>
      <c r="K143" s="14">
        <f t="shared" si="4"/>
        <v>0.31136688322890543</v>
      </c>
      <c r="L143" s="14">
        <f t="shared" si="5"/>
        <v>0.19416774194584288</v>
      </c>
    </row>
    <row r="144" spans="1:12" x14ac:dyDescent="0.3">
      <c r="A144" s="1">
        <v>43959</v>
      </c>
      <c r="B144" s="2" t="s">
        <v>14</v>
      </c>
      <c r="C144">
        <v>232701</v>
      </c>
      <c r="D144">
        <v>23881948.5</v>
      </c>
      <c r="E144">
        <v>17462223.403999999</v>
      </c>
      <c r="F144">
        <v>512464.9846153846</v>
      </c>
      <c r="G144">
        <v>59</v>
      </c>
      <c r="H144">
        <v>14098</v>
      </c>
      <c r="I144">
        <v>13106</v>
      </c>
      <c r="J144">
        <f>WEEKNUM(Лист1[[#This Row],[Дата]])</f>
        <v>19</v>
      </c>
      <c r="K144" s="14">
        <f t="shared" si="4"/>
        <v>0.36763503406613507</v>
      </c>
      <c r="L144" s="14">
        <f t="shared" si="5"/>
        <v>0.24735251863492697</v>
      </c>
    </row>
    <row r="145" spans="1:12" x14ac:dyDescent="0.3">
      <c r="A145" s="1">
        <v>43959</v>
      </c>
      <c r="B145" s="2" t="s">
        <v>19</v>
      </c>
      <c r="C145">
        <v>34399.5</v>
      </c>
      <c r="D145">
        <v>3201358.5</v>
      </c>
      <c r="E145">
        <v>2481896.3339999998</v>
      </c>
      <c r="F145">
        <v>156377.12456923077</v>
      </c>
      <c r="G145">
        <v>21</v>
      </c>
      <c r="H145">
        <v>1957</v>
      </c>
      <c r="I145">
        <v>1755</v>
      </c>
      <c r="J145">
        <f>WEEKNUM(Лист1[[#This Row],[Дата]])</f>
        <v>19</v>
      </c>
      <c r="K145" s="14">
        <f t="shared" si="4"/>
        <v>0.28988405202261774</v>
      </c>
      <c r="L145" s="14">
        <f t="shared" si="5"/>
        <v>0.17588940489819227</v>
      </c>
    </row>
    <row r="146" spans="1:12" x14ac:dyDescent="0.3">
      <c r="A146" s="1">
        <v>43959</v>
      </c>
      <c r="B146" s="2" t="s">
        <v>17</v>
      </c>
      <c r="C146">
        <v>370092</v>
      </c>
      <c r="D146">
        <v>38091556.5</v>
      </c>
      <c r="E146">
        <v>28012065.349999998</v>
      </c>
      <c r="F146">
        <v>725212.99592307687</v>
      </c>
      <c r="G146">
        <v>129</v>
      </c>
      <c r="H146">
        <v>20452</v>
      </c>
      <c r="I146">
        <v>18857</v>
      </c>
      <c r="J146">
        <f>WEEKNUM(Лист1[[#This Row],[Дата]])</f>
        <v>19</v>
      </c>
      <c r="K146" s="14">
        <f t="shared" si="4"/>
        <v>0.35982677550050779</v>
      </c>
      <c r="L146" s="14">
        <f t="shared" si="5"/>
        <v>0.24557353423131775</v>
      </c>
    </row>
    <row r="147" spans="1:12" x14ac:dyDescent="0.3">
      <c r="A147" s="1">
        <v>43959</v>
      </c>
      <c r="B147" s="2" t="s">
        <v>15</v>
      </c>
      <c r="C147">
        <v>12528</v>
      </c>
      <c r="D147">
        <v>959703</v>
      </c>
      <c r="E147">
        <v>861486.47499999998</v>
      </c>
      <c r="F147">
        <v>87212.130769230775</v>
      </c>
      <c r="G147">
        <v>10</v>
      </c>
      <c r="H147">
        <v>638</v>
      </c>
      <c r="I147">
        <v>547</v>
      </c>
      <c r="J147">
        <f>WEEKNUM(Лист1[[#This Row],[Дата]])</f>
        <v>19</v>
      </c>
      <c r="K147" s="14">
        <f t="shared" si="4"/>
        <v>0.11400820308873685</v>
      </c>
      <c r="L147" s="14">
        <f t="shared" si="5"/>
        <v>1.1466458092523675E-2</v>
      </c>
    </row>
    <row r="148" spans="1:12" x14ac:dyDescent="0.3">
      <c r="A148" s="1">
        <v>43959</v>
      </c>
      <c r="B148" s="2" t="s">
        <v>12</v>
      </c>
      <c r="C148">
        <v>12976.5</v>
      </c>
      <c r="D148">
        <v>1046848.5</v>
      </c>
      <c r="E148">
        <v>892743.74599999993</v>
      </c>
      <c r="F148">
        <v>396844.24095384614</v>
      </c>
      <c r="G148">
        <v>15</v>
      </c>
      <c r="H148">
        <v>703</v>
      </c>
      <c r="I148">
        <v>609</v>
      </c>
      <c r="J148">
        <f>WEEKNUM(Лист1[[#This Row],[Дата]])</f>
        <v>19</v>
      </c>
      <c r="K148" s="14">
        <f t="shared" si="4"/>
        <v>0.17261924789781735</v>
      </c>
      <c r="L148" s="14">
        <f t="shared" si="5"/>
        <v>-0.23187642429047381</v>
      </c>
    </row>
    <row r="149" spans="1:12" x14ac:dyDescent="0.3">
      <c r="A149" s="1">
        <v>43959</v>
      </c>
      <c r="B149" s="2" t="s">
        <v>9</v>
      </c>
      <c r="C149">
        <v>225076.5</v>
      </c>
      <c r="D149">
        <v>22846078.5</v>
      </c>
      <c r="E149">
        <v>16722171.227</v>
      </c>
      <c r="F149">
        <v>479024.68461538455</v>
      </c>
      <c r="G149">
        <v>54</v>
      </c>
      <c r="H149">
        <v>13563</v>
      </c>
      <c r="I149">
        <v>12604</v>
      </c>
      <c r="J149">
        <f>WEEKNUM(Лист1[[#This Row],[Дата]])</f>
        <v>19</v>
      </c>
      <c r="K149" s="14">
        <f t="shared" si="4"/>
        <v>0.3662148407565759</v>
      </c>
      <c r="L149" s="14">
        <f t="shared" si="5"/>
        <v>0.24708321773404637</v>
      </c>
    </row>
    <row r="150" spans="1:12" x14ac:dyDescent="0.3">
      <c r="A150" s="1">
        <v>43959</v>
      </c>
      <c r="B150" s="2" t="s">
        <v>16</v>
      </c>
      <c r="C150">
        <v>25020</v>
      </c>
      <c r="D150">
        <v>2235960</v>
      </c>
      <c r="E150">
        <v>1780335.608</v>
      </c>
      <c r="F150">
        <v>140320.89928461539</v>
      </c>
      <c r="G150">
        <v>19</v>
      </c>
      <c r="H150">
        <v>1520</v>
      </c>
      <c r="I150">
        <v>1380</v>
      </c>
      <c r="J150">
        <f>WEEKNUM(Лист1[[#This Row],[Дата]])</f>
        <v>19</v>
      </c>
      <c r="K150" s="14">
        <f t="shared" si="4"/>
        <v>0.25592050732043775</v>
      </c>
      <c r="L150" s="14">
        <f t="shared" si="5"/>
        <v>0.14101481811632793</v>
      </c>
    </row>
    <row r="151" spans="1:12" x14ac:dyDescent="0.3">
      <c r="A151" s="1">
        <v>43959</v>
      </c>
      <c r="B151" s="2" t="s">
        <v>13</v>
      </c>
      <c r="C151">
        <v>25294.5</v>
      </c>
      <c r="D151">
        <v>2271454.5</v>
      </c>
      <c r="E151">
        <v>1811009.8979999998</v>
      </c>
      <c r="F151">
        <v>151659.17713846153</v>
      </c>
      <c r="G151">
        <v>19</v>
      </c>
      <c r="H151">
        <v>1522</v>
      </c>
      <c r="I151">
        <v>1340</v>
      </c>
      <c r="J151">
        <f>WEEKNUM(Лист1[[#This Row],[Дата]])</f>
        <v>19</v>
      </c>
      <c r="K151" s="14">
        <f t="shared" si="4"/>
        <v>0.25424742432854458</v>
      </c>
      <c r="L151" s="14">
        <f t="shared" si="5"/>
        <v>0.13594171701944224</v>
      </c>
    </row>
    <row r="152" spans="1:12" x14ac:dyDescent="0.3">
      <c r="A152" s="1">
        <v>43959</v>
      </c>
      <c r="B152" s="2" t="s">
        <v>11</v>
      </c>
      <c r="C152">
        <v>14494.5</v>
      </c>
      <c r="D152">
        <v>1269786</v>
      </c>
      <c r="E152">
        <v>1018857.6680000001</v>
      </c>
      <c r="F152">
        <v>197493.53076923077</v>
      </c>
      <c r="G152">
        <v>15</v>
      </c>
      <c r="H152">
        <v>879</v>
      </c>
      <c r="I152">
        <v>768</v>
      </c>
      <c r="J152">
        <f>WEEKNUM(Лист1[[#This Row],[Дата]])</f>
        <v>19</v>
      </c>
      <c r="K152" s="14">
        <f t="shared" si="4"/>
        <v>0.24628399027762915</v>
      </c>
      <c r="L152" s="14">
        <f t="shared" si="5"/>
        <v>4.2081737576858749E-2</v>
      </c>
    </row>
    <row r="153" spans="1:12" x14ac:dyDescent="0.3">
      <c r="A153" s="1">
        <v>43959</v>
      </c>
      <c r="B153" s="2" t="s">
        <v>18</v>
      </c>
      <c r="C153">
        <v>29409</v>
      </c>
      <c r="D153">
        <v>2645160</v>
      </c>
      <c r="E153">
        <v>2133443.3049999997</v>
      </c>
      <c r="F153">
        <v>355537.44449230767</v>
      </c>
      <c r="G153">
        <v>21</v>
      </c>
      <c r="H153">
        <v>1646</v>
      </c>
      <c r="I153">
        <v>1492</v>
      </c>
      <c r="J153">
        <f>WEEKNUM(Лист1[[#This Row],[Дата]])</f>
        <v>19</v>
      </c>
      <c r="K153" s="14">
        <f t="shared" si="4"/>
        <v>0.23985483645181768</v>
      </c>
      <c r="L153" s="14">
        <f t="shared" si="5"/>
        <v>5.9043403993593063E-2</v>
      </c>
    </row>
    <row r="154" spans="1:12" x14ac:dyDescent="0.3">
      <c r="A154" s="1">
        <v>43960</v>
      </c>
      <c r="B154" s="2" t="s">
        <v>22</v>
      </c>
      <c r="C154">
        <v>12037.5</v>
      </c>
      <c r="D154">
        <v>1081216.5</v>
      </c>
      <c r="E154">
        <v>910141.15500000003</v>
      </c>
      <c r="F154">
        <v>143296.04318461538</v>
      </c>
      <c r="G154">
        <v>15</v>
      </c>
      <c r="H154">
        <v>623</v>
      </c>
      <c r="I154">
        <v>535</v>
      </c>
      <c r="J154">
        <f>WEEKNUM(Лист1[[#This Row],[Дата]])</f>
        <v>19</v>
      </c>
      <c r="K154" s="14">
        <f t="shared" si="4"/>
        <v>0.18796572823915425</v>
      </c>
      <c r="L154" s="14">
        <f t="shared" si="5"/>
        <v>2.5692635855431908E-2</v>
      </c>
    </row>
    <row r="155" spans="1:12" x14ac:dyDescent="0.3">
      <c r="A155" s="1">
        <v>43960</v>
      </c>
      <c r="B155" s="2" t="s">
        <v>11</v>
      </c>
      <c r="C155">
        <v>13948.5</v>
      </c>
      <c r="D155">
        <v>1222932</v>
      </c>
      <c r="E155">
        <v>974409.1449999999</v>
      </c>
      <c r="F155">
        <v>299208.26923076925</v>
      </c>
      <c r="G155">
        <v>15</v>
      </c>
      <c r="H155">
        <v>849</v>
      </c>
      <c r="I155">
        <v>740</v>
      </c>
      <c r="J155">
        <f>WEEKNUM(Лист1[[#This Row],[Дата]])</f>
        <v>19</v>
      </c>
      <c r="K155" s="14">
        <f t="shared" si="4"/>
        <v>0.25504979738259753</v>
      </c>
      <c r="L155" s="14">
        <f t="shared" si="5"/>
        <v>-4.1445815655137941E-2</v>
      </c>
    </row>
    <row r="156" spans="1:12" x14ac:dyDescent="0.3">
      <c r="A156" s="1">
        <v>43960</v>
      </c>
      <c r="B156" s="2" t="s">
        <v>12</v>
      </c>
      <c r="C156">
        <v>11745</v>
      </c>
      <c r="D156">
        <v>955801.5</v>
      </c>
      <c r="E156">
        <v>795942.652</v>
      </c>
      <c r="F156">
        <v>165952.05877692305</v>
      </c>
      <c r="G156">
        <v>15</v>
      </c>
      <c r="H156">
        <v>654</v>
      </c>
      <c r="I156">
        <v>570</v>
      </c>
      <c r="J156">
        <f>WEEKNUM(Лист1[[#This Row],[Дата]])</f>
        <v>19</v>
      </c>
      <c r="K156" s="14">
        <f t="shared" si="4"/>
        <v>0.20084216821188772</v>
      </c>
      <c r="L156" s="14">
        <f t="shared" si="5"/>
        <v>-6.3749751145222621E-3</v>
      </c>
    </row>
    <row r="157" spans="1:12" x14ac:dyDescent="0.3">
      <c r="A157" s="1">
        <v>43960</v>
      </c>
      <c r="B157" s="2" t="s">
        <v>17</v>
      </c>
      <c r="C157">
        <v>285972</v>
      </c>
      <c r="D157">
        <v>29768199</v>
      </c>
      <c r="E157">
        <v>21483666.921</v>
      </c>
      <c r="F157">
        <v>549316.95015384618</v>
      </c>
      <c r="G157">
        <v>129</v>
      </c>
      <c r="H157">
        <v>16420</v>
      </c>
      <c r="I157">
        <v>15169</v>
      </c>
      <c r="J157">
        <f>WEEKNUM(Лист1[[#This Row],[Дата]])</f>
        <v>19</v>
      </c>
      <c r="K157" s="14">
        <f t="shared" si="4"/>
        <v>0.38562002052368349</v>
      </c>
      <c r="L157" s="14">
        <f t="shared" si="5"/>
        <v>0.25984827395322618</v>
      </c>
    </row>
    <row r="158" spans="1:12" x14ac:dyDescent="0.3">
      <c r="A158" s="1">
        <v>43960</v>
      </c>
      <c r="B158" s="2" t="s">
        <v>16</v>
      </c>
      <c r="C158">
        <v>26271</v>
      </c>
      <c r="D158">
        <v>2384937</v>
      </c>
      <c r="E158">
        <v>1880070.5110000002</v>
      </c>
      <c r="F158">
        <v>141472.14615384614</v>
      </c>
      <c r="G158">
        <v>19</v>
      </c>
      <c r="H158">
        <v>1542</v>
      </c>
      <c r="I158">
        <v>1412</v>
      </c>
      <c r="J158">
        <f>WEEKNUM(Лист1[[#This Row],[Дата]])</f>
        <v>19</v>
      </c>
      <c r="K158" s="14">
        <f t="shared" si="4"/>
        <v>0.26853593311852109</v>
      </c>
      <c r="L158" s="14">
        <f t="shared" si="5"/>
        <v>0.15237062565851997</v>
      </c>
    </row>
    <row r="159" spans="1:12" x14ac:dyDescent="0.3">
      <c r="A159" s="1">
        <v>43960</v>
      </c>
      <c r="B159" s="2" t="s">
        <v>19</v>
      </c>
      <c r="C159">
        <v>32239.5</v>
      </c>
      <c r="D159">
        <v>3084892.5</v>
      </c>
      <c r="E159">
        <v>2384575.3629999999</v>
      </c>
      <c r="F159">
        <v>184346.05176923078</v>
      </c>
      <c r="G159">
        <v>21</v>
      </c>
      <c r="H159">
        <v>1891</v>
      </c>
      <c r="I159">
        <v>1709</v>
      </c>
      <c r="J159">
        <f>WEEKNUM(Лист1[[#This Row],[Дата]])</f>
        <v>19</v>
      </c>
      <c r="K159" s="14">
        <f t="shared" si="4"/>
        <v>0.29368630904537285</v>
      </c>
      <c r="L159" s="14">
        <f t="shared" si="5"/>
        <v>0.16725739559182998</v>
      </c>
    </row>
    <row r="160" spans="1:12" x14ac:dyDescent="0.3">
      <c r="A160" s="1">
        <v>43960</v>
      </c>
      <c r="B160" s="2" t="s">
        <v>21</v>
      </c>
      <c r="C160">
        <v>83373</v>
      </c>
      <c r="D160">
        <v>7253427</v>
      </c>
      <c r="E160">
        <v>5531366.3810000001</v>
      </c>
      <c r="F160">
        <v>221053.87967692307</v>
      </c>
      <c r="G160">
        <v>36</v>
      </c>
      <c r="H160">
        <v>5413</v>
      </c>
      <c r="I160">
        <v>4959</v>
      </c>
      <c r="J160">
        <f>WEEKNUM(Лист1[[#This Row],[Дата]])</f>
        <v>19</v>
      </c>
      <c r="K160" s="14">
        <f t="shared" si="4"/>
        <v>0.31132644276018351</v>
      </c>
      <c r="L160" s="14">
        <f t="shared" si="5"/>
        <v>0.20693759505997328</v>
      </c>
    </row>
    <row r="161" spans="1:12" x14ac:dyDescent="0.3">
      <c r="A161" s="1">
        <v>43960</v>
      </c>
      <c r="B161" s="2" t="s">
        <v>9</v>
      </c>
      <c r="C161">
        <v>177976.5</v>
      </c>
      <c r="D161">
        <v>18085798.5</v>
      </c>
      <c r="E161">
        <v>13150397.668</v>
      </c>
      <c r="F161">
        <v>444057.73347692302</v>
      </c>
      <c r="G161">
        <v>54</v>
      </c>
      <c r="H161">
        <v>11288</v>
      </c>
      <c r="I161">
        <v>10492</v>
      </c>
      <c r="J161">
        <f>WEEKNUM(Лист1[[#This Row],[Дата]])</f>
        <v>19</v>
      </c>
      <c r="K161" s="14">
        <f t="shared" si="4"/>
        <v>0.37530430307896606</v>
      </c>
      <c r="L161" s="14">
        <f t="shared" si="5"/>
        <v>0.2483353498892005</v>
      </c>
    </row>
    <row r="162" spans="1:12" x14ac:dyDescent="0.3">
      <c r="A162" s="1">
        <v>43960</v>
      </c>
      <c r="B162" s="2" t="s">
        <v>10</v>
      </c>
      <c r="C162">
        <v>359214</v>
      </c>
      <c r="D162">
        <v>38693427</v>
      </c>
      <c r="E162">
        <v>27863789.055</v>
      </c>
      <c r="F162">
        <v>582268.72615384613</v>
      </c>
      <c r="G162">
        <v>125</v>
      </c>
      <c r="H162">
        <v>20132</v>
      </c>
      <c r="I162">
        <v>18617</v>
      </c>
      <c r="J162">
        <f>WEEKNUM(Лист1[[#This Row],[Дата]])</f>
        <v>19</v>
      </c>
      <c r="K162" s="14">
        <f t="shared" si="4"/>
        <v>0.38866350601576505</v>
      </c>
      <c r="L162" s="14">
        <f t="shared" si="5"/>
        <v>0.26483488316623272</v>
      </c>
    </row>
    <row r="163" spans="1:12" x14ac:dyDescent="0.3">
      <c r="A163" s="1">
        <v>43960</v>
      </c>
      <c r="B163" s="2" t="s">
        <v>14</v>
      </c>
      <c r="C163">
        <v>188319</v>
      </c>
      <c r="D163">
        <v>19218631.5</v>
      </c>
      <c r="E163">
        <v>13973128.512</v>
      </c>
      <c r="F163">
        <v>403874.8839461538</v>
      </c>
      <c r="G163">
        <v>59</v>
      </c>
      <c r="H163">
        <v>12016</v>
      </c>
      <c r="I163">
        <v>11137</v>
      </c>
      <c r="J163">
        <f>WEEKNUM(Лист1[[#This Row],[Дата]])</f>
        <v>19</v>
      </c>
      <c r="K163" s="14">
        <f t="shared" si="4"/>
        <v>0.37539932331511933</v>
      </c>
      <c r="L163" s="14">
        <f t="shared" si="5"/>
        <v>0.25192366605571503</v>
      </c>
    </row>
    <row r="164" spans="1:12" x14ac:dyDescent="0.3">
      <c r="A164" s="1">
        <v>43960</v>
      </c>
      <c r="B164" s="2" t="s">
        <v>13</v>
      </c>
      <c r="C164">
        <v>32079</v>
      </c>
      <c r="D164">
        <v>2902167</v>
      </c>
      <c r="E164">
        <v>2319890.3459999999</v>
      </c>
      <c r="F164">
        <v>194963.39216923076</v>
      </c>
      <c r="G164">
        <v>19</v>
      </c>
      <c r="H164">
        <v>1851</v>
      </c>
      <c r="I164">
        <v>1635</v>
      </c>
      <c r="J164">
        <f>WEEKNUM(Лист1[[#This Row],[Дата]])</f>
        <v>19</v>
      </c>
      <c r="K164" s="14">
        <f t="shared" si="4"/>
        <v>0.25099317948538941</v>
      </c>
      <c r="L164" s="14">
        <f t="shared" si="5"/>
        <v>0.13345657290940507</v>
      </c>
    </row>
    <row r="165" spans="1:12" x14ac:dyDescent="0.3">
      <c r="A165" s="1">
        <v>43960</v>
      </c>
      <c r="B165" s="2" t="s">
        <v>20</v>
      </c>
      <c r="C165">
        <v>69720</v>
      </c>
      <c r="D165">
        <v>6264933</v>
      </c>
      <c r="E165">
        <v>4726931.9569999995</v>
      </c>
      <c r="F165">
        <v>294634.35530769231</v>
      </c>
      <c r="G165">
        <v>31</v>
      </c>
      <c r="H165">
        <v>4556</v>
      </c>
      <c r="I165">
        <v>4220</v>
      </c>
      <c r="J165">
        <f>WEEKNUM(Лист1[[#This Row],[Дата]])</f>
        <v>19</v>
      </c>
      <c r="K165" s="14">
        <f t="shared" si="4"/>
        <v>0.32536982909652673</v>
      </c>
      <c r="L165" s="14">
        <f t="shared" si="5"/>
        <v>0.19846448281127801</v>
      </c>
    </row>
    <row r="166" spans="1:12" x14ac:dyDescent="0.3">
      <c r="A166" s="1">
        <v>43960</v>
      </c>
      <c r="B166" s="2" t="s">
        <v>18</v>
      </c>
      <c r="C166">
        <v>31147.5</v>
      </c>
      <c r="D166">
        <v>2831019</v>
      </c>
      <c r="E166">
        <v>2261296.2760000001</v>
      </c>
      <c r="F166">
        <v>225845</v>
      </c>
      <c r="G166">
        <v>21</v>
      </c>
      <c r="H166">
        <v>1735</v>
      </c>
      <c r="I166">
        <v>1568</v>
      </c>
      <c r="J166">
        <f>WEEKNUM(Лист1[[#This Row],[Дата]])</f>
        <v>19</v>
      </c>
      <c r="K166" s="14">
        <f t="shared" si="4"/>
        <v>0.25194519181174291</v>
      </c>
      <c r="L166" s="14">
        <f t="shared" si="5"/>
        <v>0.12146782624913501</v>
      </c>
    </row>
    <row r="167" spans="1:12" x14ac:dyDescent="0.3">
      <c r="A167" s="1">
        <v>43960</v>
      </c>
      <c r="B167" s="2" t="s">
        <v>15</v>
      </c>
      <c r="C167">
        <v>13216.5</v>
      </c>
      <c r="D167">
        <v>1046400</v>
      </c>
      <c r="E167">
        <v>937716.15799999994</v>
      </c>
      <c r="F167">
        <v>61387.776923076919</v>
      </c>
      <c r="G167">
        <v>10</v>
      </c>
      <c r="H167">
        <v>644</v>
      </c>
      <c r="I167">
        <v>559</v>
      </c>
      <c r="J167">
        <f>WEEKNUM(Лист1[[#This Row],[Дата]])</f>
        <v>19</v>
      </c>
      <c r="K167" s="14">
        <f t="shared" si="4"/>
        <v>0.11590270794928552</v>
      </c>
      <c r="L167" s="14">
        <f t="shared" si="5"/>
        <v>4.5198838949658968E-2</v>
      </c>
    </row>
    <row r="168" spans="1:12" x14ac:dyDescent="0.3">
      <c r="A168" s="1">
        <v>43961</v>
      </c>
      <c r="B168" s="2" t="s">
        <v>9</v>
      </c>
      <c r="C168">
        <v>231559.5</v>
      </c>
      <c r="D168">
        <v>23443725</v>
      </c>
      <c r="E168">
        <v>17121204.866</v>
      </c>
      <c r="F168">
        <v>269535.72538461542</v>
      </c>
      <c r="G168">
        <v>54</v>
      </c>
      <c r="H168">
        <v>13832</v>
      </c>
      <c r="I168">
        <v>12864</v>
      </c>
      <c r="J168">
        <f>WEEKNUM(Лист1[[#This Row],[Дата]])</f>
        <v>20</v>
      </c>
      <c r="K168" s="14">
        <f t="shared" si="4"/>
        <v>0.3692800935146523</v>
      </c>
      <c r="L168" s="14">
        <f t="shared" si="5"/>
        <v>0.25819209228121315</v>
      </c>
    </row>
    <row r="169" spans="1:12" x14ac:dyDescent="0.3">
      <c r="A169" s="1">
        <v>43961</v>
      </c>
      <c r="B169" s="2" t="s">
        <v>22</v>
      </c>
      <c r="C169">
        <v>13440</v>
      </c>
      <c r="D169">
        <v>1198285.5</v>
      </c>
      <c r="E169">
        <v>1018063.802</v>
      </c>
      <c r="F169">
        <v>178012.59307692308</v>
      </c>
      <c r="G169">
        <v>15</v>
      </c>
      <c r="H169">
        <v>706</v>
      </c>
      <c r="I169">
        <v>608</v>
      </c>
      <c r="J169">
        <f>WEEKNUM(Лист1[[#This Row],[Дата]])</f>
        <v>20</v>
      </c>
      <c r="K169" s="14">
        <f t="shared" si="4"/>
        <v>0.177023972020174</v>
      </c>
      <c r="L169" s="14">
        <f t="shared" si="5"/>
        <v>1.8435547480770639E-3</v>
      </c>
    </row>
    <row r="170" spans="1:12" x14ac:dyDescent="0.3">
      <c r="A170" s="1">
        <v>43961</v>
      </c>
      <c r="B170" s="2" t="s">
        <v>13</v>
      </c>
      <c r="C170">
        <v>31399.5</v>
      </c>
      <c r="D170">
        <v>2862298.5</v>
      </c>
      <c r="E170">
        <v>2267667.5189999999</v>
      </c>
      <c r="F170">
        <v>169650.86923076923</v>
      </c>
      <c r="G170">
        <v>19</v>
      </c>
      <c r="H170">
        <v>1848</v>
      </c>
      <c r="I170">
        <v>1649</v>
      </c>
      <c r="J170">
        <f>WEEKNUM(Лист1[[#This Row],[Дата]])</f>
        <v>20</v>
      </c>
      <c r="K170" s="14">
        <f t="shared" si="4"/>
        <v>0.26222141297954543</v>
      </c>
      <c r="L170" s="14">
        <f t="shared" si="5"/>
        <v>0.14847511947801073</v>
      </c>
    </row>
    <row r="171" spans="1:12" x14ac:dyDescent="0.3">
      <c r="A171" s="1">
        <v>43961</v>
      </c>
      <c r="B171" s="2" t="s">
        <v>15</v>
      </c>
      <c r="C171">
        <v>12918</v>
      </c>
      <c r="D171">
        <v>1004788.5</v>
      </c>
      <c r="E171">
        <v>896111.80299999996</v>
      </c>
      <c r="F171">
        <v>99729.923076923063</v>
      </c>
      <c r="G171">
        <v>10</v>
      </c>
      <c r="H171">
        <v>642</v>
      </c>
      <c r="I171">
        <v>556</v>
      </c>
      <c r="J171">
        <f>WEEKNUM(Лист1[[#This Row],[Дата]])</f>
        <v>20</v>
      </c>
      <c r="K171" s="14">
        <f t="shared" si="4"/>
        <v>0.12127582365969579</v>
      </c>
      <c r="L171" s="14">
        <f t="shared" si="5"/>
        <v>8.9041364656114001E-3</v>
      </c>
    </row>
    <row r="172" spans="1:12" x14ac:dyDescent="0.3">
      <c r="A172" s="1">
        <v>43961</v>
      </c>
      <c r="B172" s="2" t="s">
        <v>11</v>
      </c>
      <c r="C172">
        <v>16435.5</v>
      </c>
      <c r="D172">
        <v>1471537.5</v>
      </c>
      <c r="E172">
        <v>1176721.1640000001</v>
      </c>
      <c r="F172">
        <v>252262.82307692306</v>
      </c>
      <c r="G172">
        <v>15</v>
      </c>
      <c r="H172">
        <v>950</v>
      </c>
      <c r="I172">
        <v>848</v>
      </c>
      <c r="J172">
        <f>WEEKNUM(Лист1[[#This Row],[Дата]])</f>
        <v>20</v>
      </c>
      <c r="K172" s="14">
        <f t="shared" si="4"/>
        <v>0.25054052312430397</v>
      </c>
      <c r="L172" s="14">
        <f t="shared" si="5"/>
        <v>2.8917722397884413E-2</v>
      </c>
    </row>
    <row r="173" spans="1:12" x14ac:dyDescent="0.3">
      <c r="A173" s="1">
        <v>43961</v>
      </c>
      <c r="B173" s="2" t="s">
        <v>12</v>
      </c>
      <c r="C173">
        <v>14566.5</v>
      </c>
      <c r="D173">
        <v>1216557</v>
      </c>
      <c r="E173">
        <v>1013050.3829999999</v>
      </c>
      <c r="F173">
        <v>102510.40189230769</v>
      </c>
      <c r="G173">
        <v>15</v>
      </c>
      <c r="H173">
        <v>792</v>
      </c>
      <c r="I173">
        <v>695</v>
      </c>
      <c r="J173">
        <f>WEEKNUM(Лист1[[#This Row],[Дата]])</f>
        <v>20</v>
      </c>
      <c r="K173" s="14">
        <f t="shared" si="4"/>
        <v>0.20088499092941964</v>
      </c>
      <c r="L173" s="14">
        <f t="shared" si="5"/>
        <v>8.3018070758453896E-2</v>
      </c>
    </row>
    <row r="174" spans="1:12" x14ac:dyDescent="0.3">
      <c r="A174" s="1">
        <v>43961</v>
      </c>
      <c r="B174" s="2" t="s">
        <v>14</v>
      </c>
      <c r="C174">
        <v>243825</v>
      </c>
      <c r="D174">
        <v>24890404.5</v>
      </c>
      <c r="E174">
        <v>18159589.107999999</v>
      </c>
      <c r="F174">
        <v>258558.49999999997</v>
      </c>
      <c r="G174">
        <v>59</v>
      </c>
      <c r="H174">
        <v>14569</v>
      </c>
      <c r="I174">
        <v>13566</v>
      </c>
      <c r="J174">
        <f>WEEKNUM(Лист1[[#This Row],[Дата]])</f>
        <v>20</v>
      </c>
      <c r="K174" s="14">
        <f t="shared" si="4"/>
        <v>0.37064800045694962</v>
      </c>
      <c r="L174" s="14">
        <f t="shared" si="5"/>
        <v>0.26003020127696203</v>
      </c>
    </row>
    <row r="175" spans="1:12" x14ac:dyDescent="0.3">
      <c r="A175" s="1">
        <v>43961</v>
      </c>
      <c r="B175" s="2" t="s">
        <v>16</v>
      </c>
      <c r="C175">
        <v>31224</v>
      </c>
      <c r="D175">
        <v>2767270.5</v>
      </c>
      <c r="E175">
        <v>2174380.5969999996</v>
      </c>
      <c r="F175">
        <v>80170.980907692297</v>
      </c>
      <c r="G175">
        <v>19</v>
      </c>
      <c r="H175">
        <v>1836</v>
      </c>
      <c r="I175">
        <v>1680</v>
      </c>
      <c r="J175">
        <f>WEEKNUM(Лист1[[#This Row],[Дата]])</f>
        <v>20</v>
      </c>
      <c r="K175" s="14">
        <f t="shared" si="4"/>
        <v>0.27267071083048322</v>
      </c>
      <c r="L175" s="14">
        <f t="shared" si="5"/>
        <v>0.18527965447985953</v>
      </c>
    </row>
    <row r="176" spans="1:12" x14ac:dyDescent="0.3">
      <c r="A176" s="1">
        <v>43961</v>
      </c>
      <c r="B176" s="2" t="s">
        <v>19</v>
      </c>
      <c r="C176">
        <v>37489.5</v>
      </c>
      <c r="D176">
        <v>3549097.5</v>
      </c>
      <c r="E176">
        <v>2745646.9479999999</v>
      </c>
      <c r="F176">
        <v>258287.05384615384</v>
      </c>
      <c r="G176">
        <v>21</v>
      </c>
      <c r="H176">
        <v>2120</v>
      </c>
      <c r="I176">
        <v>1921</v>
      </c>
      <c r="J176">
        <f>WEEKNUM(Лист1[[#This Row],[Дата]])</f>
        <v>20</v>
      </c>
      <c r="K176" s="14">
        <f t="shared" si="4"/>
        <v>0.29262704463341666</v>
      </c>
      <c r="L176" s="14">
        <f t="shared" si="5"/>
        <v>0.15360623317726443</v>
      </c>
    </row>
    <row r="177" spans="1:12" x14ac:dyDescent="0.3">
      <c r="A177" s="1">
        <v>43961</v>
      </c>
      <c r="B177" s="2" t="s">
        <v>21</v>
      </c>
      <c r="C177">
        <v>88311</v>
      </c>
      <c r="D177">
        <v>7726069.5</v>
      </c>
      <c r="E177">
        <v>5922893.7209999999</v>
      </c>
      <c r="F177">
        <v>161614.12454615385</v>
      </c>
      <c r="G177">
        <v>36</v>
      </c>
      <c r="H177">
        <v>5746</v>
      </c>
      <c r="I177">
        <v>5277</v>
      </c>
      <c r="J177">
        <f>WEEKNUM(Лист1[[#This Row],[Дата]])</f>
        <v>20</v>
      </c>
      <c r="K177" s="14">
        <f t="shared" si="4"/>
        <v>0.30444169082533501</v>
      </c>
      <c r="L177" s="14">
        <f t="shared" si="5"/>
        <v>0.21247047472894803</v>
      </c>
    </row>
    <row r="178" spans="1:12" x14ac:dyDescent="0.3">
      <c r="A178" s="1">
        <v>43961</v>
      </c>
      <c r="B178" s="2" t="s">
        <v>10</v>
      </c>
      <c r="C178">
        <v>368649</v>
      </c>
      <c r="D178">
        <v>39010875</v>
      </c>
      <c r="E178">
        <v>28090230.958999999</v>
      </c>
      <c r="F178">
        <v>532663.16153846146</v>
      </c>
      <c r="G178">
        <v>125</v>
      </c>
      <c r="H178">
        <v>20368</v>
      </c>
      <c r="I178">
        <v>18884</v>
      </c>
      <c r="J178">
        <f>WEEKNUM(Лист1[[#This Row],[Дата]])</f>
        <v>20</v>
      </c>
      <c r="K178" s="14">
        <f t="shared" si="4"/>
        <v>0.38877017625592253</v>
      </c>
      <c r="L178" s="14">
        <f t="shared" si="5"/>
        <v>0.26628423175490268</v>
      </c>
    </row>
    <row r="179" spans="1:12" x14ac:dyDescent="0.3">
      <c r="A179" s="1">
        <v>43961</v>
      </c>
      <c r="B179" s="2" t="s">
        <v>18</v>
      </c>
      <c r="C179">
        <v>36619.5</v>
      </c>
      <c r="D179">
        <v>3312967.5</v>
      </c>
      <c r="E179">
        <v>2647972.3429999999</v>
      </c>
      <c r="F179">
        <v>371661.65384615387</v>
      </c>
      <c r="G179">
        <v>21</v>
      </c>
      <c r="H179">
        <v>2016</v>
      </c>
      <c r="I179">
        <v>1846</v>
      </c>
      <c r="J179">
        <f>WEEKNUM(Лист1[[#This Row],[Дата]])</f>
        <v>20</v>
      </c>
      <c r="K179" s="14">
        <f t="shared" si="4"/>
        <v>0.25113372454887462</v>
      </c>
      <c r="L179" s="14">
        <f t="shared" si="5"/>
        <v>8.8541014408938884E-2</v>
      </c>
    </row>
    <row r="180" spans="1:12" x14ac:dyDescent="0.3">
      <c r="A180" s="1">
        <v>43961</v>
      </c>
      <c r="B180" s="2" t="s">
        <v>20</v>
      </c>
      <c r="C180">
        <v>84132</v>
      </c>
      <c r="D180">
        <v>7483194</v>
      </c>
      <c r="E180">
        <v>5637882.125</v>
      </c>
      <c r="F180">
        <v>126673.26923076922</v>
      </c>
      <c r="G180">
        <v>31</v>
      </c>
      <c r="H180">
        <v>5495</v>
      </c>
      <c r="I180">
        <v>5093</v>
      </c>
      <c r="J180">
        <f>WEEKNUM(Лист1[[#This Row],[Дата]])</f>
        <v>20</v>
      </c>
      <c r="K180" s="14">
        <f t="shared" si="4"/>
        <v>0.32730586310369164</v>
      </c>
      <c r="L180" s="14">
        <f t="shared" si="5"/>
        <v>0.22966645068525962</v>
      </c>
    </row>
    <row r="181" spans="1:12" x14ac:dyDescent="0.3">
      <c r="A181" s="1">
        <v>43961</v>
      </c>
      <c r="B181" s="2" t="s">
        <v>17</v>
      </c>
      <c r="C181">
        <v>287206.5</v>
      </c>
      <c r="D181">
        <v>29536176.10605</v>
      </c>
      <c r="E181">
        <v>21276357.105999999</v>
      </c>
      <c r="F181">
        <v>541588.89356153843</v>
      </c>
      <c r="G181">
        <v>129</v>
      </c>
      <c r="H181">
        <v>16437</v>
      </c>
      <c r="I181">
        <v>15285</v>
      </c>
      <c r="J181">
        <f>WEEKNUM(Лист1[[#This Row],[Дата]])</f>
        <v>20</v>
      </c>
      <c r="K181" s="14">
        <f t="shared" si="4"/>
        <v>0.38821584723828056</v>
      </c>
      <c r="L181" s="14">
        <f t="shared" si="5"/>
        <v>0.26131446666542291</v>
      </c>
    </row>
    <row r="182" spans="1:12" x14ac:dyDescent="0.3">
      <c r="A182" s="1">
        <v>43962</v>
      </c>
      <c r="B182" s="2" t="s">
        <v>21</v>
      </c>
      <c r="C182">
        <v>59574</v>
      </c>
      <c r="D182">
        <v>5178169.5</v>
      </c>
      <c r="E182">
        <v>3929032.2650000001</v>
      </c>
      <c r="F182">
        <v>208822.33076923079</v>
      </c>
      <c r="G182">
        <v>36</v>
      </c>
      <c r="H182">
        <v>4150</v>
      </c>
      <c r="I182">
        <v>3838</v>
      </c>
      <c r="J182">
        <f>WEEKNUM(Лист1[[#This Row],[Дата]])</f>
        <v>20</v>
      </c>
      <c r="K182" s="14">
        <f t="shared" si="4"/>
        <v>0.31792491146671709</v>
      </c>
      <c r="L182" s="14">
        <f t="shared" si="5"/>
        <v>0.20090398822031011</v>
      </c>
    </row>
    <row r="183" spans="1:12" x14ac:dyDescent="0.3">
      <c r="A183" s="1">
        <v>43962</v>
      </c>
      <c r="B183" s="2" t="s">
        <v>20</v>
      </c>
      <c r="C183">
        <v>72220.5</v>
      </c>
      <c r="D183">
        <v>6398719.5</v>
      </c>
      <c r="E183">
        <v>4782829.6060000006</v>
      </c>
      <c r="F183">
        <v>186502.14615384614</v>
      </c>
      <c r="G183">
        <v>31</v>
      </c>
      <c r="H183">
        <v>4826</v>
      </c>
      <c r="I183">
        <v>4483</v>
      </c>
      <c r="J183">
        <f>WEEKNUM(Лист1[[#This Row],[Дата]])</f>
        <v>20</v>
      </c>
      <c r="K183" s="14">
        <f t="shared" si="4"/>
        <v>0.33785228141368145</v>
      </c>
      <c r="L183" s="14">
        <f t="shared" si="5"/>
        <v>0.22338653035910597</v>
      </c>
    </row>
    <row r="184" spans="1:12" x14ac:dyDescent="0.3">
      <c r="A184" s="1">
        <v>43962</v>
      </c>
      <c r="B184" s="2" t="s">
        <v>19</v>
      </c>
      <c r="C184">
        <v>32733</v>
      </c>
      <c r="D184">
        <v>3079630.5</v>
      </c>
      <c r="E184">
        <v>2364369.4010000001</v>
      </c>
      <c r="F184">
        <v>281373.57021538459</v>
      </c>
      <c r="G184">
        <v>21</v>
      </c>
      <c r="H184">
        <v>1916</v>
      </c>
      <c r="I184">
        <v>1733</v>
      </c>
      <c r="J184">
        <f>WEEKNUM(Лист1[[#This Row],[Дата]])</f>
        <v>20</v>
      </c>
      <c r="K184" s="14">
        <f t="shared" si="4"/>
        <v>0.30251664511369641</v>
      </c>
      <c r="L184" s="14">
        <f t="shared" si="5"/>
        <v>0.14088947644355884</v>
      </c>
    </row>
    <row r="185" spans="1:12" x14ac:dyDescent="0.3">
      <c r="A185" s="1">
        <v>43962</v>
      </c>
      <c r="B185" s="2" t="s">
        <v>18</v>
      </c>
      <c r="C185">
        <v>27187.5</v>
      </c>
      <c r="D185">
        <v>2479396.5</v>
      </c>
      <c r="E185">
        <v>1950422.9030000002</v>
      </c>
      <c r="F185">
        <v>381635.95355384616</v>
      </c>
      <c r="G185">
        <v>21</v>
      </c>
      <c r="H185">
        <v>1597</v>
      </c>
      <c r="I185">
        <v>1457</v>
      </c>
      <c r="J185">
        <f>WEEKNUM(Лист1[[#This Row],[Дата]])</f>
        <v>20</v>
      </c>
      <c r="K185" s="14">
        <f t="shared" si="4"/>
        <v>0.27120969313186938</v>
      </c>
      <c r="L185" s="14">
        <f t="shared" si="5"/>
        <v>5.9424800932869622E-2</v>
      </c>
    </row>
    <row r="186" spans="1:12" x14ac:dyDescent="0.3">
      <c r="A186" s="1">
        <v>43962</v>
      </c>
      <c r="B186" s="2" t="s">
        <v>9</v>
      </c>
      <c r="C186">
        <v>166948.5</v>
      </c>
      <c r="D186">
        <v>16971231</v>
      </c>
      <c r="E186">
        <v>12200989.641000001</v>
      </c>
      <c r="F186">
        <v>416475.07692307688</v>
      </c>
      <c r="G186">
        <v>54</v>
      </c>
      <c r="H186">
        <v>10570</v>
      </c>
      <c r="I186">
        <v>9926</v>
      </c>
      <c r="J186">
        <f>WEEKNUM(Лист1[[#This Row],[Дата]])</f>
        <v>20</v>
      </c>
      <c r="K186" s="14">
        <f t="shared" si="4"/>
        <v>0.39097167519675291</v>
      </c>
      <c r="L186" s="14">
        <f t="shared" si="5"/>
        <v>0.25653803675625664</v>
      </c>
    </row>
    <row r="187" spans="1:12" x14ac:dyDescent="0.3">
      <c r="A187" s="1">
        <v>43962</v>
      </c>
      <c r="B187" s="2" t="s">
        <v>14</v>
      </c>
      <c r="C187">
        <v>175293</v>
      </c>
      <c r="D187">
        <v>17919144</v>
      </c>
      <c r="E187">
        <v>12903628.608999999</v>
      </c>
      <c r="F187">
        <v>355401.60769230768</v>
      </c>
      <c r="G187">
        <v>60</v>
      </c>
      <c r="H187">
        <v>11100</v>
      </c>
      <c r="I187">
        <v>10407</v>
      </c>
      <c r="J187">
        <f>WEEKNUM(Лист1[[#This Row],[Дата]])</f>
        <v>20</v>
      </c>
      <c r="K187" s="14">
        <f t="shared" si="4"/>
        <v>0.38869030898035828</v>
      </c>
      <c r="L187" s="14">
        <f t="shared" si="5"/>
        <v>0.26006341504413899</v>
      </c>
    </row>
    <row r="188" spans="1:12" x14ac:dyDescent="0.3">
      <c r="A188" s="1">
        <v>43962</v>
      </c>
      <c r="B188" s="2" t="s">
        <v>13</v>
      </c>
      <c r="C188">
        <v>42397.5</v>
      </c>
      <c r="D188">
        <v>3911979</v>
      </c>
      <c r="E188">
        <v>3086459.8370000003</v>
      </c>
      <c r="F188">
        <v>164514.63076923075</v>
      </c>
      <c r="G188">
        <v>19</v>
      </c>
      <c r="H188">
        <v>2530</v>
      </c>
      <c r="I188">
        <v>2270</v>
      </c>
      <c r="J188">
        <f>WEEKNUM(Лист1[[#This Row],[Дата]])</f>
        <v>20</v>
      </c>
      <c r="K188" s="14">
        <f t="shared" si="4"/>
        <v>0.26746473519720049</v>
      </c>
      <c r="L188" s="14">
        <f t="shared" si="5"/>
        <v>0.16896934575333072</v>
      </c>
    </row>
    <row r="189" spans="1:12" x14ac:dyDescent="0.3">
      <c r="A189" s="1">
        <v>43962</v>
      </c>
      <c r="B189" s="2" t="s">
        <v>12</v>
      </c>
      <c r="C189">
        <v>10941</v>
      </c>
      <c r="D189">
        <v>880356</v>
      </c>
      <c r="E189">
        <v>723289.05500000005</v>
      </c>
      <c r="F189">
        <v>166333.57363076921</v>
      </c>
      <c r="G189">
        <v>15</v>
      </c>
      <c r="H189">
        <v>654</v>
      </c>
      <c r="I189">
        <v>564</v>
      </c>
      <c r="J189">
        <f>WEEKNUM(Лист1[[#This Row],[Дата]])</f>
        <v>20</v>
      </c>
      <c r="K189" s="14">
        <f t="shared" si="4"/>
        <v>0.21715653501766308</v>
      </c>
      <c r="L189" s="14">
        <f t="shared" si="5"/>
        <v>-1.052600156160606E-2</v>
      </c>
    </row>
    <row r="190" spans="1:12" x14ac:dyDescent="0.3">
      <c r="A190" s="1">
        <v>43962</v>
      </c>
      <c r="B190" s="2" t="s">
        <v>11</v>
      </c>
      <c r="C190">
        <v>12238.5</v>
      </c>
      <c r="D190">
        <v>1096002</v>
      </c>
      <c r="E190">
        <v>872395.08600000001</v>
      </c>
      <c r="F190">
        <v>218895.40769230769</v>
      </c>
      <c r="G190">
        <v>15</v>
      </c>
      <c r="H190">
        <v>812</v>
      </c>
      <c r="I190">
        <v>714</v>
      </c>
      <c r="J190">
        <f>WEEKNUM(Лист1[[#This Row],[Дата]])</f>
        <v>20</v>
      </c>
      <c r="K190" s="14">
        <f t="shared" si="4"/>
        <v>0.25631381651317553</v>
      </c>
      <c r="L190" s="14">
        <f t="shared" si="5"/>
        <v>4.2988117792597969E-3</v>
      </c>
    </row>
    <row r="191" spans="1:12" x14ac:dyDescent="0.3">
      <c r="A191" s="1">
        <v>43962</v>
      </c>
      <c r="B191" s="2" t="s">
        <v>22</v>
      </c>
      <c r="C191">
        <v>12654</v>
      </c>
      <c r="D191">
        <v>1081158</v>
      </c>
      <c r="E191">
        <v>927698.82299999986</v>
      </c>
      <c r="F191">
        <v>197299.08136923076</v>
      </c>
      <c r="G191">
        <v>15</v>
      </c>
      <c r="H191">
        <v>684</v>
      </c>
      <c r="I191">
        <v>585</v>
      </c>
      <c r="J191">
        <f>WEEKNUM(Лист1[[#This Row],[Дата]])</f>
        <v>20</v>
      </c>
      <c r="K191" s="14">
        <f t="shared" si="4"/>
        <v>0.1654191782886418</v>
      </c>
      <c r="L191" s="14">
        <f t="shared" si="5"/>
        <v>-4.0549026478304384E-2</v>
      </c>
    </row>
    <row r="192" spans="1:12" x14ac:dyDescent="0.3">
      <c r="A192" s="1">
        <v>43962</v>
      </c>
      <c r="B192" s="2" t="s">
        <v>10</v>
      </c>
      <c r="C192">
        <v>318565.5</v>
      </c>
      <c r="D192">
        <v>33781581</v>
      </c>
      <c r="E192">
        <v>24232690.171</v>
      </c>
      <c r="F192">
        <v>605833.76570769225</v>
      </c>
      <c r="G192">
        <v>125</v>
      </c>
      <c r="H192">
        <v>18066</v>
      </c>
      <c r="I192">
        <v>16883</v>
      </c>
      <c r="J192">
        <f>WEEKNUM(Лист1[[#This Row],[Дата]])</f>
        <v>20</v>
      </c>
      <c r="K192" s="14">
        <f t="shared" si="4"/>
        <v>0.39404996975645112</v>
      </c>
      <c r="L192" s="14">
        <f t="shared" si="5"/>
        <v>0.26473175021892281</v>
      </c>
    </row>
    <row r="193" spans="1:12" x14ac:dyDescent="0.3">
      <c r="A193" s="1">
        <v>43962</v>
      </c>
      <c r="B193" s="2" t="s">
        <v>17</v>
      </c>
      <c r="C193">
        <v>237099</v>
      </c>
      <c r="D193">
        <v>24628233.223949999</v>
      </c>
      <c r="E193">
        <v>17679930.469999999</v>
      </c>
      <c r="F193">
        <v>622499.33031538466</v>
      </c>
      <c r="G193">
        <v>129</v>
      </c>
      <c r="H193">
        <v>14043</v>
      </c>
      <c r="I193">
        <v>13167</v>
      </c>
      <c r="J193">
        <f>WEEKNUM(Лист1[[#This Row],[Дата]])</f>
        <v>20</v>
      </c>
      <c r="K193" s="14">
        <f t="shared" si="4"/>
        <v>0.39300509499967506</v>
      </c>
      <c r="L193" s="14">
        <f t="shared" si="5"/>
        <v>0.25685169399334001</v>
      </c>
    </row>
    <row r="194" spans="1:12" x14ac:dyDescent="0.3">
      <c r="A194" s="1">
        <v>43962</v>
      </c>
      <c r="B194" s="2" t="s">
        <v>15</v>
      </c>
      <c r="C194">
        <v>9007.5</v>
      </c>
      <c r="D194">
        <v>734335.5</v>
      </c>
      <c r="E194">
        <v>622482.40399999998</v>
      </c>
      <c r="F194">
        <v>113093.66153846154</v>
      </c>
      <c r="G194">
        <v>10</v>
      </c>
      <c r="H194">
        <v>494</v>
      </c>
      <c r="I194">
        <v>421</v>
      </c>
      <c r="J194">
        <f>WEEKNUM(Лист1[[#This Row],[Дата]])</f>
        <v>20</v>
      </c>
      <c r="K194" s="14">
        <f t="shared" ref="K194:K257" si="6" xml:space="preserve"> (D194 - E194) / E194</f>
        <v>0.17968876755590993</v>
      </c>
      <c r="L194" s="14">
        <f t="shared" ref="L194:L257" si="7">(D194-E194-F194)/D194</f>
        <v>-1.6893715998498287E-3</v>
      </c>
    </row>
    <row r="195" spans="1:12" x14ac:dyDescent="0.3">
      <c r="A195" s="1">
        <v>43962</v>
      </c>
      <c r="B195" s="2" t="s">
        <v>16</v>
      </c>
      <c r="C195">
        <v>23629.5</v>
      </c>
      <c r="D195">
        <v>2164365</v>
      </c>
      <c r="E195">
        <v>1678039.8589999999</v>
      </c>
      <c r="F195">
        <v>151098.71538461538</v>
      </c>
      <c r="G195">
        <v>19</v>
      </c>
      <c r="H195">
        <v>1527</v>
      </c>
      <c r="I195">
        <v>1389</v>
      </c>
      <c r="J195">
        <f>WEEKNUM(Лист1[[#This Row],[Дата]])</f>
        <v>20</v>
      </c>
      <c r="K195" s="14">
        <f t="shared" si="6"/>
        <v>0.28981739521361399</v>
      </c>
      <c r="L195" s="14">
        <f t="shared" si="7"/>
        <v>0.15488442366023508</v>
      </c>
    </row>
    <row r="196" spans="1:12" x14ac:dyDescent="0.3">
      <c r="A196" s="1">
        <v>43963</v>
      </c>
      <c r="B196" s="2" t="s">
        <v>22</v>
      </c>
      <c r="C196">
        <v>11296.5</v>
      </c>
      <c r="D196">
        <v>989632.5</v>
      </c>
      <c r="E196">
        <v>829947.41200000001</v>
      </c>
      <c r="F196">
        <v>196319.5046923077</v>
      </c>
      <c r="G196">
        <v>15</v>
      </c>
      <c r="H196">
        <v>624</v>
      </c>
      <c r="I196">
        <v>538</v>
      </c>
      <c r="J196">
        <f>WEEKNUM(Лист1[[#This Row],[Дата]])</f>
        <v>20</v>
      </c>
      <c r="K196" s="14">
        <f t="shared" si="6"/>
        <v>0.19240386281245489</v>
      </c>
      <c r="L196" s="14">
        <f t="shared" si="7"/>
        <v>-3.7018202910987376E-2</v>
      </c>
    </row>
    <row r="197" spans="1:12" x14ac:dyDescent="0.3">
      <c r="A197" s="1">
        <v>43963</v>
      </c>
      <c r="B197" s="2" t="s">
        <v>11</v>
      </c>
      <c r="C197">
        <v>12802.5</v>
      </c>
      <c r="D197">
        <v>1123830</v>
      </c>
      <c r="E197">
        <v>914932.571</v>
      </c>
      <c r="F197">
        <v>284287.79007692303</v>
      </c>
      <c r="G197">
        <v>15</v>
      </c>
      <c r="H197">
        <v>845</v>
      </c>
      <c r="I197">
        <v>743</v>
      </c>
      <c r="J197">
        <f>WEEKNUM(Лист1[[#This Row],[Дата]])</f>
        <v>20</v>
      </c>
      <c r="K197" s="14">
        <f t="shared" si="6"/>
        <v>0.22832002665691525</v>
      </c>
      <c r="L197" s="14">
        <f t="shared" si="7"/>
        <v>-6.7083421048488676E-2</v>
      </c>
    </row>
    <row r="198" spans="1:12" x14ac:dyDescent="0.3">
      <c r="A198" s="1">
        <v>43963</v>
      </c>
      <c r="B198" s="2" t="s">
        <v>12</v>
      </c>
      <c r="C198">
        <v>13443</v>
      </c>
      <c r="D198">
        <v>1092277.5</v>
      </c>
      <c r="E198">
        <v>921493.48300000001</v>
      </c>
      <c r="F198">
        <v>218151.6</v>
      </c>
      <c r="G198">
        <v>15</v>
      </c>
      <c r="H198">
        <v>750</v>
      </c>
      <c r="I198">
        <v>659</v>
      </c>
      <c r="J198">
        <f>WEEKNUM(Лист1[[#This Row],[Дата]])</f>
        <v>20</v>
      </c>
      <c r="K198" s="14">
        <f t="shared" si="6"/>
        <v>0.18533393903557319</v>
      </c>
      <c r="L198" s="14">
        <f t="shared" si="7"/>
        <v>-4.3365887331744922E-2</v>
      </c>
    </row>
    <row r="199" spans="1:12" x14ac:dyDescent="0.3">
      <c r="A199" s="1">
        <v>43963</v>
      </c>
      <c r="B199" s="2" t="s">
        <v>10</v>
      </c>
      <c r="C199">
        <v>373392</v>
      </c>
      <c r="D199">
        <v>39578577</v>
      </c>
      <c r="E199">
        <v>28453665.594999999</v>
      </c>
      <c r="F199">
        <v>535419.89796923078</v>
      </c>
      <c r="G199">
        <v>125</v>
      </c>
      <c r="H199">
        <v>21106</v>
      </c>
      <c r="I199">
        <v>19651</v>
      </c>
      <c r="J199">
        <f>WEEKNUM(Лист1[[#This Row],[Дата]])</f>
        <v>20</v>
      </c>
      <c r="K199" s="14">
        <f t="shared" si="6"/>
        <v>0.39098341715785534</v>
      </c>
      <c r="L199" s="14">
        <f t="shared" si="7"/>
        <v>0.26755614551353807</v>
      </c>
    </row>
    <row r="200" spans="1:12" x14ac:dyDescent="0.3">
      <c r="A200" s="1">
        <v>43963</v>
      </c>
      <c r="B200" s="2" t="s">
        <v>19</v>
      </c>
      <c r="C200">
        <v>32419.5</v>
      </c>
      <c r="D200">
        <v>3080614.5</v>
      </c>
      <c r="E200">
        <v>2363955.7909999997</v>
      </c>
      <c r="F200">
        <v>200042.36143846155</v>
      </c>
      <c r="G200">
        <v>21</v>
      </c>
      <c r="H200">
        <v>1926</v>
      </c>
      <c r="I200">
        <v>1745</v>
      </c>
      <c r="J200">
        <f>WEEKNUM(Лист1[[#This Row],[Дата]])</f>
        <v>20</v>
      </c>
      <c r="K200" s="14">
        <f t="shared" si="6"/>
        <v>0.30316079163935616</v>
      </c>
      <c r="L200" s="14">
        <f t="shared" si="7"/>
        <v>0.16769912222432851</v>
      </c>
    </row>
    <row r="201" spans="1:12" x14ac:dyDescent="0.3">
      <c r="A201" s="1">
        <v>43963</v>
      </c>
      <c r="B201" s="2" t="s">
        <v>14</v>
      </c>
      <c r="C201">
        <v>192886.5</v>
      </c>
      <c r="D201">
        <v>19205179.5</v>
      </c>
      <c r="E201">
        <v>13834210.461999999</v>
      </c>
      <c r="F201">
        <v>383344.65076923074</v>
      </c>
      <c r="G201">
        <v>60</v>
      </c>
      <c r="H201">
        <v>12000</v>
      </c>
      <c r="I201">
        <v>11194</v>
      </c>
      <c r="J201">
        <f>WEEKNUM(Лист1[[#This Row],[Дата]])</f>
        <v>20</v>
      </c>
      <c r="K201" s="14">
        <f t="shared" si="6"/>
        <v>0.38823820504632722</v>
      </c>
      <c r="L201" s="14">
        <f t="shared" si="7"/>
        <v>0.25970204481716869</v>
      </c>
    </row>
    <row r="202" spans="1:12" x14ac:dyDescent="0.3">
      <c r="A202" s="1">
        <v>43963</v>
      </c>
      <c r="B202" s="2" t="s">
        <v>9</v>
      </c>
      <c r="C202">
        <v>189679.5</v>
      </c>
      <c r="D202">
        <v>18718036.5</v>
      </c>
      <c r="E202">
        <v>13500671.991999999</v>
      </c>
      <c r="F202">
        <v>344959.87384615385</v>
      </c>
      <c r="G202">
        <v>54</v>
      </c>
      <c r="H202">
        <v>11614</v>
      </c>
      <c r="I202">
        <v>10862</v>
      </c>
      <c r="J202">
        <f>WEEKNUM(Лист1[[#This Row],[Дата]])</f>
        <v>20</v>
      </c>
      <c r="K202" s="14">
        <f t="shared" si="6"/>
        <v>0.38645220853388773</v>
      </c>
      <c r="L202" s="14">
        <f t="shared" si="7"/>
        <v>0.26030532818727259</v>
      </c>
    </row>
    <row r="203" spans="1:12" x14ac:dyDescent="0.3">
      <c r="A203" s="1">
        <v>43963</v>
      </c>
      <c r="B203" s="2" t="s">
        <v>16</v>
      </c>
      <c r="C203">
        <v>25483.5</v>
      </c>
      <c r="D203">
        <v>2243160</v>
      </c>
      <c r="E203">
        <v>1757185.7729999998</v>
      </c>
      <c r="F203">
        <v>114933.59230769231</v>
      </c>
      <c r="G203">
        <v>19</v>
      </c>
      <c r="H203">
        <v>1598</v>
      </c>
      <c r="I203">
        <v>1454</v>
      </c>
      <c r="J203">
        <f>WEEKNUM(Лист1[[#This Row],[Дата]])</f>
        <v>20</v>
      </c>
      <c r="K203" s="14">
        <f t="shared" si="6"/>
        <v>0.27656394358936132</v>
      </c>
      <c r="L203" s="14">
        <f t="shared" si="7"/>
        <v>0.16540979452750046</v>
      </c>
    </row>
    <row r="204" spans="1:12" x14ac:dyDescent="0.3">
      <c r="A204" s="1">
        <v>43963</v>
      </c>
      <c r="B204" s="2" t="s">
        <v>21</v>
      </c>
      <c r="C204">
        <v>64390.5</v>
      </c>
      <c r="D204">
        <v>5523145.5</v>
      </c>
      <c r="E204">
        <v>4230689.2069999995</v>
      </c>
      <c r="F204">
        <v>183154.05167692306</v>
      </c>
      <c r="G204">
        <v>36</v>
      </c>
      <c r="H204">
        <v>4418</v>
      </c>
      <c r="I204">
        <v>4088</v>
      </c>
      <c r="J204">
        <f>WEEKNUM(Лист1[[#This Row],[Дата]])</f>
        <v>20</v>
      </c>
      <c r="K204" s="14">
        <f t="shared" si="6"/>
        <v>0.30549544761206582</v>
      </c>
      <c r="L204" s="14">
        <f t="shared" si="7"/>
        <v>0.20084610143315573</v>
      </c>
    </row>
    <row r="205" spans="1:12" x14ac:dyDescent="0.3">
      <c r="A205" s="1">
        <v>43963</v>
      </c>
      <c r="B205" s="2" t="s">
        <v>18</v>
      </c>
      <c r="C205">
        <v>28219.5</v>
      </c>
      <c r="D205">
        <v>2595778.5</v>
      </c>
      <c r="E205">
        <v>2050101.9780000001</v>
      </c>
      <c r="F205">
        <v>309760.33573076921</v>
      </c>
      <c r="G205">
        <v>21</v>
      </c>
      <c r="H205">
        <v>1656</v>
      </c>
      <c r="I205">
        <v>1516</v>
      </c>
      <c r="J205">
        <f>WEEKNUM(Лист1[[#This Row],[Дата]])</f>
        <v>20</v>
      </c>
      <c r="K205" s="14">
        <f t="shared" si="6"/>
        <v>0.26617042852294631</v>
      </c>
      <c r="L205" s="14">
        <f t="shared" si="7"/>
        <v>9.0884559783984145E-2</v>
      </c>
    </row>
    <row r="206" spans="1:12" x14ac:dyDescent="0.3">
      <c r="A206" s="1">
        <v>43963</v>
      </c>
      <c r="B206" s="2" t="s">
        <v>20</v>
      </c>
      <c r="C206">
        <v>71520</v>
      </c>
      <c r="D206">
        <v>6398361</v>
      </c>
      <c r="E206">
        <v>4793096.1439999994</v>
      </c>
      <c r="F206">
        <v>181432.06769230767</v>
      </c>
      <c r="G206">
        <v>31</v>
      </c>
      <c r="H206">
        <v>4800</v>
      </c>
      <c r="I206">
        <v>4470</v>
      </c>
      <c r="J206">
        <f>WEEKNUM(Лист1[[#This Row],[Дата]])</f>
        <v>20</v>
      </c>
      <c r="K206" s="14">
        <f t="shared" si="6"/>
        <v>0.33491188321132931</v>
      </c>
      <c r="L206" s="14">
        <f t="shared" si="7"/>
        <v>0.22253086193600094</v>
      </c>
    </row>
    <row r="207" spans="1:12" x14ac:dyDescent="0.3">
      <c r="A207" s="1">
        <v>43963</v>
      </c>
      <c r="B207" s="2" t="s">
        <v>13</v>
      </c>
      <c r="C207">
        <v>26032.5</v>
      </c>
      <c r="D207">
        <v>2370432</v>
      </c>
      <c r="E207">
        <v>1847737.8370000001</v>
      </c>
      <c r="F207">
        <v>141864.00329999998</v>
      </c>
      <c r="G207">
        <v>19</v>
      </c>
      <c r="H207">
        <v>1649</v>
      </c>
      <c r="I207">
        <v>1460</v>
      </c>
      <c r="J207">
        <f>WEEKNUM(Лист1[[#This Row],[Дата]])</f>
        <v>20</v>
      </c>
      <c r="K207" s="14">
        <f t="shared" si="6"/>
        <v>0.28288329249600136</v>
      </c>
      <c r="L207" s="14">
        <f t="shared" si="7"/>
        <v>0.16065854650122846</v>
      </c>
    </row>
    <row r="208" spans="1:12" x14ac:dyDescent="0.3">
      <c r="A208" s="1">
        <v>43963</v>
      </c>
      <c r="B208" s="2" t="s">
        <v>17</v>
      </c>
      <c r="C208">
        <v>281796</v>
      </c>
      <c r="D208">
        <v>29042520</v>
      </c>
      <c r="E208">
        <v>20980503.504999999</v>
      </c>
      <c r="F208">
        <v>776209.03169999993</v>
      </c>
      <c r="G208">
        <v>129</v>
      </c>
      <c r="H208">
        <v>16387</v>
      </c>
      <c r="I208">
        <v>15322</v>
      </c>
      <c r="J208">
        <f>WEEKNUM(Лист1[[#This Row],[Дата]])</f>
        <v>20</v>
      </c>
      <c r="K208" s="14">
        <f t="shared" si="6"/>
        <v>0.38426229823696512</v>
      </c>
      <c r="L208" s="14">
        <f t="shared" si="7"/>
        <v>0.25086691730951727</v>
      </c>
    </row>
    <row r="209" spans="1:12" x14ac:dyDescent="0.3">
      <c r="A209" s="1">
        <v>43963</v>
      </c>
      <c r="B209" s="2" t="s">
        <v>15</v>
      </c>
      <c r="C209">
        <v>9328.5</v>
      </c>
      <c r="D209">
        <v>732964.5</v>
      </c>
      <c r="E209">
        <v>634517.67299999995</v>
      </c>
      <c r="F209">
        <v>136157.98361538461</v>
      </c>
      <c r="G209">
        <v>10</v>
      </c>
      <c r="H209">
        <v>526</v>
      </c>
      <c r="I209">
        <v>448</v>
      </c>
      <c r="J209">
        <f>WEEKNUM(Лист1[[#This Row],[Дата]])</f>
        <v>20</v>
      </c>
      <c r="K209" s="14">
        <f t="shared" si="6"/>
        <v>0.15515222221399033</v>
      </c>
      <c r="L209" s="14">
        <f t="shared" si="7"/>
        <v>-5.1450181578213627E-2</v>
      </c>
    </row>
    <row r="210" spans="1:12" x14ac:dyDescent="0.3">
      <c r="A210" s="1">
        <v>43964</v>
      </c>
      <c r="B210" s="2" t="s">
        <v>19</v>
      </c>
      <c r="C210">
        <v>35535</v>
      </c>
      <c r="D210">
        <v>3288069</v>
      </c>
      <c r="E210">
        <v>2580984.0299999998</v>
      </c>
      <c r="F210">
        <v>208081.82515384615</v>
      </c>
      <c r="G210">
        <v>21</v>
      </c>
      <c r="H210">
        <v>2061</v>
      </c>
      <c r="I210">
        <v>1876</v>
      </c>
      <c r="J210">
        <f>WEEKNUM(Лист1[[#This Row],[Дата]])</f>
        <v>20</v>
      </c>
      <c r="K210" s="14">
        <f t="shared" si="6"/>
        <v>0.27395945181419828</v>
      </c>
      <c r="L210" s="14">
        <f t="shared" si="7"/>
        <v>0.15176176194786484</v>
      </c>
    </row>
    <row r="211" spans="1:12" x14ac:dyDescent="0.3">
      <c r="A211" s="1">
        <v>43964</v>
      </c>
      <c r="B211" s="2" t="s">
        <v>16</v>
      </c>
      <c r="C211">
        <v>25539</v>
      </c>
      <c r="D211">
        <v>2263651.5</v>
      </c>
      <c r="E211">
        <v>1783039.3049999997</v>
      </c>
      <c r="F211">
        <v>139331.31929230769</v>
      </c>
      <c r="G211">
        <v>19</v>
      </c>
      <c r="H211">
        <v>1605</v>
      </c>
      <c r="I211">
        <v>1447</v>
      </c>
      <c r="J211">
        <f>WEEKNUM(Лист1[[#This Row],[Дата]])</f>
        <v>20</v>
      </c>
      <c r="K211" s="14">
        <f t="shared" si="6"/>
        <v>0.26954660710634215</v>
      </c>
      <c r="L211" s="14">
        <f t="shared" si="7"/>
        <v>0.1507656437873465</v>
      </c>
    </row>
    <row r="212" spans="1:12" x14ac:dyDescent="0.3">
      <c r="A212" s="1">
        <v>43964</v>
      </c>
      <c r="B212" s="2" t="s">
        <v>9</v>
      </c>
      <c r="C212">
        <v>188662.5</v>
      </c>
      <c r="D212">
        <v>18784000.5</v>
      </c>
      <c r="E212">
        <v>13568684.673999999</v>
      </c>
      <c r="F212">
        <v>349844.36153846153</v>
      </c>
      <c r="G212">
        <v>54</v>
      </c>
      <c r="H212">
        <v>11522</v>
      </c>
      <c r="I212">
        <v>10803</v>
      </c>
      <c r="J212">
        <f>WEEKNUM(Лист1[[#This Row],[Дата]])</f>
        <v>20</v>
      </c>
      <c r="K212" s="14">
        <f t="shared" si="6"/>
        <v>0.38436414076255082</v>
      </c>
      <c r="L212" s="14">
        <f t="shared" si="7"/>
        <v>0.25902211110255985</v>
      </c>
    </row>
    <row r="213" spans="1:12" x14ac:dyDescent="0.3">
      <c r="A213" s="1">
        <v>43964</v>
      </c>
      <c r="B213" s="2" t="s">
        <v>14</v>
      </c>
      <c r="C213">
        <v>193722</v>
      </c>
      <c r="D213">
        <v>19437273</v>
      </c>
      <c r="E213">
        <v>13979092.230999999</v>
      </c>
      <c r="F213">
        <v>418713.96153846156</v>
      </c>
      <c r="G213">
        <v>60</v>
      </c>
      <c r="H213">
        <v>12007</v>
      </c>
      <c r="I213">
        <v>11245</v>
      </c>
      <c r="J213">
        <f>WEEKNUM(Лист1[[#This Row],[Дата]])</f>
        <v>20</v>
      </c>
      <c r="K213" s="14">
        <f t="shared" si="6"/>
        <v>0.39045316239461914</v>
      </c>
      <c r="L213" s="14">
        <f t="shared" si="7"/>
        <v>0.25926820122666072</v>
      </c>
    </row>
    <row r="214" spans="1:12" x14ac:dyDescent="0.3">
      <c r="A214" s="1">
        <v>43964</v>
      </c>
      <c r="B214" s="2" t="s">
        <v>12</v>
      </c>
      <c r="C214">
        <v>14643</v>
      </c>
      <c r="D214">
        <v>1172691</v>
      </c>
      <c r="E214">
        <v>971555.08299999998</v>
      </c>
      <c r="F214">
        <v>124018.33614615384</v>
      </c>
      <c r="G214">
        <v>15</v>
      </c>
      <c r="H214">
        <v>854</v>
      </c>
      <c r="I214">
        <v>756</v>
      </c>
      <c r="J214">
        <f>WEEKNUM(Лист1[[#This Row],[Дата]])</f>
        <v>20</v>
      </c>
      <c r="K214" s="14">
        <f t="shared" si="6"/>
        <v>0.20702471791812962</v>
      </c>
      <c r="L214" s="14">
        <f t="shared" si="7"/>
        <v>6.5761211481836362E-2</v>
      </c>
    </row>
    <row r="215" spans="1:12" x14ac:dyDescent="0.3">
      <c r="A215" s="1">
        <v>43964</v>
      </c>
      <c r="B215" s="2" t="s">
        <v>11</v>
      </c>
      <c r="C215">
        <v>14305.5</v>
      </c>
      <c r="D215">
        <v>1243507.5</v>
      </c>
      <c r="E215">
        <v>987216.74099999992</v>
      </c>
      <c r="F215">
        <v>233030.6</v>
      </c>
      <c r="G215">
        <v>15</v>
      </c>
      <c r="H215">
        <v>898</v>
      </c>
      <c r="I215">
        <v>795</v>
      </c>
      <c r="J215">
        <f>WEEKNUM(Лист1[[#This Row],[Дата]])</f>
        <v>20</v>
      </c>
      <c r="K215" s="14">
        <f t="shared" si="6"/>
        <v>0.2596094133699462</v>
      </c>
      <c r="L215" s="14">
        <f t="shared" si="7"/>
        <v>1.8705282436977722E-2</v>
      </c>
    </row>
    <row r="216" spans="1:12" x14ac:dyDescent="0.3">
      <c r="A216" s="1">
        <v>43964</v>
      </c>
      <c r="B216" s="2" t="s">
        <v>22</v>
      </c>
      <c r="C216">
        <v>10401</v>
      </c>
      <c r="D216">
        <v>949912.5</v>
      </c>
      <c r="E216">
        <v>785961.28899999999</v>
      </c>
      <c r="F216">
        <v>253438.94004615385</v>
      </c>
      <c r="G216">
        <v>15</v>
      </c>
      <c r="H216">
        <v>599</v>
      </c>
      <c r="I216">
        <v>515</v>
      </c>
      <c r="J216">
        <f>WEEKNUM(Лист1[[#This Row],[Дата]])</f>
        <v>20</v>
      </c>
      <c r="K216" s="14">
        <f t="shared" si="6"/>
        <v>0.20859960063503841</v>
      </c>
      <c r="L216" s="14">
        <f t="shared" si="7"/>
        <v>-9.4206286417068769E-2</v>
      </c>
    </row>
    <row r="217" spans="1:12" x14ac:dyDescent="0.3">
      <c r="A217" s="1">
        <v>43964</v>
      </c>
      <c r="B217" s="2" t="s">
        <v>13</v>
      </c>
      <c r="C217">
        <v>26464.5</v>
      </c>
      <c r="D217">
        <v>2373337.5</v>
      </c>
      <c r="E217">
        <v>1886244.7409999999</v>
      </c>
      <c r="F217">
        <v>207105.15935384613</v>
      </c>
      <c r="G217">
        <v>19</v>
      </c>
      <c r="H217">
        <v>1625</v>
      </c>
      <c r="I217">
        <v>1444</v>
      </c>
      <c r="J217">
        <f>WEEKNUM(Лист1[[#This Row],[Дата]])</f>
        <v>20</v>
      </c>
      <c r="K217" s="14">
        <f t="shared" si="6"/>
        <v>0.25823412434897813</v>
      </c>
      <c r="L217" s="14">
        <f t="shared" si="7"/>
        <v>0.11797209610776131</v>
      </c>
    </row>
    <row r="218" spans="1:12" x14ac:dyDescent="0.3">
      <c r="A218" s="1">
        <v>43964</v>
      </c>
      <c r="B218" s="2" t="s">
        <v>18</v>
      </c>
      <c r="C218">
        <v>29241</v>
      </c>
      <c r="D218">
        <v>2629782</v>
      </c>
      <c r="E218">
        <v>2071714.7239999999</v>
      </c>
      <c r="F218">
        <v>361201.8010384615</v>
      </c>
      <c r="G218">
        <v>21</v>
      </c>
      <c r="H218">
        <v>1698</v>
      </c>
      <c r="I218">
        <v>1554</v>
      </c>
      <c r="J218">
        <f>WEEKNUM(Лист1[[#This Row],[Дата]])</f>
        <v>20</v>
      </c>
      <c r="K218" s="14">
        <f t="shared" si="6"/>
        <v>0.26937457630387535</v>
      </c>
      <c r="L218" s="14">
        <f t="shared" si="7"/>
        <v>7.4859997886341359E-2</v>
      </c>
    </row>
    <row r="219" spans="1:12" x14ac:dyDescent="0.3">
      <c r="A219" s="1">
        <v>43964</v>
      </c>
      <c r="B219" s="2" t="s">
        <v>15</v>
      </c>
      <c r="C219">
        <v>11202</v>
      </c>
      <c r="D219">
        <v>865714.5</v>
      </c>
      <c r="E219">
        <v>799644.75899999996</v>
      </c>
      <c r="F219">
        <v>111860.49372307691</v>
      </c>
      <c r="G219">
        <v>10</v>
      </c>
      <c r="H219">
        <v>612</v>
      </c>
      <c r="I219">
        <v>530</v>
      </c>
      <c r="J219">
        <f>WEEKNUM(Лист1[[#This Row],[Дата]])</f>
        <v>20</v>
      </c>
      <c r="K219" s="14">
        <f t="shared" si="6"/>
        <v>8.2623865480746614E-2</v>
      </c>
      <c r="L219" s="14">
        <f t="shared" si="7"/>
        <v>-5.2893595663555219E-2</v>
      </c>
    </row>
    <row r="220" spans="1:12" x14ac:dyDescent="0.3">
      <c r="A220" s="1">
        <v>43964</v>
      </c>
      <c r="B220" s="2" t="s">
        <v>10</v>
      </c>
      <c r="C220">
        <v>350068.5</v>
      </c>
      <c r="D220">
        <v>37197115.5</v>
      </c>
      <c r="E220">
        <v>26793668.158999998</v>
      </c>
      <c r="F220">
        <v>582815.36153846153</v>
      </c>
      <c r="G220">
        <v>125</v>
      </c>
      <c r="H220">
        <v>19965</v>
      </c>
      <c r="I220">
        <v>18573</v>
      </c>
      <c r="J220">
        <f>WEEKNUM(Лист1[[#This Row],[Дата]])</f>
        <v>20</v>
      </c>
      <c r="K220" s="14">
        <f t="shared" si="6"/>
        <v>0.38828006972630519</v>
      </c>
      <c r="L220" s="14">
        <f t="shared" si="7"/>
        <v>0.26401595520119131</v>
      </c>
    </row>
    <row r="221" spans="1:12" x14ac:dyDescent="0.3">
      <c r="A221" s="1">
        <v>43964</v>
      </c>
      <c r="B221" s="2" t="s">
        <v>21</v>
      </c>
      <c r="C221">
        <v>73062</v>
      </c>
      <c r="D221">
        <v>6333828</v>
      </c>
      <c r="E221">
        <v>4890619.2620000001</v>
      </c>
      <c r="F221">
        <v>181964.68769230769</v>
      </c>
      <c r="G221">
        <v>36</v>
      </c>
      <c r="H221">
        <v>4967</v>
      </c>
      <c r="I221">
        <v>4583</v>
      </c>
      <c r="J221">
        <f>WEEKNUM(Лист1[[#This Row],[Дата]])</f>
        <v>20</v>
      </c>
      <c r="K221" s="14">
        <f t="shared" si="6"/>
        <v>0.29509734057887083</v>
      </c>
      <c r="L221" s="14">
        <f t="shared" si="7"/>
        <v>0.19912824445306887</v>
      </c>
    </row>
    <row r="222" spans="1:12" x14ac:dyDescent="0.3">
      <c r="A222" s="1">
        <v>43964</v>
      </c>
      <c r="B222" s="2" t="s">
        <v>17</v>
      </c>
      <c r="C222">
        <v>258459</v>
      </c>
      <c r="D222">
        <v>26467453.5</v>
      </c>
      <c r="E222">
        <v>19153152.526999999</v>
      </c>
      <c r="F222">
        <v>636197.23340769229</v>
      </c>
      <c r="G222">
        <v>129</v>
      </c>
      <c r="H222">
        <v>15304</v>
      </c>
      <c r="I222">
        <v>14315</v>
      </c>
      <c r="J222">
        <f>WEEKNUM(Лист1[[#This Row],[Дата]])</f>
        <v>20</v>
      </c>
      <c r="K222" s="14">
        <f t="shared" si="6"/>
        <v>0.38188496450853754</v>
      </c>
      <c r="L222" s="14">
        <f t="shared" si="7"/>
        <v>0.25231379889237582</v>
      </c>
    </row>
    <row r="223" spans="1:12" x14ac:dyDescent="0.3">
      <c r="A223" s="1">
        <v>43964</v>
      </c>
      <c r="B223" s="2" t="s">
        <v>20</v>
      </c>
      <c r="C223">
        <v>78846</v>
      </c>
      <c r="D223">
        <v>6993952.5</v>
      </c>
      <c r="E223">
        <v>5288518.7799999993</v>
      </c>
      <c r="F223">
        <v>227969.01538461537</v>
      </c>
      <c r="G223">
        <v>31</v>
      </c>
      <c r="H223">
        <v>5251</v>
      </c>
      <c r="I223">
        <v>4853</v>
      </c>
      <c r="J223">
        <f>WEEKNUM(Лист1[[#This Row],[Дата]])</f>
        <v>20</v>
      </c>
      <c r="K223" s="14">
        <f t="shared" si="6"/>
        <v>0.32247852204847438</v>
      </c>
      <c r="L223" s="14">
        <f t="shared" si="7"/>
        <v>0.21124889032566138</v>
      </c>
    </row>
    <row r="224" spans="1:12" x14ac:dyDescent="0.3">
      <c r="A224" s="1">
        <v>43965</v>
      </c>
      <c r="B224" s="2" t="s">
        <v>15</v>
      </c>
      <c r="C224">
        <v>12037.5</v>
      </c>
      <c r="D224">
        <v>981564</v>
      </c>
      <c r="E224">
        <v>877726.201</v>
      </c>
      <c r="F224">
        <v>69249.011815384612</v>
      </c>
      <c r="G224">
        <v>10</v>
      </c>
      <c r="H224">
        <v>627</v>
      </c>
      <c r="I224">
        <v>545</v>
      </c>
      <c r="J224">
        <f>WEEKNUM(Лист1[[#This Row],[Дата]])</f>
        <v>20</v>
      </c>
      <c r="K224" s="14">
        <f t="shared" si="6"/>
        <v>0.11830317800892445</v>
      </c>
      <c r="L224" s="14">
        <f t="shared" si="7"/>
        <v>3.5238443122012818E-2</v>
      </c>
    </row>
    <row r="225" spans="1:12" x14ac:dyDescent="0.3">
      <c r="A225" s="1">
        <v>43965</v>
      </c>
      <c r="B225" s="2" t="s">
        <v>22</v>
      </c>
      <c r="C225">
        <v>11161.5</v>
      </c>
      <c r="D225">
        <v>963502.5</v>
      </c>
      <c r="E225">
        <v>812962.67800000007</v>
      </c>
      <c r="F225">
        <v>193118.32307692309</v>
      </c>
      <c r="G225">
        <v>15</v>
      </c>
      <c r="H225">
        <v>638</v>
      </c>
      <c r="I225">
        <v>548</v>
      </c>
      <c r="J225">
        <f>WEEKNUM(Лист1[[#This Row],[Дата]])</f>
        <v>20</v>
      </c>
      <c r="K225" s="14">
        <f t="shared" si="6"/>
        <v>0.18517433342739495</v>
      </c>
      <c r="L225" s="14">
        <f t="shared" si="7"/>
        <v>-4.419137581575882E-2</v>
      </c>
    </row>
    <row r="226" spans="1:12" x14ac:dyDescent="0.3">
      <c r="A226" s="1">
        <v>43965</v>
      </c>
      <c r="B226" s="2" t="s">
        <v>17</v>
      </c>
      <c r="C226">
        <v>274059</v>
      </c>
      <c r="D226">
        <v>28181292</v>
      </c>
      <c r="E226">
        <v>20493717.226</v>
      </c>
      <c r="F226">
        <v>806120.19333076919</v>
      </c>
      <c r="G226">
        <v>129</v>
      </c>
      <c r="H226">
        <v>15804</v>
      </c>
      <c r="I226">
        <v>14738</v>
      </c>
      <c r="J226">
        <f>WEEKNUM(Лист1[[#This Row],[Дата]])</f>
        <v>20</v>
      </c>
      <c r="K226" s="14">
        <f t="shared" si="6"/>
        <v>0.37511861265690327</v>
      </c>
      <c r="L226" s="14">
        <f t="shared" si="7"/>
        <v>0.2441852055849402</v>
      </c>
    </row>
    <row r="227" spans="1:12" x14ac:dyDescent="0.3">
      <c r="A227" s="1">
        <v>43965</v>
      </c>
      <c r="B227" s="2" t="s">
        <v>10</v>
      </c>
      <c r="C227">
        <v>358387.5</v>
      </c>
      <c r="D227">
        <v>37963150.5</v>
      </c>
      <c r="E227">
        <v>27483828.208999999</v>
      </c>
      <c r="F227">
        <v>506964.83088461537</v>
      </c>
      <c r="G227">
        <v>125</v>
      </c>
      <c r="H227">
        <v>20247</v>
      </c>
      <c r="I227">
        <v>18812</v>
      </c>
      <c r="J227">
        <f>WEEKNUM(Лист1[[#This Row],[Дата]])</f>
        <v>20</v>
      </c>
      <c r="K227" s="14">
        <f t="shared" si="6"/>
        <v>0.3812904887670775</v>
      </c>
      <c r="L227" s="14">
        <f t="shared" si="7"/>
        <v>0.26268519152843717</v>
      </c>
    </row>
    <row r="228" spans="1:12" x14ac:dyDescent="0.3">
      <c r="A228" s="1">
        <v>43965</v>
      </c>
      <c r="B228" s="2" t="s">
        <v>13</v>
      </c>
      <c r="C228">
        <v>27411</v>
      </c>
      <c r="D228">
        <v>2441520</v>
      </c>
      <c r="E228">
        <v>1933378.3459999997</v>
      </c>
      <c r="F228">
        <v>141658.27661538462</v>
      </c>
      <c r="G228">
        <v>19</v>
      </c>
      <c r="H228">
        <v>1675</v>
      </c>
      <c r="I228">
        <v>1475</v>
      </c>
      <c r="J228">
        <f>WEEKNUM(Лист1[[#This Row],[Дата]])</f>
        <v>20</v>
      </c>
      <c r="K228" s="14">
        <f t="shared" si="6"/>
        <v>0.26282577078164937</v>
      </c>
      <c r="L228" s="14">
        <f t="shared" si="7"/>
        <v>0.15010459770332241</v>
      </c>
    </row>
    <row r="229" spans="1:12" x14ac:dyDescent="0.3">
      <c r="A229" s="1">
        <v>43965</v>
      </c>
      <c r="B229" s="2" t="s">
        <v>12</v>
      </c>
      <c r="C229">
        <v>13810.5</v>
      </c>
      <c r="D229">
        <v>1131676.5</v>
      </c>
      <c r="E229">
        <v>966968.63599999994</v>
      </c>
      <c r="F229">
        <v>195740.02307692307</v>
      </c>
      <c r="G229">
        <v>16</v>
      </c>
      <c r="H229">
        <v>834</v>
      </c>
      <c r="I229">
        <v>735</v>
      </c>
      <c r="J229">
        <f>WEEKNUM(Лист1[[#This Row],[Дата]])</f>
        <v>20</v>
      </c>
      <c r="K229" s="14">
        <f t="shared" si="6"/>
        <v>0.17033423615613533</v>
      </c>
      <c r="L229" s="14">
        <f t="shared" si="7"/>
        <v>-2.7421404506431837E-2</v>
      </c>
    </row>
    <row r="230" spans="1:12" x14ac:dyDescent="0.3">
      <c r="A230" s="1">
        <v>43965</v>
      </c>
      <c r="B230" s="2" t="s">
        <v>21</v>
      </c>
      <c r="C230">
        <v>63645</v>
      </c>
      <c r="D230">
        <v>5366602.5</v>
      </c>
      <c r="E230">
        <v>4245727.3389999997</v>
      </c>
      <c r="F230">
        <v>137701.4149</v>
      </c>
      <c r="G230">
        <v>36</v>
      </c>
      <c r="H230">
        <v>4285</v>
      </c>
      <c r="I230">
        <v>3950</v>
      </c>
      <c r="J230">
        <f>WEEKNUM(Лист1[[#This Row],[Дата]])</f>
        <v>20</v>
      </c>
      <c r="K230" s="14">
        <f t="shared" si="6"/>
        <v>0.26400074039234023</v>
      </c>
      <c r="L230" s="14">
        <f t="shared" si="7"/>
        <v>0.18320226737493606</v>
      </c>
    </row>
    <row r="231" spans="1:12" x14ac:dyDescent="0.3">
      <c r="A231" s="1">
        <v>43965</v>
      </c>
      <c r="B231" s="2" t="s">
        <v>20</v>
      </c>
      <c r="C231">
        <v>70498.5</v>
      </c>
      <c r="D231">
        <v>6053649</v>
      </c>
      <c r="E231">
        <v>4580254.1549999993</v>
      </c>
      <c r="F231">
        <v>131801.93944615382</v>
      </c>
      <c r="G231">
        <v>31</v>
      </c>
      <c r="H231">
        <v>4695</v>
      </c>
      <c r="I231">
        <v>4372</v>
      </c>
      <c r="J231">
        <f>WEEKNUM(Лист1[[#This Row],[Дата]])</f>
        <v>20</v>
      </c>
      <c r="K231" s="14">
        <f t="shared" si="6"/>
        <v>0.32168408021454015</v>
      </c>
      <c r="L231" s="14">
        <f t="shared" si="7"/>
        <v>0.22161722715569515</v>
      </c>
    </row>
    <row r="232" spans="1:12" x14ac:dyDescent="0.3">
      <c r="A232" s="1">
        <v>43965</v>
      </c>
      <c r="B232" s="2" t="s">
        <v>19</v>
      </c>
      <c r="C232">
        <v>33886.5</v>
      </c>
      <c r="D232">
        <v>3166479</v>
      </c>
      <c r="E232">
        <v>2522496.074</v>
      </c>
      <c r="F232">
        <v>156584.58769230769</v>
      </c>
      <c r="G232">
        <v>21</v>
      </c>
      <c r="H232">
        <v>1993</v>
      </c>
      <c r="I232">
        <v>1796</v>
      </c>
      <c r="J232">
        <f>WEEKNUM(Лист1[[#This Row],[Дата]])</f>
        <v>20</v>
      </c>
      <c r="K232" s="14">
        <f t="shared" si="6"/>
        <v>0.25529590814340353</v>
      </c>
      <c r="L232" s="14">
        <f t="shared" si="7"/>
        <v>0.15392438677398218</v>
      </c>
    </row>
    <row r="233" spans="1:12" x14ac:dyDescent="0.3">
      <c r="A233" s="1">
        <v>43965</v>
      </c>
      <c r="B233" s="2" t="s">
        <v>14</v>
      </c>
      <c r="C233">
        <v>197946</v>
      </c>
      <c r="D233">
        <v>19942435.5</v>
      </c>
      <c r="E233">
        <v>14561721.772999998</v>
      </c>
      <c r="F233">
        <v>363750.55692307692</v>
      </c>
      <c r="G233">
        <v>60</v>
      </c>
      <c r="H233">
        <v>11935</v>
      </c>
      <c r="I233">
        <v>11178</v>
      </c>
      <c r="J233">
        <f>WEEKNUM(Лист1[[#This Row],[Дата]])</f>
        <v>20</v>
      </c>
      <c r="K233" s="14">
        <f t="shared" si="6"/>
        <v>0.36951081821771892</v>
      </c>
      <c r="L233" s="14">
        <f t="shared" si="7"/>
        <v>0.25157224001436163</v>
      </c>
    </row>
    <row r="234" spans="1:12" x14ac:dyDescent="0.3">
      <c r="A234" s="1">
        <v>43965</v>
      </c>
      <c r="B234" s="2" t="s">
        <v>9</v>
      </c>
      <c r="C234">
        <v>186496.5</v>
      </c>
      <c r="D234">
        <v>18640998</v>
      </c>
      <c r="E234">
        <v>13641908.620999999</v>
      </c>
      <c r="F234">
        <v>364896.93846153846</v>
      </c>
      <c r="G234">
        <v>54</v>
      </c>
      <c r="H234">
        <v>11194</v>
      </c>
      <c r="I234">
        <v>10554</v>
      </c>
      <c r="J234">
        <f>WEEKNUM(Лист1[[#This Row],[Дата]])</f>
        <v>20</v>
      </c>
      <c r="K234" s="14">
        <f t="shared" si="6"/>
        <v>0.3664508770645577</v>
      </c>
      <c r="L234" s="14">
        <f t="shared" si="7"/>
        <v>0.24860216392590473</v>
      </c>
    </row>
    <row r="235" spans="1:12" x14ac:dyDescent="0.3">
      <c r="A235" s="1">
        <v>43965</v>
      </c>
      <c r="B235" s="2" t="s">
        <v>11</v>
      </c>
      <c r="C235">
        <v>14385</v>
      </c>
      <c r="D235">
        <v>1223491.5</v>
      </c>
      <c r="E235">
        <v>977925.73100000003</v>
      </c>
      <c r="F235">
        <v>285708.40769230766</v>
      </c>
      <c r="G235">
        <v>15</v>
      </c>
      <c r="H235">
        <v>890</v>
      </c>
      <c r="I235">
        <v>777</v>
      </c>
      <c r="J235">
        <f>WEEKNUM(Лист1[[#This Row],[Дата]])</f>
        <v>20</v>
      </c>
      <c r="K235" s="14">
        <f t="shared" si="6"/>
        <v>0.25110881247484013</v>
      </c>
      <c r="L235" s="14">
        <f t="shared" si="7"/>
        <v>-3.2809904026556536E-2</v>
      </c>
    </row>
    <row r="236" spans="1:12" x14ac:dyDescent="0.3">
      <c r="A236" s="1">
        <v>43965</v>
      </c>
      <c r="B236" s="2" t="s">
        <v>18</v>
      </c>
      <c r="C236">
        <v>29658</v>
      </c>
      <c r="D236">
        <v>2703132</v>
      </c>
      <c r="E236">
        <v>2160539.9959999998</v>
      </c>
      <c r="F236">
        <v>312856.16153846151</v>
      </c>
      <c r="G236">
        <v>21</v>
      </c>
      <c r="H236">
        <v>1706</v>
      </c>
      <c r="I236">
        <v>1548</v>
      </c>
      <c r="J236">
        <f>WEEKNUM(Лист1[[#This Row],[Дата]])</f>
        <v>20</v>
      </c>
      <c r="K236" s="14">
        <f t="shared" si="6"/>
        <v>0.25113721801241778</v>
      </c>
      <c r="L236" s="14">
        <f t="shared" si="7"/>
        <v>8.4988762095798018E-2</v>
      </c>
    </row>
    <row r="237" spans="1:12" x14ac:dyDescent="0.3">
      <c r="A237" s="1">
        <v>43965</v>
      </c>
      <c r="B237" s="2" t="s">
        <v>16</v>
      </c>
      <c r="C237">
        <v>25656</v>
      </c>
      <c r="D237">
        <v>2225341.5</v>
      </c>
      <c r="E237">
        <v>1766450.28</v>
      </c>
      <c r="F237">
        <v>91828.489107692309</v>
      </c>
      <c r="G237">
        <v>19</v>
      </c>
      <c r="H237">
        <v>1635</v>
      </c>
      <c r="I237">
        <v>1487</v>
      </c>
      <c r="J237">
        <f>WEEKNUM(Лист1[[#This Row],[Дата]])</f>
        <v>20</v>
      </c>
      <c r="K237" s="14">
        <f t="shared" si="6"/>
        <v>0.25978156600026125</v>
      </c>
      <c r="L237" s="14">
        <f t="shared" si="7"/>
        <v>0.16494669734614109</v>
      </c>
    </row>
    <row r="238" spans="1:12" x14ac:dyDescent="0.3">
      <c r="A238" s="1">
        <v>43966</v>
      </c>
      <c r="B238" s="2" t="s">
        <v>14</v>
      </c>
      <c r="C238">
        <v>230896.5</v>
      </c>
      <c r="D238">
        <v>23085222</v>
      </c>
      <c r="E238">
        <v>17099721.813000001</v>
      </c>
      <c r="F238">
        <v>329754.63076923077</v>
      </c>
      <c r="G238">
        <v>60</v>
      </c>
      <c r="H238">
        <v>13544</v>
      </c>
      <c r="I238">
        <v>12643</v>
      </c>
      <c r="J238">
        <f>WEEKNUM(Лист1[[#This Row],[Дата]])</f>
        <v>20</v>
      </c>
      <c r="K238" s="14">
        <f t="shared" si="6"/>
        <v>0.35003494515621558</v>
      </c>
      <c r="L238" s="14">
        <f t="shared" si="7"/>
        <v>0.24499420262151989</v>
      </c>
    </row>
    <row r="239" spans="1:12" x14ac:dyDescent="0.3">
      <c r="A239" s="1">
        <v>43966</v>
      </c>
      <c r="B239" s="2" t="s">
        <v>9</v>
      </c>
      <c r="C239">
        <v>219772.5</v>
      </c>
      <c r="D239">
        <v>21895294.5</v>
      </c>
      <c r="E239">
        <v>16241999.308</v>
      </c>
      <c r="F239">
        <v>317179.04615384614</v>
      </c>
      <c r="G239">
        <v>54</v>
      </c>
      <c r="H239">
        <v>12791</v>
      </c>
      <c r="I239">
        <v>11950</v>
      </c>
      <c r="J239">
        <f>WEEKNUM(Лист1[[#This Row],[Дата]])</f>
        <v>20</v>
      </c>
      <c r="K239" s="14">
        <f t="shared" si="6"/>
        <v>0.34806645935611313</v>
      </c>
      <c r="L239" s="14">
        <f t="shared" si="7"/>
        <v>0.24371063590152459</v>
      </c>
    </row>
    <row r="240" spans="1:12" x14ac:dyDescent="0.3">
      <c r="A240" s="1">
        <v>43966</v>
      </c>
      <c r="B240" s="2" t="s">
        <v>16</v>
      </c>
      <c r="C240">
        <v>29283</v>
      </c>
      <c r="D240">
        <v>2477487</v>
      </c>
      <c r="E240">
        <v>2005719.3469999998</v>
      </c>
      <c r="F240">
        <v>77264.32873846154</v>
      </c>
      <c r="G240">
        <v>19</v>
      </c>
      <c r="H240">
        <v>1780</v>
      </c>
      <c r="I240">
        <v>1615</v>
      </c>
      <c r="J240">
        <f>WEEKNUM(Лист1[[#This Row],[Дата]])</f>
        <v>20</v>
      </c>
      <c r="K240" s="14">
        <f t="shared" si="6"/>
        <v>0.23521119926655432</v>
      </c>
      <c r="L240" s="14">
        <f t="shared" si="7"/>
        <v>0.15923527520489053</v>
      </c>
    </row>
    <row r="241" spans="1:12" x14ac:dyDescent="0.3">
      <c r="A241" s="1">
        <v>43966</v>
      </c>
      <c r="B241" s="2" t="s">
        <v>19</v>
      </c>
      <c r="C241">
        <v>41697</v>
      </c>
      <c r="D241">
        <v>3772258.5</v>
      </c>
      <c r="E241">
        <v>3092823.6680000001</v>
      </c>
      <c r="F241">
        <v>167669.98904615385</v>
      </c>
      <c r="G241">
        <v>21</v>
      </c>
      <c r="H241">
        <v>2255</v>
      </c>
      <c r="I241">
        <v>2045</v>
      </c>
      <c r="J241">
        <f>WEEKNUM(Лист1[[#This Row],[Дата]])</f>
        <v>20</v>
      </c>
      <c r="K241" s="14">
        <f t="shared" si="6"/>
        <v>0.21968107623780636</v>
      </c>
      <c r="L241" s="14">
        <f t="shared" si="7"/>
        <v>0.13566536942095725</v>
      </c>
    </row>
    <row r="242" spans="1:12" x14ac:dyDescent="0.3">
      <c r="A242" s="1">
        <v>43966</v>
      </c>
      <c r="B242" s="2" t="s">
        <v>20</v>
      </c>
      <c r="C242">
        <v>78961.5</v>
      </c>
      <c r="D242">
        <v>6876454.5</v>
      </c>
      <c r="E242">
        <v>5258162.2879999997</v>
      </c>
      <c r="F242">
        <v>162133.18461538461</v>
      </c>
      <c r="G242">
        <v>31</v>
      </c>
      <c r="H242">
        <v>5184</v>
      </c>
      <c r="I242">
        <v>4778</v>
      </c>
      <c r="J242">
        <f>WEEKNUM(Лист1[[#This Row],[Дата]])</f>
        <v>20</v>
      </c>
      <c r="K242" s="14">
        <f t="shared" si="6"/>
        <v>0.30776764264070205</v>
      </c>
      <c r="L242" s="14">
        <f t="shared" si="7"/>
        <v>0.21176014869066839</v>
      </c>
    </row>
    <row r="243" spans="1:12" x14ac:dyDescent="0.3">
      <c r="A243" s="1">
        <v>43966</v>
      </c>
      <c r="B243" s="2" t="s">
        <v>21</v>
      </c>
      <c r="C243">
        <v>75642</v>
      </c>
      <c r="D243">
        <v>6293952</v>
      </c>
      <c r="E243">
        <v>5100877.9309999999</v>
      </c>
      <c r="F243">
        <v>159537.61835384613</v>
      </c>
      <c r="G243">
        <v>36</v>
      </c>
      <c r="H243">
        <v>4862</v>
      </c>
      <c r="I243">
        <v>4476</v>
      </c>
      <c r="J243">
        <f>WEEKNUM(Лист1[[#This Row],[Дата]])</f>
        <v>20</v>
      </c>
      <c r="K243" s="14">
        <f t="shared" si="6"/>
        <v>0.23389582835323885</v>
      </c>
      <c r="L243" s="14">
        <f t="shared" si="7"/>
        <v>0.16421104747004012</v>
      </c>
    </row>
    <row r="244" spans="1:12" x14ac:dyDescent="0.3">
      <c r="A244" s="1">
        <v>43966</v>
      </c>
      <c r="B244" s="2" t="s">
        <v>18</v>
      </c>
      <c r="C244">
        <v>34150.5</v>
      </c>
      <c r="D244">
        <v>3038293.5</v>
      </c>
      <c r="E244">
        <v>2442084.5610000002</v>
      </c>
      <c r="F244">
        <v>277257.14947692305</v>
      </c>
      <c r="G244">
        <v>21</v>
      </c>
      <c r="H244">
        <v>1926</v>
      </c>
      <c r="I244">
        <v>1742</v>
      </c>
      <c r="J244">
        <f>WEEKNUM(Лист1[[#This Row],[Дата]])</f>
        <v>20</v>
      </c>
      <c r="K244" s="14">
        <f t="shared" si="6"/>
        <v>0.2441393506684553</v>
      </c>
      <c r="L244" s="14">
        <f t="shared" si="7"/>
        <v>0.10497728067518057</v>
      </c>
    </row>
    <row r="245" spans="1:12" x14ac:dyDescent="0.3">
      <c r="A245" s="1">
        <v>43966</v>
      </c>
      <c r="B245" s="2" t="s">
        <v>12</v>
      </c>
      <c r="C245">
        <v>13752</v>
      </c>
      <c r="D245">
        <v>1091040</v>
      </c>
      <c r="E245">
        <v>898790.64599999995</v>
      </c>
      <c r="F245">
        <v>149313.46028461537</v>
      </c>
      <c r="G245">
        <v>16</v>
      </c>
      <c r="H245">
        <v>817</v>
      </c>
      <c r="I245">
        <v>718</v>
      </c>
      <c r="J245">
        <f>WEEKNUM(Лист1[[#This Row],[Дата]])</f>
        <v>20</v>
      </c>
      <c r="K245" s="14">
        <f t="shared" si="6"/>
        <v>0.21389781352931445</v>
      </c>
      <c r="L245" s="14">
        <f t="shared" si="7"/>
        <v>3.9353180190813054E-2</v>
      </c>
    </row>
    <row r="246" spans="1:12" x14ac:dyDescent="0.3">
      <c r="A246" s="1">
        <v>43966</v>
      </c>
      <c r="B246" s="2" t="s">
        <v>13</v>
      </c>
      <c r="C246">
        <v>32854.5</v>
      </c>
      <c r="D246">
        <v>2949078</v>
      </c>
      <c r="E246">
        <v>2391958.463</v>
      </c>
      <c r="F246">
        <v>129383.86666153846</v>
      </c>
      <c r="G246">
        <v>19</v>
      </c>
      <c r="H246">
        <v>1940</v>
      </c>
      <c r="I246">
        <v>1715</v>
      </c>
      <c r="J246">
        <f>WEEKNUM(Лист1[[#This Row],[Дата]])</f>
        <v>20</v>
      </c>
      <c r="K246" s="14">
        <f t="shared" si="6"/>
        <v>0.23291354997078811</v>
      </c>
      <c r="L246" s="14">
        <f t="shared" si="7"/>
        <v>0.14504047378145357</v>
      </c>
    </row>
    <row r="247" spans="1:12" x14ac:dyDescent="0.3">
      <c r="A247" s="1">
        <v>43966</v>
      </c>
      <c r="B247" s="2" t="s">
        <v>11</v>
      </c>
      <c r="C247">
        <v>16498.5</v>
      </c>
      <c r="D247">
        <v>1370482.5</v>
      </c>
      <c r="E247">
        <v>1095453.1229999999</v>
      </c>
      <c r="F247">
        <v>250663.81538461539</v>
      </c>
      <c r="G247">
        <v>15</v>
      </c>
      <c r="H247">
        <v>980</v>
      </c>
      <c r="I247">
        <v>867</v>
      </c>
      <c r="J247">
        <f>WEEKNUM(Лист1[[#This Row],[Дата]])</f>
        <v>20</v>
      </c>
      <c r="K247" s="14">
        <f t="shared" si="6"/>
        <v>0.25106448758556338</v>
      </c>
      <c r="L247" s="14">
        <f t="shared" si="7"/>
        <v>1.7778819952377872E-2</v>
      </c>
    </row>
    <row r="248" spans="1:12" x14ac:dyDescent="0.3">
      <c r="A248" s="1">
        <v>43966</v>
      </c>
      <c r="B248" s="2" t="s">
        <v>17</v>
      </c>
      <c r="C248">
        <v>318816</v>
      </c>
      <c r="D248">
        <v>32354331</v>
      </c>
      <c r="E248">
        <v>23895072.432</v>
      </c>
      <c r="F248">
        <v>616932.92353846144</v>
      </c>
      <c r="G248">
        <v>129</v>
      </c>
      <c r="H248">
        <v>17808</v>
      </c>
      <c r="I248">
        <v>16486</v>
      </c>
      <c r="J248">
        <f>WEEKNUM(Лист1[[#This Row],[Дата]])</f>
        <v>20</v>
      </c>
      <c r="K248" s="14">
        <f t="shared" si="6"/>
        <v>0.35401686234989022</v>
      </c>
      <c r="L248" s="14">
        <f t="shared" si="7"/>
        <v>0.24238874370363395</v>
      </c>
    </row>
    <row r="249" spans="1:12" x14ac:dyDescent="0.3">
      <c r="A249" s="1">
        <v>43966</v>
      </c>
      <c r="B249" s="2" t="s">
        <v>22</v>
      </c>
      <c r="C249">
        <v>12229.5</v>
      </c>
      <c r="D249">
        <v>1122730.5</v>
      </c>
      <c r="E249">
        <v>921566.44700000004</v>
      </c>
      <c r="F249">
        <v>147588</v>
      </c>
      <c r="G249">
        <v>15</v>
      </c>
      <c r="H249">
        <v>688</v>
      </c>
      <c r="I249">
        <v>598</v>
      </c>
      <c r="J249">
        <f>WEEKNUM(Лист1[[#This Row],[Дата]])</f>
        <v>20</v>
      </c>
      <c r="K249" s="14">
        <f t="shared" si="6"/>
        <v>0.218284914402922</v>
      </c>
      <c r="L249" s="14">
        <f t="shared" si="7"/>
        <v>4.7719424207323093E-2</v>
      </c>
    </row>
    <row r="250" spans="1:12" x14ac:dyDescent="0.3">
      <c r="A250" s="1">
        <v>43966</v>
      </c>
      <c r="B250" s="2" t="s">
        <v>10</v>
      </c>
      <c r="C250">
        <v>403261.5</v>
      </c>
      <c r="D250">
        <v>42271377</v>
      </c>
      <c r="E250">
        <v>31105053.390999999</v>
      </c>
      <c r="F250">
        <v>571050.76427692303</v>
      </c>
      <c r="G250">
        <v>125</v>
      </c>
      <c r="H250">
        <v>21862</v>
      </c>
      <c r="I250">
        <v>20235</v>
      </c>
      <c r="J250">
        <f>WEEKNUM(Лист1[[#This Row],[Дата]])</f>
        <v>20</v>
      </c>
      <c r="K250" s="14">
        <f t="shared" si="6"/>
        <v>0.35898744389330928</v>
      </c>
      <c r="L250" s="14">
        <f t="shared" si="7"/>
        <v>0.25064886920345836</v>
      </c>
    </row>
    <row r="251" spans="1:12" x14ac:dyDescent="0.3">
      <c r="A251" s="1">
        <v>43966</v>
      </c>
      <c r="B251" s="2" t="s">
        <v>15</v>
      </c>
      <c r="C251">
        <v>14421</v>
      </c>
      <c r="D251">
        <v>1150579.5</v>
      </c>
      <c r="E251">
        <v>1038033.7869999999</v>
      </c>
      <c r="F251">
        <v>68487.358569230768</v>
      </c>
      <c r="G251">
        <v>10</v>
      </c>
      <c r="H251">
        <v>743</v>
      </c>
      <c r="I251">
        <v>652</v>
      </c>
      <c r="J251">
        <f>WEEKNUM(Лист1[[#This Row],[Дата]])</f>
        <v>20</v>
      </c>
      <c r="K251" s="14">
        <f t="shared" si="6"/>
        <v>0.10842201324223381</v>
      </c>
      <c r="L251" s="14">
        <f t="shared" si="7"/>
        <v>3.8292316550720171E-2</v>
      </c>
    </row>
    <row r="252" spans="1:12" x14ac:dyDescent="0.3">
      <c r="A252" s="1">
        <v>43967</v>
      </c>
      <c r="B252" s="2" t="s">
        <v>17</v>
      </c>
      <c r="C252">
        <v>321412.5</v>
      </c>
      <c r="D252">
        <v>32235864</v>
      </c>
      <c r="E252">
        <v>23691368.555</v>
      </c>
      <c r="F252">
        <v>595097.15929230768</v>
      </c>
      <c r="G252">
        <v>129</v>
      </c>
      <c r="H252">
        <v>17914</v>
      </c>
      <c r="I252">
        <v>16631</v>
      </c>
      <c r="J252">
        <f>WEEKNUM(Лист1[[#This Row],[Дата]])</f>
        <v>20</v>
      </c>
      <c r="K252" s="14">
        <f t="shared" si="6"/>
        <v>0.36065858437699699</v>
      </c>
      <c r="L252" s="14">
        <f t="shared" si="7"/>
        <v>0.24660106165318518</v>
      </c>
    </row>
    <row r="253" spans="1:12" x14ac:dyDescent="0.3">
      <c r="A253" s="1">
        <v>43967</v>
      </c>
      <c r="B253" s="2" t="s">
        <v>9</v>
      </c>
      <c r="C253">
        <v>225480</v>
      </c>
      <c r="D253">
        <v>22355338.5</v>
      </c>
      <c r="E253">
        <v>16443448.491999999</v>
      </c>
      <c r="F253">
        <v>291468.59999999998</v>
      </c>
      <c r="G253">
        <v>54</v>
      </c>
      <c r="H253">
        <v>13170</v>
      </c>
      <c r="I253">
        <v>12299</v>
      </c>
      <c r="J253">
        <f>WEEKNUM(Лист1[[#This Row],[Дата]])</f>
        <v>20</v>
      </c>
      <c r="K253" s="14">
        <f t="shared" si="6"/>
        <v>0.35952859954383842</v>
      </c>
      <c r="L253" s="14">
        <f t="shared" si="7"/>
        <v>0.25141294138757958</v>
      </c>
    </row>
    <row r="254" spans="1:12" x14ac:dyDescent="0.3">
      <c r="A254" s="1">
        <v>43967</v>
      </c>
      <c r="B254" s="2" t="s">
        <v>11</v>
      </c>
      <c r="C254">
        <v>18600</v>
      </c>
      <c r="D254">
        <v>1601425.5</v>
      </c>
      <c r="E254">
        <v>1268422.666</v>
      </c>
      <c r="F254">
        <v>189642.93076923076</v>
      </c>
      <c r="G254">
        <v>15</v>
      </c>
      <c r="H254">
        <v>1111</v>
      </c>
      <c r="I254">
        <v>992</v>
      </c>
      <c r="J254">
        <f>WEEKNUM(Лист1[[#This Row],[Дата]])</f>
        <v>20</v>
      </c>
      <c r="K254" s="14">
        <f t="shared" si="6"/>
        <v>0.26253302067687906</v>
      </c>
      <c r="L254" s="14">
        <f t="shared" si="7"/>
        <v>8.9520182631517523E-2</v>
      </c>
    </row>
    <row r="255" spans="1:12" x14ac:dyDescent="0.3">
      <c r="A255" s="1">
        <v>43967</v>
      </c>
      <c r="B255" s="2" t="s">
        <v>12</v>
      </c>
      <c r="C255">
        <v>16368</v>
      </c>
      <c r="D255">
        <v>1316350.5</v>
      </c>
      <c r="E255">
        <v>1092945.2830000001</v>
      </c>
      <c r="F255">
        <v>175846.6446153846</v>
      </c>
      <c r="G255">
        <v>16</v>
      </c>
      <c r="H255">
        <v>920</v>
      </c>
      <c r="I255">
        <v>818</v>
      </c>
      <c r="J255">
        <f>WEEKNUM(Лист1[[#This Row],[Дата]])</f>
        <v>20</v>
      </c>
      <c r="K255" s="14">
        <f t="shared" si="6"/>
        <v>0.20440658876058293</v>
      </c>
      <c r="L255" s="14">
        <f t="shared" si="7"/>
        <v>3.6129110282265509E-2</v>
      </c>
    </row>
    <row r="256" spans="1:12" x14ac:dyDescent="0.3">
      <c r="A256" s="1">
        <v>43967</v>
      </c>
      <c r="B256" s="2" t="s">
        <v>10</v>
      </c>
      <c r="C256">
        <v>408810</v>
      </c>
      <c r="D256">
        <v>42323631</v>
      </c>
      <c r="E256">
        <v>31033323.692999996</v>
      </c>
      <c r="F256">
        <v>571764.09076923074</v>
      </c>
      <c r="G256">
        <v>125</v>
      </c>
      <c r="H256">
        <v>22291</v>
      </c>
      <c r="I256">
        <v>20635</v>
      </c>
      <c r="J256">
        <f>WEEKNUM(Лист1[[#This Row],[Дата]])</f>
        <v>20</v>
      </c>
      <c r="K256" s="14">
        <f t="shared" si="6"/>
        <v>0.36381237854798942</v>
      </c>
      <c r="L256" s="14">
        <f t="shared" si="7"/>
        <v>0.25325197680300099</v>
      </c>
    </row>
    <row r="257" spans="1:12" x14ac:dyDescent="0.3">
      <c r="A257" s="1">
        <v>43967</v>
      </c>
      <c r="B257" s="2" t="s">
        <v>15</v>
      </c>
      <c r="C257">
        <v>14265</v>
      </c>
      <c r="D257">
        <v>1130506.5</v>
      </c>
      <c r="E257">
        <v>1024403.9859999999</v>
      </c>
      <c r="F257">
        <v>72626.813907692311</v>
      </c>
      <c r="G257">
        <v>10</v>
      </c>
      <c r="H257">
        <v>760</v>
      </c>
      <c r="I257">
        <v>672</v>
      </c>
      <c r="J257">
        <f>WEEKNUM(Лист1[[#This Row],[Дата]])</f>
        <v>20</v>
      </c>
      <c r="K257" s="14">
        <f t="shared" si="6"/>
        <v>0.10357487421959337</v>
      </c>
      <c r="L257" s="14">
        <f t="shared" si="7"/>
        <v>2.9611240706982022E-2</v>
      </c>
    </row>
    <row r="258" spans="1:12" x14ac:dyDescent="0.3">
      <c r="A258" s="1">
        <v>43967</v>
      </c>
      <c r="B258" s="2" t="s">
        <v>14</v>
      </c>
      <c r="C258">
        <v>236551.5</v>
      </c>
      <c r="D258">
        <v>23689383</v>
      </c>
      <c r="E258">
        <v>17329462.175999999</v>
      </c>
      <c r="F258">
        <v>258177.63846153844</v>
      </c>
      <c r="G258">
        <v>60</v>
      </c>
      <c r="H258">
        <v>14049</v>
      </c>
      <c r="I258">
        <v>13118</v>
      </c>
      <c r="J258">
        <f>WEEKNUM(Лист1[[#This Row],[Дата]])</f>
        <v>20</v>
      </c>
      <c r="K258" s="14">
        <f t="shared" ref="K258:K321" si="8" xml:space="preserve"> (D258 - E258) / E258</f>
        <v>0.36700047349467158</v>
      </c>
      <c r="L258" s="14">
        <f t="shared" ref="L258:L321" si="9">(D258-E258-F258)/D258</f>
        <v>0.25757290451754117</v>
      </c>
    </row>
    <row r="259" spans="1:12" x14ac:dyDescent="0.3">
      <c r="A259" s="1">
        <v>43967</v>
      </c>
      <c r="B259" s="2" t="s">
        <v>21</v>
      </c>
      <c r="C259">
        <v>81331.5</v>
      </c>
      <c r="D259">
        <v>6652179</v>
      </c>
      <c r="E259">
        <v>5305378.9040000001</v>
      </c>
      <c r="F259">
        <v>156413.8362153846</v>
      </c>
      <c r="G259">
        <v>36</v>
      </c>
      <c r="H259">
        <v>5286</v>
      </c>
      <c r="I259">
        <v>4867</v>
      </c>
      <c r="J259">
        <f>WEEKNUM(Лист1[[#This Row],[Дата]])</f>
        <v>20</v>
      </c>
      <c r="K259" s="14">
        <f t="shared" si="8"/>
        <v>0.25385559078251274</v>
      </c>
      <c r="L259" s="14">
        <f t="shared" si="9"/>
        <v>0.17894681724358522</v>
      </c>
    </row>
    <row r="260" spans="1:12" x14ac:dyDescent="0.3">
      <c r="A260" s="1">
        <v>43967</v>
      </c>
      <c r="B260" s="2" t="s">
        <v>19</v>
      </c>
      <c r="C260">
        <v>44560.5</v>
      </c>
      <c r="D260">
        <v>4025148</v>
      </c>
      <c r="E260">
        <v>3259483.304</v>
      </c>
      <c r="F260">
        <v>145385.33866923075</v>
      </c>
      <c r="G260">
        <v>21</v>
      </c>
      <c r="H260">
        <v>2427</v>
      </c>
      <c r="I260">
        <v>2213</v>
      </c>
      <c r="J260">
        <f>WEEKNUM(Лист1[[#This Row],[Дата]])</f>
        <v>20</v>
      </c>
      <c r="K260" s="14">
        <f t="shared" si="8"/>
        <v>0.23490370239368466</v>
      </c>
      <c r="L260" s="14">
        <f t="shared" si="9"/>
        <v>0.1541010063060462</v>
      </c>
    </row>
    <row r="261" spans="1:12" x14ac:dyDescent="0.3">
      <c r="A261" s="1">
        <v>43967</v>
      </c>
      <c r="B261" s="2" t="s">
        <v>18</v>
      </c>
      <c r="C261">
        <v>38947.5</v>
      </c>
      <c r="D261">
        <v>3395892</v>
      </c>
      <c r="E261">
        <v>2740255.2110000001</v>
      </c>
      <c r="F261">
        <v>294361.0811230769</v>
      </c>
      <c r="G261">
        <v>21</v>
      </c>
      <c r="H261">
        <v>2145</v>
      </c>
      <c r="I261">
        <v>1947</v>
      </c>
      <c r="J261">
        <f>WEEKNUM(Лист1[[#This Row],[Дата]])</f>
        <v>20</v>
      </c>
      <c r="K261" s="14">
        <f t="shared" si="8"/>
        <v>0.239261214199366</v>
      </c>
      <c r="L261" s="14">
        <f t="shared" si="9"/>
        <v>0.10638610058179794</v>
      </c>
    </row>
    <row r="262" spans="1:12" x14ac:dyDescent="0.3">
      <c r="A262" s="1">
        <v>43967</v>
      </c>
      <c r="B262" s="2" t="s">
        <v>16</v>
      </c>
      <c r="C262">
        <v>34563</v>
      </c>
      <c r="D262">
        <v>2922883.5</v>
      </c>
      <c r="E262">
        <v>2340316.3049999997</v>
      </c>
      <c r="F262">
        <v>109812.45384615385</v>
      </c>
      <c r="G262">
        <v>19</v>
      </c>
      <c r="H262">
        <v>2039</v>
      </c>
      <c r="I262">
        <v>1868</v>
      </c>
      <c r="J262">
        <f>WEEKNUM(Лист1[[#This Row],[Дата]])</f>
        <v>20</v>
      </c>
      <c r="K262" s="14">
        <f t="shared" si="8"/>
        <v>0.24892669155676389</v>
      </c>
      <c r="L262" s="14">
        <f t="shared" si="9"/>
        <v>0.16174258780886971</v>
      </c>
    </row>
    <row r="263" spans="1:12" x14ac:dyDescent="0.3">
      <c r="A263" s="1">
        <v>43967</v>
      </c>
      <c r="B263" s="2" t="s">
        <v>13</v>
      </c>
      <c r="C263">
        <v>35482.5</v>
      </c>
      <c r="D263">
        <v>3222517.5</v>
      </c>
      <c r="E263">
        <v>2633868.1740000001</v>
      </c>
      <c r="F263">
        <v>150484.18215384614</v>
      </c>
      <c r="G263">
        <v>19</v>
      </c>
      <c r="H263">
        <v>2080</v>
      </c>
      <c r="I263">
        <v>1844</v>
      </c>
      <c r="J263">
        <f>WEEKNUM(Лист1[[#This Row],[Дата]])</f>
        <v>20</v>
      </c>
      <c r="K263" s="14">
        <f t="shared" si="8"/>
        <v>0.22349232653737205</v>
      </c>
      <c r="L263" s="14">
        <f t="shared" si="9"/>
        <v>0.13596982602767985</v>
      </c>
    </row>
    <row r="264" spans="1:12" x14ac:dyDescent="0.3">
      <c r="A264" s="1">
        <v>43967</v>
      </c>
      <c r="B264" s="2" t="s">
        <v>22</v>
      </c>
      <c r="C264">
        <v>13120.5</v>
      </c>
      <c r="D264">
        <v>1215033</v>
      </c>
      <c r="E264">
        <v>985281.03599999985</v>
      </c>
      <c r="F264">
        <v>143418.86295384614</v>
      </c>
      <c r="G264">
        <v>15</v>
      </c>
      <c r="H264">
        <v>747</v>
      </c>
      <c r="I264">
        <v>647</v>
      </c>
      <c r="J264">
        <f>WEEKNUM(Лист1[[#This Row],[Дата]])</f>
        <v>20</v>
      </c>
      <c r="K264" s="14">
        <f t="shared" si="8"/>
        <v>0.23318419375322291</v>
      </c>
      <c r="L264" s="14">
        <f t="shared" si="9"/>
        <v>7.1054120378750224E-2</v>
      </c>
    </row>
    <row r="265" spans="1:12" x14ac:dyDescent="0.3">
      <c r="A265" s="1">
        <v>43967</v>
      </c>
      <c r="B265" s="2" t="s">
        <v>20</v>
      </c>
      <c r="C265">
        <v>88063.5</v>
      </c>
      <c r="D265">
        <v>7583758.5</v>
      </c>
      <c r="E265">
        <v>5779076.7979999995</v>
      </c>
      <c r="F265">
        <v>152384.93586153846</v>
      </c>
      <c r="G265">
        <v>31</v>
      </c>
      <c r="H265">
        <v>5593</v>
      </c>
      <c r="I265">
        <v>5177</v>
      </c>
      <c r="J265">
        <f>WEEKNUM(Лист1[[#This Row],[Дата]])</f>
        <v>20</v>
      </c>
      <c r="K265" s="14">
        <f t="shared" si="8"/>
        <v>0.31227854639768027</v>
      </c>
      <c r="L265" s="14">
        <f t="shared" si="9"/>
        <v>0.21787307258511227</v>
      </c>
    </row>
    <row r="266" spans="1:12" x14ac:dyDescent="0.3">
      <c r="A266" s="1">
        <v>43968</v>
      </c>
      <c r="B266" s="2" t="s">
        <v>16</v>
      </c>
      <c r="C266">
        <v>28275</v>
      </c>
      <c r="D266">
        <v>2435632.5</v>
      </c>
      <c r="E266">
        <v>1954139.7149999999</v>
      </c>
      <c r="F266">
        <v>79541.984615384616</v>
      </c>
      <c r="G266">
        <v>19</v>
      </c>
      <c r="H266">
        <v>1790</v>
      </c>
      <c r="I266">
        <v>1633</v>
      </c>
      <c r="J266">
        <f>WEEKNUM(Лист1[[#This Row],[Дата]])</f>
        <v>21</v>
      </c>
      <c r="K266" s="14">
        <f t="shared" si="8"/>
        <v>0.24639629464774487</v>
      </c>
      <c r="L266" s="14">
        <f t="shared" si="9"/>
        <v>0.16502933032163741</v>
      </c>
    </row>
    <row r="267" spans="1:12" x14ac:dyDescent="0.3">
      <c r="A267" s="1">
        <v>43968</v>
      </c>
      <c r="B267" s="2" t="s">
        <v>13</v>
      </c>
      <c r="C267">
        <v>30486</v>
      </c>
      <c r="D267">
        <v>2694289.5</v>
      </c>
      <c r="E267">
        <v>2183502.7290000003</v>
      </c>
      <c r="F267">
        <v>153558.02257692307</v>
      </c>
      <c r="G267">
        <v>19</v>
      </c>
      <c r="H267">
        <v>1871</v>
      </c>
      <c r="I267">
        <v>1660</v>
      </c>
      <c r="J267">
        <f>WEEKNUM(Лист1[[#This Row],[Дата]])</f>
        <v>21</v>
      </c>
      <c r="K267" s="14">
        <f t="shared" si="8"/>
        <v>0.23392998974355741</v>
      </c>
      <c r="L267" s="14">
        <f t="shared" si="9"/>
        <v>0.13258736613978439</v>
      </c>
    </row>
    <row r="268" spans="1:12" x14ac:dyDescent="0.3">
      <c r="A268" s="1">
        <v>43968</v>
      </c>
      <c r="B268" s="2" t="s">
        <v>22</v>
      </c>
      <c r="C268">
        <v>11967</v>
      </c>
      <c r="D268">
        <v>1060489.5</v>
      </c>
      <c r="E268">
        <v>851805.179</v>
      </c>
      <c r="F268">
        <v>171981.49101538458</v>
      </c>
      <c r="G268">
        <v>15</v>
      </c>
      <c r="H268">
        <v>692</v>
      </c>
      <c r="I268">
        <v>591</v>
      </c>
      <c r="J268">
        <f>WEEKNUM(Лист1[[#This Row],[Дата]])</f>
        <v>21</v>
      </c>
      <c r="K268" s="14">
        <f t="shared" si="8"/>
        <v>0.24499066939812536</v>
      </c>
      <c r="L268" s="14">
        <f t="shared" si="9"/>
        <v>3.4609328979320786E-2</v>
      </c>
    </row>
    <row r="269" spans="1:12" x14ac:dyDescent="0.3">
      <c r="A269" s="1">
        <v>43968</v>
      </c>
      <c r="B269" s="2" t="s">
        <v>19</v>
      </c>
      <c r="C269">
        <v>34830</v>
      </c>
      <c r="D269">
        <v>3191155.5</v>
      </c>
      <c r="E269">
        <v>2528990.5839999998</v>
      </c>
      <c r="F269">
        <v>292821.22307692311</v>
      </c>
      <c r="G269">
        <v>21</v>
      </c>
      <c r="H269">
        <v>2054</v>
      </c>
      <c r="I269">
        <v>1883</v>
      </c>
      <c r="J269">
        <f>WEEKNUM(Лист1[[#This Row],[Дата]])</f>
        <v>21</v>
      </c>
      <c r="K269" s="14">
        <f t="shared" si="8"/>
        <v>0.26182972771400409</v>
      </c>
      <c r="L269" s="14">
        <f t="shared" si="9"/>
        <v>0.1157397979894985</v>
      </c>
    </row>
    <row r="270" spans="1:12" x14ac:dyDescent="0.3">
      <c r="A270" s="1">
        <v>43968</v>
      </c>
      <c r="B270" s="2" t="s">
        <v>12</v>
      </c>
      <c r="C270">
        <v>13440</v>
      </c>
      <c r="D270">
        <v>1157529</v>
      </c>
      <c r="E270">
        <v>935379.42299999984</v>
      </c>
      <c r="F270">
        <v>111375.6648</v>
      </c>
      <c r="G270">
        <v>16</v>
      </c>
      <c r="H270">
        <v>859</v>
      </c>
      <c r="I270">
        <v>746</v>
      </c>
      <c r="J270">
        <f>WEEKNUM(Лист1[[#This Row],[Дата]])</f>
        <v>21</v>
      </c>
      <c r="K270" s="14">
        <f t="shared" si="8"/>
        <v>0.23749675429838935</v>
      </c>
      <c r="L270" s="14">
        <f t="shared" si="9"/>
        <v>9.5698606428003249E-2</v>
      </c>
    </row>
    <row r="271" spans="1:12" x14ac:dyDescent="0.3">
      <c r="A271" s="1">
        <v>43968</v>
      </c>
      <c r="B271" s="2" t="s">
        <v>10</v>
      </c>
      <c r="C271">
        <v>357072</v>
      </c>
      <c r="D271">
        <v>36834567</v>
      </c>
      <c r="E271">
        <v>26914635.671</v>
      </c>
      <c r="F271">
        <v>566638.92575384618</v>
      </c>
      <c r="G271">
        <v>125</v>
      </c>
      <c r="H271">
        <v>20079</v>
      </c>
      <c r="I271">
        <v>18721</v>
      </c>
      <c r="J271">
        <f>WEEKNUM(Лист1[[#This Row],[Дата]])</f>
        <v>21</v>
      </c>
      <c r="K271" s="14">
        <f t="shared" si="8"/>
        <v>0.36857015083761785</v>
      </c>
      <c r="L271" s="14">
        <f t="shared" si="9"/>
        <v>0.25392703552742057</v>
      </c>
    </row>
    <row r="272" spans="1:12" x14ac:dyDescent="0.3">
      <c r="A272" s="1">
        <v>43968</v>
      </c>
      <c r="B272" s="2" t="s">
        <v>21</v>
      </c>
      <c r="C272">
        <v>72861</v>
      </c>
      <c r="D272">
        <v>5952802.5</v>
      </c>
      <c r="E272">
        <v>4711294.2009999994</v>
      </c>
      <c r="F272">
        <v>125880.90000000001</v>
      </c>
      <c r="G272">
        <v>36</v>
      </c>
      <c r="H272">
        <v>4918</v>
      </c>
      <c r="I272">
        <v>4554</v>
      </c>
      <c r="J272">
        <f>WEEKNUM(Лист1[[#This Row],[Дата]])</f>
        <v>21</v>
      </c>
      <c r="K272" s="14">
        <f t="shared" si="8"/>
        <v>0.26351746378659252</v>
      </c>
      <c r="L272" s="14">
        <f t="shared" si="9"/>
        <v>0.18741213050491776</v>
      </c>
    </row>
    <row r="273" spans="1:12" x14ac:dyDescent="0.3">
      <c r="A273" s="1">
        <v>43968</v>
      </c>
      <c r="B273" s="2" t="s">
        <v>18</v>
      </c>
      <c r="C273">
        <v>32023.5</v>
      </c>
      <c r="D273">
        <v>2882458.5</v>
      </c>
      <c r="E273">
        <v>2290967.0389999999</v>
      </c>
      <c r="F273">
        <v>246817.75113846152</v>
      </c>
      <c r="G273">
        <v>21</v>
      </c>
      <c r="H273">
        <v>1874</v>
      </c>
      <c r="I273">
        <v>1705</v>
      </c>
      <c r="J273">
        <f>WEEKNUM(Лист1[[#This Row],[Дата]])</f>
        <v>21</v>
      </c>
      <c r="K273" s="14">
        <f t="shared" si="8"/>
        <v>0.25818418638540708</v>
      </c>
      <c r="L273" s="14">
        <f t="shared" si="9"/>
        <v>0.1195762956731341</v>
      </c>
    </row>
    <row r="274" spans="1:12" x14ac:dyDescent="0.3">
      <c r="A274" s="1">
        <v>43968</v>
      </c>
      <c r="B274" s="2" t="s">
        <v>9</v>
      </c>
      <c r="C274">
        <v>184801.5</v>
      </c>
      <c r="D274">
        <v>18449091</v>
      </c>
      <c r="E274">
        <v>13533023.127999999</v>
      </c>
      <c r="F274">
        <v>246229.69714615386</v>
      </c>
      <c r="G274">
        <v>54</v>
      </c>
      <c r="H274">
        <v>11128</v>
      </c>
      <c r="I274">
        <v>10467</v>
      </c>
      <c r="J274">
        <f>WEEKNUM(Лист1[[#This Row],[Дата]])</f>
        <v>21</v>
      </c>
      <c r="K274" s="14">
        <f t="shared" si="8"/>
        <v>0.3632645732961613</v>
      </c>
      <c r="L274" s="14">
        <f t="shared" si="9"/>
        <v>0.25312023095630282</v>
      </c>
    </row>
    <row r="275" spans="1:12" x14ac:dyDescent="0.3">
      <c r="A275" s="1">
        <v>43968</v>
      </c>
      <c r="B275" s="2" t="s">
        <v>20</v>
      </c>
      <c r="C275">
        <v>78057</v>
      </c>
      <c r="D275">
        <v>6774946.5</v>
      </c>
      <c r="E275">
        <v>5115462.4009999996</v>
      </c>
      <c r="F275">
        <v>61149.515384615377</v>
      </c>
      <c r="G275">
        <v>31</v>
      </c>
      <c r="H275">
        <v>5206</v>
      </c>
      <c r="I275">
        <v>4843</v>
      </c>
      <c r="J275">
        <f>WEEKNUM(Лист1[[#This Row],[Дата]])</f>
        <v>21</v>
      </c>
      <c r="K275" s="14">
        <f t="shared" si="8"/>
        <v>0.32440549239020799</v>
      </c>
      <c r="L275" s="14">
        <f t="shared" si="9"/>
        <v>0.23591840667898781</v>
      </c>
    </row>
    <row r="276" spans="1:12" x14ac:dyDescent="0.3">
      <c r="A276" s="1">
        <v>43968</v>
      </c>
      <c r="B276" s="2" t="s">
        <v>15</v>
      </c>
      <c r="C276">
        <v>10402.5</v>
      </c>
      <c r="D276">
        <v>843727.5</v>
      </c>
      <c r="E276">
        <v>729677.51899999997</v>
      </c>
      <c r="F276">
        <v>140731.96461538461</v>
      </c>
      <c r="G276">
        <v>10</v>
      </c>
      <c r="H276">
        <v>591</v>
      </c>
      <c r="I276">
        <v>513</v>
      </c>
      <c r="J276">
        <f>WEEKNUM(Лист1[[#This Row],[Дата]])</f>
        <v>21</v>
      </c>
      <c r="K276" s="14">
        <f t="shared" si="8"/>
        <v>0.15630189779767634</v>
      </c>
      <c r="L276" s="14">
        <f t="shared" si="9"/>
        <v>-3.1623934997240914E-2</v>
      </c>
    </row>
    <row r="277" spans="1:12" x14ac:dyDescent="0.3">
      <c r="A277" s="1">
        <v>43968</v>
      </c>
      <c r="B277" s="2" t="s">
        <v>17</v>
      </c>
      <c r="C277">
        <v>269029.5</v>
      </c>
      <c r="D277">
        <v>26659930.5</v>
      </c>
      <c r="E277">
        <v>19515982.116</v>
      </c>
      <c r="F277">
        <v>551393.4769230769</v>
      </c>
      <c r="G277">
        <v>129</v>
      </c>
      <c r="H277">
        <v>15744</v>
      </c>
      <c r="I277">
        <v>14685</v>
      </c>
      <c r="J277">
        <f>WEEKNUM(Лист1[[#This Row],[Дата]])</f>
        <v>21</v>
      </c>
      <c r="K277" s="14">
        <f t="shared" si="8"/>
        <v>0.36605630921044441</v>
      </c>
      <c r="L277" s="14">
        <f t="shared" si="9"/>
        <v>0.24728327431599731</v>
      </c>
    </row>
    <row r="278" spans="1:12" x14ac:dyDescent="0.3">
      <c r="A278" s="1">
        <v>43968</v>
      </c>
      <c r="B278" s="2" t="s">
        <v>11</v>
      </c>
      <c r="C278">
        <v>15609</v>
      </c>
      <c r="D278">
        <v>1377577.5</v>
      </c>
      <c r="E278">
        <v>1086345.0159999998</v>
      </c>
      <c r="F278">
        <v>224718.40769230769</v>
      </c>
      <c r="G278">
        <v>15</v>
      </c>
      <c r="H278">
        <v>971</v>
      </c>
      <c r="I278">
        <v>856</v>
      </c>
      <c r="J278">
        <f>WEEKNUM(Лист1[[#This Row],[Дата]])</f>
        <v>21</v>
      </c>
      <c r="K278" s="14">
        <f t="shared" si="8"/>
        <v>0.26808470578927035</v>
      </c>
      <c r="L278" s="14">
        <f t="shared" si="9"/>
        <v>4.8283364317210815E-2</v>
      </c>
    </row>
    <row r="279" spans="1:12" x14ac:dyDescent="0.3">
      <c r="A279" s="1">
        <v>43968</v>
      </c>
      <c r="B279" s="2" t="s">
        <v>14</v>
      </c>
      <c r="C279">
        <v>193363.5</v>
      </c>
      <c r="D279">
        <v>19546386</v>
      </c>
      <c r="E279">
        <v>14278298.844000001</v>
      </c>
      <c r="F279">
        <v>264289.06153846154</v>
      </c>
      <c r="G279">
        <v>60</v>
      </c>
      <c r="H279">
        <v>11698</v>
      </c>
      <c r="I279">
        <v>10989</v>
      </c>
      <c r="J279">
        <f>WEEKNUM(Лист1[[#This Row],[Дата]])</f>
        <v>21</v>
      </c>
      <c r="K279" s="14">
        <f t="shared" si="8"/>
        <v>0.36895761978071673</v>
      </c>
      <c r="L279" s="14">
        <f t="shared" si="9"/>
        <v>0.25599607489903953</v>
      </c>
    </row>
    <row r="280" spans="1:12" x14ac:dyDescent="0.3">
      <c r="A280" s="1">
        <v>43969</v>
      </c>
      <c r="B280" s="2" t="s">
        <v>15</v>
      </c>
      <c r="C280">
        <v>11680.5</v>
      </c>
      <c r="D280">
        <v>936427.5</v>
      </c>
      <c r="E280">
        <v>813406.68400000001</v>
      </c>
      <c r="F280">
        <v>117272.7846153846</v>
      </c>
      <c r="G280">
        <v>10</v>
      </c>
      <c r="H280">
        <v>645</v>
      </c>
      <c r="I280">
        <v>565</v>
      </c>
      <c r="J280">
        <f>WEEKNUM(Лист1[[#This Row],[Дата]])</f>
        <v>21</v>
      </c>
      <c r="K280" s="14">
        <f t="shared" si="8"/>
        <v>0.15124146189091309</v>
      </c>
      <c r="L280" s="14">
        <f t="shared" si="9"/>
        <v>6.138255641376815E-3</v>
      </c>
    </row>
    <row r="281" spans="1:12" x14ac:dyDescent="0.3">
      <c r="A281" s="1">
        <v>43969</v>
      </c>
      <c r="B281" s="2" t="s">
        <v>17</v>
      </c>
      <c r="C281">
        <v>273900</v>
      </c>
      <c r="D281">
        <v>27535284.147600003</v>
      </c>
      <c r="E281">
        <v>19680985.969000001</v>
      </c>
      <c r="F281">
        <v>764540.58792307694</v>
      </c>
      <c r="G281">
        <v>129</v>
      </c>
      <c r="H281">
        <v>16110</v>
      </c>
      <c r="I281">
        <v>14992</v>
      </c>
      <c r="J281">
        <f>WEEKNUM(Лист1[[#This Row],[Дата]])</f>
        <v>21</v>
      </c>
      <c r="K281" s="14">
        <f t="shared" si="8"/>
        <v>0.3990805232507913</v>
      </c>
      <c r="L281" s="14">
        <f t="shared" si="9"/>
        <v>0.25747900594281226</v>
      </c>
    </row>
    <row r="282" spans="1:12" x14ac:dyDescent="0.3">
      <c r="A282" s="1">
        <v>43969</v>
      </c>
      <c r="B282" s="2" t="s">
        <v>10</v>
      </c>
      <c r="C282">
        <v>355081.5</v>
      </c>
      <c r="D282">
        <v>36876888</v>
      </c>
      <c r="E282">
        <v>26228948.559</v>
      </c>
      <c r="F282">
        <v>898617.75030769221</v>
      </c>
      <c r="G282">
        <v>125</v>
      </c>
      <c r="H282">
        <v>20449</v>
      </c>
      <c r="I282">
        <v>19060</v>
      </c>
      <c r="J282">
        <f>WEEKNUM(Лист1[[#This Row],[Дата]])</f>
        <v>21</v>
      </c>
      <c r="K282" s="14">
        <f t="shared" si="8"/>
        <v>0.405961352855921</v>
      </c>
      <c r="L282" s="14">
        <f t="shared" si="9"/>
        <v>0.26437484884007317</v>
      </c>
    </row>
    <row r="283" spans="1:12" x14ac:dyDescent="0.3">
      <c r="A283" s="1">
        <v>43969</v>
      </c>
      <c r="B283" s="2" t="s">
        <v>22</v>
      </c>
      <c r="C283">
        <v>12450</v>
      </c>
      <c r="D283">
        <v>1115146.5</v>
      </c>
      <c r="E283">
        <v>897555.51099999994</v>
      </c>
      <c r="F283">
        <v>150809.61403846153</v>
      </c>
      <c r="G283">
        <v>15</v>
      </c>
      <c r="H283">
        <v>729</v>
      </c>
      <c r="I283">
        <v>636</v>
      </c>
      <c r="J283">
        <f>WEEKNUM(Лист1[[#This Row],[Дата]])</f>
        <v>21</v>
      </c>
      <c r="K283" s="14">
        <f t="shared" si="8"/>
        <v>0.24242621913999932</v>
      </c>
      <c r="L283" s="14">
        <f t="shared" si="9"/>
        <v>5.9885741435352691E-2</v>
      </c>
    </row>
    <row r="284" spans="1:12" x14ac:dyDescent="0.3">
      <c r="A284" s="1">
        <v>43969</v>
      </c>
      <c r="B284" s="2" t="s">
        <v>11</v>
      </c>
      <c r="C284">
        <v>14290.5</v>
      </c>
      <c r="D284">
        <v>1246162.5</v>
      </c>
      <c r="E284">
        <v>983143.48999999987</v>
      </c>
      <c r="F284">
        <v>263823.34615384613</v>
      </c>
      <c r="G284">
        <v>16</v>
      </c>
      <c r="H284">
        <v>925</v>
      </c>
      <c r="I284">
        <v>816</v>
      </c>
      <c r="J284">
        <f>WEEKNUM(Лист1[[#This Row],[Дата]])</f>
        <v>21</v>
      </c>
      <c r="K284" s="14">
        <f t="shared" si="8"/>
        <v>0.26752860866728634</v>
      </c>
      <c r="L284" s="14">
        <f t="shared" si="9"/>
        <v>-6.4545045597664934E-4</v>
      </c>
    </row>
    <row r="285" spans="1:12" x14ac:dyDescent="0.3">
      <c r="A285" s="1">
        <v>43969</v>
      </c>
      <c r="B285" s="2" t="s">
        <v>18</v>
      </c>
      <c r="C285">
        <v>31329</v>
      </c>
      <c r="D285">
        <v>2826379.5</v>
      </c>
      <c r="E285">
        <v>2229453.5079999999</v>
      </c>
      <c r="F285">
        <v>331756.18072307692</v>
      </c>
      <c r="G285">
        <v>21</v>
      </c>
      <c r="H285">
        <v>1834</v>
      </c>
      <c r="I285">
        <v>1660</v>
      </c>
      <c r="J285">
        <f>WEEKNUM(Лист1[[#This Row],[Дата]])</f>
        <v>21</v>
      </c>
      <c r="K285" s="14">
        <f t="shared" si="8"/>
        <v>0.26774543172039095</v>
      </c>
      <c r="L285" s="14">
        <f t="shared" si="9"/>
        <v>9.3819606063843569E-2</v>
      </c>
    </row>
    <row r="286" spans="1:12" x14ac:dyDescent="0.3">
      <c r="A286" s="1">
        <v>43969</v>
      </c>
      <c r="B286" s="2" t="s">
        <v>19</v>
      </c>
      <c r="C286">
        <v>36655.5</v>
      </c>
      <c r="D286">
        <v>3360135</v>
      </c>
      <c r="E286">
        <v>2596293.8219999997</v>
      </c>
      <c r="F286">
        <v>202175.53846153847</v>
      </c>
      <c r="G286">
        <v>21</v>
      </c>
      <c r="H286">
        <v>2136</v>
      </c>
      <c r="I286">
        <v>1947</v>
      </c>
      <c r="J286">
        <f>WEEKNUM(Лист1[[#This Row],[Дата]])</f>
        <v>21</v>
      </c>
      <c r="K286" s="14">
        <f t="shared" si="8"/>
        <v>0.29420444309018595</v>
      </c>
      <c r="L286" s="14">
        <f t="shared" si="9"/>
        <v>0.1671556766434866</v>
      </c>
    </row>
    <row r="287" spans="1:12" x14ac:dyDescent="0.3">
      <c r="A287" s="1">
        <v>43969</v>
      </c>
      <c r="B287" s="2" t="s">
        <v>21</v>
      </c>
      <c r="C287">
        <v>70278</v>
      </c>
      <c r="D287">
        <v>5798476.5</v>
      </c>
      <c r="E287">
        <v>4485664.5060000001</v>
      </c>
      <c r="F287">
        <v>182019.63597692308</v>
      </c>
      <c r="G287">
        <v>36</v>
      </c>
      <c r="H287">
        <v>4885</v>
      </c>
      <c r="I287">
        <v>4502</v>
      </c>
      <c r="J287">
        <f>WEEKNUM(Лист1[[#This Row],[Дата]])</f>
        <v>21</v>
      </c>
      <c r="K287" s="14">
        <f t="shared" si="8"/>
        <v>0.29266834205812536</v>
      </c>
      <c r="L287" s="14">
        <f t="shared" si="9"/>
        <v>0.19501542483151854</v>
      </c>
    </row>
    <row r="288" spans="1:12" x14ac:dyDescent="0.3">
      <c r="A288" s="1">
        <v>43969</v>
      </c>
      <c r="B288" s="2" t="s">
        <v>16</v>
      </c>
      <c r="C288">
        <v>27181.5</v>
      </c>
      <c r="D288">
        <v>2324490</v>
      </c>
      <c r="E288">
        <v>1796459.4790000001</v>
      </c>
      <c r="F288">
        <v>129793.76153846155</v>
      </c>
      <c r="G288">
        <v>19</v>
      </c>
      <c r="H288">
        <v>1741</v>
      </c>
      <c r="I288">
        <v>1597</v>
      </c>
      <c r="J288">
        <f>WEEKNUM(Лист1[[#This Row],[Дата]])</f>
        <v>21</v>
      </c>
      <c r="K288" s="14">
        <f t="shared" si="8"/>
        <v>0.29392843377348449</v>
      </c>
      <c r="L288" s="14">
        <f t="shared" si="9"/>
        <v>0.1713222080807138</v>
      </c>
    </row>
    <row r="289" spans="1:12" x14ac:dyDescent="0.3">
      <c r="A289" s="1">
        <v>43969</v>
      </c>
      <c r="B289" s="2" t="s">
        <v>9</v>
      </c>
      <c r="C289">
        <v>196560</v>
      </c>
      <c r="D289">
        <v>19855122</v>
      </c>
      <c r="E289">
        <v>14172342.450999999</v>
      </c>
      <c r="F289">
        <v>269626.30769230769</v>
      </c>
      <c r="G289">
        <v>54</v>
      </c>
      <c r="H289">
        <v>12012</v>
      </c>
      <c r="I289">
        <v>11308</v>
      </c>
      <c r="J289">
        <f>WEEKNUM(Лист1[[#This Row],[Дата]])</f>
        <v>21</v>
      </c>
      <c r="K289" s="14">
        <f t="shared" si="8"/>
        <v>0.40097673116832033</v>
      </c>
      <c r="L289" s="14">
        <f t="shared" si="9"/>
        <v>0.27263258524967476</v>
      </c>
    </row>
    <row r="290" spans="1:12" x14ac:dyDescent="0.3">
      <c r="A290" s="1">
        <v>43969</v>
      </c>
      <c r="B290" s="2" t="s">
        <v>12</v>
      </c>
      <c r="C290">
        <v>14497.5</v>
      </c>
      <c r="D290">
        <v>1230711</v>
      </c>
      <c r="E290">
        <v>1005560.455</v>
      </c>
      <c r="F290">
        <v>171097.83406153845</v>
      </c>
      <c r="G290">
        <v>16</v>
      </c>
      <c r="H290">
        <v>864</v>
      </c>
      <c r="I290">
        <v>765</v>
      </c>
      <c r="J290">
        <f>WEEKNUM(Лист1[[#This Row],[Дата]])</f>
        <v>21</v>
      </c>
      <c r="K290" s="14">
        <f t="shared" si="8"/>
        <v>0.22390552838516312</v>
      </c>
      <c r="L290" s="14">
        <f t="shared" si="9"/>
        <v>4.3919905598033653E-2</v>
      </c>
    </row>
    <row r="291" spans="1:12" x14ac:dyDescent="0.3">
      <c r="A291" s="1">
        <v>43969</v>
      </c>
      <c r="B291" s="2" t="s">
        <v>14</v>
      </c>
      <c r="C291">
        <v>201999</v>
      </c>
      <c r="D291">
        <v>20422435.5</v>
      </c>
      <c r="E291">
        <v>14541626.939999998</v>
      </c>
      <c r="F291">
        <v>279597.86153846153</v>
      </c>
      <c r="G291">
        <v>60</v>
      </c>
      <c r="H291">
        <v>12460</v>
      </c>
      <c r="I291">
        <v>11665</v>
      </c>
      <c r="J291">
        <f>WEEKNUM(Лист1[[#This Row],[Дата]])</f>
        <v>21</v>
      </c>
      <c r="K291" s="14">
        <f t="shared" si="8"/>
        <v>0.40441200866070376</v>
      </c>
      <c r="L291" s="14">
        <f t="shared" si="9"/>
        <v>0.27426751811563027</v>
      </c>
    </row>
    <row r="292" spans="1:12" x14ac:dyDescent="0.3">
      <c r="A292" s="1">
        <v>43969</v>
      </c>
      <c r="B292" s="2" t="s">
        <v>13</v>
      </c>
      <c r="C292">
        <v>28668</v>
      </c>
      <c r="D292">
        <v>2588148</v>
      </c>
      <c r="E292">
        <v>2042294.1669999999</v>
      </c>
      <c r="F292">
        <v>160977.42935384615</v>
      </c>
      <c r="G292">
        <v>19</v>
      </c>
      <c r="H292">
        <v>1858</v>
      </c>
      <c r="I292">
        <v>1648</v>
      </c>
      <c r="J292">
        <f>WEEKNUM(Лист1[[#This Row],[Дата]])</f>
        <v>21</v>
      </c>
      <c r="K292" s="14">
        <f t="shared" si="8"/>
        <v>0.26727483328311347</v>
      </c>
      <c r="L292" s="14">
        <f t="shared" si="9"/>
        <v>0.1487072623536807</v>
      </c>
    </row>
    <row r="293" spans="1:12" x14ac:dyDescent="0.3">
      <c r="A293" s="1">
        <v>43969</v>
      </c>
      <c r="B293" s="2" t="s">
        <v>20</v>
      </c>
      <c r="C293">
        <v>78058.5</v>
      </c>
      <c r="D293">
        <v>6609714</v>
      </c>
      <c r="E293">
        <v>5024858.7929999996</v>
      </c>
      <c r="F293">
        <v>140406.07692307691</v>
      </c>
      <c r="G293">
        <v>31</v>
      </c>
      <c r="H293">
        <v>5165</v>
      </c>
      <c r="I293">
        <v>4813</v>
      </c>
      <c r="J293">
        <f>WEEKNUM(Лист1[[#This Row],[Дата]])</f>
        <v>21</v>
      </c>
      <c r="K293" s="14">
        <f t="shared" si="8"/>
        <v>0.31540293414967624</v>
      </c>
      <c r="L293" s="14">
        <f t="shared" si="9"/>
        <v>0.21853428606395425</v>
      </c>
    </row>
    <row r="294" spans="1:12" x14ac:dyDescent="0.3">
      <c r="A294" s="1">
        <v>43970</v>
      </c>
      <c r="B294" s="2" t="s">
        <v>11</v>
      </c>
      <c r="C294">
        <v>16638</v>
      </c>
      <c r="D294">
        <v>1364847</v>
      </c>
      <c r="E294">
        <v>1137103.412</v>
      </c>
      <c r="F294">
        <v>258642.5153846154</v>
      </c>
      <c r="G294">
        <v>16</v>
      </c>
      <c r="H294">
        <v>1012</v>
      </c>
      <c r="I294">
        <v>900</v>
      </c>
      <c r="J294">
        <f>WEEKNUM(Лист1[[#This Row],[Дата]])</f>
        <v>21</v>
      </c>
      <c r="K294" s="14">
        <f t="shared" si="8"/>
        <v>0.20028397206146101</v>
      </c>
      <c r="L294" s="14">
        <f t="shared" si="9"/>
        <v>-2.263911440961178E-2</v>
      </c>
    </row>
    <row r="295" spans="1:12" x14ac:dyDescent="0.3">
      <c r="A295" s="1">
        <v>43970</v>
      </c>
      <c r="B295" s="2" t="s">
        <v>10</v>
      </c>
      <c r="C295">
        <v>362536.5</v>
      </c>
      <c r="D295">
        <v>37023243</v>
      </c>
      <c r="E295">
        <v>26762183.377</v>
      </c>
      <c r="F295">
        <v>650375.76849230775</v>
      </c>
      <c r="G295">
        <v>125</v>
      </c>
      <c r="H295">
        <v>20771</v>
      </c>
      <c r="I295">
        <v>19338</v>
      </c>
      <c r="J295">
        <f>WEEKNUM(Лист1[[#This Row],[Дата]])</f>
        <v>21</v>
      </c>
      <c r="K295" s="14">
        <f t="shared" si="8"/>
        <v>0.38341638566824021</v>
      </c>
      <c r="L295" s="14">
        <f t="shared" si="9"/>
        <v>0.25958514370304331</v>
      </c>
    </row>
    <row r="296" spans="1:12" x14ac:dyDescent="0.3">
      <c r="A296" s="1">
        <v>43970</v>
      </c>
      <c r="B296" s="2" t="s">
        <v>13</v>
      </c>
      <c r="C296">
        <v>32434.5</v>
      </c>
      <c r="D296">
        <v>2865337.5</v>
      </c>
      <c r="E296">
        <v>2368028.6850000001</v>
      </c>
      <c r="F296">
        <v>225452.89078461539</v>
      </c>
      <c r="G296">
        <v>19</v>
      </c>
      <c r="H296">
        <v>1999</v>
      </c>
      <c r="I296">
        <v>1799</v>
      </c>
      <c r="J296">
        <f>WEEKNUM(Лист1[[#This Row],[Дата]])</f>
        <v>21</v>
      </c>
      <c r="K296" s="14">
        <f t="shared" si="8"/>
        <v>0.21000962452445965</v>
      </c>
      <c r="L296" s="14">
        <f t="shared" si="9"/>
        <v>9.4877453080268737E-2</v>
      </c>
    </row>
    <row r="297" spans="1:12" x14ac:dyDescent="0.3">
      <c r="A297" s="1">
        <v>43970</v>
      </c>
      <c r="B297" s="2" t="s">
        <v>20</v>
      </c>
      <c r="C297">
        <v>84024</v>
      </c>
      <c r="D297">
        <v>6815511</v>
      </c>
      <c r="E297">
        <v>5426339.5819999995</v>
      </c>
      <c r="F297">
        <v>195070.25003076921</v>
      </c>
      <c r="G297">
        <v>31</v>
      </c>
      <c r="H297">
        <v>5389</v>
      </c>
      <c r="I297">
        <v>5024</v>
      </c>
      <c r="J297">
        <f>WEEKNUM(Лист1[[#This Row],[Дата]])</f>
        <v>21</v>
      </c>
      <c r="K297" s="14">
        <f t="shared" si="8"/>
        <v>0.25600524939649838</v>
      </c>
      <c r="L297" s="14">
        <f t="shared" si="9"/>
        <v>0.17520346867156861</v>
      </c>
    </row>
    <row r="298" spans="1:12" x14ac:dyDescent="0.3">
      <c r="A298" s="1">
        <v>43970</v>
      </c>
      <c r="B298" s="2" t="s">
        <v>16</v>
      </c>
      <c r="C298">
        <v>28882.5</v>
      </c>
      <c r="D298">
        <v>2446530</v>
      </c>
      <c r="E298">
        <v>1956748.2629999998</v>
      </c>
      <c r="F298">
        <v>108543.03143076923</v>
      </c>
      <c r="G298">
        <v>19</v>
      </c>
      <c r="H298">
        <v>1831</v>
      </c>
      <c r="I298">
        <v>1667</v>
      </c>
      <c r="J298">
        <f>WEEKNUM(Лист1[[#This Row],[Дата]])</f>
        <v>21</v>
      </c>
      <c r="K298" s="14">
        <f t="shared" si="8"/>
        <v>0.25030390789722157</v>
      </c>
      <c r="L298" s="14">
        <f t="shared" si="9"/>
        <v>0.15582833873659058</v>
      </c>
    </row>
    <row r="299" spans="1:12" x14ac:dyDescent="0.3">
      <c r="A299" s="1">
        <v>43970</v>
      </c>
      <c r="B299" s="2" t="s">
        <v>19</v>
      </c>
      <c r="C299">
        <v>38250</v>
      </c>
      <c r="D299">
        <v>3552937.5</v>
      </c>
      <c r="E299">
        <v>2795344.17</v>
      </c>
      <c r="F299">
        <v>245048.26007692309</v>
      </c>
      <c r="G299">
        <v>21</v>
      </c>
      <c r="H299">
        <v>2245</v>
      </c>
      <c r="I299">
        <v>2053</v>
      </c>
      <c r="J299">
        <f>WEEKNUM(Лист1[[#This Row],[Дата]])</f>
        <v>21</v>
      </c>
      <c r="K299" s="14">
        <f t="shared" si="8"/>
        <v>0.2710196970128369</v>
      </c>
      <c r="L299" s="14">
        <f t="shared" si="9"/>
        <v>0.14425952326014094</v>
      </c>
    </row>
    <row r="300" spans="1:12" x14ac:dyDescent="0.3">
      <c r="A300" s="1">
        <v>43970</v>
      </c>
      <c r="B300" s="2" t="s">
        <v>14</v>
      </c>
      <c r="C300">
        <v>223597.5</v>
      </c>
      <c r="D300">
        <v>21945858</v>
      </c>
      <c r="E300">
        <v>15975681.728</v>
      </c>
      <c r="F300">
        <v>296759.42307692306</v>
      </c>
      <c r="G300">
        <v>60</v>
      </c>
      <c r="H300">
        <v>13867</v>
      </c>
      <c r="I300">
        <v>12987</v>
      </c>
      <c r="J300">
        <f>WEEKNUM(Лист1[[#This Row],[Дата]])</f>
        <v>21</v>
      </c>
      <c r="K300" s="14">
        <f t="shared" si="8"/>
        <v>0.37370400673019716</v>
      </c>
      <c r="L300" s="14">
        <f t="shared" si="9"/>
        <v>0.25851879880581918</v>
      </c>
    </row>
    <row r="301" spans="1:12" x14ac:dyDescent="0.3">
      <c r="A301" s="1">
        <v>43970</v>
      </c>
      <c r="B301" s="2" t="s">
        <v>18</v>
      </c>
      <c r="C301">
        <v>31842</v>
      </c>
      <c r="D301">
        <v>2771116.5</v>
      </c>
      <c r="E301">
        <v>2269371.4459999995</v>
      </c>
      <c r="F301">
        <v>328803.84615384613</v>
      </c>
      <c r="G301">
        <v>21</v>
      </c>
      <c r="H301">
        <v>1860</v>
      </c>
      <c r="I301">
        <v>1704</v>
      </c>
      <c r="J301">
        <f>WEEKNUM(Лист1[[#This Row],[Дата]])</f>
        <v>21</v>
      </c>
      <c r="K301" s="14">
        <f t="shared" si="8"/>
        <v>0.22109428356665795</v>
      </c>
      <c r="L301" s="14">
        <f t="shared" si="9"/>
        <v>6.2408494138068302E-2</v>
      </c>
    </row>
    <row r="302" spans="1:12" x14ac:dyDescent="0.3">
      <c r="A302" s="1">
        <v>43970</v>
      </c>
      <c r="B302" s="2" t="s">
        <v>21</v>
      </c>
      <c r="C302">
        <v>75796.5</v>
      </c>
      <c r="D302">
        <v>6173463</v>
      </c>
      <c r="E302">
        <v>4915101.7949999999</v>
      </c>
      <c r="F302">
        <v>253686.7171923077</v>
      </c>
      <c r="G302">
        <v>36</v>
      </c>
      <c r="H302">
        <v>5094</v>
      </c>
      <c r="I302">
        <v>4716</v>
      </c>
      <c r="J302">
        <f>WEEKNUM(Лист1[[#This Row],[Дата]])</f>
        <v>21</v>
      </c>
      <c r="K302" s="14">
        <f t="shared" si="8"/>
        <v>0.25601935778422674</v>
      </c>
      <c r="L302" s="14">
        <f t="shared" si="9"/>
        <v>0.1627408292246495</v>
      </c>
    </row>
    <row r="303" spans="1:12" x14ac:dyDescent="0.3">
      <c r="A303" s="1">
        <v>43970</v>
      </c>
      <c r="B303" s="2" t="s">
        <v>22</v>
      </c>
      <c r="C303">
        <v>16237.5</v>
      </c>
      <c r="D303">
        <v>1403047.5</v>
      </c>
      <c r="E303">
        <v>1195875.8800000001</v>
      </c>
      <c r="F303">
        <v>173178.52204615384</v>
      </c>
      <c r="G303">
        <v>15</v>
      </c>
      <c r="H303">
        <v>930</v>
      </c>
      <c r="I303">
        <v>827</v>
      </c>
      <c r="J303">
        <f>WEEKNUM(Лист1[[#This Row],[Дата]])</f>
        <v>21</v>
      </c>
      <c r="K303" s="14">
        <f t="shared" si="8"/>
        <v>0.17323839661353471</v>
      </c>
      <c r="L303" s="14">
        <f t="shared" si="9"/>
        <v>2.422804499052672E-2</v>
      </c>
    </row>
    <row r="304" spans="1:12" x14ac:dyDescent="0.3">
      <c r="A304" s="1">
        <v>43970</v>
      </c>
      <c r="B304" s="2" t="s">
        <v>9</v>
      </c>
      <c r="C304">
        <v>211453.5</v>
      </c>
      <c r="D304">
        <v>20590072.5</v>
      </c>
      <c r="E304">
        <v>15078027.685000001</v>
      </c>
      <c r="F304">
        <v>293452.29237692308</v>
      </c>
      <c r="G304">
        <v>54</v>
      </c>
      <c r="H304">
        <v>13070</v>
      </c>
      <c r="I304">
        <v>12244</v>
      </c>
      <c r="J304">
        <f>WEEKNUM(Лист1[[#This Row],[Дата]])</f>
        <v>21</v>
      </c>
      <c r="K304" s="14">
        <f t="shared" si="8"/>
        <v>0.36556802588202697</v>
      </c>
      <c r="L304" s="14">
        <f t="shared" si="9"/>
        <v>0.25345187699669713</v>
      </c>
    </row>
    <row r="305" spans="1:12" x14ac:dyDescent="0.3">
      <c r="A305" s="1">
        <v>43970</v>
      </c>
      <c r="B305" s="2" t="s">
        <v>17</v>
      </c>
      <c r="C305">
        <v>276568.5</v>
      </c>
      <c r="D305">
        <v>27093624</v>
      </c>
      <c r="E305">
        <v>19768696.5</v>
      </c>
      <c r="F305">
        <v>759335.80469230772</v>
      </c>
      <c r="G305">
        <v>129</v>
      </c>
      <c r="H305">
        <v>16191</v>
      </c>
      <c r="I305">
        <v>15102</v>
      </c>
      <c r="J305">
        <f>WEEKNUM(Лист1[[#This Row],[Дата]])</f>
        <v>21</v>
      </c>
      <c r="K305" s="14">
        <f t="shared" si="8"/>
        <v>0.37053163823927387</v>
      </c>
      <c r="L305" s="14">
        <f t="shared" si="9"/>
        <v>0.24232977084600024</v>
      </c>
    </row>
    <row r="306" spans="1:12" x14ac:dyDescent="0.3">
      <c r="A306" s="1">
        <v>43970</v>
      </c>
      <c r="B306" s="2" t="s">
        <v>12</v>
      </c>
      <c r="C306">
        <v>14427</v>
      </c>
      <c r="D306">
        <v>1126810.5</v>
      </c>
      <c r="E306">
        <v>963035.41399999999</v>
      </c>
      <c r="F306">
        <v>202056.34519230769</v>
      </c>
      <c r="G306">
        <v>17</v>
      </c>
      <c r="H306">
        <v>857</v>
      </c>
      <c r="I306">
        <v>757</v>
      </c>
      <c r="J306">
        <f>WEEKNUM(Лист1[[#This Row],[Дата]])</f>
        <v>21</v>
      </c>
      <c r="K306" s="14">
        <f t="shared" si="8"/>
        <v>0.17006133276008478</v>
      </c>
      <c r="L306" s="14">
        <f t="shared" si="9"/>
        <v>-3.3973111887320613E-2</v>
      </c>
    </row>
    <row r="307" spans="1:12" x14ac:dyDescent="0.3">
      <c r="A307" s="1">
        <v>43970</v>
      </c>
      <c r="B307" s="2" t="s">
        <v>15</v>
      </c>
      <c r="C307">
        <v>11526</v>
      </c>
      <c r="D307">
        <v>938764.5</v>
      </c>
      <c r="E307">
        <v>820018.375</v>
      </c>
      <c r="F307">
        <v>77816.215384615381</v>
      </c>
      <c r="G307">
        <v>10</v>
      </c>
      <c r="H307">
        <v>649</v>
      </c>
      <c r="I307">
        <v>568</v>
      </c>
      <c r="J307">
        <f>WEEKNUM(Лист1[[#This Row],[Дата]])</f>
        <v>21</v>
      </c>
      <c r="K307" s="14">
        <f t="shared" si="8"/>
        <v>0.14480910260090207</v>
      </c>
      <c r="L307" s="14">
        <f t="shared" si="9"/>
        <v>4.3599762896215845E-2</v>
      </c>
    </row>
    <row r="308" spans="1:12" x14ac:dyDescent="0.3">
      <c r="A308" s="1">
        <v>43971</v>
      </c>
      <c r="B308" s="2" t="s">
        <v>15</v>
      </c>
      <c r="C308">
        <v>13063.5</v>
      </c>
      <c r="D308">
        <v>1037247</v>
      </c>
      <c r="E308">
        <v>910480.6449999999</v>
      </c>
      <c r="F308">
        <v>64430.964123076919</v>
      </c>
      <c r="G308">
        <v>10</v>
      </c>
      <c r="H308">
        <v>745</v>
      </c>
      <c r="I308">
        <v>654</v>
      </c>
      <c r="J308">
        <f>WEEKNUM(Лист1[[#This Row],[Дата]])</f>
        <v>21</v>
      </c>
      <c r="K308" s="14">
        <f t="shared" si="8"/>
        <v>0.1392301480499897</v>
      </c>
      <c r="L308" s="14">
        <f t="shared" si="9"/>
        <v>6.0096959429068661E-2</v>
      </c>
    </row>
    <row r="309" spans="1:12" x14ac:dyDescent="0.3">
      <c r="A309" s="1">
        <v>43971</v>
      </c>
      <c r="B309" s="2" t="s">
        <v>13</v>
      </c>
      <c r="C309">
        <v>29955</v>
      </c>
      <c r="D309">
        <v>2692230</v>
      </c>
      <c r="E309">
        <v>2195766.1209999998</v>
      </c>
      <c r="F309">
        <v>202002.14775384613</v>
      </c>
      <c r="G309">
        <v>19</v>
      </c>
      <c r="H309">
        <v>1889</v>
      </c>
      <c r="I309">
        <v>1690</v>
      </c>
      <c r="J309">
        <f>WEEKNUM(Лист1[[#This Row],[Дата]])</f>
        <v>21</v>
      </c>
      <c r="K309" s="14">
        <f t="shared" si="8"/>
        <v>0.22610052785307558</v>
      </c>
      <c r="L309" s="14">
        <f t="shared" si="9"/>
        <v>0.10937465641722811</v>
      </c>
    </row>
    <row r="310" spans="1:12" x14ac:dyDescent="0.3">
      <c r="A310" s="1">
        <v>43971</v>
      </c>
      <c r="B310" s="2" t="s">
        <v>16</v>
      </c>
      <c r="C310">
        <v>28849.5</v>
      </c>
      <c r="D310">
        <v>2520759</v>
      </c>
      <c r="E310">
        <v>2010739.0729999999</v>
      </c>
      <c r="F310">
        <v>106300.0107076923</v>
      </c>
      <c r="G310">
        <v>19</v>
      </c>
      <c r="H310">
        <v>1823</v>
      </c>
      <c r="I310">
        <v>1678</v>
      </c>
      <c r="J310">
        <f>WEEKNUM(Лист1[[#This Row],[Дата]])</f>
        <v>21</v>
      </c>
      <c r="K310" s="14">
        <f t="shared" si="8"/>
        <v>0.25364799135228233</v>
      </c>
      <c r="L310" s="14">
        <f t="shared" si="9"/>
        <v>0.16015807790126221</v>
      </c>
    </row>
    <row r="311" spans="1:12" x14ac:dyDescent="0.3">
      <c r="A311" s="1">
        <v>43971</v>
      </c>
      <c r="B311" s="2" t="s">
        <v>21</v>
      </c>
      <c r="C311">
        <v>99631.5</v>
      </c>
      <c r="D311">
        <v>7121946</v>
      </c>
      <c r="E311">
        <v>6279205.8499999996</v>
      </c>
      <c r="F311">
        <v>279127.27602307691</v>
      </c>
      <c r="G311">
        <v>36</v>
      </c>
      <c r="H311">
        <v>5914</v>
      </c>
      <c r="I311">
        <v>5384</v>
      </c>
      <c r="J311">
        <f>WEEKNUM(Лист1[[#This Row],[Дата]])</f>
        <v>21</v>
      </c>
      <c r="K311" s="14">
        <f t="shared" si="8"/>
        <v>0.13421126335585901</v>
      </c>
      <c r="L311" s="14">
        <f t="shared" si="9"/>
        <v>7.91374820838186E-2</v>
      </c>
    </row>
    <row r="312" spans="1:12" x14ac:dyDescent="0.3">
      <c r="A312" s="1">
        <v>43971</v>
      </c>
      <c r="B312" s="2" t="s">
        <v>22</v>
      </c>
      <c r="C312">
        <v>12630</v>
      </c>
      <c r="D312">
        <v>1104858</v>
      </c>
      <c r="E312">
        <v>915994.11899999983</v>
      </c>
      <c r="F312">
        <v>161654.46923076923</v>
      </c>
      <c r="G312">
        <v>15</v>
      </c>
      <c r="H312">
        <v>760</v>
      </c>
      <c r="I312">
        <v>664</v>
      </c>
      <c r="J312">
        <f>WEEKNUM(Лист1[[#This Row],[Дата]])</f>
        <v>21</v>
      </c>
      <c r="K312" s="14">
        <f t="shared" si="8"/>
        <v>0.20618459996903124</v>
      </c>
      <c r="L312" s="14">
        <f t="shared" si="9"/>
        <v>2.4627066798838346E-2</v>
      </c>
    </row>
    <row r="313" spans="1:12" x14ac:dyDescent="0.3">
      <c r="A313" s="1">
        <v>43971</v>
      </c>
      <c r="B313" s="2" t="s">
        <v>12</v>
      </c>
      <c r="C313">
        <v>14928</v>
      </c>
      <c r="D313">
        <v>1217749.5</v>
      </c>
      <c r="E313">
        <v>1025585.5199999999</v>
      </c>
      <c r="F313">
        <v>84618.754369230766</v>
      </c>
      <c r="G313">
        <v>17</v>
      </c>
      <c r="H313">
        <v>890</v>
      </c>
      <c r="I313">
        <v>794</v>
      </c>
      <c r="J313">
        <f>WEEKNUM(Лист1[[#This Row],[Дата]])</f>
        <v>21</v>
      </c>
      <c r="K313" s="14">
        <f t="shared" si="8"/>
        <v>0.18737002059077446</v>
      </c>
      <c r="L313" s="14">
        <f t="shared" si="9"/>
        <v>8.8314736019821261E-2</v>
      </c>
    </row>
    <row r="314" spans="1:12" x14ac:dyDescent="0.3">
      <c r="A314" s="1">
        <v>43971</v>
      </c>
      <c r="B314" s="2" t="s">
        <v>14</v>
      </c>
      <c r="C314">
        <v>219622.5</v>
      </c>
      <c r="D314">
        <v>21959286</v>
      </c>
      <c r="E314">
        <v>15958453.927999999</v>
      </c>
      <c r="F314">
        <v>417117.17692307686</v>
      </c>
      <c r="G314">
        <v>60</v>
      </c>
      <c r="H314">
        <v>13792</v>
      </c>
      <c r="I314">
        <v>12834</v>
      </c>
      <c r="J314">
        <f>WEEKNUM(Лист1[[#This Row],[Дата]])</f>
        <v>21</v>
      </c>
      <c r="K314" s="14">
        <f t="shared" si="8"/>
        <v>0.37602841096474926</v>
      </c>
      <c r="L314" s="14">
        <f t="shared" si="9"/>
        <v>0.25427579453525601</v>
      </c>
    </row>
    <row r="315" spans="1:12" x14ac:dyDescent="0.3">
      <c r="A315" s="1">
        <v>43971</v>
      </c>
      <c r="B315" s="2" t="s">
        <v>19</v>
      </c>
      <c r="C315">
        <v>41391</v>
      </c>
      <c r="D315">
        <v>3918987</v>
      </c>
      <c r="E315">
        <v>3141103.9569999999</v>
      </c>
      <c r="F315">
        <v>205451.17950769232</v>
      </c>
      <c r="G315">
        <v>21</v>
      </c>
      <c r="H315">
        <v>2410</v>
      </c>
      <c r="I315">
        <v>2202</v>
      </c>
      <c r="J315">
        <f>WEEKNUM(Лист1[[#This Row],[Дата]])</f>
        <v>21</v>
      </c>
      <c r="K315" s="14">
        <f t="shared" si="8"/>
        <v>0.24764638599957042</v>
      </c>
      <c r="L315" s="14">
        <f t="shared" si="9"/>
        <v>0.14606628281551015</v>
      </c>
    </row>
    <row r="316" spans="1:12" x14ac:dyDescent="0.3">
      <c r="A316" s="1">
        <v>43971</v>
      </c>
      <c r="B316" s="2" t="s">
        <v>18</v>
      </c>
      <c r="C316">
        <v>34077</v>
      </c>
      <c r="D316">
        <v>2929330.5</v>
      </c>
      <c r="E316">
        <v>2389543.5279999999</v>
      </c>
      <c r="F316">
        <v>459604.90796153841</v>
      </c>
      <c r="G316">
        <v>21</v>
      </c>
      <c r="H316">
        <v>1921</v>
      </c>
      <c r="I316">
        <v>1767</v>
      </c>
      <c r="J316">
        <f>WEEKNUM(Лист1[[#This Row],[Дата]])</f>
        <v>21</v>
      </c>
      <c r="K316" s="14">
        <f t="shared" si="8"/>
        <v>0.22589543386631294</v>
      </c>
      <c r="L316" s="14">
        <f t="shared" si="9"/>
        <v>2.7372146652097348E-2</v>
      </c>
    </row>
    <row r="317" spans="1:12" x14ac:dyDescent="0.3">
      <c r="A317" s="1">
        <v>43971</v>
      </c>
      <c r="B317" s="2" t="s">
        <v>10</v>
      </c>
      <c r="C317">
        <v>388668</v>
      </c>
      <c r="D317">
        <v>39639309</v>
      </c>
      <c r="E317">
        <v>28736966.634</v>
      </c>
      <c r="F317">
        <v>997757.75384615385</v>
      </c>
      <c r="G317">
        <v>125</v>
      </c>
      <c r="H317">
        <v>21674</v>
      </c>
      <c r="I317">
        <v>20155</v>
      </c>
      <c r="J317">
        <f>WEEKNUM(Лист1[[#This Row],[Дата]])</f>
        <v>21</v>
      </c>
      <c r="K317" s="14">
        <f t="shared" si="8"/>
        <v>0.37938389617994506</v>
      </c>
      <c r="L317" s="14">
        <f t="shared" si="9"/>
        <v>0.24986774144205812</v>
      </c>
    </row>
    <row r="318" spans="1:12" x14ac:dyDescent="0.3">
      <c r="A318" s="1">
        <v>43971</v>
      </c>
      <c r="B318" s="2" t="s">
        <v>9</v>
      </c>
      <c r="C318">
        <v>214885.5</v>
      </c>
      <c r="D318">
        <v>21411349.5</v>
      </c>
      <c r="E318">
        <v>15600701.422999999</v>
      </c>
      <c r="F318">
        <v>410370.5153846154</v>
      </c>
      <c r="G318">
        <v>54</v>
      </c>
      <c r="H318">
        <v>13298</v>
      </c>
      <c r="I318">
        <v>12428</v>
      </c>
      <c r="J318">
        <f>WEEKNUM(Лист1[[#This Row],[Дата]])</f>
        <v>21</v>
      </c>
      <c r="K318" s="14">
        <f t="shared" si="8"/>
        <v>0.37246069387837949</v>
      </c>
      <c r="L318" s="14">
        <f t="shared" si="9"/>
        <v>0.25221565607601643</v>
      </c>
    </row>
    <row r="319" spans="1:12" x14ac:dyDescent="0.3">
      <c r="A319" s="1">
        <v>43971</v>
      </c>
      <c r="B319" s="2" t="s">
        <v>20</v>
      </c>
      <c r="C319">
        <v>93313.5</v>
      </c>
      <c r="D319">
        <v>7247575.5</v>
      </c>
      <c r="E319">
        <v>5922822.6779999994</v>
      </c>
      <c r="F319">
        <v>714758.2</v>
      </c>
      <c r="G319">
        <v>31</v>
      </c>
      <c r="H319">
        <v>5698</v>
      </c>
      <c r="I319">
        <v>5258</v>
      </c>
      <c r="J319">
        <f>WEEKNUM(Лист1[[#This Row],[Дата]])</f>
        <v>21</v>
      </c>
      <c r="K319" s="14">
        <f t="shared" si="8"/>
        <v>0.22366916823640903</v>
      </c>
      <c r="L319" s="14">
        <f t="shared" si="9"/>
        <v>8.4165335290401697E-2</v>
      </c>
    </row>
    <row r="320" spans="1:12" x14ac:dyDescent="0.3">
      <c r="A320" s="1">
        <v>43971</v>
      </c>
      <c r="B320" s="2" t="s">
        <v>17</v>
      </c>
      <c r="C320">
        <v>300151.5</v>
      </c>
      <c r="D320">
        <v>29368771.617449999</v>
      </c>
      <c r="E320">
        <v>21545834.136</v>
      </c>
      <c r="F320">
        <v>1052145.9026769232</v>
      </c>
      <c r="G320">
        <v>129</v>
      </c>
      <c r="H320">
        <v>17095</v>
      </c>
      <c r="I320">
        <v>15919</v>
      </c>
      <c r="J320">
        <f>WEEKNUM(Лист1[[#This Row],[Дата]])</f>
        <v>21</v>
      </c>
      <c r="K320" s="14">
        <f t="shared" si="8"/>
        <v>0.36308352844780289</v>
      </c>
      <c r="L320" s="14">
        <f t="shared" si="9"/>
        <v>0.23054391470530844</v>
      </c>
    </row>
    <row r="321" spans="1:12" x14ac:dyDescent="0.3">
      <c r="A321" s="1">
        <v>43971</v>
      </c>
      <c r="B321" s="2" t="s">
        <v>11</v>
      </c>
      <c r="C321">
        <v>17329.5</v>
      </c>
      <c r="D321">
        <v>1430254.5</v>
      </c>
      <c r="E321">
        <v>1175778.8370000001</v>
      </c>
      <c r="F321">
        <v>286968.87692307692</v>
      </c>
      <c r="G321">
        <v>16</v>
      </c>
      <c r="H321">
        <v>1050</v>
      </c>
      <c r="I321">
        <v>938</v>
      </c>
      <c r="J321">
        <f>WEEKNUM(Лист1[[#This Row],[Дата]])</f>
        <v>21</v>
      </c>
      <c r="K321" s="14">
        <f t="shared" si="8"/>
        <v>0.2164315728366864</v>
      </c>
      <c r="L321" s="14">
        <f t="shared" si="9"/>
        <v>-2.2718483964271383E-2</v>
      </c>
    </row>
    <row r="322" spans="1:12" x14ac:dyDescent="0.3">
      <c r="A322" s="1">
        <v>43972</v>
      </c>
      <c r="B322" s="2" t="s">
        <v>20</v>
      </c>
      <c r="C322">
        <v>79485</v>
      </c>
      <c r="D322">
        <v>6633847.5</v>
      </c>
      <c r="E322">
        <v>5212858.58</v>
      </c>
      <c r="F322">
        <v>120955.33846153846</v>
      </c>
      <c r="G322">
        <v>31</v>
      </c>
      <c r="H322">
        <v>5207</v>
      </c>
      <c r="I322">
        <v>4868</v>
      </c>
      <c r="J322">
        <f>WEEKNUM(Лист1[[#This Row],[Дата]])</f>
        <v>21</v>
      </c>
      <c r="K322" s="14">
        <f t="shared" ref="K322:K385" si="10" xml:space="preserve"> (D322 - E322) / E322</f>
        <v>0.27259303090474402</v>
      </c>
      <c r="L322" s="14">
        <f t="shared" ref="L322:L385" si="11">(D322-E322-F322)/D322</f>
        <v>0.19596977192171833</v>
      </c>
    </row>
    <row r="323" spans="1:12" x14ac:dyDescent="0.3">
      <c r="A323" s="1">
        <v>43972</v>
      </c>
      <c r="B323" s="2" t="s">
        <v>22</v>
      </c>
      <c r="C323">
        <v>12135</v>
      </c>
      <c r="D323">
        <v>1103623.5</v>
      </c>
      <c r="E323">
        <v>899589.3060000001</v>
      </c>
      <c r="F323">
        <v>184440.53076923077</v>
      </c>
      <c r="G323">
        <v>15</v>
      </c>
      <c r="H323">
        <v>749</v>
      </c>
      <c r="I323">
        <v>652</v>
      </c>
      <c r="J323">
        <f>WEEKNUM(Лист1[[#This Row],[Дата]])</f>
        <v>21</v>
      </c>
      <c r="K323" s="14">
        <f t="shared" si="10"/>
        <v>0.22680815861099163</v>
      </c>
      <c r="L323" s="14">
        <f t="shared" si="11"/>
        <v>1.7753938033005942E-2</v>
      </c>
    </row>
    <row r="324" spans="1:12" x14ac:dyDescent="0.3">
      <c r="A324" s="1">
        <v>43972</v>
      </c>
      <c r="B324" s="2" t="s">
        <v>12</v>
      </c>
      <c r="C324">
        <v>14182.5</v>
      </c>
      <c r="D324">
        <v>1172574</v>
      </c>
      <c r="E324">
        <v>968784.86499999987</v>
      </c>
      <c r="F324">
        <v>94547</v>
      </c>
      <c r="G324">
        <v>18</v>
      </c>
      <c r="H324">
        <v>888</v>
      </c>
      <c r="I324">
        <v>786</v>
      </c>
      <c r="J324">
        <f>WEEKNUM(Лист1[[#This Row],[Дата]])</f>
        <v>21</v>
      </c>
      <c r="K324" s="14">
        <f t="shared" si="10"/>
        <v>0.21035540744125905</v>
      </c>
      <c r="L324" s="14">
        <f t="shared" si="11"/>
        <v>9.3164384507928813E-2</v>
      </c>
    </row>
    <row r="325" spans="1:12" x14ac:dyDescent="0.3">
      <c r="A325" s="1">
        <v>43972</v>
      </c>
      <c r="B325" s="2" t="s">
        <v>13</v>
      </c>
      <c r="C325">
        <v>31707</v>
      </c>
      <c r="D325">
        <v>2853181.5</v>
      </c>
      <c r="E325">
        <v>2349459.5</v>
      </c>
      <c r="F325">
        <v>187617.05315384615</v>
      </c>
      <c r="G325">
        <v>19</v>
      </c>
      <c r="H325">
        <v>1949</v>
      </c>
      <c r="I325">
        <v>1724</v>
      </c>
      <c r="J325">
        <f>WEEKNUM(Лист1[[#This Row],[Дата]])</f>
        <v>21</v>
      </c>
      <c r="K325" s="14">
        <f t="shared" si="10"/>
        <v>0.21439909902681872</v>
      </c>
      <c r="L325" s="14">
        <f t="shared" si="11"/>
        <v>0.11079033943201784</v>
      </c>
    </row>
    <row r="326" spans="1:12" x14ac:dyDescent="0.3">
      <c r="A326" s="1">
        <v>43972</v>
      </c>
      <c r="B326" s="2" t="s">
        <v>21</v>
      </c>
      <c r="C326">
        <v>73126.5</v>
      </c>
      <c r="D326">
        <v>5864085</v>
      </c>
      <c r="E326">
        <v>4847142.9859999996</v>
      </c>
      <c r="F326">
        <v>142998.2095</v>
      </c>
      <c r="G326">
        <v>36</v>
      </c>
      <c r="H326">
        <v>4816</v>
      </c>
      <c r="I326">
        <v>4452</v>
      </c>
      <c r="J326">
        <f>WEEKNUM(Лист1[[#This Row],[Дата]])</f>
        <v>21</v>
      </c>
      <c r="K326" s="14">
        <f t="shared" si="10"/>
        <v>0.20980235510634482</v>
      </c>
      <c r="L326" s="14">
        <f t="shared" si="11"/>
        <v>0.14903327705856931</v>
      </c>
    </row>
    <row r="327" spans="1:12" x14ac:dyDescent="0.3">
      <c r="A327" s="1">
        <v>43972</v>
      </c>
      <c r="B327" s="2" t="s">
        <v>14</v>
      </c>
      <c r="C327">
        <v>224233.5</v>
      </c>
      <c r="D327">
        <v>22253295</v>
      </c>
      <c r="E327">
        <v>16496134.313999999</v>
      </c>
      <c r="F327">
        <v>334550.50769230764</v>
      </c>
      <c r="G327">
        <v>60</v>
      </c>
      <c r="H327">
        <v>14005</v>
      </c>
      <c r="I327">
        <v>13002</v>
      </c>
      <c r="J327">
        <f>WEEKNUM(Лист1[[#This Row],[Дата]])</f>
        <v>21</v>
      </c>
      <c r="K327" s="14">
        <f t="shared" si="10"/>
        <v>0.34900059470987654</v>
      </c>
      <c r="L327" s="14">
        <f t="shared" si="11"/>
        <v>0.24367673094288703</v>
      </c>
    </row>
    <row r="328" spans="1:12" x14ac:dyDescent="0.3">
      <c r="A328" s="1">
        <v>43972</v>
      </c>
      <c r="B328" s="2" t="s">
        <v>15</v>
      </c>
      <c r="C328">
        <v>11250</v>
      </c>
      <c r="D328">
        <v>935523</v>
      </c>
      <c r="E328">
        <v>808524.505</v>
      </c>
      <c r="F328">
        <v>94344.953846153847</v>
      </c>
      <c r="G328">
        <v>10</v>
      </c>
      <c r="H328">
        <v>677</v>
      </c>
      <c r="I328">
        <v>591</v>
      </c>
      <c r="J328">
        <f>WEEKNUM(Лист1[[#This Row],[Дата]])</f>
        <v>21</v>
      </c>
      <c r="K328" s="14">
        <f t="shared" si="10"/>
        <v>0.15707439195055689</v>
      </c>
      <c r="L328" s="14">
        <f t="shared" si="11"/>
        <v>3.4904049557141992E-2</v>
      </c>
    </row>
    <row r="329" spans="1:12" x14ac:dyDescent="0.3">
      <c r="A329" s="1">
        <v>43972</v>
      </c>
      <c r="B329" s="2" t="s">
        <v>11</v>
      </c>
      <c r="C329">
        <v>16554</v>
      </c>
      <c r="D329">
        <v>1380751.5</v>
      </c>
      <c r="E329">
        <v>1137748.7319999998</v>
      </c>
      <c r="F329">
        <v>227139.51416923077</v>
      </c>
      <c r="G329">
        <v>17</v>
      </c>
      <c r="H329">
        <v>1045</v>
      </c>
      <c r="I329">
        <v>930</v>
      </c>
      <c r="J329">
        <f>WEEKNUM(Лист1[[#This Row],[Дата]])</f>
        <v>21</v>
      </c>
      <c r="K329" s="14">
        <f t="shared" si="10"/>
        <v>0.21358210399657926</v>
      </c>
      <c r="L329" s="14">
        <f t="shared" si="11"/>
        <v>1.148885504072919E-2</v>
      </c>
    </row>
    <row r="330" spans="1:12" x14ac:dyDescent="0.3">
      <c r="A330" s="1">
        <v>43972</v>
      </c>
      <c r="B330" s="2" t="s">
        <v>9</v>
      </c>
      <c r="C330">
        <v>213640.5</v>
      </c>
      <c r="D330">
        <v>21042673.5</v>
      </c>
      <c r="E330">
        <v>15681371.557000002</v>
      </c>
      <c r="F330">
        <v>296732.59615384613</v>
      </c>
      <c r="G330">
        <v>54</v>
      </c>
      <c r="H330">
        <v>13240</v>
      </c>
      <c r="I330">
        <v>12360</v>
      </c>
      <c r="J330">
        <f>WEEKNUM(Лист1[[#This Row],[Дата]])</f>
        <v>21</v>
      </c>
      <c r="K330" s="14">
        <f t="shared" si="10"/>
        <v>0.34188986106937619</v>
      </c>
      <c r="L330" s="14">
        <f t="shared" si="11"/>
        <v>0.24068088814124081</v>
      </c>
    </row>
    <row r="331" spans="1:12" x14ac:dyDescent="0.3">
      <c r="A331" s="1">
        <v>43972</v>
      </c>
      <c r="B331" s="2" t="s">
        <v>18</v>
      </c>
      <c r="C331">
        <v>31272</v>
      </c>
      <c r="D331">
        <v>2744382</v>
      </c>
      <c r="E331">
        <v>2257728.2139999997</v>
      </c>
      <c r="F331">
        <v>301623.79230769229</v>
      </c>
      <c r="G331">
        <v>21</v>
      </c>
      <c r="H331">
        <v>1787</v>
      </c>
      <c r="I331">
        <v>1626</v>
      </c>
      <c r="J331">
        <f>WEEKNUM(Лист1[[#This Row],[Дата]])</f>
        <v>21</v>
      </c>
      <c r="K331" s="14">
        <f t="shared" si="10"/>
        <v>0.21555020794013091</v>
      </c>
      <c r="L331" s="14">
        <f t="shared" si="11"/>
        <v>6.7421369799214551E-2</v>
      </c>
    </row>
    <row r="332" spans="1:12" x14ac:dyDescent="0.3">
      <c r="A332" s="1">
        <v>43972</v>
      </c>
      <c r="B332" s="2" t="s">
        <v>16</v>
      </c>
      <c r="C332">
        <v>25362</v>
      </c>
      <c r="D332">
        <v>2198935.5</v>
      </c>
      <c r="E332">
        <v>1755958.3049999999</v>
      </c>
      <c r="F332">
        <v>102833.37792307691</v>
      </c>
      <c r="G332">
        <v>19</v>
      </c>
      <c r="H332">
        <v>1650</v>
      </c>
      <c r="I332">
        <v>1505</v>
      </c>
      <c r="J332">
        <f>WEEKNUM(Лист1[[#This Row],[Дата]])</f>
        <v>21</v>
      </c>
      <c r="K332" s="14">
        <f t="shared" si="10"/>
        <v>0.25227090742339697</v>
      </c>
      <c r="L332" s="14">
        <f t="shared" si="11"/>
        <v>0.15468567271614977</v>
      </c>
    </row>
    <row r="333" spans="1:12" x14ac:dyDescent="0.3">
      <c r="A333" s="1">
        <v>43972</v>
      </c>
      <c r="B333" s="2" t="s">
        <v>10</v>
      </c>
      <c r="C333">
        <v>378043.5</v>
      </c>
      <c r="D333">
        <v>37902156.57</v>
      </c>
      <c r="E333">
        <v>28083686.689999998</v>
      </c>
      <c r="F333">
        <v>713697.60769230768</v>
      </c>
      <c r="G333">
        <v>125</v>
      </c>
      <c r="H333">
        <v>20911</v>
      </c>
      <c r="I333">
        <v>19358</v>
      </c>
      <c r="J333">
        <f>WEEKNUM(Лист1[[#This Row],[Дата]])</f>
        <v>21</v>
      </c>
      <c r="K333" s="14">
        <f t="shared" si="10"/>
        <v>0.34961470651558546</v>
      </c>
      <c r="L333" s="14">
        <f t="shared" si="11"/>
        <v>0.24021778959971449</v>
      </c>
    </row>
    <row r="334" spans="1:12" x14ac:dyDescent="0.3">
      <c r="A334" s="1">
        <v>43972</v>
      </c>
      <c r="B334" s="2" t="s">
        <v>17</v>
      </c>
      <c r="C334">
        <v>288936</v>
      </c>
      <c r="D334">
        <v>27852900</v>
      </c>
      <c r="E334">
        <v>20824687.999000002</v>
      </c>
      <c r="F334">
        <v>822353.43936153851</v>
      </c>
      <c r="G334">
        <v>129</v>
      </c>
      <c r="H334">
        <v>16373</v>
      </c>
      <c r="I334">
        <v>15223</v>
      </c>
      <c r="J334">
        <f>WEEKNUM(Лист1[[#This Row],[Дата]])</f>
        <v>21</v>
      </c>
      <c r="K334" s="14">
        <f t="shared" si="10"/>
        <v>0.33749422806898677</v>
      </c>
      <c r="L334" s="14">
        <f t="shared" si="11"/>
        <v>0.22280834532987442</v>
      </c>
    </row>
    <row r="335" spans="1:12" x14ac:dyDescent="0.3">
      <c r="A335" s="1">
        <v>43972</v>
      </c>
      <c r="B335" s="2" t="s">
        <v>19</v>
      </c>
      <c r="C335">
        <v>40819.5</v>
      </c>
      <c r="D335">
        <v>3810394.5</v>
      </c>
      <c r="E335">
        <v>3046897.7940000002</v>
      </c>
      <c r="F335">
        <v>144594.40769230769</v>
      </c>
      <c r="G335">
        <v>21</v>
      </c>
      <c r="H335">
        <v>2335</v>
      </c>
      <c r="I335">
        <v>2126</v>
      </c>
      <c r="J335">
        <f>WEEKNUM(Лист1[[#This Row],[Дата]])</f>
        <v>21</v>
      </c>
      <c r="K335" s="14">
        <f t="shared" si="10"/>
        <v>0.25058165964854145</v>
      </c>
      <c r="L335" s="14">
        <f t="shared" si="11"/>
        <v>0.162424730118546</v>
      </c>
    </row>
    <row r="336" spans="1:12" x14ac:dyDescent="0.3">
      <c r="A336" s="1">
        <v>43973</v>
      </c>
      <c r="B336" s="2" t="s">
        <v>10</v>
      </c>
      <c r="C336">
        <v>393018</v>
      </c>
      <c r="D336">
        <v>39498373.5</v>
      </c>
      <c r="E336">
        <v>29683782.432999995</v>
      </c>
      <c r="F336">
        <v>636230.32011538453</v>
      </c>
      <c r="G336">
        <v>125</v>
      </c>
      <c r="H336">
        <v>21427</v>
      </c>
      <c r="I336">
        <v>19799</v>
      </c>
      <c r="J336">
        <f>WEEKNUM(Лист1[[#This Row],[Дата]])</f>
        <v>21</v>
      </c>
      <c r="K336" s="14">
        <f t="shared" si="10"/>
        <v>0.3306381553345758</v>
      </c>
      <c r="L336" s="14">
        <f t="shared" si="11"/>
        <v>0.23237313169071688</v>
      </c>
    </row>
    <row r="337" spans="1:12" x14ac:dyDescent="0.3">
      <c r="A337" s="1">
        <v>43973</v>
      </c>
      <c r="B337" s="2" t="s">
        <v>16</v>
      </c>
      <c r="C337">
        <v>30781.5</v>
      </c>
      <c r="D337">
        <v>2540715</v>
      </c>
      <c r="E337">
        <v>2108065.5690000001</v>
      </c>
      <c r="F337">
        <v>90381.169230769228</v>
      </c>
      <c r="G337">
        <v>19</v>
      </c>
      <c r="H337">
        <v>1859</v>
      </c>
      <c r="I337">
        <v>1697</v>
      </c>
      <c r="J337">
        <f>WEEKNUM(Лист1[[#This Row],[Дата]])</f>
        <v>21</v>
      </c>
      <c r="K337" s="14">
        <f t="shared" si="10"/>
        <v>0.20523528174943587</v>
      </c>
      <c r="L337" s="14">
        <f t="shared" si="11"/>
        <v>0.13471336287983132</v>
      </c>
    </row>
    <row r="338" spans="1:12" x14ac:dyDescent="0.3">
      <c r="A338" s="1">
        <v>43973</v>
      </c>
      <c r="B338" s="2" t="s">
        <v>14</v>
      </c>
      <c r="C338">
        <v>228334.5</v>
      </c>
      <c r="D338">
        <v>22380772.5</v>
      </c>
      <c r="E338">
        <v>17031004.072999999</v>
      </c>
      <c r="F338">
        <v>275436.23846153845</v>
      </c>
      <c r="G338">
        <v>60</v>
      </c>
      <c r="H338">
        <v>14050</v>
      </c>
      <c r="I338">
        <v>13027</v>
      </c>
      <c r="J338">
        <f>WEEKNUM(Лист1[[#This Row],[Дата]])</f>
        <v>21</v>
      </c>
      <c r="K338" s="14">
        <f t="shared" si="10"/>
        <v>0.31411937922563382</v>
      </c>
      <c r="L338" s="14">
        <f t="shared" si="11"/>
        <v>0.22672730302488275</v>
      </c>
    </row>
    <row r="339" spans="1:12" x14ac:dyDescent="0.3">
      <c r="A339" s="1">
        <v>43973</v>
      </c>
      <c r="B339" s="2" t="s">
        <v>21</v>
      </c>
      <c r="C339">
        <v>75820.5</v>
      </c>
      <c r="D339">
        <v>5943489</v>
      </c>
      <c r="E339">
        <v>5046963.6720000003</v>
      </c>
      <c r="F339">
        <v>196334.07284615384</v>
      </c>
      <c r="G339">
        <v>36</v>
      </c>
      <c r="H339">
        <v>4857</v>
      </c>
      <c r="I339">
        <v>4456</v>
      </c>
      <c r="J339">
        <f>WEEKNUM(Лист1[[#This Row],[Дата]])</f>
        <v>21</v>
      </c>
      <c r="K339" s="14">
        <f t="shared" si="10"/>
        <v>0.17763657245520187</v>
      </c>
      <c r="L339" s="14">
        <f t="shared" si="11"/>
        <v>0.11780811828773401</v>
      </c>
    </row>
    <row r="340" spans="1:12" x14ac:dyDescent="0.3">
      <c r="A340" s="1">
        <v>43973</v>
      </c>
      <c r="B340" s="2" t="s">
        <v>20</v>
      </c>
      <c r="C340">
        <v>97963.5</v>
      </c>
      <c r="D340">
        <v>7728465</v>
      </c>
      <c r="E340">
        <v>6415904.9240000006</v>
      </c>
      <c r="F340">
        <v>150138.82307692309</v>
      </c>
      <c r="G340">
        <v>31</v>
      </c>
      <c r="H340">
        <v>5965</v>
      </c>
      <c r="I340">
        <v>5533</v>
      </c>
      <c r="J340">
        <f>WEEKNUM(Лист1[[#This Row],[Дата]])</f>
        <v>21</v>
      </c>
      <c r="K340" s="14">
        <f t="shared" si="10"/>
        <v>0.20457910326727269</v>
      </c>
      <c r="L340" s="14">
        <f t="shared" si="11"/>
        <v>0.15040777863690608</v>
      </c>
    </row>
    <row r="341" spans="1:12" x14ac:dyDescent="0.3">
      <c r="A341" s="1">
        <v>43973</v>
      </c>
      <c r="B341" s="2" t="s">
        <v>15</v>
      </c>
      <c r="C341">
        <v>18036</v>
      </c>
      <c r="D341">
        <v>1455049.5</v>
      </c>
      <c r="E341">
        <v>1301439.284</v>
      </c>
      <c r="F341">
        <v>69189.123076923075</v>
      </c>
      <c r="G341">
        <v>10</v>
      </c>
      <c r="H341">
        <v>965</v>
      </c>
      <c r="I341">
        <v>861</v>
      </c>
      <c r="J341">
        <f>WEEKNUM(Лист1[[#This Row],[Дата]])</f>
        <v>21</v>
      </c>
      <c r="K341" s="14">
        <f t="shared" si="10"/>
        <v>0.1180310275619435</v>
      </c>
      <c r="L341" s="14">
        <f t="shared" si="11"/>
        <v>5.8019395850846957E-2</v>
      </c>
    </row>
    <row r="342" spans="1:12" x14ac:dyDescent="0.3">
      <c r="A342" s="1">
        <v>43973</v>
      </c>
      <c r="B342" s="2" t="s">
        <v>19</v>
      </c>
      <c r="C342">
        <v>53838</v>
      </c>
      <c r="D342">
        <v>4840833</v>
      </c>
      <c r="E342">
        <v>4017247.747</v>
      </c>
      <c r="F342">
        <v>147709.19777692307</v>
      </c>
      <c r="G342">
        <v>21</v>
      </c>
      <c r="H342">
        <v>2861</v>
      </c>
      <c r="I342">
        <v>2612</v>
      </c>
      <c r="J342">
        <f>WEEKNUM(Лист1[[#This Row],[Дата]])</f>
        <v>21</v>
      </c>
      <c r="K342" s="14">
        <f t="shared" si="10"/>
        <v>0.20501231312284313</v>
      </c>
      <c r="L342" s="14">
        <f t="shared" si="11"/>
        <v>0.13961978345939158</v>
      </c>
    </row>
    <row r="343" spans="1:12" x14ac:dyDescent="0.3">
      <c r="A343" s="1">
        <v>43973</v>
      </c>
      <c r="B343" s="2" t="s">
        <v>17</v>
      </c>
      <c r="C343">
        <v>304092</v>
      </c>
      <c r="D343">
        <v>29465769</v>
      </c>
      <c r="E343">
        <v>22276452.264999997</v>
      </c>
      <c r="F343">
        <v>570447.6369538462</v>
      </c>
      <c r="G343">
        <v>129</v>
      </c>
      <c r="H343">
        <v>17088</v>
      </c>
      <c r="I343">
        <v>15804</v>
      </c>
      <c r="J343">
        <f>WEEKNUM(Лист1[[#This Row],[Дата]])</f>
        <v>21</v>
      </c>
      <c r="K343" s="14">
        <f t="shared" si="10"/>
        <v>0.32273167421257704</v>
      </c>
      <c r="L343" s="14">
        <f t="shared" si="11"/>
        <v>0.22462909751468413</v>
      </c>
    </row>
    <row r="344" spans="1:12" x14ac:dyDescent="0.3">
      <c r="A344" s="1">
        <v>43973</v>
      </c>
      <c r="B344" s="2" t="s">
        <v>22</v>
      </c>
      <c r="C344">
        <v>15802.5</v>
      </c>
      <c r="D344">
        <v>1411909.5</v>
      </c>
      <c r="E344">
        <v>1158841.584</v>
      </c>
      <c r="F344">
        <v>186035.59738461539</v>
      </c>
      <c r="G344">
        <v>15</v>
      </c>
      <c r="H344">
        <v>903</v>
      </c>
      <c r="I344">
        <v>792</v>
      </c>
      <c r="J344">
        <f>WEEKNUM(Лист1[[#This Row],[Дата]])</f>
        <v>21</v>
      </c>
      <c r="K344" s="14">
        <f t="shared" si="10"/>
        <v>0.21838007842839022</v>
      </c>
      <c r="L344" s="14">
        <f t="shared" si="11"/>
        <v>4.7476356392094944E-2</v>
      </c>
    </row>
    <row r="345" spans="1:12" x14ac:dyDescent="0.3">
      <c r="A345" s="1">
        <v>43973</v>
      </c>
      <c r="B345" s="2" t="s">
        <v>9</v>
      </c>
      <c r="C345">
        <v>214428</v>
      </c>
      <c r="D345">
        <v>20812585.5</v>
      </c>
      <c r="E345">
        <v>15857489.721000001</v>
      </c>
      <c r="F345">
        <v>256649.16153846151</v>
      </c>
      <c r="G345">
        <v>54</v>
      </c>
      <c r="H345">
        <v>13014</v>
      </c>
      <c r="I345">
        <v>12095</v>
      </c>
      <c r="J345">
        <f>WEEKNUM(Лист1[[#This Row],[Дата]])</f>
        <v>21</v>
      </c>
      <c r="K345" s="14">
        <f t="shared" si="10"/>
        <v>0.31247668238674553</v>
      </c>
      <c r="L345" s="14">
        <f t="shared" si="11"/>
        <v>0.22575026142050145</v>
      </c>
    </row>
    <row r="346" spans="1:12" x14ac:dyDescent="0.3">
      <c r="A346" s="1">
        <v>43973</v>
      </c>
      <c r="B346" s="2" t="s">
        <v>11</v>
      </c>
      <c r="C346">
        <v>21483</v>
      </c>
      <c r="D346">
        <v>1774329</v>
      </c>
      <c r="E346">
        <v>1460215.51</v>
      </c>
      <c r="F346">
        <v>181509.9923076923</v>
      </c>
      <c r="G346">
        <v>17</v>
      </c>
      <c r="H346">
        <v>1268</v>
      </c>
      <c r="I346">
        <v>1129</v>
      </c>
      <c r="J346">
        <f>WEEKNUM(Лист1[[#This Row],[Дата]])</f>
        <v>21</v>
      </c>
      <c r="K346" s="14">
        <f t="shared" si="10"/>
        <v>0.21511447306843082</v>
      </c>
      <c r="L346" s="14">
        <f t="shared" si="11"/>
        <v>7.4734447609382304E-2</v>
      </c>
    </row>
    <row r="347" spans="1:12" x14ac:dyDescent="0.3">
      <c r="A347" s="1">
        <v>43973</v>
      </c>
      <c r="B347" s="2" t="s">
        <v>12</v>
      </c>
      <c r="C347">
        <v>17008.5</v>
      </c>
      <c r="D347">
        <v>1398771</v>
      </c>
      <c r="E347">
        <v>1144986.3970000001</v>
      </c>
      <c r="F347">
        <v>158820.4117</v>
      </c>
      <c r="G347">
        <v>18</v>
      </c>
      <c r="H347">
        <v>985</v>
      </c>
      <c r="I347">
        <v>861</v>
      </c>
      <c r="J347">
        <f>WEEKNUM(Лист1[[#This Row],[Дата]])</f>
        <v>21</v>
      </c>
      <c r="K347" s="14">
        <f t="shared" si="10"/>
        <v>0.22164857474721586</v>
      </c>
      <c r="L347" s="14">
        <f t="shared" si="11"/>
        <v>6.7891163957502609E-2</v>
      </c>
    </row>
    <row r="348" spans="1:12" x14ac:dyDescent="0.3">
      <c r="A348" s="1">
        <v>43973</v>
      </c>
      <c r="B348" s="2" t="s">
        <v>13</v>
      </c>
      <c r="C348">
        <v>38074.5</v>
      </c>
      <c r="D348">
        <v>3414180</v>
      </c>
      <c r="E348">
        <v>2805831.5209999997</v>
      </c>
      <c r="F348">
        <v>124540.74078461538</v>
      </c>
      <c r="G348">
        <v>20</v>
      </c>
      <c r="H348">
        <v>2306</v>
      </c>
      <c r="I348">
        <v>2054</v>
      </c>
      <c r="J348">
        <f>WEEKNUM(Лист1[[#This Row],[Дата]])</f>
        <v>21</v>
      </c>
      <c r="K348" s="14">
        <f t="shared" si="10"/>
        <v>0.21681575477603324</v>
      </c>
      <c r="L348" s="14">
        <f t="shared" si="11"/>
        <v>0.14170539872396443</v>
      </c>
    </row>
    <row r="349" spans="1:12" x14ac:dyDescent="0.3">
      <c r="A349" s="1">
        <v>43973</v>
      </c>
      <c r="B349" s="2" t="s">
        <v>18</v>
      </c>
      <c r="C349">
        <v>36031.5</v>
      </c>
      <c r="D349">
        <v>3091069.5</v>
      </c>
      <c r="E349">
        <v>2549333.4129999997</v>
      </c>
      <c r="F349">
        <v>289900.09384615382</v>
      </c>
      <c r="G349">
        <v>21</v>
      </c>
      <c r="H349">
        <v>2046</v>
      </c>
      <c r="I349">
        <v>1853</v>
      </c>
      <c r="J349">
        <f>WEEKNUM(Лист1[[#This Row],[Дата]])</f>
        <v>21</v>
      </c>
      <c r="K349" s="14">
        <f t="shared" si="10"/>
        <v>0.21250107351101524</v>
      </c>
      <c r="L349" s="14">
        <f t="shared" si="11"/>
        <v>8.1472122562707333E-2</v>
      </c>
    </row>
    <row r="350" spans="1:12" x14ac:dyDescent="0.3">
      <c r="A350" s="1">
        <v>43974</v>
      </c>
      <c r="B350" s="2" t="s">
        <v>16</v>
      </c>
      <c r="C350">
        <v>36997.5</v>
      </c>
      <c r="D350">
        <v>3089140.5</v>
      </c>
      <c r="E350">
        <v>2533823.1740000001</v>
      </c>
      <c r="F350">
        <v>109891.53846153845</v>
      </c>
      <c r="G350">
        <v>19</v>
      </c>
      <c r="H350">
        <v>2195</v>
      </c>
      <c r="I350">
        <v>1999</v>
      </c>
      <c r="J350">
        <f>WEEKNUM(Лист1[[#This Row],[Дата]])</f>
        <v>21</v>
      </c>
      <c r="K350" s="14">
        <f t="shared" si="10"/>
        <v>0.21916183090367453</v>
      </c>
      <c r="L350" s="14">
        <f t="shared" si="11"/>
        <v>0.1441908477579642</v>
      </c>
    </row>
    <row r="351" spans="1:12" x14ac:dyDescent="0.3">
      <c r="A351" s="1">
        <v>43974</v>
      </c>
      <c r="B351" s="2" t="s">
        <v>18</v>
      </c>
      <c r="C351">
        <v>42703.5</v>
      </c>
      <c r="D351">
        <v>3628726.5</v>
      </c>
      <c r="E351">
        <v>3056063.7349999999</v>
      </c>
      <c r="F351">
        <v>223670.01693846151</v>
      </c>
      <c r="G351">
        <v>21</v>
      </c>
      <c r="H351">
        <v>2340</v>
      </c>
      <c r="I351">
        <v>2146</v>
      </c>
      <c r="J351">
        <f>WEEKNUM(Лист1[[#This Row],[Дата]])</f>
        <v>21</v>
      </c>
      <c r="K351" s="14">
        <f t="shared" si="10"/>
        <v>0.18738574017338031</v>
      </c>
      <c r="L351" s="14">
        <f t="shared" si="11"/>
        <v>9.6174993640754852E-2</v>
      </c>
    </row>
    <row r="352" spans="1:12" x14ac:dyDescent="0.3">
      <c r="A352" s="1">
        <v>43974</v>
      </c>
      <c r="B352" s="2" t="s">
        <v>14</v>
      </c>
      <c r="C352">
        <v>292018.5</v>
      </c>
      <c r="D352">
        <v>28590910.5</v>
      </c>
      <c r="E352">
        <v>21740920.338999998</v>
      </c>
      <c r="F352">
        <v>206427.73076923075</v>
      </c>
      <c r="G352">
        <v>60</v>
      </c>
      <c r="H352">
        <v>17295</v>
      </c>
      <c r="I352">
        <v>16010</v>
      </c>
      <c r="J352">
        <f>WEEKNUM(Лист1[[#This Row],[Дата]])</f>
        <v>21</v>
      </c>
      <c r="K352" s="14">
        <f t="shared" si="10"/>
        <v>0.3150736056335266</v>
      </c>
      <c r="L352" s="14">
        <f t="shared" si="11"/>
        <v>0.23236624206951265</v>
      </c>
    </row>
    <row r="353" spans="1:12" x14ac:dyDescent="0.3">
      <c r="A353" s="1">
        <v>43974</v>
      </c>
      <c r="B353" s="2" t="s">
        <v>17</v>
      </c>
      <c r="C353">
        <v>356982</v>
      </c>
      <c r="D353">
        <v>35103926.711549997</v>
      </c>
      <c r="E353">
        <v>26357141.036999997</v>
      </c>
      <c r="F353">
        <v>601482.07692307688</v>
      </c>
      <c r="G353">
        <v>129</v>
      </c>
      <c r="H353">
        <v>19856</v>
      </c>
      <c r="I353">
        <v>18325</v>
      </c>
      <c r="J353">
        <f>WEEKNUM(Лист1[[#This Row],[Дата]])</f>
        <v>21</v>
      </c>
      <c r="K353" s="14">
        <f t="shared" si="10"/>
        <v>0.33185638997307465</v>
      </c>
      <c r="L353" s="14">
        <f t="shared" si="11"/>
        <v>0.2320339734228915</v>
      </c>
    </row>
    <row r="354" spans="1:12" x14ac:dyDescent="0.3">
      <c r="A354" s="1">
        <v>43974</v>
      </c>
      <c r="B354" s="2" t="s">
        <v>10</v>
      </c>
      <c r="C354">
        <v>456885</v>
      </c>
      <c r="D354">
        <v>46408080</v>
      </c>
      <c r="E354">
        <v>34793888.932999998</v>
      </c>
      <c r="F354">
        <v>595793.09065384604</v>
      </c>
      <c r="G354">
        <v>125</v>
      </c>
      <c r="H354">
        <v>24574</v>
      </c>
      <c r="I354">
        <v>22609</v>
      </c>
      <c r="J354">
        <f>WEEKNUM(Лист1[[#This Row],[Дата]])</f>
        <v>21</v>
      </c>
      <c r="K354" s="14">
        <f t="shared" si="10"/>
        <v>0.33379973964291787</v>
      </c>
      <c r="L354" s="14">
        <f t="shared" si="11"/>
        <v>0.23742412908153399</v>
      </c>
    </row>
    <row r="355" spans="1:12" x14ac:dyDescent="0.3">
      <c r="A355" s="1">
        <v>43974</v>
      </c>
      <c r="B355" s="2" t="s">
        <v>19</v>
      </c>
      <c r="C355">
        <v>42999</v>
      </c>
      <c r="D355">
        <v>3883215</v>
      </c>
      <c r="E355">
        <v>3151914.3419999997</v>
      </c>
      <c r="F355">
        <v>162279.9956153846</v>
      </c>
      <c r="G355">
        <v>21</v>
      </c>
      <c r="H355">
        <v>2460</v>
      </c>
      <c r="I355">
        <v>2226</v>
      </c>
      <c r="J355">
        <f>WEEKNUM(Лист1[[#This Row],[Дата]])</f>
        <v>21</v>
      </c>
      <c r="K355" s="14">
        <f t="shared" si="10"/>
        <v>0.23201793534019852</v>
      </c>
      <c r="L355" s="14">
        <f t="shared" si="11"/>
        <v>0.14653339111654023</v>
      </c>
    </row>
    <row r="356" spans="1:12" x14ac:dyDescent="0.3">
      <c r="A356" s="1">
        <v>43974</v>
      </c>
      <c r="B356" s="2" t="s">
        <v>21</v>
      </c>
      <c r="C356">
        <v>89556</v>
      </c>
      <c r="D356">
        <v>7173117</v>
      </c>
      <c r="E356">
        <v>6068194.523</v>
      </c>
      <c r="F356">
        <v>139983.69019999998</v>
      </c>
      <c r="G356">
        <v>36</v>
      </c>
      <c r="H356">
        <v>5651</v>
      </c>
      <c r="I356">
        <v>5212</v>
      </c>
      <c r="J356">
        <f>WEEKNUM(Лист1[[#This Row],[Дата]])</f>
        <v>21</v>
      </c>
      <c r="K356" s="14">
        <f t="shared" si="10"/>
        <v>0.1820842217255994</v>
      </c>
      <c r="L356" s="14">
        <f t="shared" si="11"/>
        <v>0.13452154576594805</v>
      </c>
    </row>
    <row r="357" spans="1:12" x14ac:dyDescent="0.3">
      <c r="A357" s="1">
        <v>43974</v>
      </c>
      <c r="B357" s="2" t="s">
        <v>22</v>
      </c>
      <c r="C357">
        <v>14167.5</v>
      </c>
      <c r="D357">
        <v>1315075.5</v>
      </c>
      <c r="E357">
        <v>1074904.135</v>
      </c>
      <c r="F357">
        <v>269233.34436923079</v>
      </c>
      <c r="G357">
        <v>15</v>
      </c>
      <c r="H357">
        <v>840</v>
      </c>
      <c r="I357">
        <v>725</v>
      </c>
      <c r="J357">
        <f>WEEKNUM(Лист1[[#This Row],[Дата]])</f>
        <v>21</v>
      </c>
      <c r="K357" s="14">
        <f t="shared" si="10"/>
        <v>0.22343514847489165</v>
      </c>
      <c r="L357" s="14">
        <f t="shared" si="11"/>
        <v>-2.2099095731941475E-2</v>
      </c>
    </row>
    <row r="358" spans="1:12" x14ac:dyDescent="0.3">
      <c r="A358" s="1">
        <v>43974</v>
      </c>
      <c r="B358" s="2" t="s">
        <v>9</v>
      </c>
      <c r="C358">
        <v>275793</v>
      </c>
      <c r="D358">
        <v>26806626</v>
      </c>
      <c r="E358">
        <v>20508194.544999998</v>
      </c>
      <c r="F358">
        <v>239346.81538461536</v>
      </c>
      <c r="G358">
        <v>54</v>
      </c>
      <c r="H358">
        <v>16221</v>
      </c>
      <c r="I358">
        <v>15065</v>
      </c>
      <c r="J358">
        <f>WEEKNUM(Лист1[[#This Row],[Дата]])</f>
        <v>21</v>
      </c>
      <c r="K358" s="14">
        <f t="shared" si="10"/>
        <v>0.30711779338642908</v>
      </c>
      <c r="L358" s="14">
        <f t="shared" si="11"/>
        <v>0.22602936451664551</v>
      </c>
    </row>
    <row r="359" spans="1:12" x14ac:dyDescent="0.3">
      <c r="A359" s="1">
        <v>43974</v>
      </c>
      <c r="B359" s="2" t="s">
        <v>15</v>
      </c>
      <c r="C359">
        <v>14773.5</v>
      </c>
      <c r="D359">
        <v>1241383.5</v>
      </c>
      <c r="E359">
        <v>1069622.507</v>
      </c>
      <c r="F359">
        <v>74049.523076923084</v>
      </c>
      <c r="G359">
        <v>10</v>
      </c>
      <c r="H359">
        <v>828</v>
      </c>
      <c r="I359">
        <v>734</v>
      </c>
      <c r="J359">
        <f>WEEKNUM(Лист1[[#This Row],[Дата]])</f>
        <v>21</v>
      </c>
      <c r="K359" s="14">
        <f t="shared" si="10"/>
        <v>0.16058094503054432</v>
      </c>
      <c r="L359" s="14">
        <f t="shared" si="11"/>
        <v>7.871175178587192E-2</v>
      </c>
    </row>
    <row r="360" spans="1:12" x14ac:dyDescent="0.3">
      <c r="A360" s="1">
        <v>43974</v>
      </c>
      <c r="B360" s="2" t="s">
        <v>11</v>
      </c>
      <c r="C360">
        <v>21958.5</v>
      </c>
      <c r="D360">
        <v>1854001.5</v>
      </c>
      <c r="E360">
        <v>1515956.368</v>
      </c>
      <c r="F360">
        <v>206787.93638461537</v>
      </c>
      <c r="G360">
        <v>17</v>
      </c>
      <c r="H360">
        <v>1294</v>
      </c>
      <c r="I360">
        <v>1155</v>
      </c>
      <c r="J360">
        <f>WEEKNUM(Лист1[[#This Row],[Дата]])</f>
        <v>21</v>
      </c>
      <c r="K360" s="14">
        <f t="shared" si="10"/>
        <v>0.2229913334814396</v>
      </c>
      <c r="L360" s="14">
        <f t="shared" si="11"/>
        <v>7.0796704110209524E-2</v>
      </c>
    </row>
    <row r="361" spans="1:12" x14ac:dyDescent="0.3">
      <c r="A361" s="1">
        <v>43974</v>
      </c>
      <c r="B361" s="2" t="s">
        <v>13</v>
      </c>
      <c r="C361">
        <v>38176.5</v>
      </c>
      <c r="D361">
        <v>3385372.5</v>
      </c>
      <c r="E361">
        <v>2831498.2739999997</v>
      </c>
      <c r="F361">
        <v>146460.30097692306</v>
      </c>
      <c r="G361">
        <v>20</v>
      </c>
      <c r="H361">
        <v>2266</v>
      </c>
      <c r="I361">
        <v>1993</v>
      </c>
      <c r="J361">
        <f>WEEKNUM(Лист1[[#This Row],[Дата]])</f>
        <v>21</v>
      </c>
      <c r="K361" s="14">
        <f t="shared" si="10"/>
        <v>0.1956117123877153</v>
      </c>
      <c r="L361" s="14">
        <f t="shared" si="11"/>
        <v>0.12034537558956279</v>
      </c>
    </row>
    <row r="362" spans="1:12" x14ac:dyDescent="0.3">
      <c r="A362" s="1">
        <v>43974</v>
      </c>
      <c r="B362" s="2" t="s">
        <v>12</v>
      </c>
      <c r="C362">
        <v>17943</v>
      </c>
      <c r="D362">
        <v>1457391</v>
      </c>
      <c r="E362">
        <v>1194154.7659999998</v>
      </c>
      <c r="F362">
        <v>124621.03076923077</v>
      </c>
      <c r="G362">
        <v>18</v>
      </c>
      <c r="H362">
        <v>1031</v>
      </c>
      <c r="I362">
        <v>918</v>
      </c>
      <c r="J362">
        <f>WEEKNUM(Лист1[[#This Row],[Дата]])</f>
        <v>21</v>
      </c>
      <c r="K362" s="14">
        <f t="shared" si="10"/>
        <v>0.22043728459230569</v>
      </c>
      <c r="L362" s="14">
        <f t="shared" si="11"/>
        <v>9.5111883654262583E-2</v>
      </c>
    </row>
    <row r="363" spans="1:12" x14ac:dyDescent="0.3">
      <c r="A363" s="1">
        <v>43974</v>
      </c>
      <c r="B363" s="2" t="s">
        <v>20</v>
      </c>
      <c r="C363">
        <v>102889.5</v>
      </c>
      <c r="D363">
        <v>8089143</v>
      </c>
      <c r="E363">
        <v>6673236.3720000004</v>
      </c>
      <c r="F363">
        <v>127223.84583076923</v>
      </c>
      <c r="G363">
        <v>31</v>
      </c>
      <c r="H363">
        <v>6276</v>
      </c>
      <c r="I363">
        <v>5801</v>
      </c>
      <c r="J363">
        <f>WEEKNUM(Лист1[[#This Row],[Дата]])</f>
        <v>21</v>
      </c>
      <c r="K363" s="14">
        <f t="shared" si="10"/>
        <v>0.21217690324007596</v>
      </c>
      <c r="L363" s="14">
        <f t="shared" si="11"/>
        <v>0.1593101744114587</v>
      </c>
    </row>
    <row r="364" spans="1:12" x14ac:dyDescent="0.3">
      <c r="A364" s="1">
        <v>43975</v>
      </c>
      <c r="B364" s="2" t="s">
        <v>16</v>
      </c>
      <c r="C364">
        <v>29824.5</v>
      </c>
      <c r="D364">
        <v>2526909</v>
      </c>
      <c r="E364">
        <v>2092407.26</v>
      </c>
      <c r="F364">
        <v>62346.415384615379</v>
      </c>
      <c r="G364">
        <v>19</v>
      </c>
      <c r="H364">
        <v>1868</v>
      </c>
      <c r="I364">
        <v>1706</v>
      </c>
      <c r="J364">
        <f>WEEKNUM(Лист1[[#This Row],[Дата]])</f>
        <v>22</v>
      </c>
      <c r="K364" s="14">
        <f t="shared" si="10"/>
        <v>0.20765639094561353</v>
      </c>
      <c r="L364" s="14">
        <f t="shared" si="11"/>
        <v>0.14727690020312748</v>
      </c>
    </row>
    <row r="365" spans="1:12" x14ac:dyDescent="0.3">
      <c r="A365" s="1">
        <v>43975</v>
      </c>
      <c r="B365" s="2" t="s">
        <v>14</v>
      </c>
      <c r="C365">
        <v>200029.5</v>
      </c>
      <c r="D365">
        <v>19959801</v>
      </c>
      <c r="E365">
        <v>15125624.641999999</v>
      </c>
      <c r="F365">
        <v>318671.85465384612</v>
      </c>
      <c r="G365">
        <v>60</v>
      </c>
      <c r="H365">
        <v>12822</v>
      </c>
      <c r="I365">
        <v>11916</v>
      </c>
      <c r="J365">
        <f>WEEKNUM(Лист1[[#This Row],[Дата]])</f>
        <v>22</v>
      </c>
      <c r="K365" s="14">
        <f t="shared" si="10"/>
        <v>0.31960176669839652</v>
      </c>
      <c r="L365" s="14">
        <f t="shared" si="11"/>
        <v>0.22622993602722566</v>
      </c>
    </row>
    <row r="366" spans="1:12" x14ac:dyDescent="0.3">
      <c r="A366" s="1">
        <v>43975</v>
      </c>
      <c r="B366" s="2" t="s">
        <v>9</v>
      </c>
      <c r="C366">
        <v>193719</v>
      </c>
      <c r="D366">
        <v>19071117</v>
      </c>
      <c r="E366">
        <v>14541424.877999999</v>
      </c>
      <c r="F366">
        <v>304806.9854230769</v>
      </c>
      <c r="G366">
        <v>54</v>
      </c>
      <c r="H366">
        <v>12211</v>
      </c>
      <c r="I366">
        <v>11427</v>
      </c>
      <c r="J366">
        <f>WEEKNUM(Лист1[[#This Row],[Дата]])</f>
        <v>22</v>
      </c>
      <c r="K366" s="14">
        <f t="shared" si="10"/>
        <v>0.31150263196373967</v>
      </c>
      <c r="L366" s="14">
        <f t="shared" si="11"/>
        <v>0.22153317692807004</v>
      </c>
    </row>
    <row r="367" spans="1:12" x14ac:dyDescent="0.3">
      <c r="A367" s="1">
        <v>43975</v>
      </c>
      <c r="B367" s="2" t="s">
        <v>12</v>
      </c>
      <c r="C367">
        <v>17197.5</v>
      </c>
      <c r="D367">
        <v>1386262.5</v>
      </c>
      <c r="E367">
        <v>1130117.3810000001</v>
      </c>
      <c r="F367">
        <v>121581.84923076924</v>
      </c>
      <c r="G367">
        <v>18</v>
      </c>
      <c r="H367">
        <v>1006</v>
      </c>
      <c r="I367">
        <v>904</v>
      </c>
      <c r="J367">
        <f>WEEKNUM(Лист1[[#This Row],[Дата]])</f>
        <v>22</v>
      </c>
      <c r="K367" s="14">
        <f t="shared" si="10"/>
        <v>0.22665355237112306</v>
      </c>
      <c r="L367" s="14">
        <f t="shared" si="11"/>
        <v>9.7069111924495327E-2</v>
      </c>
    </row>
    <row r="368" spans="1:12" x14ac:dyDescent="0.3">
      <c r="A368" s="1">
        <v>43975</v>
      </c>
      <c r="B368" s="2" t="s">
        <v>22</v>
      </c>
      <c r="C368">
        <v>12666</v>
      </c>
      <c r="D368">
        <v>1184865</v>
      </c>
      <c r="E368">
        <v>953822.62099999993</v>
      </c>
      <c r="F368">
        <v>340158.78723076923</v>
      </c>
      <c r="G368">
        <v>15</v>
      </c>
      <c r="H368">
        <v>779</v>
      </c>
      <c r="I368">
        <v>673</v>
      </c>
      <c r="J368">
        <f>WEEKNUM(Лист1[[#This Row],[Дата]])</f>
        <v>22</v>
      </c>
      <c r="K368" s="14">
        <f t="shared" si="10"/>
        <v>0.24222782508321333</v>
      </c>
      <c r="L368" s="14">
        <f t="shared" si="11"/>
        <v>-9.2091848633193793E-2</v>
      </c>
    </row>
    <row r="369" spans="1:12" x14ac:dyDescent="0.3">
      <c r="A369" s="1">
        <v>43975</v>
      </c>
      <c r="B369" s="2" t="s">
        <v>19</v>
      </c>
      <c r="C369">
        <v>38194.5</v>
      </c>
      <c r="D369">
        <v>3449302.5</v>
      </c>
      <c r="E369">
        <v>2798056.2479999997</v>
      </c>
      <c r="F369">
        <v>174707.83838461537</v>
      </c>
      <c r="G369">
        <v>21</v>
      </c>
      <c r="H369">
        <v>2254</v>
      </c>
      <c r="I369">
        <v>2061</v>
      </c>
      <c r="J369">
        <f>WEEKNUM(Лист1[[#This Row],[Дата]])</f>
        <v>22</v>
      </c>
      <c r="K369" s="14">
        <f t="shared" si="10"/>
        <v>0.23274952119547254</v>
      </c>
      <c r="L369" s="14">
        <f t="shared" si="11"/>
        <v>0.13815500774877962</v>
      </c>
    </row>
    <row r="370" spans="1:12" x14ac:dyDescent="0.3">
      <c r="A370" s="1">
        <v>43975</v>
      </c>
      <c r="B370" s="2" t="s">
        <v>20</v>
      </c>
      <c r="C370">
        <v>76663.5</v>
      </c>
      <c r="D370">
        <v>6451032</v>
      </c>
      <c r="E370">
        <v>5048965.7960000001</v>
      </c>
      <c r="F370">
        <v>94608.146153846144</v>
      </c>
      <c r="G370">
        <v>31</v>
      </c>
      <c r="H370">
        <v>5035</v>
      </c>
      <c r="I370">
        <v>4683</v>
      </c>
      <c r="J370">
        <f>WEEKNUM(Лист1[[#This Row],[Дата]])</f>
        <v>22</v>
      </c>
      <c r="K370" s="14">
        <f t="shared" si="10"/>
        <v>0.27769374177792505</v>
      </c>
      <c r="L370" s="14">
        <f t="shared" si="11"/>
        <v>0.20267424775542175</v>
      </c>
    </row>
    <row r="371" spans="1:12" x14ac:dyDescent="0.3">
      <c r="A371" s="1">
        <v>43975</v>
      </c>
      <c r="B371" s="2" t="s">
        <v>10</v>
      </c>
      <c r="C371">
        <v>375744</v>
      </c>
      <c r="D371">
        <v>38191381.5</v>
      </c>
      <c r="E371">
        <v>28822960.470999997</v>
      </c>
      <c r="F371">
        <v>574198.11538461538</v>
      </c>
      <c r="G371">
        <v>125</v>
      </c>
      <c r="H371">
        <v>21004</v>
      </c>
      <c r="I371">
        <v>19556</v>
      </c>
      <c r="J371">
        <f>WEEKNUM(Лист1[[#This Row],[Дата]])</f>
        <v>22</v>
      </c>
      <c r="K371" s="14">
        <f t="shared" si="10"/>
        <v>0.32503326778059349</v>
      </c>
      <c r="L371" s="14">
        <f t="shared" si="11"/>
        <v>0.23026721129779992</v>
      </c>
    </row>
    <row r="372" spans="1:12" x14ac:dyDescent="0.3">
      <c r="A372" s="1">
        <v>43975</v>
      </c>
      <c r="B372" s="2" t="s">
        <v>11</v>
      </c>
      <c r="C372">
        <v>18075</v>
      </c>
      <c r="D372">
        <v>1548099</v>
      </c>
      <c r="E372">
        <v>1256993.4810000001</v>
      </c>
      <c r="F372">
        <v>213288.93846153846</v>
      </c>
      <c r="G372">
        <v>17</v>
      </c>
      <c r="H372">
        <v>1128</v>
      </c>
      <c r="I372">
        <v>1001</v>
      </c>
      <c r="J372">
        <f>WEEKNUM(Лист1[[#This Row],[Дата]])</f>
        <v>22</v>
      </c>
      <c r="K372" s="14">
        <f t="shared" si="10"/>
        <v>0.23158872611527873</v>
      </c>
      <c r="L372" s="14">
        <f t="shared" si="11"/>
        <v>5.0265894195695104E-2</v>
      </c>
    </row>
    <row r="373" spans="1:12" x14ac:dyDescent="0.3">
      <c r="A373" s="1">
        <v>43975</v>
      </c>
      <c r="B373" s="2" t="s">
        <v>18</v>
      </c>
      <c r="C373">
        <v>34303.5</v>
      </c>
      <c r="D373">
        <v>2924746.5</v>
      </c>
      <c r="E373">
        <v>2399312.9350000001</v>
      </c>
      <c r="F373">
        <v>282325.24615384615</v>
      </c>
      <c r="G373">
        <v>20</v>
      </c>
      <c r="H373">
        <v>1999</v>
      </c>
      <c r="I373">
        <v>1829</v>
      </c>
      <c r="J373">
        <f>WEEKNUM(Лист1[[#This Row],[Дата]])</f>
        <v>22</v>
      </c>
      <c r="K373" s="14">
        <f t="shared" si="10"/>
        <v>0.21899334485936905</v>
      </c>
      <c r="L373" s="14">
        <f t="shared" si="11"/>
        <v>8.312115899485778E-2</v>
      </c>
    </row>
    <row r="374" spans="1:12" x14ac:dyDescent="0.3">
      <c r="A374" s="1">
        <v>43975</v>
      </c>
      <c r="B374" s="2" t="s">
        <v>17</v>
      </c>
      <c r="C374">
        <v>287740.5</v>
      </c>
      <c r="D374">
        <v>28188534</v>
      </c>
      <c r="E374">
        <v>21369401.386999998</v>
      </c>
      <c r="F374">
        <v>607679.34615384613</v>
      </c>
      <c r="G374">
        <v>129</v>
      </c>
      <c r="H374">
        <v>16432</v>
      </c>
      <c r="I374">
        <v>15345</v>
      </c>
      <c r="J374">
        <f>WEEKNUM(Лист1[[#This Row],[Дата]])</f>
        <v>22</v>
      </c>
      <c r="K374" s="14">
        <f t="shared" si="10"/>
        <v>0.3191073296582092</v>
      </c>
      <c r="L374" s="14">
        <f t="shared" si="11"/>
        <v>0.22035389519888321</v>
      </c>
    </row>
    <row r="375" spans="1:12" x14ac:dyDescent="0.3">
      <c r="A375" s="1">
        <v>43975</v>
      </c>
      <c r="B375" s="2" t="s">
        <v>15</v>
      </c>
      <c r="C375">
        <v>9994.5</v>
      </c>
      <c r="D375">
        <v>828984</v>
      </c>
      <c r="E375">
        <v>702631.81099999999</v>
      </c>
      <c r="F375">
        <v>82264.567169230766</v>
      </c>
      <c r="G375">
        <v>10</v>
      </c>
      <c r="H375">
        <v>639</v>
      </c>
      <c r="I375">
        <v>557</v>
      </c>
      <c r="J375">
        <f>WEEKNUM(Лист1[[#This Row],[Дата]])</f>
        <v>22</v>
      </c>
      <c r="K375" s="14">
        <f t="shared" si="10"/>
        <v>0.17982702607810055</v>
      </c>
      <c r="L375" s="14">
        <f t="shared" si="11"/>
        <v>5.3182717435763832E-2</v>
      </c>
    </row>
    <row r="376" spans="1:12" x14ac:dyDescent="0.3">
      <c r="A376" s="1">
        <v>43975</v>
      </c>
      <c r="B376" s="2" t="s">
        <v>21</v>
      </c>
      <c r="C376">
        <v>74649</v>
      </c>
      <c r="D376">
        <v>6098236.5</v>
      </c>
      <c r="E376">
        <v>5042435.841</v>
      </c>
      <c r="F376">
        <v>156805.83461538461</v>
      </c>
      <c r="G376">
        <v>36</v>
      </c>
      <c r="H376">
        <v>4915</v>
      </c>
      <c r="I376">
        <v>4562</v>
      </c>
      <c r="J376">
        <f>WEEKNUM(Лист1[[#This Row],[Дата]])</f>
        <v>22</v>
      </c>
      <c r="K376" s="14">
        <f t="shared" si="10"/>
        <v>0.20938306253007613</v>
      </c>
      <c r="L376" s="14">
        <f t="shared" si="11"/>
        <v>0.14741881925776665</v>
      </c>
    </row>
    <row r="377" spans="1:12" x14ac:dyDescent="0.3">
      <c r="A377" s="1">
        <v>43975</v>
      </c>
      <c r="B377" s="2" t="s">
        <v>13</v>
      </c>
      <c r="C377">
        <v>31854</v>
      </c>
      <c r="D377">
        <v>2915533.5</v>
      </c>
      <c r="E377">
        <v>2431800.3939999999</v>
      </c>
      <c r="F377">
        <v>155421.87692307692</v>
      </c>
      <c r="G377">
        <v>20</v>
      </c>
      <c r="H377">
        <v>2015</v>
      </c>
      <c r="I377">
        <v>1803</v>
      </c>
      <c r="J377">
        <f>WEEKNUM(Лист1[[#This Row],[Дата]])</f>
        <v>22</v>
      </c>
      <c r="K377" s="14">
        <f t="shared" si="10"/>
        <v>0.19891974160112755</v>
      </c>
      <c r="L377" s="14">
        <f t="shared" si="11"/>
        <v>0.11260759963036721</v>
      </c>
    </row>
    <row r="378" spans="1:12" x14ac:dyDescent="0.3">
      <c r="A378" s="1">
        <v>43976</v>
      </c>
      <c r="B378" s="2" t="s">
        <v>18</v>
      </c>
      <c r="C378">
        <v>35592</v>
      </c>
      <c r="D378">
        <v>3176580</v>
      </c>
      <c r="E378">
        <v>2540760.0409999997</v>
      </c>
      <c r="F378">
        <v>351098.05384615384</v>
      </c>
      <c r="G378">
        <v>20</v>
      </c>
      <c r="H378">
        <v>2087</v>
      </c>
      <c r="I378">
        <v>1914</v>
      </c>
      <c r="J378">
        <f>WEEKNUM(Лист1[[#This Row],[Дата]])</f>
        <v>22</v>
      </c>
      <c r="K378" s="14">
        <f t="shared" si="10"/>
        <v>0.25024793712898302</v>
      </c>
      <c r="L378" s="14">
        <f t="shared" si="11"/>
        <v>8.9631586534526575E-2</v>
      </c>
    </row>
    <row r="379" spans="1:12" x14ac:dyDescent="0.3">
      <c r="A379" s="1">
        <v>43976</v>
      </c>
      <c r="B379" s="2" t="s">
        <v>14</v>
      </c>
      <c r="C379">
        <v>198751.5</v>
      </c>
      <c r="D379">
        <v>20582743.5</v>
      </c>
      <c r="E379">
        <v>14894008.652000001</v>
      </c>
      <c r="F379">
        <v>316452.66153846157</v>
      </c>
      <c r="G379">
        <v>59</v>
      </c>
      <c r="H379">
        <v>12983</v>
      </c>
      <c r="I379">
        <v>12056</v>
      </c>
      <c r="J379">
        <f>WEEKNUM(Лист1[[#This Row],[Дата]])</f>
        <v>22</v>
      </c>
      <c r="K379" s="14">
        <f t="shared" si="10"/>
        <v>0.38194786782510048</v>
      </c>
      <c r="L379" s="14">
        <f t="shared" si="11"/>
        <v>0.26100904315605633</v>
      </c>
    </row>
    <row r="380" spans="1:12" x14ac:dyDescent="0.3">
      <c r="A380" s="1">
        <v>43976</v>
      </c>
      <c r="B380" s="2" t="s">
        <v>17</v>
      </c>
      <c r="C380">
        <v>266983.5</v>
      </c>
      <c r="D380">
        <v>27165913.5</v>
      </c>
      <c r="E380">
        <v>19659432.722999997</v>
      </c>
      <c r="F380">
        <v>698314.9846153846</v>
      </c>
      <c r="G380">
        <v>129</v>
      </c>
      <c r="H380">
        <v>15822</v>
      </c>
      <c r="I380">
        <v>14753</v>
      </c>
      <c r="J380">
        <f>WEEKNUM(Лист1[[#This Row],[Дата]])</f>
        <v>22</v>
      </c>
      <c r="K380" s="14">
        <f t="shared" si="10"/>
        <v>0.38182590936197297</v>
      </c>
      <c r="L380" s="14">
        <f t="shared" si="11"/>
        <v>0.25061427779281625</v>
      </c>
    </row>
    <row r="381" spans="1:12" x14ac:dyDescent="0.3">
      <c r="A381" s="1">
        <v>43976</v>
      </c>
      <c r="B381" s="2" t="s">
        <v>21</v>
      </c>
      <c r="C381">
        <v>66316.5</v>
      </c>
      <c r="D381">
        <v>5704650</v>
      </c>
      <c r="E381">
        <v>4375924.2359999996</v>
      </c>
      <c r="F381">
        <v>135246.95929230767</v>
      </c>
      <c r="G381">
        <v>36</v>
      </c>
      <c r="H381">
        <v>4641</v>
      </c>
      <c r="I381">
        <v>4274</v>
      </c>
      <c r="J381">
        <f>WEEKNUM(Лист1[[#This Row],[Дата]])</f>
        <v>22</v>
      </c>
      <c r="K381" s="14">
        <f t="shared" si="10"/>
        <v>0.30364459993817877</v>
      </c>
      <c r="L381" s="14">
        <f t="shared" si="11"/>
        <v>0.20921157384023431</v>
      </c>
    </row>
    <row r="382" spans="1:12" x14ac:dyDescent="0.3">
      <c r="A382" s="1">
        <v>43976</v>
      </c>
      <c r="B382" s="2" t="s">
        <v>20</v>
      </c>
      <c r="C382">
        <v>76999.5</v>
      </c>
      <c r="D382">
        <v>6645603</v>
      </c>
      <c r="E382">
        <v>5032216.1889999993</v>
      </c>
      <c r="F382">
        <v>100883.95384615385</v>
      </c>
      <c r="G382">
        <v>31</v>
      </c>
      <c r="H382">
        <v>5210</v>
      </c>
      <c r="I382">
        <v>4841</v>
      </c>
      <c r="J382">
        <f>WEEKNUM(Лист1[[#This Row],[Дата]])</f>
        <v>22</v>
      </c>
      <c r="K382" s="14">
        <f t="shared" si="10"/>
        <v>0.3206115855131042</v>
      </c>
      <c r="L382" s="14">
        <f t="shared" si="11"/>
        <v>0.22759452485407974</v>
      </c>
    </row>
    <row r="383" spans="1:12" x14ac:dyDescent="0.3">
      <c r="A383" s="1">
        <v>43976</v>
      </c>
      <c r="B383" s="2" t="s">
        <v>16</v>
      </c>
      <c r="C383">
        <v>28494</v>
      </c>
      <c r="D383">
        <v>2512803</v>
      </c>
      <c r="E383">
        <v>1972327.267</v>
      </c>
      <c r="F383">
        <v>174025.3846153846</v>
      </c>
      <c r="G383">
        <v>20</v>
      </c>
      <c r="H383">
        <v>1899</v>
      </c>
      <c r="I383">
        <v>1738</v>
      </c>
      <c r="J383">
        <f>WEEKNUM(Лист1[[#This Row],[Дата]])</f>
        <v>22</v>
      </c>
      <c r="K383" s="14">
        <f t="shared" si="10"/>
        <v>0.27402943823926762</v>
      </c>
      <c r="L383" s="14">
        <f t="shared" si="11"/>
        <v>0.14583329786880045</v>
      </c>
    </row>
    <row r="384" spans="1:12" x14ac:dyDescent="0.3">
      <c r="A384" s="1">
        <v>43976</v>
      </c>
      <c r="B384" s="2" t="s">
        <v>10</v>
      </c>
      <c r="C384">
        <v>349734</v>
      </c>
      <c r="D384">
        <v>36883428</v>
      </c>
      <c r="E384">
        <v>26438356.802999999</v>
      </c>
      <c r="F384">
        <v>742420.26923076913</v>
      </c>
      <c r="G384">
        <v>124</v>
      </c>
      <c r="H384">
        <v>20358</v>
      </c>
      <c r="I384">
        <v>18890</v>
      </c>
      <c r="J384">
        <f>WEEKNUM(Лист1[[#This Row],[Дата]])</f>
        <v>22</v>
      </c>
      <c r="K384" s="14">
        <f t="shared" si="10"/>
        <v>0.39507263158710315</v>
      </c>
      <c r="L384" s="14">
        <f t="shared" si="11"/>
        <v>0.26306261250362167</v>
      </c>
    </row>
    <row r="385" spans="1:12" x14ac:dyDescent="0.3">
      <c r="A385" s="1">
        <v>43976</v>
      </c>
      <c r="B385" s="2" t="s">
        <v>19</v>
      </c>
      <c r="C385">
        <v>38740.5</v>
      </c>
      <c r="D385">
        <v>3561655.5</v>
      </c>
      <c r="E385">
        <v>2769041.2770000002</v>
      </c>
      <c r="F385">
        <v>180495.52483076922</v>
      </c>
      <c r="G385">
        <v>21</v>
      </c>
      <c r="H385">
        <v>2330</v>
      </c>
      <c r="I385">
        <v>2142</v>
      </c>
      <c r="J385">
        <f>WEEKNUM(Лист1[[#This Row],[Дата]])</f>
        <v>22</v>
      </c>
      <c r="K385" s="14">
        <f t="shared" si="10"/>
        <v>0.28624138960424739</v>
      </c>
      <c r="L385" s="14">
        <f t="shared" si="11"/>
        <v>0.17186353317136666</v>
      </c>
    </row>
    <row r="386" spans="1:12" x14ac:dyDescent="0.3">
      <c r="A386" s="1">
        <v>43976</v>
      </c>
      <c r="B386" s="2" t="s">
        <v>9</v>
      </c>
      <c r="C386">
        <v>192948</v>
      </c>
      <c r="D386">
        <v>19806927</v>
      </c>
      <c r="E386">
        <v>14358653.389999999</v>
      </c>
      <c r="F386">
        <v>319377.7946153846</v>
      </c>
      <c r="G386">
        <v>54</v>
      </c>
      <c r="H386">
        <v>12336</v>
      </c>
      <c r="I386">
        <v>11519</v>
      </c>
      <c r="J386">
        <f>WEEKNUM(Лист1[[#This Row],[Дата]])</f>
        <v>22</v>
      </c>
      <c r="K386" s="14">
        <f t="shared" ref="K386:K449" si="12" xml:space="preserve"> (D386 - E386) / E386</f>
        <v>0.37944182243401875</v>
      </c>
      <c r="L386" s="14">
        <f t="shared" ref="L386:L449" si="13">(D386-E386-F386)/D386</f>
        <v>0.25894455083237378</v>
      </c>
    </row>
    <row r="387" spans="1:12" x14ac:dyDescent="0.3">
      <c r="A387" s="1">
        <v>43976</v>
      </c>
      <c r="B387" s="2" t="s">
        <v>15</v>
      </c>
      <c r="C387">
        <v>12280.5</v>
      </c>
      <c r="D387">
        <v>1030440</v>
      </c>
      <c r="E387">
        <v>871047.598</v>
      </c>
      <c r="F387">
        <v>85172.084615384621</v>
      </c>
      <c r="G387">
        <v>10</v>
      </c>
      <c r="H387">
        <v>739</v>
      </c>
      <c r="I387">
        <v>642</v>
      </c>
      <c r="J387">
        <f>WEEKNUM(Лист1[[#This Row],[Дата]])</f>
        <v>22</v>
      </c>
      <c r="K387" s="14">
        <f t="shared" si="12"/>
        <v>0.1829893135185478</v>
      </c>
      <c r="L387" s="14">
        <f t="shared" si="13"/>
        <v>7.2027791413974016E-2</v>
      </c>
    </row>
    <row r="388" spans="1:12" x14ac:dyDescent="0.3">
      <c r="A388" s="1">
        <v>43976</v>
      </c>
      <c r="B388" s="2" t="s">
        <v>13</v>
      </c>
      <c r="C388">
        <v>30603</v>
      </c>
      <c r="D388">
        <v>2865727.5</v>
      </c>
      <c r="E388">
        <v>2288224.429</v>
      </c>
      <c r="F388">
        <v>167381.28187692308</v>
      </c>
      <c r="G388">
        <v>20</v>
      </c>
      <c r="H388">
        <v>2011</v>
      </c>
      <c r="I388">
        <v>1791</v>
      </c>
      <c r="J388">
        <f>WEEKNUM(Лист1[[#This Row],[Дата]])</f>
        <v>22</v>
      </c>
      <c r="K388" s="14">
        <f t="shared" si="12"/>
        <v>0.25238043247898567</v>
      </c>
      <c r="L388" s="14">
        <f t="shared" si="13"/>
        <v>0.14311262641792596</v>
      </c>
    </row>
    <row r="389" spans="1:12" x14ac:dyDescent="0.3">
      <c r="A389" s="1">
        <v>43976</v>
      </c>
      <c r="B389" s="2" t="s">
        <v>11</v>
      </c>
      <c r="C389">
        <v>17211</v>
      </c>
      <c r="D389">
        <v>1507867.5</v>
      </c>
      <c r="E389">
        <v>1217527.6069999998</v>
      </c>
      <c r="F389">
        <v>246242.8615384615</v>
      </c>
      <c r="G389">
        <v>17</v>
      </c>
      <c r="H389">
        <v>1142</v>
      </c>
      <c r="I389">
        <v>1020</v>
      </c>
      <c r="J389">
        <f>WEEKNUM(Лист1[[#This Row],[Дата]])</f>
        <v>22</v>
      </c>
      <c r="K389" s="14">
        <f t="shared" si="12"/>
        <v>0.23846678410471575</v>
      </c>
      <c r="L389" s="14">
        <f t="shared" si="13"/>
        <v>2.9244632874930097E-2</v>
      </c>
    </row>
    <row r="390" spans="1:12" x14ac:dyDescent="0.3">
      <c r="A390" s="1">
        <v>43976</v>
      </c>
      <c r="B390" s="2" t="s">
        <v>22</v>
      </c>
      <c r="C390">
        <v>13260</v>
      </c>
      <c r="D390">
        <v>1230687</v>
      </c>
      <c r="E390">
        <v>985675.48699999996</v>
      </c>
      <c r="F390">
        <v>224353.45695384615</v>
      </c>
      <c r="G390">
        <v>15</v>
      </c>
      <c r="H390">
        <v>835</v>
      </c>
      <c r="I390">
        <v>736</v>
      </c>
      <c r="J390">
        <f>WEEKNUM(Лист1[[#This Row],[Дата]])</f>
        <v>22</v>
      </c>
      <c r="K390" s="14">
        <f t="shared" si="12"/>
        <v>0.24857218854626953</v>
      </c>
      <c r="L390" s="14">
        <f t="shared" si="13"/>
        <v>1.6785792038230586E-2</v>
      </c>
    </row>
    <row r="391" spans="1:12" x14ac:dyDescent="0.3">
      <c r="A391" s="1">
        <v>43976</v>
      </c>
      <c r="B391" s="2" t="s">
        <v>12</v>
      </c>
      <c r="C391">
        <v>15807</v>
      </c>
      <c r="D391">
        <v>1326705</v>
      </c>
      <c r="E391">
        <v>1070563.6439999999</v>
      </c>
      <c r="F391">
        <v>123343.24153846155</v>
      </c>
      <c r="G391">
        <v>18</v>
      </c>
      <c r="H391">
        <v>989</v>
      </c>
      <c r="I391">
        <v>887</v>
      </c>
      <c r="J391">
        <f>WEEKNUM(Лист1[[#This Row],[Дата]])</f>
        <v>22</v>
      </c>
      <c r="K391" s="14">
        <f t="shared" si="12"/>
        <v>0.23925841068445641</v>
      </c>
      <c r="L391" s="14">
        <f t="shared" si="13"/>
        <v>0.10009618902584871</v>
      </c>
    </row>
    <row r="392" spans="1:12" x14ac:dyDescent="0.3">
      <c r="A392" s="1">
        <v>43977</v>
      </c>
      <c r="B392" s="2" t="s">
        <v>15</v>
      </c>
      <c r="C392">
        <v>11835</v>
      </c>
      <c r="D392">
        <v>983109</v>
      </c>
      <c r="E392">
        <v>825345.05300000007</v>
      </c>
      <c r="F392">
        <v>109486.33076923077</v>
      </c>
      <c r="G392">
        <v>10</v>
      </c>
      <c r="H392">
        <v>692</v>
      </c>
      <c r="I392">
        <v>601</v>
      </c>
      <c r="J392">
        <f>WEEKNUM(Лист1[[#This Row],[Дата]])</f>
        <v>22</v>
      </c>
      <c r="K392" s="14">
        <f t="shared" si="12"/>
        <v>0.19114907931725364</v>
      </c>
      <c r="L392" s="14">
        <f t="shared" si="13"/>
        <v>4.9107083986383152E-2</v>
      </c>
    </row>
    <row r="393" spans="1:12" x14ac:dyDescent="0.3">
      <c r="A393" s="1">
        <v>43977</v>
      </c>
      <c r="B393" s="2" t="s">
        <v>9</v>
      </c>
      <c r="C393">
        <v>232369.5</v>
      </c>
      <c r="D393">
        <v>23856345</v>
      </c>
      <c r="E393">
        <v>17297352.185000002</v>
      </c>
      <c r="F393">
        <v>279472.16153846151</v>
      </c>
      <c r="G393">
        <v>54</v>
      </c>
      <c r="H393">
        <v>14482</v>
      </c>
      <c r="I393">
        <v>13510</v>
      </c>
      <c r="J393">
        <f>WEEKNUM(Лист1[[#This Row],[Дата]])</f>
        <v>22</v>
      </c>
      <c r="K393" s="14">
        <f t="shared" si="12"/>
        <v>0.37919056887145164</v>
      </c>
      <c r="L393" s="14">
        <f t="shared" si="13"/>
        <v>0.26322224353569401</v>
      </c>
    </row>
    <row r="394" spans="1:12" x14ac:dyDescent="0.3">
      <c r="A394" s="1">
        <v>43977</v>
      </c>
      <c r="B394" s="2" t="s">
        <v>23</v>
      </c>
      <c r="C394">
        <v>10437</v>
      </c>
      <c r="D394">
        <v>833815.5</v>
      </c>
      <c r="E394">
        <v>737888.36599999992</v>
      </c>
      <c r="F394">
        <v>39424.853846153841</v>
      </c>
      <c r="G394">
        <v>7</v>
      </c>
      <c r="H394">
        <v>577</v>
      </c>
      <c r="I394">
        <v>389</v>
      </c>
      <c r="J394">
        <f>WEEKNUM(Лист1[[#This Row],[Дата]])</f>
        <v>22</v>
      </c>
      <c r="K394" s="14">
        <f t="shared" si="12"/>
        <v>0.13000223125892202</v>
      </c>
      <c r="L394" s="14">
        <f t="shared" si="13"/>
        <v>6.7763528207194806E-2</v>
      </c>
    </row>
    <row r="395" spans="1:12" x14ac:dyDescent="0.3">
      <c r="A395" s="1">
        <v>43977</v>
      </c>
      <c r="B395" s="2" t="s">
        <v>10</v>
      </c>
      <c r="C395">
        <v>369861</v>
      </c>
      <c r="D395">
        <v>38365960.5</v>
      </c>
      <c r="E395">
        <v>27592063.502999999</v>
      </c>
      <c r="F395">
        <v>589339.03384615376</v>
      </c>
      <c r="G395">
        <v>124</v>
      </c>
      <c r="H395">
        <v>21153</v>
      </c>
      <c r="I395">
        <v>19673</v>
      </c>
      <c r="J395">
        <f>WEEKNUM(Лист1[[#This Row],[Дата]])</f>
        <v>22</v>
      </c>
      <c r="K395" s="14">
        <f t="shared" si="12"/>
        <v>0.39047086840129192</v>
      </c>
      <c r="L395" s="14">
        <f t="shared" si="13"/>
        <v>0.26545817778115705</v>
      </c>
    </row>
    <row r="396" spans="1:12" x14ac:dyDescent="0.3">
      <c r="A396" s="1">
        <v>43977</v>
      </c>
      <c r="B396" s="2" t="s">
        <v>14</v>
      </c>
      <c r="C396">
        <v>244905</v>
      </c>
      <c r="D396">
        <v>25163431.5</v>
      </c>
      <c r="E396">
        <v>18210825.697000001</v>
      </c>
      <c r="F396">
        <v>272401.2</v>
      </c>
      <c r="G396">
        <v>59</v>
      </c>
      <c r="H396">
        <v>15369</v>
      </c>
      <c r="I396">
        <v>14299</v>
      </c>
      <c r="J396">
        <f>WEEKNUM(Лист1[[#This Row],[Дата]])</f>
        <v>22</v>
      </c>
      <c r="K396" s="14">
        <f t="shared" si="12"/>
        <v>0.3817842155364406</v>
      </c>
      <c r="L396" s="14">
        <f t="shared" si="13"/>
        <v>0.26547271992693044</v>
      </c>
    </row>
    <row r="397" spans="1:12" x14ac:dyDescent="0.3">
      <c r="A397" s="1">
        <v>43977</v>
      </c>
      <c r="B397" s="2" t="s">
        <v>18</v>
      </c>
      <c r="C397">
        <v>33423</v>
      </c>
      <c r="D397">
        <v>2970330</v>
      </c>
      <c r="E397">
        <v>2395998.3769999999</v>
      </c>
      <c r="F397">
        <v>259067.63954615386</v>
      </c>
      <c r="G397">
        <v>20</v>
      </c>
      <c r="H397">
        <v>2044</v>
      </c>
      <c r="I397">
        <v>1863</v>
      </c>
      <c r="J397">
        <f>WEEKNUM(Лист1[[#This Row],[Дата]])</f>
        <v>22</v>
      </c>
      <c r="K397" s="14">
        <f t="shared" si="12"/>
        <v>0.23970451253773958</v>
      </c>
      <c r="L397" s="14">
        <f t="shared" si="13"/>
        <v>0.10613769630103265</v>
      </c>
    </row>
    <row r="398" spans="1:12" x14ac:dyDescent="0.3">
      <c r="A398" s="1">
        <v>43977</v>
      </c>
      <c r="B398" s="2" t="s">
        <v>12</v>
      </c>
      <c r="C398">
        <v>14419.5</v>
      </c>
      <c r="D398">
        <v>1210456.5</v>
      </c>
      <c r="E398">
        <v>970917.12399999995</v>
      </c>
      <c r="F398">
        <v>88147.13846153846</v>
      </c>
      <c r="G398">
        <v>18</v>
      </c>
      <c r="H398">
        <v>914</v>
      </c>
      <c r="I398">
        <v>804</v>
      </c>
      <c r="J398">
        <f>WEEKNUM(Лист1[[#This Row],[Дата]])</f>
        <v>22</v>
      </c>
      <c r="K398" s="14">
        <f t="shared" si="12"/>
        <v>0.24671454450524249</v>
      </c>
      <c r="L398" s="14">
        <f t="shared" si="13"/>
        <v>0.12507036604657959</v>
      </c>
    </row>
    <row r="399" spans="1:12" x14ac:dyDescent="0.3">
      <c r="A399" s="1">
        <v>43977</v>
      </c>
      <c r="B399" s="2" t="s">
        <v>17</v>
      </c>
      <c r="C399">
        <v>276966</v>
      </c>
      <c r="D399">
        <v>27872617.898850001</v>
      </c>
      <c r="E399">
        <v>20223763.805</v>
      </c>
      <c r="F399">
        <v>645572.57826153841</v>
      </c>
      <c r="G399">
        <v>129</v>
      </c>
      <c r="H399">
        <v>16459</v>
      </c>
      <c r="I399">
        <v>15355</v>
      </c>
      <c r="J399">
        <f>WEEKNUM(Лист1[[#This Row],[Дата]])</f>
        <v>22</v>
      </c>
      <c r="K399" s="14">
        <f t="shared" si="12"/>
        <v>0.3782112057676893</v>
      </c>
      <c r="L399" s="14">
        <f t="shared" si="13"/>
        <v>0.25126027059974915</v>
      </c>
    </row>
    <row r="400" spans="1:12" x14ac:dyDescent="0.3">
      <c r="A400" s="1">
        <v>43977</v>
      </c>
      <c r="B400" s="2" t="s">
        <v>22</v>
      </c>
      <c r="C400">
        <v>12259.5</v>
      </c>
      <c r="D400">
        <v>1152054</v>
      </c>
      <c r="E400">
        <v>906579.62099999993</v>
      </c>
      <c r="F400">
        <v>217611.18753846153</v>
      </c>
      <c r="G400">
        <v>15</v>
      </c>
      <c r="H400">
        <v>812</v>
      </c>
      <c r="I400">
        <v>711</v>
      </c>
      <c r="J400">
        <f>WEEKNUM(Лист1[[#This Row],[Дата]])</f>
        <v>22</v>
      </c>
      <c r="K400" s="14">
        <f t="shared" si="12"/>
        <v>0.2707697959603706</v>
      </c>
      <c r="L400" s="14">
        <f t="shared" si="13"/>
        <v>2.4185664440675998E-2</v>
      </c>
    </row>
    <row r="401" spans="1:12" x14ac:dyDescent="0.3">
      <c r="A401" s="1">
        <v>43977</v>
      </c>
      <c r="B401" s="2" t="s">
        <v>20</v>
      </c>
      <c r="C401">
        <v>79975.5</v>
      </c>
      <c r="D401">
        <v>6676459.5</v>
      </c>
      <c r="E401">
        <v>5083946.1689999998</v>
      </c>
      <c r="F401">
        <v>141931.13193076922</v>
      </c>
      <c r="G401">
        <v>31</v>
      </c>
      <c r="H401">
        <v>5493</v>
      </c>
      <c r="I401">
        <v>5119</v>
      </c>
      <c r="J401">
        <f>WEEKNUM(Лист1[[#This Row],[Дата]])</f>
        <v>22</v>
      </c>
      <c r="K401" s="14">
        <f t="shared" si="12"/>
        <v>0.31324354705219937</v>
      </c>
      <c r="L401" s="14">
        <f t="shared" si="13"/>
        <v>0.21726817920025293</v>
      </c>
    </row>
    <row r="402" spans="1:12" x14ac:dyDescent="0.3">
      <c r="A402" s="1">
        <v>43977</v>
      </c>
      <c r="B402" s="2" t="s">
        <v>16</v>
      </c>
      <c r="C402">
        <v>27156</v>
      </c>
      <c r="D402">
        <v>2410803</v>
      </c>
      <c r="E402">
        <v>1897998.2520000001</v>
      </c>
      <c r="F402">
        <v>96303.4</v>
      </c>
      <c r="G402">
        <v>20</v>
      </c>
      <c r="H402">
        <v>1814</v>
      </c>
      <c r="I402">
        <v>1655</v>
      </c>
      <c r="J402">
        <f>WEEKNUM(Лист1[[#This Row],[Дата]])</f>
        <v>22</v>
      </c>
      <c r="K402" s="14">
        <f t="shared" si="12"/>
        <v>0.27018188634243268</v>
      </c>
      <c r="L402" s="14">
        <f t="shared" si="13"/>
        <v>0.17276457180449828</v>
      </c>
    </row>
    <row r="403" spans="1:12" x14ac:dyDescent="0.3">
      <c r="A403" s="1">
        <v>43977</v>
      </c>
      <c r="B403" s="2" t="s">
        <v>13</v>
      </c>
      <c r="C403">
        <v>31407</v>
      </c>
      <c r="D403">
        <v>2907411</v>
      </c>
      <c r="E403">
        <v>2288433.4950000001</v>
      </c>
      <c r="F403">
        <v>193538.8704076923</v>
      </c>
      <c r="G403">
        <v>20</v>
      </c>
      <c r="H403">
        <v>2036</v>
      </c>
      <c r="I403">
        <v>1790</v>
      </c>
      <c r="J403">
        <f>WEEKNUM(Лист1[[#This Row],[Дата]])</f>
        <v>22</v>
      </c>
      <c r="K403" s="14">
        <f t="shared" si="12"/>
        <v>0.2704808797600648</v>
      </c>
      <c r="L403" s="14">
        <f t="shared" si="13"/>
        <v>0.1463290310837744</v>
      </c>
    </row>
    <row r="404" spans="1:12" x14ac:dyDescent="0.3">
      <c r="A404" s="1">
        <v>43977</v>
      </c>
      <c r="B404" s="2" t="s">
        <v>19</v>
      </c>
      <c r="C404">
        <v>40744.5</v>
      </c>
      <c r="D404">
        <v>3700311</v>
      </c>
      <c r="E404">
        <v>2861069.8419999997</v>
      </c>
      <c r="F404">
        <v>170303.62015384613</v>
      </c>
      <c r="G404">
        <v>21</v>
      </c>
      <c r="H404">
        <v>2418</v>
      </c>
      <c r="I404">
        <v>2215</v>
      </c>
      <c r="J404">
        <f>WEEKNUM(Лист1[[#This Row],[Дата]])</f>
        <v>22</v>
      </c>
      <c r="K404" s="14">
        <f t="shared" si="12"/>
        <v>0.2933312377349509</v>
      </c>
      <c r="L404" s="14">
        <f t="shared" si="13"/>
        <v>0.18077873396213295</v>
      </c>
    </row>
    <row r="405" spans="1:12" x14ac:dyDescent="0.3">
      <c r="A405" s="1">
        <v>43977</v>
      </c>
      <c r="B405" s="2" t="s">
        <v>11</v>
      </c>
      <c r="C405">
        <v>17391</v>
      </c>
      <c r="D405">
        <v>1489132.5</v>
      </c>
      <c r="E405">
        <v>1209901.0159999998</v>
      </c>
      <c r="F405">
        <v>272121.81538461539</v>
      </c>
      <c r="G405">
        <v>17</v>
      </c>
      <c r="H405">
        <v>1140</v>
      </c>
      <c r="I405">
        <v>1016</v>
      </c>
      <c r="J405">
        <f>WEEKNUM(Лист1[[#This Row],[Дата]])</f>
        <v>22</v>
      </c>
      <c r="K405" s="14">
        <f t="shared" si="12"/>
        <v>0.23078870114776415</v>
      </c>
      <c r="L405" s="14">
        <f t="shared" si="13"/>
        <v>4.7743693831037767E-3</v>
      </c>
    </row>
    <row r="406" spans="1:12" x14ac:dyDescent="0.3">
      <c r="A406" s="1">
        <v>43977</v>
      </c>
      <c r="B406" s="2" t="s">
        <v>21</v>
      </c>
      <c r="C406">
        <v>67726.5</v>
      </c>
      <c r="D406">
        <v>5864989.5</v>
      </c>
      <c r="E406">
        <v>4506085.4840000002</v>
      </c>
      <c r="F406">
        <v>167003.69436153845</v>
      </c>
      <c r="G406">
        <v>36</v>
      </c>
      <c r="H406">
        <v>4770</v>
      </c>
      <c r="I406">
        <v>4424</v>
      </c>
      <c r="J406">
        <f>WEEKNUM(Лист1[[#This Row],[Дата]])</f>
        <v>22</v>
      </c>
      <c r="K406" s="14">
        <f t="shared" si="12"/>
        <v>0.30157084698573372</v>
      </c>
      <c r="L406" s="14">
        <f t="shared" si="13"/>
        <v>0.20322292506038783</v>
      </c>
    </row>
    <row r="407" spans="1:12" x14ac:dyDescent="0.3">
      <c r="A407" s="1">
        <v>43978</v>
      </c>
      <c r="B407" s="2" t="s">
        <v>17</v>
      </c>
      <c r="C407">
        <v>286558.5</v>
      </c>
      <c r="D407">
        <v>29256993</v>
      </c>
      <c r="E407">
        <v>21169527.457000002</v>
      </c>
      <c r="F407">
        <v>646741.28130000003</v>
      </c>
      <c r="G407">
        <v>129</v>
      </c>
      <c r="H407">
        <v>17115</v>
      </c>
      <c r="I407">
        <v>15962</v>
      </c>
      <c r="J407">
        <f>WEEKNUM(Лист1[[#This Row],[Дата]])</f>
        <v>22</v>
      </c>
      <c r="K407" s="14">
        <f t="shared" si="12"/>
        <v>0.38203335239425779</v>
      </c>
      <c r="L407" s="14">
        <f t="shared" si="13"/>
        <v>0.25432293269851752</v>
      </c>
    </row>
    <row r="408" spans="1:12" x14ac:dyDescent="0.3">
      <c r="A408" s="1">
        <v>43978</v>
      </c>
      <c r="B408" s="2" t="s">
        <v>10</v>
      </c>
      <c r="C408">
        <v>370012.5</v>
      </c>
      <c r="D408">
        <v>39034861.5</v>
      </c>
      <c r="E408">
        <v>28040467.216000002</v>
      </c>
      <c r="F408">
        <v>681486.56664615381</v>
      </c>
      <c r="G408">
        <v>124</v>
      </c>
      <c r="H408">
        <v>21384</v>
      </c>
      <c r="I408">
        <v>19897</v>
      </c>
      <c r="J408">
        <f>WEEKNUM(Лист1[[#This Row],[Дата]])</f>
        <v>22</v>
      </c>
      <c r="K408" s="14">
        <f t="shared" si="12"/>
        <v>0.39209026723087387</v>
      </c>
      <c r="L408" s="14">
        <f t="shared" si="13"/>
        <v>0.26419736925040316</v>
      </c>
    </row>
    <row r="409" spans="1:12" x14ac:dyDescent="0.3">
      <c r="A409" s="1">
        <v>43978</v>
      </c>
      <c r="B409" s="2" t="s">
        <v>22</v>
      </c>
      <c r="C409">
        <v>13203</v>
      </c>
      <c r="D409">
        <v>1211457</v>
      </c>
      <c r="E409">
        <v>964554.21099999989</v>
      </c>
      <c r="F409">
        <v>156117.80846153846</v>
      </c>
      <c r="G409">
        <v>15</v>
      </c>
      <c r="H409">
        <v>809</v>
      </c>
      <c r="I409">
        <v>702</v>
      </c>
      <c r="J409">
        <f>WEEKNUM(Лист1[[#This Row],[Дата]])</f>
        <v>22</v>
      </c>
      <c r="K409" s="14">
        <f t="shared" si="12"/>
        <v>0.25597606250044158</v>
      </c>
      <c r="L409" s="14">
        <f t="shared" si="13"/>
        <v>7.49386734638222E-2</v>
      </c>
    </row>
    <row r="410" spans="1:12" x14ac:dyDescent="0.3">
      <c r="A410" s="1">
        <v>43978</v>
      </c>
      <c r="B410" s="2" t="s">
        <v>11</v>
      </c>
      <c r="C410">
        <v>18069</v>
      </c>
      <c r="D410">
        <v>1603084.5</v>
      </c>
      <c r="E410">
        <v>1312709.0090000001</v>
      </c>
      <c r="F410">
        <v>241760.20769230771</v>
      </c>
      <c r="G410">
        <v>17</v>
      </c>
      <c r="H410">
        <v>1203</v>
      </c>
      <c r="I410">
        <v>1077</v>
      </c>
      <c r="J410">
        <f>WEEKNUM(Лист1[[#This Row],[Дата]])</f>
        <v>22</v>
      </c>
      <c r="K410" s="14">
        <f t="shared" si="12"/>
        <v>0.2212032438333025</v>
      </c>
      <c r="L410" s="14">
        <f t="shared" si="13"/>
        <v>3.0326089053753693E-2</v>
      </c>
    </row>
    <row r="411" spans="1:12" x14ac:dyDescent="0.3">
      <c r="A411" s="1">
        <v>43978</v>
      </c>
      <c r="B411" s="2" t="s">
        <v>18</v>
      </c>
      <c r="C411">
        <v>32817</v>
      </c>
      <c r="D411">
        <v>3015751.5</v>
      </c>
      <c r="E411">
        <v>2415980.7719999999</v>
      </c>
      <c r="F411">
        <v>346048.63569230767</v>
      </c>
      <c r="G411">
        <v>20</v>
      </c>
      <c r="H411">
        <v>2079</v>
      </c>
      <c r="I411">
        <v>1893</v>
      </c>
      <c r="J411">
        <f>WEEKNUM(Лист1[[#This Row],[Дата]])</f>
        <v>22</v>
      </c>
      <c r="K411" s="14">
        <f t="shared" si="12"/>
        <v>0.24825144924621947</v>
      </c>
      <c r="L411" s="14">
        <f t="shared" si="13"/>
        <v>8.4132294158750301E-2</v>
      </c>
    </row>
    <row r="412" spans="1:12" x14ac:dyDescent="0.3">
      <c r="A412" s="1">
        <v>43978</v>
      </c>
      <c r="B412" s="2" t="s">
        <v>14</v>
      </c>
      <c r="C412">
        <v>215592</v>
      </c>
      <c r="D412">
        <v>22342300.5</v>
      </c>
      <c r="E412">
        <v>16240834.603999998</v>
      </c>
      <c r="F412">
        <v>285591.72307692305</v>
      </c>
      <c r="G412">
        <v>59</v>
      </c>
      <c r="H412">
        <v>13942</v>
      </c>
      <c r="I412">
        <v>12986</v>
      </c>
      <c r="J412">
        <f>WEEKNUM(Лист1[[#This Row],[Дата]])</f>
        <v>22</v>
      </c>
      <c r="K412" s="14">
        <f t="shared" si="12"/>
        <v>0.37568672083497823</v>
      </c>
      <c r="L412" s="14">
        <f t="shared" si="13"/>
        <v>0.26030775894913233</v>
      </c>
    </row>
    <row r="413" spans="1:12" x14ac:dyDescent="0.3">
      <c r="A413" s="1">
        <v>43978</v>
      </c>
      <c r="B413" s="2" t="s">
        <v>21</v>
      </c>
      <c r="C413">
        <v>69010.5</v>
      </c>
      <c r="D413">
        <v>5985894</v>
      </c>
      <c r="E413">
        <v>4624968.49</v>
      </c>
      <c r="F413">
        <v>168769.33384615384</v>
      </c>
      <c r="G413">
        <v>36</v>
      </c>
      <c r="H413">
        <v>4951</v>
      </c>
      <c r="I413">
        <v>4584</v>
      </c>
      <c r="J413">
        <f>WEEKNUM(Лист1[[#This Row],[Дата]])</f>
        <v>22</v>
      </c>
      <c r="K413" s="14">
        <f t="shared" si="12"/>
        <v>0.29425616908365138</v>
      </c>
      <c r="L413" s="14">
        <f t="shared" si="13"/>
        <v>0.199160923356452</v>
      </c>
    </row>
    <row r="414" spans="1:12" x14ac:dyDescent="0.3">
      <c r="A414" s="1">
        <v>43978</v>
      </c>
      <c r="B414" s="2" t="s">
        <v>23</v>
      </c>
      <c r="C414">
        <v>8362.5</v>
      </c>
      <c r="D414">
        <v>687684</v>
      </c>
      <c r="E414">
        <v>597300.38899999997</v>
      </c>
      <c r="F414">
        <v>48380.499253846152</v>
      </c>
      <c r="G414">
        <v>7</v>
      </c>
      <c r="H414">
        <v>409</v>
      </c>
      <c r="I414">
        <v>329</v>
      </c>
      <c r="J414">
        <f>WEEKNUM(Лист1[[#This Row],[Дата]])</f>
        <v>22</v>
      </c>
      <c r="K414" s="14">
        <f t="shared" si="12"/>
        <v>0.15132019443570133</v>
      </c>
      <c r="L414" s="14">
        <f t="shared" si="13"/>
        <v>6.1079088282050886E-2</v>
      </c>
    </row>
    <row r="415" spans="1:12" x14ac:dyDescent="0.3">
      <c r="A415" s="1">
        <v>43978</v>
      </c>
      <c r="B415" s="2" t="s">
        <v>15</v>
      </c>
      <c r="C415">
        <v>12490.5</v>
      </c>
      <c r="D415">
        <v>1054798.5</v>
      </c>
      <c r="E415">
        <v>878389.06499999994</v>
      </c>
      <c r="F415">
        <v>67454.765369230765</v>
      </c>
      <c r="G415">
        <v>10</v>
      </c>
      <c r="H415">
        <v>757</v>
      </c>
      <c r="I415">
        <v>660</v>
      </c>
      <c r="J415">
        <f>WEEKNUM(Лист1[[#This Row],[Дата]])</f>
        <v>22</v>
      </c>
      <c r="K415" s="14">
        <f t="shared" si="12"/>
        <v>0.200832913374212</v>
      </c>
      <c r="L415" s="14">
        <f t="shared" si="13"/>
        <v>0.10329429709159549</v>
      </c>
    </row>
    <row r="416" spans="1:12" x14ac:dyDescent="0.3">
      <c r="A416" s="1">
        <v>43978</v>
      </c>
      <c r="B416" s="2" t="s">
        <v>9</v>
      </c>
      <c r="C416">
        <v>203532</v>
      </c>
      <c r="D416">
        <v>20953324.5</v>
      </c>
      <c r="E416">
        <v>15301120.521000002</v>
      </c>
      <c r="F416">
        <v>356339.00384615385</v>
      </c>
      <c r="G416">
        <v>54</v>
      </c>
      <c r="H416">
        <v>13091</v>
      </c>
      <c r="I416">
        <v>12216</v>
      </c>
      <c r="J416">
        <f>WEEKNUM(Лист1[[#This Row],[Дата]])</f>
        <v>22</v>
      </c>
      <c r="K416" s="14">
        <f t="shared" si="12"/>
        <v>0.36939804318531044</v>
      </c>
      <c r="L416" s="14">
        <f t="shared" si="13"/>
        <v>0.25274581010540093</v>
      </c>
    </row>
    <row r="417" spans="1:12" x14ac:dyDescent="0.3">
      <c r="A417" s="1">
        <v>43978</v>
      </c>
      <c r="B417" s="2" t="s">
        <v>12</v>
      </c>
      <c r="C417">
        <v>15276</v>
      </c>
      <c r="D417">
        <v>1350199.5</v>
      </c>
      <c r="E417">
        <v>1100106.21</v>
      </c>
      <c r="F417">
        <v>107692.85196923077</v>
      </c>
      <c r="G417">
        <v>18</v>
      </c>
      <c r="H417">
        <v>962</v>
      </c>
      <c r="I417">
        <v>859</v>
      </c>
      <c r="J417">
        <f>WEEKNUM(Лист1[[#This Row],[Дата]])</f>
        <v>22</v>
      </c>
      <c r="K417" s="14">
        <f t="shared" si="12"/>
        <v>0.22733558607945686</v>
      </c>
      <c r="L417" s="14">
        <f t="shared" si="13"/>
        <v>0.10546622038503885</v>
      </c>
    </row>
    <row r="418" spans="1:12" x14ac:dyDescent="0.3">
      <c r="A418" s="1">
        <v>43978</v>
      </c>
      <c r="B418" s="2" t="s">
        <v>16</v>
      </c>
      <c r="C418">
        <v>28050</v>
      </c>
      <c r="D418">
        <v>2458555.5</v>
      </c>
      <c r="E418">
        <v>1979227.4479999999</v>
      </c>
      <c r="F418">
        <v>122940.53466153846</v>
      </c>
      <c r="G418">
        <v>20</v>
      </c>
      <c r="H418">
        <v>1873</v>
      </c>
      <c r="I418">
        <v>1715</v>
      </c>
      <c r="J418">
        <f>WEEKNUM(Лист1[[#This Row],[Дата]])</f>
        <v>22</v>
      </c>
      <c r="K418" s="14">
        <f t="shared" si="12"/>
        <v>0.24217936775500912</v>
      </c>
      <c r="L418" s="14">
        <f t="shared" si="13"/>
        <v>0.14495809321305203</v>
      </c>
    </row>
    <row r="419" spans="1:12" x14ac:dyDescent="0.3">
      <c r="A419" s="1">
        <v>43978</v>
      </c>
      <c r="B419" s="2" t="s">
        <v>20</v>
      </c>
      <c r="C419">
        <v>78544.5</v>
      </c>
      <c r="D419">
        <v>6701083.5</v>
      </c>
      <c r="E419">
        <v>5109499.6169999996</v>
      </c>
      <c r="F419">
        <v>76226.26923076922</v>
      </c>
      <c r="G419">
        <v>31</v>
      </c>
      <c r="H419">
        <v>5330</v>
      </c>
      <c r="I419">
        <v>4977</v>
      </c>
      <c r="J419">
        <f>WEEKNUM(Лист1[[#This Row],[Дата]])</f>
        <v>22</v>
      </c>
      <c r="K419" s="14">
        <f t="shared" si="12"/>
        <v>0.31149505867552751</v>
      </c>
      <c r="L419" s="14">
        <f t="shared" si="13"/>
        <v>0.22613620823695618</v>
      </c>
    </row>
    <row r="420" spans="1:12" x14ac:dyDescent="0.3">
      <c r="A420" s="1">
        <v>43978</v>
      </c>
      <c r="B420" s="2" t="s">
        <v>19</v>
      </c>
      <c r="C420">
        <v>40420.5</v>
      </c>
      <c r="D420">
        <v>3780852</v>
      </c>
      <c r="E420">
        <v>2893288.4459999995</v>
      </c>
      <c r="F420">
        <v>291528.45785384614</v>
      </c>
      <c r="G420">
        <v>21</v>
      </c>
      <c r="H420">
        <v>2430</v>
      </c>
      <c r="I420">
        <v>2216</v>
      </c>
      <c r="J420">
        <f>WEEKNUM(Лист1[[#This Row],[Дата]])</f>
        <v>22</v>
      </c>
      <c r="K420" s="14">
        <f t="shared" si="12"/>
        <v>0.30676635619482256</v>
      </c>
      <c r="L420" s="14">
        <f t="shared" si="13"/>
        <v>0.15764570952424331</v>
      </c>
    </row>
    <row r="421" spans="1:12" x14ac:dyDescent="0.3">
      <c r="A421" s="1">
        <v>43978</v>
      </c>
      <c r="B421" s="2" t="s">
        <v>13</v>
      </c>
      <c r="C421">
        <v>31257</v>
      </c>
      <c r="D421">
        <v>2924133</v>
      </c>
      <c r="E421">
        <v>2311405.017</v>
      </c>
      <c r="F421">
        <v>148582.33846153846</v>
      </c>
      <c r="G421">
        <v>20</v>
      </c>
      <c r="H421">
        <v>2079</v>
      </c>
      <c r="I421">
        <v>1856</v>
      </c>
      <c r="J421">
        <f>WEEKNUM(Лист1[[#This Row],[Дата]])</f>
        <v>22</v>
      </c>
      <c r="K421" s="14">
        <f t="shared" si="12"/>
        <v>0.26508897337052029</v>
      </c>
      <c r="L421" s="14">
        <f t="shared" si="13"/>
        <v>0.15872932063571035</v>
      </c>
    </row>
    <row r="422" spans="1:12" x14ac:dyDescent="0.3">
      <c r="A422" s="1">
        <v>43979</v>
      </c>
      <c r="B422" s="2" t="s">
        <v>15</v>
      </c>
      <c r="C422">
        <v>13038</v>
      </c>
      <c r="D422">
        <v>1114552.5</v>
      </c>
      <c r="E422">
        <v>939269.56700000004</v>
      </c>
      <c r="F422">
        <v>74269.06047692307</v>
      </c>
      <c r="G422">
        <v>10</v>
      </c>
      <c r="H422">
        <v>791</v>
      </c>
      <c r="I422">
        <v>697</v>
      </c>
      <c r="J422">
        <f>WEEKNUM(Лист1[[#This Row],[Дата]])</f>
        <v>22</v>
      </c>
      <c r="K422" s="14">
        <f t="shared" si="12"/>
        <v>0.18661621664145747</v>
      </c>
      <c r="L422" s="14">
        <f t="shared" si="13"/>
        <v>9.0631776002545322E-2</v>
      </c>
    </row>
    <row r="423" spans="1:12" x14ac:dyDescent="0.3">
      <c r="A423" s="1">
        <v>43979</v>
      </c>
      <c r="B423" s="2" t="s">
        <v>23</v>
      </c>
      <c r="C423">
        <v>8428.5</v>
      </c>
      <c r="D423">
        <v>694669.5</v>
      </c>
      <c r="E423">
        <v>594994.696</v>
      </c>
      <c r="F423">
        <v>42699.38461538461</v>
      </c>
      <c r="G423">
        <v>7</v>
      </c>
      <c r="H423">
        <v>420</v>
      </c>
      <c r="I423">
        <v>347</v>
      </c>
      <c r="J423">
        <f>WEEKNUM(Лист1[[#This Row],[Дата]])</f>
        <v>22</v>
      </c>
      <c r="K423" s="14">
        <f t="shared" si="12"/>
        <v>0.16752217233210429</v>
      </c>
      <c r="L423" s="14">
        <f t="shared" si="13"/>
        <v>8.2018023512786142E-2</v>
      </c>
    </row>
    <row r="424" spans="1:12" x14ac:dyDescent="0.3">
      <c r="A424" s="1">
        <v>43979</v>
      </c>
      <c r="B424" s="2" t="s">
        <v>14</v>
      </c>
      <c r="C424">
        <v>199753.5</v>
      </c>
      <c r="D424">
        <v>20535733.5</v>
      </c>
      <c r="E424">
        <v>15173462.744000001</v>
      </c>
      <c r="F424">
        <v>257491.36923076925</v>
      </c>
      <c r="G424">
        <v>60</v>
      </c>
      <c r="H424">
        <v>12854</v>
      </c>
      <c r="I424">
        <v>11954</v>
      </c>
      <c r="J424">
        <f>WEEKNUM(Лист1[[#This Row],[Дата]])</f>
        <v>22</v>
      </c>
      <c r="K424" s="14">
        <f t="shared" si="12"/>
        <v>0.3533979584271485</v>
      </c>
      <c r="L424" s="14">
        <f t="shared" si="13"/>
        <v>0.24858032885795045</v>
      </c>
    </row>
    <row r="425" spans="1:12" x14ac:dyDescent="0.3">
      <c r="A425" s="1">
        <v>43979</v>
      </c>
      <c r="B425" s="2" t="s">
        <v>9</v>
      </c>
      <c r="C425">
        <v>191641.5</v>
      </c>
      <c r="D425">
        <v>19549036.5</v>
      </c>
      <c r="E425">
        <v>14481164.23</v>
      </c>
      <c r="F425">
        <v>266079.27846153843</v>
      </c>
      <c r="G425">
        <v>54</v>
      </c>
      <c r="H425">
        <v>12409</v>
      </c>
      <c r="I425">
        <v>11582</v>
      </c>
      <c r="J425">
        <f>WEEKNUM(Лист1[[#This Row],[Дата]])</f>
        <v>22</v>
      </c>
      <c r="K425" s="14">
        <f t="shared" si="12"/>
        <v>0.34996304092050196</v>
      </c>
      <c r="L425" s="14">
        <f t="shared" si="13"/>
        <v>0.24562811530575746</v>
      </c>
    </row>
    <row r="426" spans="1:12" x14ac:dyDescent="0.3">
      <c r="A426" s="1">
        <v>43979</v>
      </c>
      <c r="B426" s="2" t="s">
        <v>19</v>
      </c>
      <c r="C426">
        <v>41442</v>
      </c>
      <c r="D426">
        <v>3893680.5</v>
      </c>
      <c r="E426">
        <v>3004872.3489999999</v>
      </c>
      <c r="F426">
        <v>190911.88401538462</v>
      </c>
      <c r="G426">
        <v>22</v>
      </c>
      <c r="H426">
        <v>2454</v>
      </c>
      <c r="I426">
        <v>2239</v>
      </c>
      <c r="J426">
        <f>WEEKNUM(Лист1[[#This Row],[Дата]])</f>
        <v>22</v>
      </c>
      <c r="K426" s="14">
        <f t="shared" si="12"/>
        <v>0.29578898794013297</v>
      </c>
      <c r="L426" s="14">
        <f t="shared" si="13"/>
        <v>0.17923819557989298</v>
      </c>
    </row>
    <row r="427" spans="1:12" x14ac:dyDescent="0.3">
      <c r="A427" s="1">
        <v>43979</v>
      </c>
      <c r="B427" s="2" t="s">
        <v>20</v>
      </c>
      <c r="C427">
        <v>78141</v>
      </c>
      <c r="D427">
        <v>6641569.5</v>
      </c>
      <c r="E427">
        <v>5084073.5159999998</v>
      </c>
      <c r="F427">
        <v>142499.01538461537</v>
      </c>
      <c r="G427">
        <v>31</v>
      </c>
      <c r="H427">
        <v>5355</v>
      </c>
      <c r="I427">
        <v>4969</v>
      </c>
      <c r="J427">
        <f>WEEKNUM(Лист1[[#This Row],[Дата]])</f>
        <v>22</v>
      </c>
      <c r="K427" s="14">
        <f t="shared" si="12"/>
        <v>0.30634804534167959</v>
      </c>
      <c r="L427" s="14">
        <f t="shared" si="13"/>
        <v>0.21305159399677814</v>
      </c>
    </row>
    <row r="428" spans="1:12" x14ac:dyDescent="0.3">
      <c r="A428" s="1">
        <v>43979</v>
      </c>
      <c r="B428" s="2" t="s">
        <v>12</v>
      </c>
      <c r="C428">
        <v>15678</v>
      </c>
      <c r="D428">
        <v>1387443</v>
      </c>
      <c r="E428">
        <v>1121336.507</v>
      </c>
      <c r="F428">
        <v>101620.2923076923</v>
      </c>
      <c r="G428">
        <v>18</v>
      </c>
      <c r="H428">
        <v>1020</v>
      </c>
      <c r="I428">
        <v>911</v>
      </c>
      <c r="J428">
        <f>WEEKNUM(Лист1[[#This Row],[Дата]])</f>
        <v>22</v>
      </c>
      <c r="K428" s="14">
        <f t="shared" si="12"/>
        <v>0.23731189641897571</v>
      </c>
      <c r="L428" s="14">
        <f t="shared" si="13"/>
        <v>0.11855348341683783</v>
      </c>
    </row>
    <row r="429" spans="1:12" x14ac:dyDescent="0.3">
      <c r="A429" s="1">
        <v>43979</v>
      </c>
      <c r="B429" s="2" t="s">
        <v>11</v>
      </c>
      <c r="C429">
        <v>16500</v>
      </c>
      <c r="D429">
        <v>1487928</v>
      </c>
      <c r="E429">
        <v>1187884.8939999999</v>
      </c>
      <c r="F429">
        <v>279400.0153846154</v>
      </c>
      <c r="G429">
        <v>17</v>
      </c>
      <c r="H429">
        <v>1097</v>
      </c>
      <c r="I429">
        <v>968</v>
      </c>
      <c r="J429">
        <f>WEEKNUM(Лист1[[#This Row],[Дата]])</f>
        <v>22</v>
      </c>
      <c r="K429" s="14">
        <f t="shared" si="12"/>
        <v>0.25258601024014721</v>
      </c>
      <c r="L429" s="14">
        <f t="shared" si="13"/>
        <v>1.3873716077246174E-2</v>
      </c>
    </row>
    <row r="430" spans="1:12" x14ac:dyDescent="0.3">
      <c r="A430" s="1">
        <v>43979</v>
      </c>
      <c r="B430" s="2" t="s">
        <v>17</v>
      </c>
      <c r="C430">
        <v>278491.5</v>
      </c>
      <c r="D430">
        <v>28151004.75</v>
      </c>
      <c r="E430">
        <v>20806418.796</v>
      </c>
      <c r="F430">
        <v>591565.35384615383</v>
      </c>
      <c r="G430">
        <v>129</v>
      </c>
      <c r="H430">
        <v>16453</v>
      </c>
      <c r="I430">
        <v>15289</v>
      </c>
      <c r="J430">
        <f>WEEKNUM(Лист1[[#This Row],[Дата]])</f>
        <v>22</v>
      </c>
      <c r="K430" s="14">
        <f t="shared" si="12"/>
        <v>0.35299616075266083</v>
      </c>
      <c r="L430" s="14">
        <f t="shared" si="13"/>
        <v>0.23988559769447823</v>
      </c>
    </row>
    <row r="431" spans="1:12" x14ac:dyDescent="0.3">
      <c r="A431" s="1">
        <v>43979</v>
      </c>
      <c r="B431" s="2" t="s">
        <v>18</v>
      </c>
      <c r="C431">
        <v>30982.5</v>
      </c>
      <c r="D431">
        <v>2827773</v>
      </c>
      <c r="E431">
        <v>2232253.034</v>
      </c>
      <c r="F431">
        <v>343211.54262307688</v>
      </c>
      <c r="G431">
        <v>20</v>
      </c>
      <c r="H431">
        <v>1886</v>
      </c>
      <c r="I431">
        <v>1736</v>
      </c>
      <c r="J431">
        <f>WEEKNUM(Лист1[[#This Row],[Дата]])</f>
        <v>22</v>
      </c>
      <c r="K431" s="14">
        <f t="shared" si="12"/>
        <v>0.26677977672310782</v>
      </c>
      <c r="L431" s="14">
        <f t="shared" si="13"/>
        <v>8.9225133480276927E-2</v>
      </c>
    </row>
    <row r="432" spans="1:12" x14ac:dyDescent="0.3">
      <c r="A432" s="1">
        <v>43979</v>
      </c>
      <c r="B432" s="2" t="s">
        <v>13</v>
      </c>
      <c r="C432">
        <v>31974</v>
      </c>
      <c r="D432">
        <v>3004213.5</v>
      </c>
      <c r="E432">
        <v>2389834.3129999996</v>
      </c>
      <c r="F432">
        <v>174780.66518461538</v>
      </c>
      <c r="G432">
        <v>20</v>
      </c>
      <c r="H432">
        <v>2088</v>
      </c>
      <c r="I432">
        <v>1848</v>
      </c>
      <c r="J432">
        <f>WEEKNUM(Лист1[[#This Row],[Дата]])</f>
        <v>22</v>
      </c>
      <c r="K432" s="14">
        <f t="shared" si="12"/>
        <v>0.25708024345368102</v>
      </c>
      <c r="L432" s="14">
        <f t="shared" si="13"/>
        <v>0.14632732387874064</v>
      </c>
    </row>
    <row r="433" spans="1:12" x14ac:dyDescent="0.3">
      <c r="A433" s="1">
        <v>43979</v>
      </c>
      <c r="B433" s="2" t="s">
        <v>24</v>
      </c>
      <c r="C433">
        <v>8536.5</v>
      </c>
      <c r="D433">
        <v>643944</v>
      </c>
      <c r="E433">
        <v>640961.69299999997</v>
      </c>
      <c r="F433">
        <v>61475.592307692306</v>
      </c>
      <c r="G433">
        <v>15</v>
      </c>
      <c r="H433">
        <v>464</v>
      </c>
      <c r="I433">
        <v>390</v>
      </c>
      <c r="J433">
        <f>WEEKNUM(Лист1[[#This Row],[Дата]])</f>
        <v>22</v>
      </c>
      <c r="K433" s="14">
        <f t="shared" si="12"/>
        <v>4.6528630845962737E-3</v>
      </c>
      <c r="L433" s="14">
        <f t="shared" si="13"/>
        <v>-9.0835981556924628E-2</v>
      </c>
    </row>
    <row r="434" spans="1:12" x14ac:dyDescent="0.3">
      <c r="A434" s="1">
        <v>43979</v>
      </c>
      <c r="B434" s="2" t="s">
        <v>21</v>
      </c>
      <c r="C434">
        <v>69945</v>
      </c>
      <c r="D434">
        <v>6101931</v>
      </c>
      <c r="E434">
        <v>4743581.9779999992</v>
      </c>
      <c r="F434">
        <v>226018.55243846151</v>
      </c>
      <c r="G434">
        <v>37</v>
      </c>
      <c r="H434">
        <v>4840</v>
      </c>
      <c r="I434">
        <v>4475</v>
      </c>
      <c r="J434">
        <f>WEEKNUM(Лист1[[#This Row],[Дата]])</f>
        <v>22</v>
      </c>
      <c r="K434" s="14">
        <f t="shared" si="12"/>
        <v>0.28635512747535802</v>
      </c>
      <c r="L434" s="14">
        <f t="shared" si="13"/>
        <v>0.18556920252974662</v>
      </c>
    </row>
    <row r="435" spans="1:12" x14ac:dyDescent="0.3">
      <c r="A435" s="1">
        <v>43979</v>
      </c>
      <c r="B435" s="2" t="s">
        <v>22</v>
      </c>
      <c r="C435">
        <v>13864.5</v>
      </c>
      <c r="D435">
        <v>1239747</v>
      </c>
      <c r="E435">
        <v>995597.5199999999</v>
      </c>
      <c r="F435">
        <v>216733.44615384613</v>
      </c>
      <c r="G435">
        <v>16</v>
      </c>
      <c r="H435">
        <v>876</v>
      </c>
      <c r="I435">
        <v>762</v>
      </c>
      <c r="J435">
        <f>WEEKNUM(Лист1[[#This Row],[Дата]])</f>
        <v>22</v>
      </c>
      <c r="K435" s="14">
        <f t="shared" si="12"/>
        <v>0.24522909619140085</v>
      </c>
      <c r="L435" s="14">
        <f t="shared" si="13"/>
        <v>2.2114216728214679E-2</v>
      </c>
    </row>
    <row r="436" spans="1:12" x14ac:dyDescent="0.3">
      <c r="A436" s="1">
        <v>43979</v>
      </c>
      <c r="B436" s="2" t="s">
        <v>16</v>
      </c>
      <c r="C436">
        <v>28197</v>
      </c>
      <c r="D436">
        <v>2559211.5</v>
      </c>
      <c r="E436">
        <v>2038847.0090000001</v>
      </c>
      <c r="F436">
        <v>74270.530769230769</v>
      </c>
      <c r="G436">
        <v>20</v>
      </c>
      <c r="H436">
        <v>1875</v>
      </c>
      <c r="I436">
        <v>1701</v>
      </c>
      <c r="J436">
        <f>WEEKNUM(Лист1[[#This Row],[Дата]])</f>
        <v>22</v>
      </c>
      <c r="K436" s="14">
        <f t="shared" si="12"/>
        <v>0.2552248838205986</v>
      </c>
      <c r="L436" s="14">
        <f t="shared" si="13"/>
        <v>0.17430914179260648</v>
      </c>
    </row>
    <row r="437" spans="1:12" x14ac:dyDescent="0.3">
      <c r="A437" s="1">
        <v>43979</v>
      </c>
      <c r="B437" s="2" t="s">
        <v>10</v>
      </c>
      <c r="C437">
        <v>364638</v>
      </c>
      <c r="D437">
        <v>37947688.5</v>
      </c>
      <c r="E437">
        <v>27829971.363000002</v>
      </c>
      <c r="F437">
        <v>628647.33076923073</v>
      </c>
      <c r="G437">
        <v>124</v>
      </c>
      <c r="H437">
        <v>20868</v>
      </c>
      <c r="I437">
        <v>19342</v>
      </c>
      <c r="J437">
        <f>WEEKNUM(Лист1[[#This Row],[Дата]])</f>
        <v>22</v>
      </c>
      <c r="K437" s="14">
        <f t="shared" si="12"/>
        <v>0.3635547088794896</v>
      </c>
      <c r="L437" s="14">
        <f t="shared" si="13"/>
        <v>0.25005659583799861</v>
      </c>
    </row>
    <row r="438" spans="1:12" x14ac:dyDescent="0.3">
      <c r="A438" s="1">
        <v>43980</v>
      </c>
      <c r="B438" s="2" t="s">
        <v>24</v>
      </c>
      <c r="C438">
        <v>8350.5</v>
      </c>
      <c r="D438">
        <v>651237</v>
      </c>
      <c r="E438">
        <v>601485.12600000005</v>
      </c>
      <c r="F438">
        <v>83014.635053846156</v>
      </c>
      <c r="G438">
        <v>15</v>
      </c>
      <c r="H438">
        <v>400</v>
      </c>
      <c r="I438">
        <v>329</v>
      </c>
      <c r="J438">
        <f>WEEKNUM(Лист1[[#This Row],[Дата]])</f>
        <v>22</v>
      </c>
      <c r="K438" s="14">
        <f t="shared" si="12"/>
        <v>8.2715052873975722E-2</v>
      </c>
      <c r="L438" s="14">
        <f t="shared" si="13"/>
        <v>-5.1076276461328521E-2</v>
      </c>
    </row>
    <row r="439" spans="1:12" x14ac:dyDescent="0.3">
      <c r="A439" s="1">
        <v>43980</v>
      </c>
      <c r="B439" s="2" t="s">
        <v>18</v>
      </c>
      <c r="C439">
        <v>35431.5</v>
      </c>
      <c r="D439">
        <v>3193167</v>
      </c>
      <c r="E439">
        <v>2545757.0549999997</v>
      </c>
      <c r="F439">
        <v>202281.06923076924</v>
      </c>
      <c r="G439">
        <v>20</v>
      </c>
      <c r="H439">
        <v>2111</v>
      </c>
      <c r="I439">
        <v>1917</v>
      </c>
      <c r="J439">
        <f>WEEKNUM(Лист1[[#This Row],[Дата]])</f>
        <v>22</v>
      </c>
      <c r="K439" s="14">
        <f t="shared" si="12"/>
        <v>0.25430939834908967</v>
      </c>
      <c r="L439" s="14">
        <f t="shared" si="13"/>
        <v>0.13940043717388759</v>
      </c>
    </row>
    <row r="440" spans="1:12" x14ac:dyDescent="0.3">
      <c r="A440" s="1">
        <v>43980</v>
      </c>
      <c r="B440" s="2" t="s">
        <v>12</v>
      </c>
      <c r="C440">
        <v>16878</v>
      </c>
      <c r="D440">
        <v>1438255.5</v>
      </c>
      <c r="E440">
        <v>1180692.7039999999</v>
      </c>
      <c r="F440">
        <v>102040.10621538461</v>
      </c>
      <c r="G440">
        <v>18</v>
      </c>
      <c r="H440">
        <v>1014</v>
      </c>
      <c r="I440">
        <v>893</v>
      </c>
      <c r="J440">
        <f>WEEKNUM(Лист1[[#This Row],[Дата]])</f>
        <v>22</v>
      </c>
      <c r="K440" s="14">
        <f t="shared" si="12"/>
        <v>0.21814549639158279</v>
      </c>
      <c r="L440" s="14">
        <f t="shared" si="13"/>
        <v>0.10813286636805176</v>
      </c>
    </row>
    <row r="441" spans="1:12" x14ac:dyDescent="0.3">
      <c r="A441" s="1">
        <v>43980</v>
      </c>
      <c r="B441" s="2" t="s">
        <v>14</v>
      </c>
      <c r="C441">
        <v>232102.5</v>
      </c>
      <c r="D441">
        <v>23120443.5</v>
      </c>
      <c r="E441">
        <v>17632080.519000001</v>
      </c>
      <c r="F441">
        <v>331721.66923076921</v>
      </c>
      <c r="G441">
        <v>59</v>
      </c>
      <c r="H441">
        <v>14507</v>
      </c>
      <c r="I441">
        <v>13386</v>
      </c>
      <c r="J441">
        <f>WEEKNUM(Лист1[[#This Row],[Дата]])</f>
        <v>22</v>
      </c>
      <c r="K441" s="14">
        <f t="shared" si="12"/>
        <v>0.31127143362837079</v>
      </c>
      <c r="L441" s="14">
        <f t="shared" si="13"/>
        <v>0.22303384066872373</v>
      </c>
    </row>
    <row r="442" spans="1:12" x14ac:dyDescent="0.3">
      <c r="A442" s="1">
        <v>43980</v>
      </c>
      <c r="B442" s="2" t="s">
        <v>21</v>
      </c>
      <c r="C442">
        <v>84433.5</v>
      </c>
      <c r="D442">
        <v>7228395</v>
      </c>
      <c r="E442">
        <v>5795765.9359999998</v>
      </c>
      <c r="F442">
        <v>264121.66047692305</v>
      </c>
      <c r="G442">
        <v>37</v>
      </c>
      <c r="H442">
        <v>5672</v>
      </c>
      <c r="I442">
        <v>5198</v>
      </c>
      <c r="J442">
        <f>WEEKNUM(Лист1[[#This Row],[Дата]])</f>
        <v>22</v>
      </c>
      <c r="K442" s="14">
        <f t="shared" si="12"/>
        <v>0.24718545914722398</v>
      </c>
      <c r="L442" s="14">
        <f t="shared" si="13"/>
        <v>0.16165516736745533</v>
      </c>
    </row>
    <row r="443" spans="1:12" x14ac:dyDescent="0.3">
      <c r="A443" s="1">
        <v>43980</v>
      </c>
      <c r="B443" s="2" t="s">
        <v>17</v>
      </c>
      <c r="C443">
        <v>422965.5</v>
      </c>
      <c r="D443">
        <v>41767140.105000004</v>
      </c>
      <c r="E443">
        <v>32361318.846999999</v>
      </c>
      <c r="F443">
        <v>525087.91538461542</v>
      </c>
      <c r="G443">
        <v>129</v>
      </c>
      <c r="H443">
        <v>22403</v>
      </c>
      <c r="I443">
        <v>20676</v>
      </c>
      <c r="J443">
        <f>WEEKNUM(Лист1[[#This Row],[Дата]])</f>
        <v>22</v>
      </c>
      <c r="K443" s="14">
        <f t="shared" si="12"/>
        <v>0.29065012159947728</v>
      </c>
      <c r="L443" s="14">
        <f t="shared" si="13"/>
        <v>0.21262488454535733</v>
      </c>
    </row>
    <row r="444" spans="1:12" x14ac:dyDescent="0.3">
      <c r="A444" s="1">
        <v>43980</v>
      </c>
      <c r="B444" s="2" t="s">
        <v>19</v>
      </c>
      <c r="C444">
        <v>44569.5</v>
      </c>
      <c r="D444">
        <v>4108596</v>
      </c>
      <c r="E444">
        <v>3229427.0830000001</v>
      </c>
      <c r="F444">
        <v>121448.35925384614</v>
      </c>
      <c r="G444">
        <v>22</v>
      </c>
      <c r="H444">
        <v>2597</v>
      </c>
      <c r="I444">
        <v>2379</v>
      </c>
      <c r="J444">
        <f>WEEKNUM(Лист1[[#This Row],[Дата]])</f>
        <v>22</v>
      </c>
      <c r="K444" s="14">
        <f t="shared" si="12"/>
        <v>0.27223680684045343</v>
      </c>
      <c r="L444" s="14">
        <f t="shared" si="13"/>
        <v>0.18442323308160594</v>
      </c>
    </row>
    <row r="445" spans="1:12" x14ac:dyDescent="0.3">
      <c r="A445" s="1">
        <v>43980</v>
      </c>
      <c r="B445" s="2" t="s">
        <v>23</v>
      </c>
      <c r="C445">
        <v>9927</v>
      </c>
      <c r="D445">
        <v>850840.5</v>
      </c>
      <c r="E445">
        <v>733232.38899999997</v>
      </c>
      <c r="F445">
        <v>51066.353846153841</v>
      </c>
      <c r="G445">
        <v>7</v>
      </c>
      <c r="H445">
        <v>491</v>
      </c>
      <c r="I445">
        <v>411</v>
      </c>
      <c r="J445">
        <f>WEEKNUM(Лист1[[#This Row],[Дата]])</f>
        <v>22</v>
      </c>
      <c r="K445" s="14">
        <f t="shared" si="12"/>
        <v>0.16039677565307339</v>
      </c>
      <c r="L445" s="14">
        <f t="shared" si="13"/>
        <v>7.8207087173032069E-2</v>
      </c>
    </row>
    <row r="446" spans="1:12" x14ac:dyDescent="0.3">
      <c r="A446" s="1">
        <v>43980</v>
      </c>
      <c r="B446" s="2" t="s">
        <v>13</v>
      </c>
      <c r="C446">
        <v>35346</v>
      </c>
      <c r="D446">
        <v>3258054</v>
      </c>
      <c r="E446">
        <v>2595610.66</v>
      </c>
      <c r="F446">
        <v>195198.78461538462</v>
      </c>
      <c r="G446">
        <v>20</v>
      </c>
      <c r="H446">
        <v>2249</v>
      </c>
      <c r="I446">
        <v>2000</v>
      </c>
      <c r="J446">
        <f>WEEKNUM(Лист1[[#This Row],[Дата]])</f>
        <v>22</v>
      </c>
      <c r="K446" s="14">
        <f t="shared" si="12"/>
        <v>0.25521675889557327</v>
      </c>
      <c r="L446" s="14">
        <f t="shared" si="13"/>
        <v>0.14341215811174868</v>
      </c>
    </row>
    <row r="447" spans="1:12" x14ac:dyDescent="0.3">
      <c r="A447" s="1">
        <v>43980</v>
      </c>
      <c r="B447" s="2" t="s">
        <v>11</v>
      </c>
      <c r="C447">
        <v>19647</v>
      </c>
      <c r="D447">
        <v>1764669</v>
      </c>
      <c r="E447">
        <v>1409485.402</v>
      </c>
      <c r="F447">
        <v>182377.32307692306</v>
      </c>
      <c r="G447">
        <v>17</v>
      </c>
      <c r="H447">
        <v>1296</v>
      </c>
      <c r="I447">
        <v>1153</v>
      </c>
      <c r="J447">
        <f>WEEKNUM(Лист1[[#This Row],[Дата]])</f>
        <v>22</v>
      </c>
      <c r="K447" s="14">
        <f t="shared" si="12"/>
        <v>0.25199522995840151</v>
      </c>
      <c r="L447" s="14">
        <f t="shared" si="13"/>
        <v>9.7925602434834488E-2</v>
      </c>
    </row>
    <row r="448" spans="1:12" x14ac:dyDescent="0.3">
      <c r="A448" s="1">
        <v>43980</v>
      </c>
      <c r="B448" s="2" t="s">
        <v>15</v>
      </c>
      <c r="C448">
        <v>14823</v>
      </c>
      <c r="D448">
        <v>1273464</v>
      </c>
      <c r="E448">
        <v>1068326.9369999999</v>
      </c>
      <c r="F448">
        <v>76299.023384615386</v>
      </c>
      <c r="G448">
        <v>10</v>
      </c>
      <c r="H448">
        <v>873</v>
      </c>
      <c r="I448">
        <v>770</v>
      </c>
      <c r="J448">
        <f>WEEKNUM(Лист1[[#This Row],[Дата]])</f>
        <v>22</v>
      </c>
      <c r="K448" s="14">
        <f t="shared" si="12"/>
        <v>0.1920171212532106</v>
      </c>
      <c r="L448" s="14">
        <f t="shared" si="13"/>
        <v>0.101171324525377</v>
      </c>
    </row>
    <row r="449" spans="1:12" x14ac:dyDescent="0.3">
      <c r="A449" s="1">
        <v>43980</v>
      </c>
      <c r="B449" s="2" t="s">
        <v>10</v>
      </c>
      <c r="C449">
        <v>524481</v>
      </c>
      <c r="D449">
        <v>54172029</v>
      </c>
      <c r="E449">
        <v>41382275.210999995</v>
      </c>
      <c r="F449">
        <v>512623.0388076923</v>
      </c>
      <c r="G449">
        <v>124</v>
      </c>
      <c r="H449">
        <v>25828</v>
      </c>
      <c r="I449">
        <v>23974</v>
      </c>
      <c r="J449">
        <f>WEEKNUM(Лист1[[#This Row],[Дата]])</f>
        <v>22</v>
      </c>
      <c r="K449" s="14">
        <f t="shared" si="12"/>
        <v>0.30906357187437355</v>
      </c>
      <c r="L449" s="14">
        <f t="shared" si="13"/>
        <v>0.22663228564306337</v>
      </c>
    </row>
    <row r="450" spans="1:12" x14ac:dyDescent="0.3">
      <c r="A450" s="1">
        <v>43980</v>
      </c>
      <c r="B450" s="2" t="s">
        <v>9</v>
      </c>
      <c r="C450">
        <v>226476</v>
      </c>
      <c r="D450">
        <v>22416151.5</v>
      </c>
      <c r="E450">
        <v>17175270.221000001</v>
      </c>
      <c r="F450">
        <v>306548.18846153846</v>
      </c>
      <c r="G450">
        <v>54</v>
      </c>
      <c r="H450">
        <v>14031</v>
      </c>
      <c r="I450">
        <v>12943</v>
      </c>
      <c r="J450">
        <f>WEEKNUM(Лист1[[#This Row],[Дата]])</f>
        <v>22</v>
      </c>
      <c r="K450" s="14">
        <f t="shared" ref="K450:K505" si="14" xml:space="preserve"> (D450 - E450) / E450</f>
        <v>0.30514112509228736</v>
      </c>
      <c r="L450" s="14">
        <f t="shared" ref="L450:L505" si="15">(D450-E450-F450)/D450</f>
        <v>0.22012400703744622</v>
      </c>
    </row>
    <row r="451" spans="1:12" x14ac:dyDescent="0.3">
      <c r="A451" s="1">
        <v>43980</v>
      </c>
      <c r="B451" s="2" t="s">
        <v>20</v>
      </c>
      <c r="C451">
        <v>87552</v>
      </c>
      <c r="D451">
        <v>7387116</v>
      </c>
      <c r="E451">
        <v>5815890.3319999995</v>
      </c>
      <c r="F451">
        <v>161811.89230769229</v>
      </c>
      <c r="G451">
        <v>31</v>
      </c>
      <c r="H451">
        <v>5751</v>
      </c>
      <c r="I451">
        <v>5319</v>
      </c>
      <c r="J451">
        <f>WEEKNUM(Лист1[[#This Row],[Дата]])</f>
        <v>22</v>
      </c>
      <c r="K451" s="14">
        <f t="shared" si="14"/>
        <v>0.27016081430470834</v>
      </c>
      <c r="L451" s="14">
        <f t="shared" si="15"/>
        <v>0.19079350800668465</v>
      </c>
    </row>
    <row r="452" spans="1:12" x14ac:dyDescent="0.3">
      <c r="A452" s="1">
        <v>43980</v>
      </c>
      <c r="B452" s="2" t="s">
        <v>22</v>
      </c>
      <c r="C452">
        <v>17052</v>
      </c>
      <c r="D452">
        <v>1549020</v>
      </c>
      <c r="E452">
        <v>1246591.997</v>
      </c>
      <c r="F452">
        <v>104864.4846153846</v>
      </c>
      <c r="G452">
        <v>16</v>
      </c>
      <c r="H452">
        <v>981</v>
      </c>
      <c r="I452">
        <v>859</v>
      </c>
      <c r="J452">
        <f>WEEKNUM(Лист1[[#This Row],[Дата]])</f>
        <v>22</v>
      </c>
      <c r="K452" s="14">
        <f t="shared" si="14"/>
        <v>0.24260383808640801</v>
      </c>
      <c r="L452" s="14">
        <f t="shared" si="15"/>
        <v>0.12754097325058128</v>
      </c>
    </row>
    <row r="453" spans="1:12" x14ac:dyDescent="0.3">
      <c r="A453" s="1">
        <v>43980</v>
      </c>
      <c r="B453" s="2" t="s">
        <v>16</v>
      </c>
      <c r="C453">
        <v>32782.5</v>
      </c>
      <c r="D453">
        <v>2854741.5</v>
      </c>
      <c r="E453">
        <v>2293738.9569999999</v>
      </c>
      <c r="F453">
        <v>58400.799200000001</v>
      </c>
      <c r="G453">
        <v>20</v>
      </c>
      <c r="H453">
        <v>2064</v>
      </c>
      <c r="I453">
        <v>1896</v>
      </c>
      <c r="J453">
        <f>WEEKNUM(Лист1[[#This Row],[Дата]])</f>
        <v>22</v>
      </c>
      <c r="K453" s="14">
        <f t="shared" si="14"/>
        <v>0.24457994284307744</v>
      </c>
      <c r="L453" s="14">
        <f t="shared" si="15"/>
        <v>0.17605858316768788</v>
      </c>
    </row>
    <row r="454" spans="1:12" x14ac:dyDescent="0.3">
      <c r="A454" s="1">
        <v>43981</v>
      </c>
      <c r="B454" s="2" t="s">
        <v>17</v>
      </c>
      <c r="C454">
        <v>364882.5</v>
      </c>
      <c r="D454">
        <v>35724493.5</v>
      </c>
      <c r="E454">
        <v>27535617.434</v>
      </c>
      <c r="F454">
        <v>541116.6988461538</v>
      </c>
      <c r="G454">
        <v>129</v>
      </c>
      <c r="H454">
        <v>20243</v>
      </c>
      <c r="I454">
        <v>18711</v>
      </c>
      <c r="J454">
        <f>WEEKNUM(Лист1[[#This Row],[Дата]])</f>
        <v>22</v>
      </c>
      <c r="K454" s="14">
        <f t="shared" si="14"/>
        <v>0.29739213531811592</v>
      </c>
      <c r="L454" s="14">
        <f t="shared" si="15"/>
        <v>0.21407607548456484</v>
      </c>
    </row>
    <row r="455" spans="1:12" x14ac:dyDescent="0.3">
      <c r="A455" s="1">
        <v>43981</v>
      </c>
      <c r="B455" s="2" t="s">
        <v>24</v>
      </c>
      <c r="C455">
        <v>10029</v>
      </c>
      <c r="D455">
        <v>787101</v>
      </c>
      <c r="E455">
        <v>707654.63099999994</v>
      </c>
      <c r="F455">
        <v>112379.26539999999</v>
      </c>
      <c r="G455">
        <v>15</v>
      </c>
      <c r="H455">
        <v>490</v>
      </c>
      <c r="I455">
        <v>409</v>
      </c>
      <c r="J455">
        <f>WEEKNUM(Лист1[[#This Row],[Дата]])</f>
        <v>22</v>
      </c>
      <c r="K455" s="14">
        <f t="shared" si="14"/>
        <v>0.11226715055581975</v>
      </c>
      <c r="L455" s="14">
        <f t="shared" si="15"/>
        <v>-4.1840750297611015E-2</v>
      </c>
    </row>
    <row r="456" spans="1:12" x14ac:dyDescent="0.3">
      <c r="A456" s="1">
        <v>43981</v>
      </c>
      <c r="B456" s="2" t="s">
        <v>16</v>
      </c>
      <c r="C456">
        <v>34681.5</v>
      </c>
      <c r="D456">
        <v>3005334</v>
      </c>
      <c r="E456">
        <v>2408136.8190000001</v>
      </c>
      <c r="F456">
        <v>113231.09230769232</v>
      </c>
      <c r="G456">
        <v>20</v>
      </c>
      <c r="H456">
        <v>2174</v>
      </c>
      <c r="I456">
        <v>1957</v>
      </c>
      <c r="J456">
        <f>WEEKNUM(Лист1[[#This Row],[Дата]])</f>
        <v>22</v>
      </c>
      <c r="K456" s="14">
        <f t="shared" si="14"/>
        <v>0.24799138333344001</v>
      </c>
      <c r="L456" s="14">
        <f t="shared" si="15"/>
        <v>0.16103570807514489</v>
      </c>
    </row>
    <row r="457" spans="1:12" x14ac:dyDescent="0.3">
      <c r="A457" s="1">
        <v>43981</v>
      </c>
      <c r="B457" s="2" t="s">
        <v>13</v>
      </c>
      <c r="C457">
        <v>39867</v>
      </c>
      <c r="D457">
        <v>3654166.5</v>
      </c>
      <c r="E457">
        <v>2919786.2949999999</v>
      </c>
      <c r="F457">
        <v>182639.11723076922</v>
      </c>
      <c r="G457">
        <v>20</v>
      </c>
      <c r="H457">
        <v>2451</v>
      </c>
      <c r="I457">
        <v>2178</v>
      </c>
      <c r="J457">
        <f>WEEKNUM(Лист1[[#This Row],[Дата]])</f>
        <v>22</v>
      </c>
      <c r="K457" s="14">
        <f t="shared" si="14"/>
        <v>0.25151847799874688</v>
      </c>
      <c r="L457" s="14">
        <f t="shared" si="15"/>
        <v>0.15098958620775238</v>
      </c>
    </row>
    <row r="458" spans="1:12" x14ac:dyDescent="0.3">
      <c r="A458" s="1">
        <v>43981</v>
      </c>
      <c r="B458" s="2" t="s">
        <v>18</v>
      </c>
      <c r="C458">
        <v>44001</v>
      </c>
      <c r="D458">
        <v>3921784.5</v>
      </c>
      <c r="E458">
        <v>3132604.841</v>
      </c>
      <c r="F458">
        <v>242715.26253846151</v>
      </c>
      <c r="G458">
        <v>20</v>
      </c>
      <c r="H458">
        <v>2597</v>
      </c>
      <c r="I458">
        <v>2376</v>
      </c>
      <c r="J458">
        <f>WEEKNUM(Лист1[[#This Row],[Дата]])</f>
        <v>22</v>
      </c>
      <c r="K458" s="14">
        <f t="shared" si="14"/>
        <v>0.25192442042836005</v>
      </c>
      <c r="L458" s="14">
        <f t="shared" si="15"/>
        <v>0.1393407507377161</v>
      </c>
    </row>
    <row r="459" spans="1:12" x14ac:dyDescent="0.3">
      <c r="A459" s="1">
        <v>43981</v>
      </c>
      <c r="B459" s="2" t="s">
        <v>22</v>
      </c>
      <c r="C459">
        <v>17946</v>
      </c>
      <c r="D459">
        <v>1609090.5</v>
      </c>
      <c r="E459">
        <v>1298844.2</v>
      </c>
      <c r="F459">
        <v>137945.5276</v>
      </c>
      <c r="G459">
        <v>16</v>
      </c>
      <c r="H459">
        <v>1048</v>
      </c>
      <c r="I459">
        <v>918</v>
      </c>
      <c r="J459">
        <f>WEEKNUM(Лист1[[#This Row],[Дата]])</f>
        <v>22</v>
      </c>
      <c r="K459" s="14">
        <f t="shared" si="14"/>
        <v>0.23886336790817564</v>
      </c>
      <c r="L459" s="14">
        <f t="shared" si="15"/>
        <v>0.10707960329142459</v>
      </c>
    </row>
    <row r="460" spans="1:12" x14ac:dyDescent="0.3">
      <c r="A460" s="1">
        <v>43981</v>
      </c>
      <c r="B460" s="2" t="s">
        <v>23</v>
      </c>
      <c r="C460">
        <v>11220</v>
      </c>
      <c r="D460">
        <v>928675.5</v>
      </c>
      <c r="E460">
        <v>802403.80799999996</v>
      </c>
      <c r="F460">
        <v>136423.60523076923</v>
      </c>
      <c r="G460">
        <v>7</v>
      </c>
      <c r="H460">
        <v>532</v>
      </c>
      <c r="I460">
        <v>449</v>
      </c>
      <c r="J460">
        <f>WEEKNUM(Лист1[[#This Row],[Дата]])</f>
        <v>22</v>
      </c>
      <c r="K460" s="14">
        <f t="shared" si="14"/>
        <v>0.15736676563728377</v>
      </c>
      <c r="L460" s="14">
        <f t="shared" si="15"/>
        <v>-1.0931604452544716E-2</v>
      </c>
    </row>
    <row r="461" spans="1:12" x14ac:dyDescent="0.3">
      <c r="A461" s="1">
        <v>43981</v>
      </c>
      <c r="B461" s="2" t="s">
        <v>10</v>
      </c>
      <c r="C461">
        <v>453123</v>
      </c>
      <c r="D461">
        <v>46370904</v>
      </c>
      <c r="E461">
        <v>35190775.285000004</v>
      </c>
      <c r="F461">
        <v>552625.80000000005</v>
      </c>
      <c r="G461">
        <v>124</v>
      </c>
      <c r="H461">
        <v>24325</v>
      </c>
      <c r="I461">
        <v>22469</v>
      </c>
      <c r="J461">
        <f>WEEKNUM(Лист1[[#This Row],[Дата]])</f>
        <v>22</v>
      </c>
      <c r="K461" s="14">
        <f t="shared" si="14"/>
        <v>0.31770055147848658</v>
      </c>
      <c r="L461" s="14">
        <f t="shared" si="15"/>
        <v>0.22918472572801246</v>
      </c>
    </row>
    <row r="462" spans="1:12" x14ac:dyDescent="0.3">
      <c r="A462" s="1">
        <v>43981</v>
      </c>
      <c r="B462" s="2" t="s">
        <v>11</v>
      </c>
      <c r="C462">
        <v>27250.5</v>
      </c>
      <c r="D462">
        <v>2457252</v>
      </c>
      <c r="E462">
        <v>1983435.05</v>
      </c>
      <c r="F462">
        <v>175066.50692307693</v>
      </c>
      <c r="G462">
        <v>17</v>
      </c>
      <c r="H462">
        <v>1697</v>
      </c>
      <c r="I462">
        <v>1499</v>
      </c>
      <c r="J462">
        <f>WEEKNUM(Лист1[[#This Row],[Дата]])</f>
        <v>22</v>
      </c>
      <c r="K462" s="14">
        <f t="shared" si="14"/>
        <v>0.23888705102796279</v>
      </c>
      <c r="L462" s="14">
        <f t="shared" si="15"/>
        <v>0.12157908227439555</v>
      </c>
    </row>
    <row r="463" spans="1:12" x14ac:dyDescent="0.3">
      <c r="A463" s="1">
        <v>43981</v>
      </c>
      <c r="B463" s="2" t="s">
        <v>15</v>
      </c>
      <c r="C463">
        <v>14728.5</v>
      </c>
      <c r="D463">
        <v>1260483</v>
      </c>
      <c r="E463">
        <v>1048221.1390000001</v>
      </c>
      <c r="F463">
        <v>86278.176699999996</v>
      </c>
      <c r="G463">
        <v>10</v>
      </c>
      <c r="H463">
        <v>865</v>
      </c>
      <c r="I463">
        <v>763</v>
      </c>
      <c r="J463">
        <f>WEEKNUM(Лист1[[#This Row],[Дата]])</f>
        <v>22</v>
      </c>
      <c r="K463" s="14">
        <f t="shared" si="14"/>
        <v>0.2024972146645479</v>
      </c>
      <c r="L463" s="14">
        <f t="shared" si="15"/>
        <v>9.9948737349095484E-2</v>
      </c>
    </row>
    <row r="464" spans="1:12" x14ac:dyDescent="0.3">
      <c r="A464" s="1">
        <v>43981</v>
      </c>
      <c r="B464" s="2" t="s">
        <v>9</v>
      </c>
      <c r="C464">
        <v>244734</v>
      </c>
      <c r="D464">
        <v>24151980</v>
      </c>
      <c r="E464">
        <v>18429449.488000002</v>
      </c>
      <c r="F464">
        <v>303444.36538461538</v>
      </c>
      <c r="G464">
        <v>54</v>
      </c>
      <c r="H464">
        <v>14590</v>
      </c>
      <c r="I464">
        <v>13551</v>
      </c>
      <c r="J464">
        <f>WEEKNUM(Лист1[[#This Row],[Дата]])</f>
        <v>22</v>
      </c>
      <c r="K464" s="14">
        <f t="shared" si="14"/>
        <v>0.31051011674147505</v>
      </c>
      <c r="L464" s="14">
        <f t="shared" si="15"/>
        <v>0.22437440518812052</v>
      </c>
    </row>
    <row r="465" spans="1:12" x14ac:dyDescent="0.3">
      <c r="A465" s="1">
        <v>43981</v>
      </c>
      <c r="B465" s="2" t="s">
        <v>21</v>
      </c>
      <c r="C465">
        <v>106926</v>
      </c>
      <c r="D465">
        <v>9098386.5</v>
      </c>
      <c r="E465">
        <v>7354572.0109999999</v>
      </c>
      <c r="F465">
        <v>193869.59292307691</v>
      </c>
      <c r="G465">
        <v>37</v>
      </c>
      <c r="H465">
        <v>6645</v>
      </c>
      <c r="I465">
        <v>6122</v>
      </c>
      <c r="J465">
        <f>WEEKNUM(Лист1[[#This Row],[Дата]])</f>
        <v>22</v>
      </c>
      <c r="K465" s="14">
        <f t="shared" si="14"/>
        <v>0.2371061818949943</v>
      </c>
      <c r="L465" s="14">
        <f t="shared" si="15"/>
        <v>0.17035381999620738</v>
      </c>
    </row>
    <row r="466" spans="1:12" x14ac:dyDescent="0.3">
      <c r="A466" s="1">
        <v>43981</v>
      </c>
      <c r="B466" s="2" t="s">
        <v>19</v>
      </c>
      <c r="C466">
        <v>48286.5</v>
      </c>
      <c r="D466">
        <v>4456441.5</v>
      </c>
      <c r="E466">
        <v>3473157.5449999999</v>
      </c>
      <c r="F466">
        <v>205639.55141538463</v>
      </c>
      <c r="G466">
        <v>22</v>
      </c>
      <c r="H466">
        <v>2793</v>
      </c>
      <c r="I466">
        <v>2539</v>
      </c>
      <c r="J466">
        <f>WEEKNUM(Лист1[[#This Row],[Дата]])</f>
        <v>22</v>
      </c>
      <c r="K466" s="14">
        <f t="shared" si="14"/>
        <v>0.28310951699140391</v>
      </c>
      <c r="L466" s="14">
        <f t="shared" si="15"/>
        <v>0.17449895922219902</v>
      </c>
    </row>
    <row r="467" spans="1:12" x14ac:dyDescent="0.3">
      <c r="A467" s="1">
        <v>43981</v>
      </c>
      <c r="B467" s="2" t="s">
        <v>14</v>
      </c>
      <c r="C467">
        <v>246414</v>
      </c>
      <c r="D467">
        <v>24527245.5</v>
      </c>
      <c r="E467">
        <v>18595804.535</v>
      </c>
      <c r="F467">
        <v>282204.5230769231</v>
      </c>
      <c r="G467">
        <v>59</v>
      </c>
      <c r="H467">
        <v>15030</v>
      </c>
      <c r="I467">
        <v>13956</v>
      </c>
      <c r="J467">
        <f>WEEKNUM(Лист1[[#This Row],[Дата]])</f>
        <v>22</v>
      </c>
      <c r="K467" s="14">
        <f t="shared" si="14"/>
        <v>0.31896662248929147</v>
      </c>
      <c r="L467" s="14">
        <f t="shared" si="15"/>
        <v>0.23032494382310792</v>
      </c>
    </row>
    <row r="468" spans="1:12" x14ac:dyDescent="0.3">
      <c r="A468" s="1">
        <v>43981</v>
      </c>
      <c r="B468" s="2" t="s">
        <v>12</v>
      </c>
      <c r="C468">
        <v>20688</v>
      </c>
      <c r="D468">
        <v>1773154.5</v>
      </c>
      <c r="E468">
        <v>1458979.4909999999</v>
      </c>
      <c r="F468">
        <v>98432.213407692296</v>
      </c>
      <c r="G468">
        <v>18</v>
      </c>
      <c r="H468">
        <v>1216</v>
      </c>
      <c r="I468">
        <v>1101</v>
      </c>
      <c r="J468">
        <f>WEEKNUM(Лист1[[#This Row],[Дата]])</f>
        <v>22</v>
      </c>
      <c r="K468" s="14">
        <f t="shared" si="14"/>
        <v>0.21533887963336704</v>
      </c>
      <c r="L468" s="14">
        <f t="shared" si="15"/>
        <v>0.12167174129062515</v>
      </c>
    </row>
    <row r="469" spans="1:12" x14ac:dyDescent="0.3">
      <c r="A469" s="1">
        <v>43981</v>
      </c>
      <c r="B469" s="2" t="s">
        <v>20</v>
      </c>
      <c r="C469">
        <v>108123</v>
      </c>
      <c r="D469">
        <v>9164707.5</v>
      </c>
      <c r="E469">
        <v>7329868.665</v>
      </c>
      <c r="F469">
        <v>137418.15930769229</v>
      </c>
      <c r="G469">
        <v>31</v>
      </c>
      <c r="H469">
        <v>6735</v>
      </c>
      <c r="I469">
        <v>6264</v>
      </c>
      <c r="J469">
        <f>WEEKNUM(Лист1[[#This Row],[Дата]])</f>
        <v>22</v>
      </c>
      <c r="K469" s="14">
        <f t="shared" si="14"/>
        <v>0.2503235622435262</v>
      </c>
      <c r="L469" s="14">
        <f t="shared" si="15"/>
        <v>0.18521274963683323</v>
      </c>
    </row>
    <row r="470" spans="1:12" x14ac:dyDescent="0.3">
      <c r="A470" s="1">
        <v>43982</v>
      </c>
      <c r="B470" s="2" t="s">
        <v>24</v>
      </c>
      <c r="C470">
        <v>7944</v>
      </c>
      <c r="D470">
        <v>623971.5</v>
      </c>
      <c r="E470">
        <v>565363.01599999995</v>
      </c>
      <c r="F470">
        <v>64235.456923076919</v>
      </c>
      <c r="G470">
        <v>15</v>
      </c>
      <c r="H470">
        <v>441</v>
      </c>
      <c r="I470">
        <v>368</v>
      </c>
      <c r="J470">
        <f>WEEKNUM(Лист1[[#This Row],[Дата]])</f>
        <v>23</v>
      </c>
      <c r="K470" s="14">
        <f t="shared" si="14"/>
        <v>0.10366522453955507</v>
      </c>
      <c r="L470" s="14">
        <f t="shared" si="15"/>
        <v>-9.0179966922797981E-3</v>
      </c>
    </row>
    <row r="471" spans="1:12" x14ac:dyDescent="0.3">
      <c r="A471" s="1">
        <v>43982</v>
      </c>
      <c r="B471" s="2" t="s">
        <v>12</v>
      </c>
      <c r="C471">
        <v>16143</v>
      </c>
      <c r="D471">
        <v>1423410</v>
      </c>
      <c r="E471">
        <v>1183524.9380000001</v>
      </c>
      <c r="F471">
        <v>41938.950392307692</v>
      </c>
      <c r="G471">
        <v>18</v>
      </c>
      <c r="H471">
        <v>1029</v>
      </c>
      <c r="I471">
        <v>925</v>
      </c>
      <c r="J471">
        <f>WEEKNUM(Лист1[[#This Row],[Дата]])</f>
        <v>23</v>
      </c>
      <c r="K471" s="14">
        <f t="shared" si="14"/>
        <v>0.2026869517471882</v>
      </c>
      <c r="L471" s="14">
        <f t="shared" si="15"/>
        <v>0.13906471895496886</v>
      </c>
    </row>
    <row r="472" spans="1:12" x14ac:dyDescent="0.3">
      <c r="A472" s="1">
        <v>43982</v>
      </c>
      <c r="B472" s="2" t="s">
        <v>18</v>
      </c>
      <c r="C472">
        <v>36999</v>
      </c>
      <c r="D472">
        <v>3473895</v>
      </c>
      <c r="E472">
        <v>2757933.63</v>
      </c>
      <c r="F472">
        <v>112971.77692307692</v>
      </c>
      <c r="G472">
        <v>21</v>
      </c>
      <c r="H472">
        <v>2271</v>
      </c>
      <c r="I472">
        <v>2085</v>
      </c>
      <c r="J472">
        <f>WEEKNUM(Лист1[[#This Row],[Дата]])</f>
        <v>23</v>
      </c>
      <c r="K472" s="14">
        <f t="shared" si="14"/>
        <v>0.25960065253637021</v>
      </c>
      <c r="L472" s="14">
        <f t="shared" si="15"/>
        <v>0.17357738016748439</v>
      </c>
    </row>
    <row r="473" spans="1:12" x14ac:dyDescent="0.3">
      <c r="A473" s="1">
        <v>43982</v>
      </c>
      <c r="B473" s="2" t="s">
        <v>20</v>
      </c>
      <c r="C473">
        <v>89149.5</v>
      </c>
      <c r="D473">
        <v>7512646.5</v>
      </c>
      <c r="E473">
        <v>5979210.0970000001</v>
      </c>
      <c r="F473">
        <v>47580.146153846152</v>
      </c>
      <c r="G473">
        <v>31</v>
      </c>
      <c r="H473">
        <v>5760</v>
      </c>
      <c r="I473">
        <v>5367</v>
      </c>
      <c r="J473">
        <f>WEEKNUM(Лист1[[#This Row],[Дата]])</f>
        <v>23</v>
      </c>
      <c r="K473" s="14">
        <f t="shared" si="14"/>
        <v>0.256461368328466</v>
      </c>
      <c r="L473" s="14">
        <f t="shared" si="15"/>
        <v>0.19778066981404674</v>
      </c>
    </row>
    <row r="474" spans="1:12" x14ac:dyDescent="0.3">
      <c r="A474" s="1">
        <v>43982</v>
      </c>
      <c r="B474" s="2" t="s">
        <v>15</v>
      </c>
      <c r="C474">
        <v>12724.5</v>
      </c>
      <c r="D474">
        <v>1045515</v>
      </c>
      <c r="E474">
        <v>896490.07</v>
      </c>
      <c r="F474">
        <v>49463.982984615388</v>
      </c>
      <c r="G474">
        <v>10</v>
      </c>
      <c r="H474">
        <v>749</v>
      </c>
      <c r="I474">
        <v>655</v>
      </c>
      <c r="J474">
        <f>WEEKNUM(Лист1[[#This Row],[Дата]])</f>
        <v>23</v>
      </c>
      <c r="K474" s="14">
        <f t="shared" si="14"/>
        <v>0.16623154565448792</v>
      </c>
      <c r="L474" s="14">
        <f t="shared" si="15"/>
        <v>9.5226703600985799E-2</v>
      </c>
    </row>
    <row r="475" spans="1:12" x14ac:dyDescent="0.3">
      <c r="A475" s="1">
        <v>43982</v>
      </c>
      <c r="B475" s="2" t="s">
        <v>13</v>
      </c>
      <c r="C475">
        <v>32359.5</v>
      </c>
      <c r="D475">
        <v>2991999</v>
      </c>
      <c r="E475">
        <v>2374135.6799999997</v>
      </c>
      <c r="F475">
        <v>106116.64615384616</v>
      </c>
      <c r="G475">
        <v>20</v>
      </c>
      <c r="H475">
        <v>2060</v>
      </c>
      <c r="I475">
        <v>1826</v>
      </c>
      <c r="J475">
        <f>WEEKNUM(Лист1[[#This Row],[Дата]])</f>
        <v>23</v>
      </c>
      <c r="K475" s="14">
        <f t="shared" si="14"/>
        <v>0.2602476872762387</v>
      </c>
      <c r="L475" s="14">
        <f t="shared" si="15"/>
        <v>0.17103838398547397</v>
      </c>
    </row>
    <row r="476" spans="1:12" x14ac:dyDescent="0.3">
      <c r="A476" s="1">
        <v>43982</v>
      </c>
      <c r="B476" s="2" t="s">
        <v>17</v>
      </c>
      <c r="C476">
        <v>294337.5</v>
      </c>
      <c r="D476">
        <v>29327766</v>
      </c>
      <c r="E476">
        <v>22491044.692999996</v>
      </c>
      <c r="F476">
        <v>283716.73846153845</v>
      </c>
      <c r="G476">
        <v>129</v>
      </c>
      <c r="H476">
        <v>17235</v>
      </c>
      <c r="I476">
        <v>16052</v>
      </c>
      <c r="J476">
        <f>WEEKNUM(Лист1[[#This Row],[Дата]])</f>
        <v>23</v>
      </c>
      <c r="K476" s="14">
        <f t="shared" si="14"/>
        <v>0.30397526661479768</v>
      </c>
      <c r="L476" s="14">
        <f t="shared" si="15"/>
        <v>0.22344029096994519</v>
      </c>
    </row>
    <row r="477" spans="1:12" x14ac:dyDescent="0.3">
      <c r="A477" s="1">
        <v>43982</v>
      </c>
      <c r="B477" s="2" t="s">
        <v>10</v>
      </c>
      <c r="C477">
        <v>379663.5</v>
      </c>
      <c r="D477">
        <v>39380178</v>
      </c>
      <c r="E477">
        <v>29726473.223999996</v>
      </c>
      <c r="F477">
        <v>305744.98843076918</v>
      </c>
      <c r="G477">
        <v>124</v>
      </c>
      <c r="H477">
        <v>21392</v>
      </c>
      <c r="I477">
        <v>19869</v>
      </c>
      <c r="J477">
        <f>WEEKNUM(Лист1[[#This Row],[Дата]])</f>
        <v>23</v>
      </c>
      <c r="K477" s="14">
        <f t="shared" si="14"/>
        <v>0.32475109654804185</v>
      </c>
      <c r="L477" s="14">
        <f t="shared" si="15"/>
        <v>0.23737728629792471</v>
      </c>
    </row>
    <row r="478" spans="1:12" x14ac:dyDescent="0.3">
      <c r="A478" s="1">
        <v>43982</v>
      </c>
      <c r="B478" s="2" t="s">
        <v>19</v>
      </c>
      <c r="C478">
        <v>42423</v>
      </c>
      <c r="D478">
        <v>3994153.5</v>
      </c>
      <c r="E478">
        <v>3105853.9129999997</v>
      </c>
      <c r="F478">
        <v>53605.712153846151</v>
      </c>
      <c r="G478">
        <v>23</v>
      </c>
      <c r="H478">
        <v>2522</v>
      </c>
      <c r="I478">
        <v>2295</v>
      </c>
      <c r="J478">
        <f>WEEKNUM(Лист1[[#This Row],[Дата]])</f>
        <v>23</v>
      </c>
      <c r="K478" s="14">
        <f t="shared" si="14"/>
        <v>0.28600816776407101</v>
      </c>
      <c r="L478" s="14">
        <f t="shared" si="15"/>
        <v>0.20897891752186143</v>
      </c>
    </row>
    <row r="479" spans="1:12" x14ac:dyDescent="0.3">
      <c r="A479" s="1">
        <v>43982</v>
      </c>
      <c r="B479" s="2" t="s">
        <v>11</v>
      </c>
      <c r="C479">
        <v>17689.5</v>
      </c>
      <c r="D479">
        <v>1592119.5</v>
      </c>
      <c r="E479">
        <v>1279369.1529999999</v>
      </c>
      <c r="F479">
        <v>119890.85384615383</v>
      </c>
      <c r="G479">
        <v>17</v>
      </c>
      <c r="H479">
        <v>1186</v>
      </c>
      <c r="I479">
        <v>1054</v>
      </c>
      <c r="J479">
        <f>WEEKNUM(Лист1[[#This Row],[Дата]])</f>
        <v>23</v>
      </c>
      <c r="K479" s="14">
        <f t="shared" si="14"/>
        <v>0.24445668888188371</v>
      </c>
      <c r="L479" s="14">
        <f t="shared" si="15"/>
        <v>0.12113380506541516</v>
      </c>
    </row>
    <row r="480" spans="1:12" x14ac:dyDescent="0.3">
      <c r="A480" s="1">
        <v>43982</v>
      </c>
      <c r="B480" s="2" t="s">
        <v>22</v>
      </c>
      <c r="C480">
        <v>14808</v>
      </c>
      <c r="D480">
        <v>1336789.5</v>
      </c>
      <c r="E480">
        <v>1084824.9949999999</v>
      </c>
      <c r="F480">
        <v>167974.06755384614</v>
      </c>
      <c r="G480">
        <v>16</v>
      </c>
      <c r="H480">
        <v>917</v>
      </c>
      <c r="I480">
        <v>802</v>
      </c>
      <c r="J480">
        <f>WEEKNUM(Лист1[[#This Row],[Дата]])</f>
        <v>23</v>
      </c>
      <c r="K480" s="14">
        <f t="shared" si="14"/>
        <v>0.23226281304478991</v>
      </c>
      <c r="L480" s="14">
        <f t="shared" si="15"/>
        <v>6.2829964961689175E-2</v>
      </c>
    </row>
    <row r="481" spans="1:12" x14ac:dyDescent="0.3">
      <c r="A481" s="1">
        <v>43982</v>
      </c>
      <c r="B481" s="2" t="s">
        <v>21</v>
      </c>
      <c r="C481">
        <v>76234.5</v>
      </c>
      <c r="D481">
        <v>6500848.5</v>
      </c>
      <c r="E481">
        <v>5172874.4439999992</v>
      </c>
      <c r="F481">
        <v>60556.251538461533</v>
      </c>
      <c r="G481">
        <v>37</v>
      </c>
      <c r="H481">
        <v>5215</v>
      </c>
      <c r="I481">
        <v>4848</v>
      </c>
      <c r="J481">
        <f>WEEKNUM(Лист1[[#This Row],[Дата]])</f>
        <v>23</v>
      </c>
      <c r="K481" s="14">
        <f t="shared" si="14"/>
        <v>0.25671878766365841</v>
      </c>
      <c r="L481" s="14">
        <f t="shared" si="15"/>
        <v>0.19496190450547174</v>
      </c>
    </row>
    <row r="482" spans="1:12" x14ac:dyDescent="0.3">
      <c r="A482" s="1">
        <v>43982</v>
      </c>
      <c r="B482" s="2" t="s">
        <v>14</v>
      </c>
      <c r="C482">
        <v>215277</v>
      </c>
      <c r="D482">
        <v>21585316.5</v>
      </c>
      <c r="E482">
        <v>16285354.714</v>
      </c>
      <c r="F482">
        <v>183249.26153846155</v>
      </c>
      <c r="G482">
        <v>59</v>
      </c>
      <c r="H482">
        <v>13684</v>
      </c>
      <c r="I482">
        <v>12690</v>
      </c>
      <c r="J482">
        <f>WEEKNUM(Лист1[[#This Row],[Дата]])</f>
        <v>23</v>
      </c>
      <c r="K482" s="14">
        <f t="shared" si="14"/>
        <v>0.3254434354717366</v>
      </c>
      <c r="L482" s="14">
        <f t="shared" si="15"/>
        <v>0.23704598097792723</v>
      </c>
    </row>
    <row r="483" spans="1:12" x14ac:dyDescent="0.3">
      <c r="A483" s="1">
        <v>43982</v>
      </c>
      <c r="B483" s="2" t="s">
        <v>9</v>
      </c>
      <c r="C483">
        <v>206758.5</v>
      </c>
      <c r="D483">
        <v>20717248.5</v>
      </c>
      <c r="E483">
        <v>15667372.685999999</v>
      </c>
      <c r="F483">
        <v>180007.08753846152</v>
      </c>
      <c r="G483">
        <v>54</v>
      </c>
      <c r="H483">
        <v>13106</v>
      </c>
      <c r="I483">
        <v>12164</v>
      </c>
      <c r="J483">
        <f>WEEKNUM(Лист1[[#This Row],[Дата]])</f>
        <v>23</v>
      </c>
      <c r="K483" s="14">
        <f t="shared" si="14"/>
        <v>0.3223179734859089</v>
      </c>
      <c r="L483" s="14">
        <f t="shared" si="15"/>
        <v>0.23506348955854539</v>
      </c>
    </row>
    <row r="484" spans="1:12" x14ac:dyDescent="0.3">
      <c r="A484" s="1">
        <v>43982</v>
      </c>
      <c r="B484" s="2" t="s">
        <v>25</v>
      </c>
      <c r="C484">
        <v>6409.5</v>
      </c>
      <c r="D484">
        <v>493893</v>
      </c>
      <c r="E484">
        <v>459762.61999999994</v>
      </c>
      <c r="F484">
        <v>28040.97692307692</v>
      </c>
      <c r="G484">
        <v>9</v>
      </c>
      <c r="H484">
        <v>345</v>
      </c>
      <c r="I484">
        <v>255</v>
      </c>
      <c r="J484">
        <f>WEEKNUM(Лист1[[#This Row],[Дата]])</f>
        <v>23</v>
      </c>
      <c r="K484" s="14">
        <f t="shared" si="14"/>
        <v>7.4234786638374531E-2</v>
      </c>
      <c r="L484" s="14">
        <f t="shared" si="15"/>
        <v>1.2329397413859163E-2</v>
      </c>
    </row>
    <row r="485" spans="1:12" x14ac:dyDescent="0.3">
      <c r="A485" s="1">
        <v>43982</v>
      </c>
      <c r="B485" s="2" t="s">
        <v>26</v>
      </c>
      <c r="C485">
        <v>5127</v>
      </c>
      <c r="D485">
        <v>468835.5</v>
      </c>
      <c r="E485">
        <v>412625.88699999999</v>
      </c>
      <c r="F485">
        <v>8642.376923076923</v>
      </c>
      <c r="G485">
        <v>6</v>
      </c>
      <c r="H485">
        <v>261</v>
      </c>
      <c r="I485">
        <v>188</v>
      </c>
      <c r="J485">
        <f>WEEKNUM(Лист1[[#This Row],[Дата]])</f>
        <v>23</v>
      </c>
      <c r="K485" s="14">
        <f t="shared" si="14"/>
        <v>0.1362241555145085</v>
      </c>
      <c r="L485" s="14">
        <f t="shared" si="15"/>
        <v>0.10145826431002578</v>
      </c>
    </row>
    <row r="486" spans="1:12" x14ac:dyDescent="0.3">
      <c r="A486" s="1">
        <v>43982</v>
      </c>
      <c r="B486" s="2" t="s">
        <v>16</v>
      </c>
      <c r="C486">
        <v>31372.5</v>
      </c>
      <c r="D486">
        <v>2794324.5</v>
      </c>
      <c r="E486">
        <v>2251714.5490000001</v>
      </c>
      <c r="F486">
        <v>37852.04366923077</v>
      </c>
      <c r="G486">
        <v>21</v>
      </c>
      <c r="H486">
        <v>2056</v>
      </c>
      <c r="I486">
        <v>1879</v>
      </c>
      <c r="J486">
        <f>WEEKNUM(Лист1[[#This Row],[Дата]])</f>
        <v>23</v>
      </c>
      <c r="K486" s="14">
        <f t="shared" si="14"/>
        <v>0.24097634899635756</v>
      </c>
      <c r="L486" s="14">
        <f t="shared" si="15"/>
        <v>0.18063682558370336</v>
      </c>
    </row>
    <row r="487" spans="1:12" x14ac:dyDescent="0.3">
      <c r="A487" s="1">
        <v>43982</v>
      </c>
      <c r="B487" s="2" t="s">
        <v>23</v>
      </c>
      <c r="C487">
        <v>10416</v>
      </c>
      <c r="D487">
        <v>866023.5</v>
      </c>
      <c r="E487">
        <v>744833.00199999998</v>
      </c>
      <c r="F487">
        <v>19998.63846153846</v>
      </c>
      <c r="G487">
        <v>7</v>
      </c>
      <c r="H487">
        <v>530</v>
      </c>
      <c r="I487">
        <v>447</v>
      </c>
      <c r="J487">
        <f>WEEKNUM(Лист1[[#This Row],[Дата]])</f>
        <v>23</v>
      </c>
      <c r="K487" s="14">
        <f t="shared" si="14"/>
        <v>0.16270828182234603</v>
      </c>
      <c r="L487" s="14">
        <f t="shared" si="15"/>
        <v>0.11684655155254051</v>
      </c>
    </row>
    <row r="488" spans="1:12" x14ac:dyDescent="0.3">
      <c r="A488" s="1">
        <v>43983</v>
      </c>
      <c r="B488" s="2" t="s">
        <v>17</v>
      </c>
      <c r="C488">
        <v>272926.5</v>
      </c>
      <c r="D488">
        <v>27770092.5</v>
      </c>
      <c r="E488">
        <v>20952913.508000001</v>
      </c>
      <c r="F488">
        <v>872904.40428461542</v>
      </c>
      <c r="G488">
        <v>128</v>
      </c>
      <c r="H488">
        <v>16285</v>
      </c>
      <c r="I488">
        <v>15130</v>
      </c>
      <c r="J488">
        <f>WEEKNUM(Лист1[[#This Row],[Дата]])</f>
        <v>23</v>
      </c>
      <c r="K488" s="14">
        <f t="shared" si="14"/>
        <v>0.32535709124161377</v>
      </c>
      <c r="L488" s="14">
        <f t="shared" si="15"/>
        <v>0.21405310723093141</v>
      </c>
    </row>
    <row r="489" spans="1:12" x14ac:dyDescent="0.3">
      <c r="A489" s="1">
        <v>43983</v>
      </c>
      <c r="B489" s="2" t="s">
        <v>12</v>
      </c>
      <c r="C489">
        <v>14238</v>
      </c>
      <c r="D489">
        <v>1293219</v>
      </c>
      <c r="E489">
        <v>1006008.1159999999</v>
      </c>
      <c r="F489">
        <v>129348.2923076923</v>
      </c>
      <c r="G489">
        <v>18</v>
      </c>
      <c r="H489">
        <v>923</v>
      </c>
      <c r="I489">
        <v>824</v>
      </c>
      <c r="J489">
        <f>WEEKNUM(Лист1[[#This Row],[Дата]])</f>
        <v>23</v>
      </c>
      <c r="K489" s="14">
        <f t="shared" si="14"/>
        <v>0.2854955933576187</v>
      </c>
      <c r="L489" s="14">
        <f t="shared" si="15"/>
        <v>0.1220694961118788</v>
      </c>
    </row>
    <row r="490" spans="1:12" x14ac:dyDescent="0.3">
      <c r="A490" s="1">
        <v>43983</v>
      </c>
      <c r="B490" s="2" t="s">
        <v>25</v>
      </c>
      <c r="C490">
        <v>5166</v>
      </c>
      <c r="D490">
        <v>389013</v>
      </c>
      <c r="E490">
        <v>357353.07299999997</v>
      </c>
      <c r="F490">
        <v>141592.70844615385</v>
      </c>
      <c r="G490">
        <v>9</v>
      </c>
      <c r="H490">
        <v>294</v>
      </c>
      <c r="I490">
        <v>224</v>
      </c>
      <c r="J490">
        <f>WEEKNUM(Лист1[[#This Row],[Дата]])</f>
        <v>23</v>
      </c>
      <c r="K490" s="14">
        <f t="shared" si="14"/>
        <v>8.8595647811877162E-2</v>
      </c>
      <c r="L490" s="14">
        <f t="shared" si="15"/>
        <v>-0.28259410725645112</v>
      </c>
    </row>
    <row r="491" spans="1:12" x14ac:dyDescent="0.3">
      <c r="A491" s="1">
        <v>43983</v>
      </c>
      <c r="B491" s="2" t="s">
        <v>9</v>
      </c>
      <c r="C491">
        <v>183228</v>
      </c>
      <c r="D491">
        <v>18914194.5</v>
      </c>
      <c r="E491">
        <v>13959979.012</v>
      </c>
      <c r="F491">
        <v>464232.54846153839</v>
      </c>
      <c r="G491">
        <v>54</v>
      </c>
      <c r="H491">
        <v>11864</v>
      </c>
      <c r="I491">
        <v>11071</v>
      </c>
      <c r="J491">
        <f>WEEKNUM(Лист1[[#This Row],[Дата]])</f>
        <v>23</v>
      </c>
      <c r="K491" s="14">
        <f t="shared" si="14"/>
        <v>0.35488702982585829</v>
      </c>
      <c r="L491" s="14">
        <f t="shared" si="15"/>
        <v>0.23738694976085084</v>
      </c>
    </row>
    <row r="492" spans="1:12" x14ac:dyDescent="0.3">
      <c r="A492" s="1">
        <v>43983</v>
      </c>
      <c r="B492" s="2" t="s">
        <v>14</v>
      </c>
      <c r="C492">
        <v>188776.5</v>
      </c>
      <c r="D492">
        <v>19465372.5</v>
      </c>
      <c r="E492">
        <v>14354207.141999999</v>
      </c>
      <c r="F492">
        <v>467483.70729230763</v>
      </c>
      <c r="G492">
        <v>59</v>
      </c>
      <c r="H492">
        <v>12299</v>
      </c>
      <c r="I492">
        <v>11448</v>
      </c>
      <c r="J492">
        <f>WEEKNUM(Лист1[[#This Row],[Дата]])</f>
        <v>23</v>
      </c>
      <c r="K492" s="14">
        <f t="shared" si="14"/>
        <v>0.3560743764833153</v>
      </c>
      <c r="L492" s="14">
        <f t="shared" si="15"/>
        <v>0.23856115009911544</v>
      </c>
    </row>
    <row r="493" spans="1:12" x14ac:dyDescent="0.3">
      <c r="A493" s="1">
        <v>43983</v>
      </c>
      <c r="B493" s="2" t="s">
        <v>16</v>
      </c>
      <c r="C493">
        <v>27960</v>
      </c>
      <c r="D493">
        <v>2538967.5</v>
      </c>
      <c r="E493">
        <v>1983277.5959999997</v>
      </c>
      <c r="F493">
        <v>134168.53587692307</v>
      </c>
      <c r="G493">
        <v>21</v>
      </c>
      <c r="H493">
        <v>1879</v>
      </c>
      <c r="I493">
        <v>1720</v>
      </c>
      <c r="J493">
        <f>WEEKNUM(Лист1[[#This Row],[Дата]])</f>
        <v>23</v>
      </c>
      <c r="K493" s="14">
        <f t="shared" si="14"/>
        <v>0.28018765760312681</v>
      </c>
      <c r="L493" s="14">
        <f t="shared" si="15"/>
        <v>0.16602078133063036</v>
      </c>
    </row>
    <row r="494" spans="1:12" x14ac:dyDescent="0.3">
      <c r="A494" s="1">
        <v>43983</v>
      </c>
      <c r="B494" s="2" t="s">
        <v>22</v>
      </c>
      <c r="C494">
        <v>16476</v>
      </c>
      <c r="D494">
        <v>1565632.5</v>
      </c>
      <c r="E494">
        <v>1234060.9909999999</v>
      </c>
      <c r="F494">
        <v>194827.87672307692</v>
      </c>
      <c r="G494">
        <v>16</v>
      </c>
      <c r="H494">
        <v>1019</v>
      </c>
      <c r="I494">
        <v>895</v>
      </c>
      <c r="J494">
        <f>WEEKNUM(Лист1[[#This Row],[Дата]])</f>
        <v>23</v>
      </c>
      <c r="K494" s="14">
        <f t="shared" si="14"/>
        <v>0.26868324290140383</v>
      </c>
      <c r="L494" s="14">
        <f t="shared" si="15"/>
        <v>8.7340823773729245E-2</v>
      </c>
    </row>
    <row r="495" spans="1:12" x14ac:dyDescent="0.3">
      <c r="A495" s="1">
        <v>43983</v>
      </c>
      <c r="B495" s="2" t="s">
        <v>11</v>
      </c>
      <c r="C495">
        <v>16687.5</v>
      </c>
      <c r="D495">
        <v>1526608.5</v>
      </c>
      <c r="E495">
        <v>1202670.0489999999</v>
      </c>
      <c r="F495">
        <v>340349.53369230771</v>
      </c>
      <c r="G495">
        <v>17</v>
      </c>
      <c r="H495">
        <v>1185</v>
      </c>
      <c r="I495">
        <v>1042</v>
      </c>
      <c r="J495">
        <f>WEEKNUM(Лист1[[#This Row],[Дата]])</f>
        <v>23</v>
      </c>
      <c r="K495" s="14">
        <f t="shared" si="14"/>
        <v>0.2693493957626612</v>
      </c>
      <c r="L495" s="14">
        <f t="shared" si="15"/>
        <v>-1.0750027064769779E-2</v>
      </c>
    </row>
    <row r="496" spans="1:12" x14ac:dyDescent="0.3">
      <c r="A496" s="1">
        <v>43983</v>
      </c>
      <c r="B496" s="2" t="s">
        <v>18</v>
      </c>
      <c r="C496">
        <v>31947</v>
      </c>
      <c r="D496">
        <v>2945035.5</v>
      </c>
      <c r="E496">
        <v>2320195.4450000003</v>
      </c>
      <c r="F496">
        <v>383761.6669230769</v>
      </c>
      <c r="G496">
        <v>21</v>
      </c>
      <c r="H496">
        <v>2025</v>
      </c>
      <c r="I496">
        <v>1849</v>
      </c>
      <c r="J496">
        <f>WEEKNUM(Лист1[[#This Row],[Дата]])</f>
        <v>23</v>
      </c>
      <c r="K496" s="14">
        <f t="shared" si="14"/>
        <v>0.26930492271524981</v>
      </c>
      <c r="L496" s="14">
        <f t="shared" si="15"/>
        <v>8.1859246884094544E-2</v>
      </c>
    </row>
    <row r="497" spans="1:12" x14ac:dyDescent="0.3">
      <c r="A497" s="1">
        <v>43983</v>
      </c>
      <c r="B497" s="2" t="s">
        <v>13</v>
      </c>
      <c r="C497">
        <v>32170.5</v>
      </c>
      <c r="D497">
        <v>3013512</v>
      </c>
      <c r="E497">
        <v>2355616.679</v>
      </c>
      <c r="F497">
        <v>219429.2774153846</v>
      </c>
      <c r="G497">
        <v>20</v>
      </c>
      <c r="H497">
        <v>2136</v>
      </c>
      <c r="I497">
        <v>1899</v>
      </c>
      <c r="J497">
        <f>WEEKNUM(Лист1[[#This Row],[Дата]])</f>
        <v>23</v>
      </c>
      <c r="K497" s="14">
        <f t="shared" si="14"/>
        <v>0.27928793630349397</v>
      </c>
      <c r="L497" s="14">
        <f t="shared" si="15"/>
        <v>0.14550001579041844</v>
      </c>
    </row>
    <row r="498" spans="1:12" x14ac:dyDescent="0.3">
      <c r="A498" s="1">
        <v>43983</v>
      </c>
      <c r="B498" s="2" t="s">
        <v>19</v>
      </c>
      <c r="C498">
        <v>40528.5</v>
      </c>
      <c r="D498">
        <v>3865251</v>
      </c>
      <c r="E498">
        <v>2972895.4169999999</v>
      </c>
      <c r="F498">
        <v>336001.08039230772</v>
      </c>
      <c r="G498">
        <v>23</v>
      </c>
      <c r="H498">
        <v>2531</v>
      </c>
      <c r="I498">
        <v>2296</v>
      </c>
      <c r="J498">
        <f>WEEKNUM(Лист1[[#This Row],[Дата]])</f>
        <v>23</v>
      </c>
      <c r="K498" s="14">
        <f t="shared" si="14"/>
        <v>0.30016379920303132</v>
      </c>
      <c r="L498" s="14">
        <f t="shared" si="15"/>
        <v>0.14393748364794223</v>
      </c>
    </row>
    <row r="499" spans="1:12" x14ac:dyDescent="0.3">
      <c r="A499" s="1">
        <v>43983</v>
      </c>
      <c r="B499" s="2" t="s">
        <v>26</v>
      </c>
      <c r="C499">
        <v>4408.5</v>
      </c>
      <c r="D499">
        <v>410892</v>
      </c>
      <c r="E499">
        <v>346029.05</v>
      </c>
      <c r="F499">
        <v>36168.753846153842</v>
      </c>
      <c r="G499">
        <v>6</v>
      </c>
      <c r="H499">
        <v>237</v>
      </c>
      <c r="I499">
        <v>175</v>
      </c>
      <c r="J499">
        <f>WEEKNUM(Лист1[[#This Row],[Дата]])</f>
        <v>23</v>
      </c>
      <c r="K499" s="14">
        <f t="shared" si="14"/>
        <v>0.18744943524250351</v>
      </c>
      <c r="L499" s="14">
        <f t="shared" si="15"/>
        <v>6.9833912935384893E-2</v>
      </c>
    </row>
    <row r="500" spans="1:12" x14ac:dyDescent="0.3">
      <c r="A500" s="1">
        <v>43983</v>
      </c>
      <c r="B500" s="2" t="s">
        <v>15</v>
      </c>
      <c r="C500">
        <v>11416.5</v>
      </c>
      <c r="D500">
        <v>1007742</v>
      </c>
      <c r="E500">
        <v>815296.88</v>
      </c>
      <c r="F500">
        <v>145147.84546153847</v>
      </c>
      <c r="G500">
        <v>10</v>
      </c>
      <c r="H500">
        <v>719</v>
      </c>
      <c r="I500">
        <v>627</v>
      </c>
      <c r="J500">
        <f>WEEKNUM(Лист1[[#This Row],[Дата]])</f>
        <v>23</v>
      </c>
      <c r="K500" s="14">
        <f t="shared" si="14"/>
        <v>0.23604299822660918</v>
      </c>
      <c r="L500" s="14">
        <f t="shared" si="15"/>
        <v>4.6933912190284345E-2</v>
      </c>
    </row>
    <row r="501" spans="1:12" x14ac:dyDescent="0.3">
      <c r="A501" s="1">
        <v>43983</v>
      </c>
      <c r="B501" s="2" t="s">
        <v>24</v>
      </c>
      <c r="C501">
        <v>7816.5</v>
      </c>
      <c r="D501">
        <v>636345</v>
      </c>
      <c r="E501">
        <v>550528.66300000006</v>
      </c>
      <c r="F501">
        <v>190344.3008</v>
      </c>
      <c r="G501">
        <v>15</v>
      </c>
      <c r="H501">
        <v>453</v>
      </c>
      <c r="I501">
        <v>370</v>
      </c>
      <c r="J501">
        <f>WEEKNUM(Лист1[[#This Row],[Дата]])</f>
        <v>23</v>
      </c>
      <c r="K501" s="14">
        <f t="shared" si="14"/>
        <v>0.15587987105405252</v>
      </c>
      <c r="L501" s="14">
        <f t="shared" si="15"/>
        <v>-0.16426303938901077</v>
      </c>
    </row>
    <row r="502" spans="1:12" x14ac:dyDescent="0.3">
      <c r="A502" s="1">
        <v>43983</v>
      </c>
      <c r="B502" s="2" t="s">
        <v>21</v>
      </c>
      <c r="C502">
        <v>64740</v>
      </c>
      <c r="D502">
        <v>5800290</v>
      </c>
      <c r="E502">
        <v>4332158.4330000002</v>
      </c>
      <c r="F502">
        <v>205428.24997692305</v>
      </c>
      <c r="G502">
        <v>37</v>
      </c>
      <c r="H502">
        <v>4722</v>
      </c>
      <c r="I502">
        <v>4352</v>
      </c>
      <c r="J502">
        <f>WEEKNUM(Лист1[[#This Row],[Дата]])</f>
        <v>23</v>
      </c>
      <c r="K502" s="14">
        <f t="shared" si="14"/>
        <v>0.33889147631734357</v>
      </c>
      <c r="L502" s="14">
        <f t="shared" si="15"/>
        <v>0.21769658362307348</v>
      </c>
    </row>
    <row r="503" spans="1:12" x14ac:dyDescent="0.3">
      <c r="A503" s="1">
        <v>43983</v>
      </c>
      <c r="B503" s="2" t="s">
        <v>10</v>
      </c>
      <c r="C503">
        <v>349699.5</v>
      </c>
      <c r="D503">
        <v>37257840.18135</v>
      </c>
      <c r="E503">
        <v>27640203.134</v>
      </c>
      <c r="F503">
        <v>744856.58547692304</v>
      </c>
      <c r="G503">
        <v>123</v>
      </c>
      <c r="H503">
        <v>20325</v>
      </c>
      <c r="I503">
        <v>18935</v>
      </c>
      <c r="J503">
        <f>WEEKNUM(Лист1[[#This Row],[Дата]])</f>
        <v>23</v>
      </c>
      <c r="K503" s="14">
        <f t="shared" si="14"/>
        <v>0.34795826212722075</v>
      </c>
      <c r="L503" s="14">
        <f t="shared" si="15"/>
        <v>0.23814532508286637</v>
      </c>
    </row>
    <row r="504" spans="1:12" x14ac:dyDescent="0.3">
      <c r="A504" s="1">
        <v>43983</v>
      </c>
      <c r="B504" s="2" t="s">
        <v>20</v>
      </c>
      <c r="C504">
        <v>77269.5</v>
      </c>
      <c r="D504">
        <v>6829921.5</v>
      </c>
      <c r="E504">
        <v>5152925.182</v>
      </c>
      <c r="F504">
        <v>219200.11557692307</v>
      </c>
      <c r="G504">
        <v>31</v>
      </c>
      <c r="H504">
        <v>5468</v>
      </c>
      <c r="I504">
        <v>5081</v>
      </c>
      <c r="J504">
        <f>WEEKNUM(Лист1[[#This Row],[Дата]])</f>
        <v>23</v>
      </c>
      <c r="K504" s="14">
        <f t="shared" si="14"/>
        <v>0.32544550110256187</v>
      </c>
      <c r="L504" s="14">
        <f t="shared" si="15"/>
        <v>0.21344259995126985</v>
      </c>
    </row>
    <row r="505" spans="1:12" x14ac:dyDescent="0.3">
      <c r="A505" s="1">
        <v>43983</v>
      </c>
      <c r="B505" s="2" t="s">
        <v>23</v>
      </c>
      <c r="C505">
        <v>9474</v>
      </c>
      <c r="D505">
        <v>802447.5</v>
      </c>
      <c r="E505">
        <v>682814.14599999995</v>
      </c>
      <c r="F505">
        <v>81560.983369230773</v>
      </c>
      <c r="G505">
        <v>7</v>
      </c>
      <c r="H505">
        <v>500</v>
      </c>
      <c r="I505">
        <v>418</v>
      </c>
      <c r="J505">
        <f>WEEKNUM(Лист1[[#This Row],[Дата]])</f>
        <v>23</v>
      </c>
      <c r="K505" s="14">
        <f t="shared" si="14"/>
        <v>0.17520632034474584</v>
      </c>
      <c r="L505" s="14">
        <f t="shared" si="15"/>
        <v>4.7445310292286137E-2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C209-7839-4456-B8F1-D5AB4B055148}">
  <dimension ref="A3:I24"/>
  <sheetViews>
    <sheetView workbookViewId="0">
      <selection activeCell="J2" sqref="J2"/>
    </sheetView>
  </sheetViews>
  <sheetFormatPr defaultRowHeight="14.4" x14ac:dyDescent="0.3"/>
  <cols>
    <col min="1" max="1" width="28" customWidth="1"/>
    <col min="2" max="7" width="12" bestFit="1" customWidth="1"/>
    <col min="8" max="8" width="1.5546875" bestFit="1" customWidth="1"/>
    <col min="9" max="9" width="12" bestFit="1" customWidth="1"/>
    <col min="10" max="10" width="12.77734375" bestFit="1" customWidth="1"/>
    <col min="11" max="11" width="38.33203125" bestFit="1" customWidth="1"/>
    <col min="12" max="12" width="12.77734375" bestFit="1" customWidth="1"/>
    <col min="13" max="13" width="38.33203125" bestFit="1" customWidth="1"/>
    <col min="14" max="14" width="12.77734375" bestFit="1" customWidth="1"/>
    <col min="15" max="15" width="38.33203125" bestFit="1" customWidth="1"/>
    <col min="16" max="16" width="17" bestFit="1" customWidth="1"/>
    <col min="17" max="17" width="42.5546875" bestFit="1" customWidth="1"/>
    <col min="18" max="18" width="11" bestFit="1" customWidth="1"/>
    <col min="19" max="20" width="9" bestFit="1" customWidth="1"/>
    <col min="21" max="22" width="11" bestFit="1" customWidth="1"/>
    <col min="23" max="25" width="10" bestFit="1" customWidth="1"/>
    <col min="26" max="27" width="12" bestFit="1" customWidth="1"/>
    <col min="28" max="28" width="8" bestFit="1" customWidth="1"/>
    <col min="29" max="29" width="11" bestFit="1" customWidth="1"/>
    <col min="30" max="30" width="8" bestFit="1" customWidth="1"/>
    <col min="31" max="31" width="11" bestFit="1" customWidth="1"/>
    <col min="32" max="34" width="9" bestFit="1" customWidth="1"/>
    <col min="35" max="35" width="10" bestFit="1" customWidth="1"/>
    <col min="36" max="36" width="11" bestFit="1" customWidth="1"/>
    <col min="37" max="38" width="10" bestFit="1" customWidth="1"/>
    <col min="39" max="40" width="12" bestFit="1" customWidth="1"/>
    <col min="41" max="42" width="10" bestFit="1" customWidth="1"/>
    <col min="43" max="45" width="8" bestFit="1" customWidth="1"/>
    <col min="46" max="46" width="11" bestFit="1" customWidth="1"/>
    <col min="47" max="47" width="10" bestFit="1" customWidth="1"/>
    <col min="48" max="49" width="11" bestFit="1" customWidth="1"/>
    <col min="50" max="50" width="9" bestFit="1" customWidth="1"/>
    <col min="51" max="51" width="10" bestFit="1" customWidth="1"/>
    <col min="52" max="53" width="12" bestFit="1" customWidth="1"/>
    <col min="54" max="54" width="10" bestFit="1" customWidth="1"/>
    <col min="55" max="55" width="12" bestFit="1" customWidth="1"/>
    <col min="56" max="58" width="8" bestFit="1" customWidth="1"/>
    <col min="59" max="59" width="10" bestFit="1" customWidth="1"/>
    <col min="60" max="60" width="11" bestFit="1" customWidth="1"/>
    <col min="61" max="61" width="10" bestFit="1" customWidth="1"/>
    <col min="62" max="62" width="8" bestFit="1" customWidth="1"/>
    <col min="63" max="63" width="11" bestFit="1" customWidth="1"/>
    <col min="64" max="67" width="9" bestFit="1" customWidth="1"/>
    <col min="68" max="68" width="11" bestFit="1" customWidth="1"/>
    <col min="69" max="70" width="12" bestFit="1" customWidth="1"/>
    <col min="71" max="71" width="11" bestFit="1" customWidth="1"/>
    <col min="72" max="72" width="12" bestFit="1" customWidth="1"/>
    <col min="73" max="73" width="11" bestFit="1" customWidth="1"/>
    <col min="74" max="75" width="12" bestFit="1" customWidth="1"/>
    <col min="76" max="76" width="9" bestFit="1" customWidth="1"/>
    <col min="77" max="77" width="8" bestFit="1" customWidth="1"/>
    <col min="78" max="78" width="7" bestFit="1" customWidth="1"/>
    <col min="79" max="79" width="8" bestFit="1" customWidth="1"/>
    <col min="80" max="80" width="10" bestFit="1" customWidth="1"/>
    <col min="81" max="84" width="8" bestFit="1" customWidth="1"/>
    <col min="85" max="85" width="11" bestFit="1" customWidth="1"/>
    <col min="86" max="86" width="10" bestFit="1" customWidth="1"/>
    <col min="87" max="87" width="9" bestFit="1" customWidth="1"/>
    <col min="88" max="88" width="11" bestFit="1" customWidth="1"/>
    <col min="89" max="90" width="9" bestFit="1" customWidth="1"/>
    <col min="91" max="91" width="12" bestFit="1" customWidth="1"/>
    <col min="92" max="92" width="9" bestFit="1" customWidth="1"/>
    <col min="93" max="93" width="11" bestFit="1" customWidth="1"/>
    <col min="94" max="94" width="9" bestFit="1" customWidth="1"/>
    <col min="95" max="95" width="12" bestFit="1" customWidth="1"/>
    <col min="96" max="96" width="7.109375" bestFit="1" customWidth="1"/>
    <col min="97" max="97" width="5.6640625" bestFit="1" customWidth="1"/>
    <col min="98" max="98" width="12" bestFit="1" customWidth="1"/>
  </cols>
  <sheetData>
    <row r="3" spans="1:9" x14ac:dyDescent="0.3">
      <c r="A3" s="3" t="s">
        <v>41</v>
      </c>
      <c r="B3" s="3" t="s">
        <v>33</v>
      </c>
    </row>
    <row r="4" spans="1:9" x14ac:dyDescent="0.3">
      <c r="A4" s="3" t="s">
        <v>33</v>
      </c>
      <c r="B4">
        <v>18</v>
      </c>
      <c r="C4">
        <v>19</v>
      </c>
      <c r="D4">
        <v>20</v>
      </c>
      <c r="E4">
        <v>21</v>
      </c>
      <c r="F4">
        <v>22</v>
      </c>
      <c r="G4">
        <v>23</v>
      </c>
      <c r="H4" t="s">
        <v>34</v>
      </c>
      <c r="I4" t="s">
        <v>29</v>
      </c>
    </row>
    <row r="5" spans="1:9" x14ac:dyDescent="0.3">
      <c r="A5" s="4" t="s">
        <v>21</v>
      </c>
      <c r="B5" s="2">
        <v>30712774.5</v>
      </c>
      <c r="C5" s="2">
        <v>41802406.5</v>
      </c>
      <c r="D5" s="2">
        <v>43073946</v>
      </c>
      <c r="E5" s="2">
        <v>44027379</v>
      </c>
      <c r="F5" s="2">
        <v>46082482.5</v>
      </c>
      <c r="G5" s="2">
        <v>12301138.5</v>
      </c>
      <c r="H5" s="2"/>
      <c r="I5" s="2">
        <v>218000127</v>
      </c>
    </row>
    <row r="6" spans="1:9" x14ac:dyDescent="0.3">
      <c r="A6" s="4" t="s">
        <v>20</v>
      </c>
      <c r="B6" s="2">
        <v>35815087.5</v>
      </c>
      <c r="C6" s="2">
        <v>45896485.5</v>
      </c>
      <c r="D6" s="2">
        <v>47788089</v>
      </c>
      <c r="E6" s="2">
        <v>49899202.5</v>
      </c>
      <c r="F6" s="2">
        <v>49667571</v>
      </c>
      <c r="G6" s="2">
        <v>14342568</v>
      </c>
      <c r="H6" s="2"/>
      <c r="I6" s="2">
        <v>243409003.5</v>
      </c>
    </row>
    <row r="7" spans="1:9" x14ac:dyDescent="0.3">
      <c r="A7" s="4" t="s">
        <v>19</v>
      </c>
      <c r="B7" s="2">
        <v>15108213</v>
      </c>
      <c r="C7" s="2">
        <v>20145426</v>
      </c>
      <c r="D7" s="2">
        <v>23961297</v>
      </c>
      <c r="E7" s="2">
        <v>26557657.5</v>
      </c>
      <c r="F7" s="2">
        <v>26950839</v>
      </c>
      <c r="G7" s="2">
        <v>7859404.5</v>
      </c>
      <c r="H7" s="2"/>
      <c r="I7" s="2">
        <v>120582837</v>
      </c>
    </row>
    <row r="8" spans="1:9" x14ac:dyDescent="0.3">
      <c r="A8" s="4" t="s">
        <v>18</v>
      </c>
      <c r="B8" s="2">
        <v>13594765.5</v>
      </c>
      <c r="C8" s="2">
        <v>18601002</v>
      </c>
      <c r="D8" s="2">
        <v>20155242</v>
      </c>
      <c r="E8" s="2">
        <v>20873463</v>
      </c>
      <c r="F8" s="2">
        <v>22030132.5</v>
      </c>
      <c r="G8" s="2">
        <v>6418930.5</v>
      </c>
      <c r="H8" s="2"/>
      <c r="I8" s="2">
        <v>101673535.5</v>
      </c>
    </row>
    <row r="9" spans="1:9" x14ac:dyDescent="0.3">
      <c r="A9" s="4" t="s">
        <v>16</v>
      </c>
      <c r="B9" s="2">
        <v>12049428</v>
      </c>
      <c r="C9" s="2">
        <v>15531142.5</v>
      </c>
      <c r="D9" s="2">
        <v>17064159</v>
      </c>
      <c r="E9" s="2">
        <v>17556202.5</v>
      </c>
      <c r="F9" s="2">
        <v>18328357.5</v>
      </c>
      <c r="G9" s="2">
        <v>5333292</v>
      </c>
      <c r="H9" s="2"/>
      <c r="I9" s="2">
        <v>85862581.5</v>
      </c>
    </row>
    <row r="10" spans="1:9" x14ac:dyDescent="0.3">
      <c r="A10" s="4" t="s">
        <v>9</v>
      </c>
      <c r="B10" s="2">
        <v>105194572.5</v>
      </c>
      <c r="C10" s="2">
        <v>153717387</v>
      </c>
      <c r="D10" s="2">
        <v>140808624</v>
      </c>
      <c r="E10" s="2">
        <v>148967520</v>
      </c>
      <c r="F10" s="2">
        <v>149804881.5</v>
      </c>
      <c r="G10" s="2">
        <v>39631443</v>
      </c>
      <c r="H10" s="2"/>
      <c r="I10" s="2">
        <v>738124428</v>
      </c>
    </row>
    <row r="11" spans="1:9" x14ac:dyDescent="0.3">
      <c r="A11" s="4" t="s">
        <v>14</v>
      </c>
      <c r="B11" s="2">
        <v>110298946.5</v>
      </c>
      <c r="C11" s="2">
        <v>161297634</v>
      </c>
      <c r="D11" s="2">
        <v>148169041.5</v>
      </c>
      <c r="E11" s="2">
        <v>157098943.5</v>
      </c>
      <c r="F11" s="2">
        <v>156231699</v>
      </c>
      <c r="G11" s="2">
        <v>41050689</v>
      </c>
      <c r="H11" s="2"/>
      <c r="I11" s="2">
        <v>774146953.5</v>
      </c>
    </row>
    <row r="12" spans="1:9" x14ac:dyDescent="0.3">
      <c r="A12" s="4" t="s">
        <v>13</v>
      </c>
      <c r="B12" s="2">
        <v>10975656</v>
      </c>
      <c r="C12" s="2">
        <v>16457991</v>
      </c>
      <c r="D12" s="2">
        <v>20131162.5</v>
      </c>
      <c r="E12" s="2">
        <v>20492739</v>
      </c>
      <c r="F12" s="2">
        <v>21529239</v>
      </c>
      <c r="G12" s="2">
        <v>6005511</v>
      </c>
      <c r="H12" s="2"/>
      <c r="I12" s="2">
        <v>95592298.5</v>
      </c>
    </row>
    <row r="13" spans="1:9" x14ac:dyDescent="0.3">
      <c r="A13" s="4" t="s">
        <v>12</v>
      </c>
      <c r="B13" s="2">
        <v>4929874.5</v>
      </c>
      <c r="C13" s="2">
        <v>6853165.5</v>
      </c>
      <c r="D13" s="2">
        <v>7900948.5</v>
      </c>
      <c r="E13" s="2">
        <v>8761536</v>
      </c>
      <c r="F13" s="2">
        <v>9872476.5</v>
      </c>
      <c r="G13" s="2">
        <v>2716629</v>
      </c>
      <c r="H13" s="2"/>
      <c r="I13" s="2">
        <v>41034630</v>
      </c>
    </row>
    <row r="14" spans="1:9" x14ac:dyDescent="0.3">
      <c r="A14" s="4" t="s">
        <v>11</v>
      </c>
      <c r="B14" s="2">
        <v>5841010.5</v>
      </c>
      <c r="C14" s="2">
        <v>8427069</v>
      </c>
      <c r="D14" s="2">
        <v>9130276.5</v>
      </c>
      <c r="E14" s="2">
        <v>10427923.5</v>
      </c>
      <c r="F14" s="2">
        <v>11858032.5</v>
      </c>
      <c r="G14" s="2">
        <v>3118728</v>
      </c>
      <c r="H14" s="2"/>
      <c r="I14" s="2">
        <v>48803040</v>
      </c>
    </row>
    <row r="15" spans="1:9" x14ac:dyDescent="0.3">
      <c r="A15" s="4" t="s">
        <v>22</v>
      </c>
      <c r="B15" s="2">
        <v>1343506.5</v>
      </c>
      <c r="C15" s="2">
        <v>5359294.5</v>
      </c>
      <c r="D15" s="2">
        <v>7520254.5</v>
      </c>
      <c r="E15" s="2">
        <v>8514150</v>
      </c>
      <c r="F15" s="2">
        <v>9176920.5</v>
      </c>
      <c r="G15" s="2">
        <v>2902422</v>
      </c>
      <c r="H15" s="2"/>
      <c r="I15" s="2">
        <v>34816548</v>
      </c>
    </row>
    <row r="16" spans="1:9" x14ac:dyDescent="0.3">
      <c r="A16" s="4" t="s">
        <v>24</v>
      </c>
      <c r="B16" s="2"/>
      <c r="C16" s="2"/>
      <c r="D16" s="2"/>
      <c r="E16" s="2"/>
      <c r="F16" s="2">
        <v>2082282</v>
      </c>
      <c r="G16" s="2">
        <v>1260316.5</v>
      </c>
      <c r="H16" s="2"/>
      <c r="I16" s="2">
        <v>3342598.5</v>
      </c>
    </row>
    <row r="17" spans="1:9" x14ac:dyDescent="0.3">
      <c r="A17" s="4" t="s">
        <v>10</v>
      </c>
      <c r="B17" s="2">
        <v>196427077.5</v>
      </c>
      <c r="C17" s="2">
        <v>270383628</v>
      </c>
      <c r="D17" s="2">
        <v>272126307</v>
      </c>
      <c r="E17" s="2">
        <v>274182617.06999999</v>
      </c>
      <c r="F17" s="2">
        <v>290966253</v>
      </c>
      <c r="G17" s="2">
        <v>76638018.181349993</v>
      </c>
      <c r="H17" s="2"/>
      <c r="I17" s="2">
        <v>1380723900.7513499</v>
      </c>
    </row>
    <row r="18" spans="1:9" x14ac:dyDescent="0.3">
      <c r="A18" s="4" t="s">
        <v>17</v>
      </c>
      <c r="B18" s="2">
        <v>147842532</v>
      </c>
      <c r="C18" s="2">
        <v>207019218.75059998</v>
      </c>
      <c r="D18" s="2">
        <v>202445869.82999998</v>
      </c>
      <c r="E18" s="2">
        <v>203080205.97659999</v>
      </c>
      <c r="F18" s="2">
        <v>218126696.75384998</v>
      </c>
      <c r="G18" s="2">
        <v>57097858.5</v>
      </c>
      <c r="H18" s="2"/>
      <c r="I18" s="2">
        <v>1035612381.8110499</v>
      </c>
    </row>
    <row r="19" spans="1:9" x14ac:dyDescent="0.3">
      <c r="A19" s="4" t="s">
        <v>15</v>
      </c>
      <c r="B19" s="2">
        <v>3893119.5</v>
      </c>
      <c r="C19" s="2">
        <v>5726781</v>
      </c>
      <c r="D19" s="2">
        <v>6600453</v>
      </c>
      <c r="E19" s="2">
        <v>7388122.5</v>
      </c>
      <c r="F19" s="2">
        <v>7545831</v>
      </c>
      <c r="G19" s="2">
        <v>2053257</v>
      </c>
      <c r="H19" s="2"/>
      <c r="I19" s="2">
        <v>33207564</v>
      </c>
    </row>
    <row r="20" spans="1:9" x14ac:dyDescent="0.3">
      <c r="A20" s="4" t="s">
        <v>25</v>
      </c>
      <c r="B20" s="2"/>
      <c r="C20" s="2"/>
      <c r="D20" s="2"/>
      <c r="E20" s="2"/>
      <c r="F20" s="2"/>
      <c r="G20" s="2">
        <v>882906</v>
      </c>
      <c r="H20" s="2"/>
      <c r="I20" s="2">
        <v>882906</v>
      </c>
    </row>
    <row r="21" spans="1:9" x14ac:dyDescent="0.3">
      <c r="A21" s="4" t="s">
        <v>23</v>
      </c>
      <c r="B21" s="2"/>
      <c r="C21" s="2"/>
      <c r="D21" s="2"/>
      <c r="E21" s="2"/>
      <c r="F21" s="2">
        <v>3995685</v>
      </c>
      <c r="G21" s="2">
        <v>1668471</v>
      </c>
      <c r="H21" s="2"/>
      <c r="I21" s="2">
        <v>5664156</v>
      </c>
    </row>
    <row r="22" spans="1:9" x14ac:dyDescent="0.3">
      <c r="A22" s="4" t="s">
        <v>26</v>
      </c>
      <c r="B22" s="2"/>
      <c r="C22" s="2"/>
      <c r="D22" s="2"/>
      <c r="E22" s="2"/>
      <c r="F22" s="2"/>
      <c r="G22" s="2">
        <v>879727.5</v>
      </c>
      <c r="H22" s="2"/>
      <c r="I22" s="2">
        <v>879727.5</v>
      </c>
    </row>
    <row r="23" spans="1:9" x14ac:dyDescent="0.3">
      <c r="A23" s="4" t="s">
        <v>28</v>
      </c>
      <c r="B23" s="2"/>
      <c r="C23" s="2"/>
      <c r="D23" s="2"/>
      <c r="E23" s="2"/>
      <c r="F23" s="2"/>
      <c r="G23" s="2"/>
      <c r="H23" s="2"/>
      <c r="I23" s="2"/>
    </row>
    <row r="24" spans="1:9" x14ac:dyDescent="0.3">
      <c r="A24" s="4" t="s">
        <v>29</v>
      </c>
      <c r="B24" s="2">
        <v>694026564</v>
      </c>
      <c r="C24" s="2">
        <v>977218631.25059998</v>
      </c>
      <c r="D24" s="2">
        <v>966875670.32999992</v>
      </c>
      <c r="E24" s="2">
        <v>997827662.04659986</v>
      </c>
      <c r="F24" s="2">
        <v>1044249379.25385</v>
      </c>
      <c r="G24" s="2">
        <v>282161310.18134999</v>
      </c>
      <c r="H24" s="2"/>
      <c r="I24" s="2">
        <v>4962359217.0623999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4FA1D-2654-43FF-B58F-5CEDFBD83CF1}">
  <dimension ref="A2:N23"/>
  <sheetViews>
    <sheetView workbookViewId="0">
      <selection activeCell="D22" sqref="D22"/>
    </sheetView>
  </sheetViews>
  <sheetFormatPr defaultRowHeight="14.4" x14ac:dyDescent="0.3"/>
  <cols>
    <col min="1" max="1" width="23" customWidth="1"/>
    <col min="2" max="2" width="30.77734375" bestFit="1" customWidth="1"/>
    <col min="5" max="5" width="5.44140625" customWidth="1"/>
    <col min="6" max="6" width="20.5546875" customWidth="1"/>
    <col min="7" max="7" width="14" customWidth="1"/>
    <col min="8" max="8" width="13" customWidth="1"/>
    <col min="11" max="11" width="23.33203125" customWidth="1"/>
    <col min="12" max="12" width="15.5546875" customWidth="1"/>
    <col min="13" max="13" width="11.44140625" customWidth="1"/>
    <col min="14" max="14" width="20.109375" customWidth="1"/>
  </cols>
  <sheetData>
    <row r="2" spans="1:14" x14ac:dyDescent="0.3">
      <c r="A2" s="12" t="s">
        <v>42</v>
      </c>
      <c r="B2" s="9"/>
      <c r="C2" s="9"/>
    </row>
    <row r="3" spans="1:14" x14ac:dyDescent="0.3">
      <c r="A3" s="3" t="s">
        <v>33</v>
      </c>
      <c r="B3" t="s">
        <v>37</v>
      </c>
      <c r="C3" s="5" t="s">
        <v>35</v>
      </c>
      <c r="F3" s="11" t="s">
        <v>36</v>
      </c>
      <c r="G3" s="10"/>
      <c r="H3" s="10"/>
      <c r="K3" s="12" t="s">
        <v>40</v>
      </c>
      <c r="L3" s="9"/>
      <c r="M3" s="9"/>
      <c r="N3" s="9"/>
    </row>
    <row r="4" spans="1:14" x14ac:dyDescent="0.3">
      <c r="A4" s="4" t="s">
        <v>21</v>
      </c>
      <c r="B4" s="2">
        <v>218000127</v>
      </c>
      <c r="C4">
        <f>B4/$B$23*100</f>
        <v>4.3930742911644938</v>
      </c>
      <c r="F4" s="13" t="s">
        <v>10</v>
      </c>
      <c r="G4" s="7">
        <v>1380723900.7513502</v>
      </c>
      <c r="H4" s="8">
        <f>G4/$B$23*100</f>
        <v>27.82394099975507</v>
      </c>
      <c r="K4" t="s">
        <v>1</v>
      </c>
      <c r="L4" t="s">
        <v>37</v>
      </c>
      <c r="M4" t="s">
        <v>38</v>
      </c>
      <c r="N4" t="s">
        <v>39</v>
      </c>
    </row>
    <row r="5" spans="1:14" x14ac:dyDescent="0.3">
      <c r="A5" s="4" t="s">
        <v>20</v>
      </c>
      <c r="B5" s="2">
        <v>243409003.5</v>
      </c>
      <c r="C5">
        <f t="shared" ref="C5:C22" si="0">B5/$B$23*100</f>
        <v>4.9051064796573192</v>
      </c>
      <c r="F5" s="13" t="s">
        <v>17</v>
      </c>
      <c r="G5" s="7">
        <v>1035612381.8110501</v>
      </c>
      <c r="H5" s="8">
        <f>G5/$B$23*100</f>
        <v>20.869355411640438</v>
      </c>
      <c r="K5" s="13" t="s">
        <v>9</v>
      </c>
      <c r="L5" s="7">
        <v>39631443</v>
      </c>
      <c r="M5" s="7">
        <v>108</v>
      </c>
      <c r="N5" s="8">
        <f>L5/M5</f>
        <v>366957.80555555556</v>
      </c>
    </row>
    <row r="6" spans="1:14" x14ac:dyDescent="0.3">
      <c r="A6" s="4" t="s">
        <v>19</v>
      </c>
      <c r="B6" s="2">
        <v>120582837</v>
      </c>
      <c r="C6">
        <f t="shared" si="0"/>
        <v>2.429949782462185</v>
      </c>
      <c r="F6" s="13" t="s">
        <v>14</v>
      </c>
      <c r="G6" s="7">
        <v>774146953.5</v>
      </c>
      <c r="H6" s="8">
        <f>G6/$B$23*100</f>
        <v>15.600381182365847</v>
      </c>
      <c r="K6" s="13" t="s">
        <v>14</v>
      </c>
      <c r="L6" s="7">
        <v>41050689</v>
      </c>
      <c r="M6" s="7">
        <v>118</v>
      </c>
      <c r="N6" s="8">
        <f>L6/M6</f>
        <v>347887.19491525425</v>
      </c>
    </row>
    <row r="7" spans="1:14" x14ac:dyDescent="0.3">
      <c r="A7" s="4" t="s">
        <v>18</v>
      </c>
      <c r="B7" s="2">
        <v>101673535.5</v>
      </c>
      <c r="C7">
        <f t="shared" si="0"/>
        <v>2.0488951132439044</v>
      </c>
      <c r="F7" s="4" t="s">
        <v>9</v>
      </c>
      <c r="G7" s="2">
        <v>738124428</v>
      </c>
      <c r="H7" s="6">
        <f>G7/$B$23*100</f>
        <v>14.874465868211617</v>
      </c>
      <c r="K7" s="13" t="s">
        <v>10</v>
      </c>
      <c r="L7" s="7">
        <v>76638018.181349993</v>
      </c>
      <c r="M7" s="7">
        <v>247</v>
      </c>
      <c r="N7" s="8">
        <f>L7/M7</f>
        <v>310275.37725242914</v>
      </c>
    </row>
    <row r="8" spans="1:14" x14ac:dyDescent="0.3">
      <c r="A8" s="4" t="s">
        <v>16</v>
      </c>
      <c r="B8" s="2">
        <v>85862581.5</v>
      </c>
      <c r="C8">
        <f t="shared" si="0"/>
        <v>1.7302774294285899</v>
      </c>
      <c r="F8" s="4" t="s">
        <v>20</v>
      </c>
      <c r="G8" s="2">
        <v>243409003.5</v>
      </c>
      <c r="H8" s="6">
        <f>G8/$B$23*100</f>
        <v>4.9051064796573192</v>
      </c>
      <c r="K8" s="4" t="s">
        <v>20</v>
      </c>
      <c r="L8" s="2">
        <v>14342568</v>
      </c>
      <c r="M8" s="2">
        <v>62</v>
      </c>
      <c r="N8" s="6">
        <f>L8/M8</f>
        <v>231331.74193548388</v>
      </c>
    </row>
    <row r="9" spans="1:14" x14ac:dyDescent="0.3">
      <c r="A9" s="4" t="s">
        <v>9</v>
      </c>
      <c r="B9" s="2">
        <v>738124428</v>
      </c>
      <c r="C9">
        <f t="shared" si="0"/>
        <v>14.874465868211617</v>
      </c>
      <c r="F9" s="4" t="s">
        <v>21</v>
      </c>
      <c r="G9" s="2">
        <v>218000127</v>
      </c>
      <c r="H9" s="6">
        <f>G9/$B$23*100</f>
        <v>4.3930742911644938</v>
      </c>
      <c r="K9" s="4" t="s">
        <v>17</v>
      </c>
      <c r="L9" s="2">
        <v>57097858.5</v>
      </c>
      <c r="M9" s="2">
        <v>257</v>
      </c>
      <c r="N9" s="6">
        <f>L9/M9</f>
        <v>222170.65564202334</v>
      </c>
    </row>
    <row r="10" spans="1:14" x14ac:dyDescent="0.3">
      <c r="A10" s="4" t="s">
        <v>14</v>
      </c>
      <c r="B10" s="2">
        <v>774146953.5</v>
      </c>
      <c r="C10">
        <f t="shared" si="0"/>
        <v>15.600381182365847</v>
      </c>
      <c r="F10" s="4" t="s">
        <v>19</v>
      </c>
      <c r="G10" s="2">
        <v>120582837</v>
      </c>
      <c r="H10" s="6">
        <f>G10/$B$23*100</f>
        <v>2.429949782462185</v>
      </c>
      <c r="K10" s="4" t="s">
        <v>19</v>
      </c>
      <c r="L10" s="2">
        <v>7859404.5</v>
      </c>
      <c r="M10" s="2">
        <v>46</v>
      </c>
      <c r="N10" s="6">
        <f>L10/M10</f>
        <v>170856.61956521738</v>
      </c>
    </row>
    <row r="11" spans="1:14" x14ac:dyDescent="0.3">
      <c r="A11" s="4" t="s">
        <v>13</v>
      </c>
      <c r="B11" s="2">
        <v>95592298.5</v>
      </c>
      <c r="C11">
        <f t="shared" si="0"/>
        <v>1.9263478180160518</v>
      </c>
      <c r="F11" s="4" t="s">
        <v>18</v>
      </c>
      <c r="G11" s="2">
        <v>101673535.5</v>
      </c>
      <c r="H11" s="6">
        <f>G11/$B$23*100</f>
        <v>2.0488951132439044</v>
      </c>
      <c r="K11" s="4" t="s">
        <v>21</v>
      </c>
      <c r="L11" s="2">
        <v>12301138.5</v>
      </c>
      <c r="M11" s="2">
        <v>74</v>
      </c>
      <c r="N11" s="6">
        <f>L11/M11</f>
        <v>166231.60135135136</v>
      </c>
    </row>
    <row r="12" spans="1:14" x14ac:dyDescent="0.3">
      <c r="A12" s="4" t="s">
        <v>12</v>
      </c>
      <c r="B12" s="2">
        <v>41034630</v>
      </c>
      <c r="C12">
        <f t="shared" si="0"/>
        <v>0.82691776643069248</v>
      </c>
      <c r="F12" s="4" t="s">
        <v>13</v>
      </c>
      <c r="G12" s="2">
        <v>95592298.5</v>
      </c>
      <c r="H12" s="6">
        <f>G12/$B$23*100</f>
        <v>1.9263478180160518</v>
      </c>
      <c r="K12" s="4" t="s">
        <v>18</v>
      </c>
      <c r="L12" s="2">
        <v>6418930.5</v>
      </c>
      <c r="M12" s="2">
        <v>42</v>
      </c>
      <c r="N12" s="6">
        <f>L12/M12</f>
        <v>152831.67857142858</v>
      </c>
    </row>
    <row r="13" spans="1:14" x14ac:dyDescent="0.3">
      <c r="A13" s="4" t="s">
        <v>11</v>
      </c>
      <c r="B13" s="2">
        <v>48803040</v>
      </c>
      <c r="C13">
        <f t="shared" si="0"/>
        <v>0.98346447456277142</v>
      </c>
      <c r="F13" s="4" t="s">
        <v>16</v>
      </c>
      <c r="G13" s="2">
        <v>85862581.5</v>
      </c>
      <c r="H13" s="6">
        <f>G13/$B$23*100</f>
        <v>1.7302774294285899</v>
      </c>
      <c r="K13" s="4" t="s">
        <v>13</v>
      </c>
      <c r="L13" s="2">
        <v>6005511</v>
      </c>
      <c r="M13" s="2">
        <v>40</v>
      </c>
      <c r="N13" s="6">
        <f>L13/M13</f>
        <v>150137.77499999999</v>
      </c>
    </row>
    <row r="14" spans="1:14" x14ac:dyDescent="0.3">
      <c r="A14" s="4" t="s">
        <v>22</v>
      </c>
      <c r="B14" s="2">
        <v>34816548</v>
      </c>
      <c r="C14">
        <f t="shared" si="0"/>
        <v>0.70161281110581453</v>
      </c>
      <c r="F14" s="4" t="s">
        <v>11</v>
      </c>
      <c r="G14" s="2">
        <v>48803040</v>
      </c>
      <c r="H14" s="6">
        <f>G14/$B$23*100</f>
        <v>0.98346447456277142</v>
      </c>
      <c r="K14" s="4" t="s">
        <v>16</v>
      </c>
      <c r="L14" s="2">
        <v>5333292</v>
      </c>
      <c r="M14" s="2">
        <v>42</v>
      </c>
      <c r="N14" s="6">
        <f>L14/M14</f>
        <v>126983.14285714286</v>
      </c>
    </row>
    <row r="15" spans="1:14" x14ac:dyDescent="0.3">
      <c r="A15" s="4" t="s">
        <v>24</v>
      </c>
      <c r="B15" s="2">
        <v>3342598.5</v>
      </c>
      <c r="C15">
        <f t="shared" si="0"/>
        <v>6.7359059547864406E-2</v>
      </c>
      <c r="F15" s="4" t="s">
        <v>12</v>
      </c>
      <c r="G15" s="2">
        <v>41034630</v>
      </c>
      <c r="H15" s="6">
        <f>G15/$B$23*100</f>
        <v>0.82691776643069248</v>
      </c>
      <c r="K15" s="4" t="s">
        <v>23</v>
      </c>
      <c r="L15" s="2">
        <v>1668471</v>
      </c>
      <c r="M15" s="2">
        <v>14</v>
      </c>
      <c r="N15" s="6">
        <f>L15/M15</f>
        <v>119176.5</v>
      </c>
    </row>
    <row r="16" spans="1:14" x14ac:dyDescent="0.3">
      <c r="A16" s="4" t="s">
        <v>10</v>
      </c>
      <c r="B16" s="2">
        <v>1380723900.7513502</v>
      </c>
      <c r="C16">
        <f t="shared" si="0"/>
        <v>27.82394099975507</v>
      </c>
      <c r="F16" s="4" t="s">
        <v>22</v>
      </c>
      <c r="G16" s="2">
        <v>34816548</v>
      </c>
      <c r="H16" s="6">
        <f>G16/$B$23*100</f>
        <v>0.70161281110581453</v>
      </c>
      <c r="K16" s="4" t="s">
        <v>15</v>
      </c>
      <c r="L16" s="2">
        <v>2053257</v>
      </c>
      <c r="M16" s="2">
        <v>20</v>
      </c>
      <c r="N16" s="6">
        <f>L16/M16</f>
        <v>102662.85</v>
      </c>
    </row>
    <row r="17" spans="1:14" x14ac:dyDescent="0.3">
      <c r="A17" s="4" t="s">
        <v>17</v>
      </c>
      <c r="B17" s="2">
        <v>1035612381.8110501</v>
      </c>
      <c r="C17">
        <f t="shared" si="0"/>
        <v>20.869355411640438</v>
      </c>
      <c r="F17" s="4" t="s">
        <v>15</v>
      </c>
      <c r="G17" s="2">
        <v>33207564</v>
      </c>
      <c r="H17" s="6">
        <f>G17/$B$23*100</f>
        <v>0.66918903987886014</v>
      </c>
      <c r="K17" s="4" t="s">
        <v>11</v>
      </c>
      <c r="L17" s="2">
        <v>3118728</v>
      </c>
      <c r="M17" s="2">
        <v>34</v>
      </c>
      <c r="N17" s="6">
        <f>L17/M17</f>
        <v>91727.294117647063</v>
      </c>
    </row>
    <row r="18" spans="1:14" x14ac:dyDescent="0.3">
      <c r="A18" s="4" t="s">
        <v>15</v>
      </c>
      <c r="B18" s="2">
        <v>33207564</v>
      </c>
      <c r="C18">
        <f t="shared" si="0"/>
        <v>0.66918903987886014</v>
      </c>
      <c r="F18" s="4" t="s">
        <v>23</v>
      </c>
      <c r="G18" s="2">
        <v>5664156</v>
      </c>
      <c r="H18" s="6">
        <f>G18/$B$23*100</f>
        <v>0.11414240187458752</v>
      </c>
      <c r="K18" s="4" t="s">
        <v>22</v>
      </c>
      <c r="L18" s="2">
        <v>2902422</v>
      </c>
      <c r="M18" s="2">
        <v>32</v>
      </c>
      <c r="N18" s="6">
        <f>L18/M18</f>
        <v>90700.6875</v>
      </c>
    </row>
    <row r="19" spans="1:14" x14ac:dyDescent="0.3">
      <c r="A19" s="4" t="s">
        <v>25</v>
      </c>
      <c r="B19" s="2">
        <v>882906</v>
      </c>
      <c r="C19">
        <f t="shared" si="0"/>
        <v>1.7792061424417787E-2</v>
      </c>
      <c r="F19" s="4" t="s">
        <v>24</v>
      </c>
      <c r="G19" s="2">
        <v>3342598.5</v>
      </c>
      <c r="H19" s="6">
        <f>G19/$B$23*100</f>
        <v>6.7359059547864406E-2</v>
      </c>
      <c r="K19" s="4" t="s">
        <v>12</v>
      </c>
      <c r="L19" s="2">
        <v>2716629</v>
      </c>
      <c r="M19" s="2">
        <v>36</v>
      </c>
      <c r="N19" s="6">
        <f>L19/M19</f>
        <v>75461.916666666672</v>
      </c>
    </row>
    <row r="20" spans="1:14" x14ac:dyDescent="0.3">
      <c r="A20" s="4" t="s">
        <v>23</v>
      </c>
      <c r="B20" s="2">
        <v>5664156</v>
      </c>
      <c r="C20">
        <f t="shared" si="0"/>
        <v>0.11414240187458752</v>
      </c>
      <c r="F20" s="4" t="s">
        <v>25</v>
      </c>
      <c r="G20" s="2">
        <v>882906</v>
      </c>
      <c r="H20" s="6">
        <f>G20/$B$23*100</f>
        <v>1.7792061424417787E-2</v>
      </c>
      <c r="K20" s="4" t="s">
        <v>26</v>
      </c>
      <c r="L20" s="2">
        <v>879727.5</v>
      </c>
      <c r="M20" s="2">
        <v>12</v>
      </c>
      <c r="N20" s="6">
        <f>L20/M20</f>
        <v>73310.625</v>
      </c>
    </row>
    <row r="21" spans="1:14" x14ac:dyDescent="0.3">
      <c r="A21" s="4" t="s">
        <v>26</v>
      </c>
      <c r="B21" s="2">
        <v>879727.5</v>
      </c>
      <c r="C21">
        <f t="shared" si="0"/>
        <v>1.7728009229464405E-2</v>
      </c>
      <c r="F21" s="4" t="s">
        <v>26</v>
      </c>
      <c r="G21" s="2">
        <v>879727.5</v>
      </c>
      <c r="H21" s="6">
        <f>G21/$B$23*100</f>
        <v>1.7728009229464405E-2</v>
      </c>
      <c r="K21" s="4" t="s">
        <v>25</v>
      </c>
      <c r="L21" s="2">
        <v>882906</v>
      </c>
      <c r="M21" s="2">
        <v>18</v>
      </c>
      <c r="N21" s="6">
        <f>L21/M21</f>
        <v>49050.333333333336</v>
      </c>
    </row>
    <row r="22" spans="1:14" x14ac:dyDescent="0.3">
      <c r="A22" s="4" t="s">
        <v>28</v>
      </c>
      <c r="B22" s="2"/>
      <c r="K22" s="4" t="s">
        <v>24</v>
      </c>
      <c r="L22" s="2">
        <v>1260316.5</v>
      </c>
      <c r="M22" s="2">
        <v>30</v>
      </c>
      <c r="N22" s="6">
        <f>L22/M22</f>
        <v>42010.55</v>
      </c>
    </row>
    <row r="23" spans="1:14" x14ac:dyDescent="0.3">
      <c r="A23" s="4" t="s">
        <v>29</v>
      </c>
      <c r="B23" s="2">
        <v>4962359217.0624008</v>
      </c>
    </row>
  </sheetData>
  <sortState xmlns:xlrd2="http://schemas.microsoft.com/office/spreadsheetml/2017/richdata2" ref="K5:N22">
    <sortCondition descending="1" ref="N5:N22"/>
  </sortState>
  <mergeCells count="3">
    <mergeCell ref="F3:H3"/>
    <mergeCell ref="K3:N3"/>
    <mergeCell ref="A2:C2"/>
  </mergeCells>
  <conditionalFormatting sqref="F4:H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6">
    <cfRule type="colorScale" priority="5">
      <colorScale>
        <cfvo type="min"/>
        <cfvo type="max"/>
        <color rgb="FF63BE7B"/>
        <color rgb="FFFFEF9C"/>
      </colorScale>
    </cfRule>
  </conditionalFormatting>
  <conditionalFormatting sqref="K5:N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4A28-9A72-4AF6-80FC-C7CC72FB3109}">
  <dimension ref="A3:E24"/>
  <sheetViews>
    <sheetView workbookViewId="0">
      <selection activeCell="D26" sqref="D26"/>
    </sheetView>
  </sheetViews>
  <sheetFormatPr defaultRowHeight="14.4" x14ac:dyDescent="0.3"/>
  <cols>
    <col min="1" max="1" width="20.6640625" bestFit="1" customWidth="1"/>
    <col min="2" max="2" width="28.21875" bestFit="1" customWidth="1"/>
    <col min="3" max="3" width="30.77734375" bestFit="1" customWidth="1"/>
    <col min="4" max="4" width="32.44140625" bestFit="1" customWidth="1"/>
    <col min="5" max="5" width="35" bestFit="1" customWidth="1"/>
    <col min="6" max="6" width="28.21875" bestFit="1" customWidth="1"/>
    <col min="7" max="7" width="30.77734375" bestFit="1" customWidth="1"/>
    <col min="8" max="8" width="28.21875" bestFit="1" customWidth="1"/>
    <col min="9" max="9" width="30.77734375" bestFit="1" customWidth="1"/>
    <col min="10" max="10" width="28.21875" bestFit="1" customWidth="1"/>
    <col min="11" max="11" width="30.77734375" bestFit="1" customWidth="1"/>
    <col min="12" max="12" width="28.21875" bestFit="1" customWidth="1"/>
    <col min="13" max="13" width="30.77734375" bestFit="1" customWidth="1"/>
    <col min="14" max="14" width="32.44140625" bestFit="1" customWidth="1"/>
    <col min="15" max="15" width="35" bestFit="1" customWidth="1"/>
    <col min="16" max="16" width="32.44140625" bestFit="1" customWidth="1"/>
    <col min="17" max="17" width="35" bestFit="1" customWidth="1"/>
  </cols>
  <sheetData>
    <row r="3" spans="1:5" x14ac:dyDescent="0.3">
      <c r="B3" s="3" t="s">
        <v>30</v>
      </c>
    </row>
    <row r="4" spans="1:5" x14ac:dyDescent="0.3">
      <c r="B4">
        <v>23</v>
      </c>
      <c r="D4" t="s">
        <v>47</v>
      </c>
      <c r="E4" t="s">
        <v>46</v>
      </c>
    </row>
    <row r="5" spans="1:5" x14ac:dyDescent="0.3">
      <c r="A5" s="3" t="s">
        <v>27</v>
      </c>
      <c r="B5" t="s">
        <v>45</v>
      </c>
      <c r="C5" t="s">
        <v>31</v>
      </c>
    </row>
    <row r="6" spans="1:5" x14ac:dyDescent="0.3">
      <c r="A6" s="4" t="s">
        <v>21</v>
      </c>
      <c r="B6" s="2">
        <v>0.41265848812854522</v>
      </c>
      <c r="C6" s="2">
        <v>12301138.5</v>
      </c>
      <c r="D6" s="2">
        <v>0.41265848812854522</v>
      </c>
      <c r="E6" s="2">
        <v>12301138.5</v>
      </c>
    </row>
    <row r="7" spans="1:5" x14ac:dyDescent="0.3">
      <c r="A7" s="4" t="s">
        <v>20</v>
      </c>
      <c r="B7" s="2">
        <v>0.41122326976531659</v>
      </c>
      <c r="C7" s="2">
        <v>14342568</v>
      </c>
      <c r="D7" s="2">
        <v>0.41122326976531659</v>
      </c>
      <c r="E7" s="2">
        <v>14342568</v>
      </c>
    </row>
    <row r="8" spans="1:5" x14ac:dyDescent="0.3">
      <c r="A8" s="4" t="s">
        <v>19</v>
      </c>
      <c r="B8" s="2">
        <v>0.35291640116980366</v>
      </c>
      <c r="C8" s="2">
        <v>7859404.5</v>
      </c>
      <c r="D8" s="2">
        <v>0.35291640116980366</v>
      </c>
      <c r="E8" s="2">
        <v>7859404.5</v>
      </c>
    </row>
    <row r="9" spans="1:5" x14ac:dyDescent="0.3">
      <c r="A9" s="4" t="s">
        <v>18</v>
      </c>
      <c r="B9" s="2">
        <v>0.25543662705157893</v>
      </c>
      <c r="C9" s="2">
        <v>6418930.5</v>
      </c>
      <c r="D9" s="2">
        <v>0.25543662705157893</v>
      </c>
      <c r="E9" s="2">
        <v>6418930.5</v>
      </c>
    </row>
    <row r="10" spans="1:5" x14ac:dyDescent="0.3">
      <c r="A10" s="4" t="s">
        <v>16</v>
      </c>
      <c r="B10" s="2">
        <v>0.34665760691433373</v>
      </c>
      <c r="C10" s="2">
        <v>5333292</v>
      </c>
      <c r="D10" s="2">
        <v>0.34665760691433373</v>
      </c>
      <c r="E10" s="2">
        <v>5333292</v>
      </c>
    </row>
    <row r="11" spans="1:5" x14ac:dyDescent="0.3">
      <c r="A11" s="4" t="s">
        <v>9</v>
      </c>
      <c r="B11" s="2">
        <v>0.47245043931939623</v>
      </c>
      <c r="C11" s="2">
        <v>39631443</v>
      </c>
      <c r="D11" s="2">
        <v>0.47245043931939623</v>
      </c>
      <c r="E11" s="2">
        <v>39631443</v>
      </c>
    </row>
    <row r="12" spans="1:5" x14ac:dyDescent="0.3">
      <c r="A12" s="4" t="s">
        <v>14</v>
      </c>
      <c r="B12" s="2">
        <v>0.47560713107704267</v>
      </c>
      <c r="C12" s="2">
        <v>41050689</v>
      </c>
      <c r="D12" s="2">
        <v>0.47560713107704267</v>
      </c>
      <c r="E12" s="2">
        <v>41050689</v>
      </c>
    </row>
    <row r="13" spans="1:5" x14ac:dyDescent="0.3">
      <c r="A13" s="4" t="s">
        <v>13</v>
      </c>
      <c r="B13" s="2">
        <v>0.31653839977589238</v>
      </c>
      <c r="C13" s="2">
        <v>6005511</v>
      </c>
      <c r="D13" s="2">
        <v>0.31653839977589238</v>
      </c>
      <c r="E13" s="2">
        <v>6005511</v>
      </c>
    </row>
    <row r="14" spans="1:5" x14ac:dyDescent="0.3">
      <c r="A14" s="4" t="s">
        <v>12</v>
      </c>
      <c r="B14" s="2">
        <v>0.26113421506684764</v>
      </c>
      <c r="C14" s="2">
        <v>2716629</v>
      </c>
      <c r="D14" s="2">
        <v>0.26113421506684764</v>
      </c>
      <c r="E14" s="2">
        <v>2716629</v>
      </c>
    </row>
    <row r="15" spans="1:5" x14ac:dyDescent="0.3">
      <c r="A15" s="4" t="s">
        <v>11</v>
      </c>
      <c r="B15" s="2">
        <v>0.11038377800064537</v>
      </c>
      <c r="C15" s="2">
        <v>3118728</v>
      </c>
      <c r="D15" s="2">
        <v>0.11038377800064537</v>
      </c>
      <c r="E15" s="2">
        <v>3118728</v>
      </c>
    </row>
    <row r="16" spans="1:5" x14ac:dyDescent="0.3">
      <c r="A16" s="4" t="s">
        <v>22</v>
      </c>
      <c r="B16" s="2">
        <v>0.15017078873541842</v>
      </c>
      <c r="C16" s="2">
        <v>2902422</v>
      </c>
      <c r="D16" s="2">
        <v>0.15017078873541842</v>
      </c>
      <c r="E16" s="2">
        <v>2902422</v>
      </c>
    </row>
    <row r="17" spans="1:5" x14ac:dyDescent="0.3">
      <c r="A17" s="4" t="s">
        <v>24</v>
      </c>
      <c r="B17" s="2">
        <v>-0.17328103608129056</v>
      </c>
      <c r="C17" s="2">
        <v>1260316.5</v>
      </c>
      <c r="D17" s="2">
        <v>-0.17328103608129056</v>
      </c>
      <c r="E17" s="2">
        <v>1260316.5</v>
      </c>
    </row>
    <row r="18" spans="1:5" x14ac:dyDescent="0.3">
      <c r="A18" s="4" t="s">
        <v>10</v>
      </c>
      <c r="B18" s="2">
        <v>0.4755226113807911</v>
      </c>
      <c r="C18" s="2">
        <v>76638018.181349993</v>
      </c>
      <c r="D18" s="2">
        <v>0.4755226113807911</v>
      </c>
      <c r="E18" s="2">
        <v>76638018.181349993</v>
      </c>
    </row>
    <row r="19" spans="1:5" x14ac:dyDescent="0.3">
      <c r="A19" s="4" t="s">
        <v>17</v>
      </c>
      <c r="B19" s="2">
        <v>0.43749339820087663</v>
      </c>
      <c r="C19" s="2">
        <v>57097858.5</v>
      </c>
      <c r="D19" s="2">
        <v>0.43749339820087663</v>
      </c>
      <c r="E19" s="2">
        <v>57097858.5</v>
      </c>
    </row>
    <row r="20" spans="1:5" x14ac:dyDescent="0.3">
      <c r="A20" s="4" t="s">
        <v>15</v>
      </c>
      <c r="B20" s="2">
        <v>0.14216061579127015</v>
      </c>
      <c r="C20" s="2">
        <v>2053257</v>
      </c>
      <c r="D20" s="2">
        <v>0.14216061579127015</v>
      </c>
      <c r="E20" s="2">
        <v>2053257</v>
      </c>
    </row>
    <row r="21" spans="1:5" x14ac:dyDescent="0.3">
      <c r="A21" s="4" t="s">
        <v>25</v>
      </c>
      <c r="B21" s="2">
        <v>-0.27026470984259193</v>
      </c>
      <c r="C21" s="2">
        <v>882906</v>
      </c>
      <c r="D21" s="2">
        <v>-0.27026470984259193</v>
      </c>
      <c r="E21" s="2">
        <v>882906</v>
      </c>
    </row>
    <row r="22" spans="1:5" x14ac:dyDescent="0.3">
      <c r="A22" s="4" t="s">
        <v>23</v>
      </c>
      <c r="B22" s="2">
        <v>0.16429186184482664</v>
      </c>
      <c r="C22" s="2">
        <v>1668471</v>
      </c>
      <c r="D22" s="2">
        <v>0.16429186184482664</v>
      </c>
      <c r="E22" s="2">
        <v>1668471</v>
      </c>
    </row>
    <row r="23" spans="1:5" x14ac:dyDescent="0.3">
      <c r="A23" s="4" t="s">
        <v>26</v>
      </c>
      <c r="B23" s="2">
        <v>0.17129217724541068</v>
      </c>
      <c r="C23" s="2">
        <v>879727.5</v>
      </c>
      <c r="D23" s="2">
        <v>0.17129217724541068</v>
      </c>
      <c r="E23" s="2">
        <v>879727.5</v>
      </c>
    </row>
    <row r="24" spans="1:5" x14ac:dyDescent="0.3">
      <c r="A24" s="4" t="s">
        <v>29</v>
      </c>
      <c r="B24" s="2">
        <v>4.5123920635441133</v>
      </c>
      <c r="C24" s="2">
        <v>282161310.18134999</v>
      </c>
      <c r="D24" s="2">
        <v>4.5123920635441133</v>
      </c>
      <c r="E24" s="2">
        <v>282161310.18134999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6D8B-833D-48A1-880F-09556226D827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G A A B Q S w M E F A A C A A g A y Z 0 q W Q G J o J u l A A A A 9 g A A A B I A H A B D b 2 5 m a W c v U G F j a 2 F n Z S 5 4 b W w g o h g A K K A U A A A A A A A A A A A A A A A A A A A A A A A A A A A A h Y + 9 D o I w G E V f h X S n L W U h 5 K M O j k p i Y m K M W w M V G q G Y / l j e z c F H 8 h X E K O r m e M 8 9 w 7 3 3 6 w 0 W Y 9 9 F F 2 m s G n S B E k x R J H U 1 1 E o 3 B f L u G G d o w W E j q p N o Z D T J 2 u a j r Q v U O n f O C Q k h 4 J D i w T S E U Z q Q f b n e V q 3 s B f r I 6 r 8 c K 2 2 d 0 J V E H H a v M Z z h J G U 4 Z R m m Q G Y I p d J f g U 1 7 n + 0 P h K X v n D e S G x + v D k D m C O T 9 g T 8 A U E s D B B Q A A g A I A M m d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n S p Z 2 g O K b 5 A D A A B O D g A A E w A c A E Z v c m 1 1 b G F z L 1 N l Y 3 R p b 2 4 x L m 0 g o h g A K K A U A A A A A A A A A A A A A A A A A A A A A A A A A A A A 3 V b d b h J B F L 4 n 4 R 0 m 6 w 0 k G y J r r T 8 V k 6 a t s Z p Y U 2 q 8 A G K 2 M F r S Z d b s L p W m a d J S o 4 3 V 6 I U X j S a 2 6 g s A l n S l Q F 9 h 9 o 0 8 M 8 u W Y c v S x Q u N k h C W s 3 P m f N 8 5 3 z k z J s 5 b R Z 2 g t P u b n I p G o h F z R T V w A d H P 1 H a 2 n W o S p Z C G r W g E w Y f u M x P t O q 9 p h 9 q 0 B e / m K n m s J R 7 r x u q y r q / G 7 h Q 1 n J j R i Y W J Z c a k m Z v Z R y Y 2 z K y q F d f V 7 A L B s 0 Z x D W f p I a 3 R O t / I p j + R u y s 9 y d J v t M n / 2 M 4 W G B q w i g V q I v o B H m r 0 B F 5 U e e R E R T M r U l x G p K x p M r K M M o 7 L P Z Q e 9 C f p F Y w t A O n H v Z G Z t 3 A p J Z 2 t l O T 7 R V J I S d x B y m 1 m Z l V L z f X 2 u y T R A w b G 2 X N 2 a R N 2 6 D h 7 D N I x A P r B Y H O k L W p L E G p J X Y Y M P D T 0 k m 7 h u 1 g t A P u Y D 5 G M M r 0 F 0 5 q W z q u a a p g p x i A X 7 4 f c h / 3 b P J w X E v L E u J / 2 w y w Z K j G f 6 k Z p R t f K J b K 0 / h y b s f B w 5 Y 0 N i X 6 k N d i 2 J k E O w R 0 V V A t v y g h e s F J s Q R l s n j n 2 + 9 5 b Z O G K 5 S 3 i V e L V 6 v K K w p N T l Z G z 6 1 S 9 5 a R c W s b G R Q 5 b z g 6 t j + G C a A O E A w z r P c 1 0 I T l t e M P 1 M 2 y j A + b G W F F 7 V L x P P E k 2 i M X d t 0 G 7 L F A L j D V 6 x M B 4 X i p Z D 3 b h C W / B 9 z i 8 C 4 t h s 6 J x O u e c 3 D I n L w f Y k w F 2 J c B + J c A + E W C / G m C f D L B f C 7 B f D 7 D f G G 5 X A v g q A X y V A L 5 K A F 8 l g K 8 S w F c Z 4 L s p 9 O x X p k 3 f 9 H K 7 j 5 W Y G w f G R F o 3 r N j o X v f 1 6 I I B A y U x b e Y x K R T J s 8 H o / R A Q D 9 F T J n T f v m 3 k v A T j i f O 2 t 7 g t o M E a H A S L + g s + Q 0 J y k R F W 8 y s o 4 2 H M o V u 3 + U y G 5 B R 8 Z k k S 0 H 6 H V m I D v T m w L 2 + K u v P K 2 e v j W s Q l f Q 2 7 u X e h / R 5 R e U C A o u h E o Y n i E g U l i k g U j i g W U S B i k 4 m N J T a T 2 E B i 0 4 i N L j Z 3 v 6 H F u n + B h L 0 B 4 k f A t + O f + K d 8 W G 6 L + X y A T Q s X 7 u l F E g t T B z 6 t + g o c f j B A e 3 i H n B L W 4 e z 4 Z e l l c N g Z n J g n B B s C u 0 M + Q R t 8 b H e c H a g m 7 4 5 3 H H L b n Z X 9 2 H 2 W c 5 X n o E D + 7 G Y t F j 5 V P m x h z 4 S Q 5 0 D I 2 e 8 e E x 6 M R F g I o x 2 G g L n A 4 R y s M X o 4 O a K J x 6 y r / J e K E I 9 G i m Q M w s P u 0 M q / e 4 d W Q t + h l T 9 0 h 1 b + u z t 0 K F n P E 2 t y I s H Q j X H j D O V 0 / s 4 p u P n 0 P y K h U 7 8 A U E s B A i 0 A F A A C A A g A y Z 0 q W Q G J o J u l A A A A 9 g A A A B I A A A A A A A A A A A A A A A A A A A A A A E N v b m Z p Z y 9 Q Y W N r Y W d l L n h t b F B L A Q I t A B Q A A g A I A M m d K l k P y u m r p A A A A O k A A A A T A A A A A A A A A A A A A A A A A P E A A A B b Q 2 9 u d G V u d F 9 U e X B l c 1 0 u e G 1 s U E s B A i 0 A F A A C A A g A y Z 0 q W d o D i m + Q A w A A T g 4 A A B M A A A A A A A A A A A A A A A A A 4 g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U A A A A A A A D f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5 Y 2 Y 0 N D Z l L W F h O W E t N D c z M C 1 i M j c 1 L T V l Z m M 5 M z M 0 N D A x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w V D E 0 O j Q 2 O j A y L j g w N z U w O T Z a I i A v P j x F b n R y e S B U e X B l P S J G a W x s Q 2 9 s d W 1 u V H l w Z X M i I F Z h b H V l P S J z Q 1 F Z R k J R V U Z B d 0 1 E I i A v P j x F b n R y e S B U e X B l P S J G a W x s Q 2 9 s d W 1 u T m F t Z X M i I F Z h b H V l P S J z W y Z x d W 9 0 O 9 C U 0 L D R g t C w J n F 1 b 3 Q 7 L C Z x d W 9 0 O 9 C i 0 L X R g N G A 0 L j R g t C + 0 Y D Q u N G P J n F 1 b 3 Q 7 L C Z x d W 9 0 O 9 C i 0 L 7 Q s t C w 0 Y D Q v t C + 0 L H Q v t G A 0 L 7 R g i w g 0 Y j R g i Z x d W 9 0 O y w m c X V v d D v Q o t C + 0 L L Q s N G A 0 L 7 Q v t C x 0 L 7 R g N C + 0 Y I s I N G A 0 Y P Q s S Z x d W 9 0 O y w m c X V v d D v Q o t C + 0 L L Q s N G A 0 L 7 Q v t C x 0 L 7 R g N C + 0 Y I g 0 L I g 0 Y H Q t d C x 0 L X R g d G C 0 L 7 Q u N C 8 0 L 7 R g d G C 0 L g m c X V v d D s s J n F 1 b 3 Q 7 0 J / Q v t G C 0 L X R g N C 4 L C D R g N G D 0 L E m c X V v d D s s J n F 1 b 3 Q 7 0 J v Q u N G B 0 Y I y L t C a 0 L 7 Q u 9 C 4 0 Y f Q t d G B 0 Y L Q s t C + I N G B 0 L r Q u 9 C w 0 L T Q v t C y J n F 1 b 3 Q 7 L C Z x d W 9 0 O 9 C b 0 L j R g d G C M i 7 Q m t C + 0 L v Q u N G H 0 L X R g d G C 0 L L Q v i D Q t 9 C w 0 L r Q s N C 3 0 L 7 Q s i Z x d W 9 0 O y w m c X V v d D v Q m 9 C 4 0 Y H R g j I u 0 J r Q v t C 7 0 L j R h 9 C 1 0 Y H R g t C y 0 L 4 g 0 L r Q u 9 C 4 0 L X Q v d G C 0 L 7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9 B d X R v U m V t b 3 Z l Z E N v b H V t b n M x L n v Q l N C w 0 Y L Q s C w w f S Z x d W 9 0 O y w m c X V v d D t T Z W N 0 a W 9 u M S / Q m 9 C 4 0 Y H R g j E v Q X V 0 b 1 J l b W 9 2 Z W R D b 2 x 1 b W 5 z M S 5 7 0 K L Q t d G A 0 Y D Q u N G C 0 L 7 R g N C 4 0 Y 8 s M X 0 m c X V v d D s s J n F 1 b 3 Q 7 U 2 V j d G l v b j E v 0 J v Q u N G B 0 Y I x L 0 F 1 d G 9 S Z W 1 v d m V k Q 2 9 s d W 1 u c z E u e 9 C i 0 L 7 Q s t C w 0 Y D Q v t C + 0 L H Q v t G A 0 L 7 R g i w g 0 Y j R g i w y f S Z x d W 9 0 O y w m c X V v d D t T Z W N 0 a W 9 u M S / Q m 9 C 4 0 Y H R g j E v Q X V 0 b 1 J l b W 9 2 Z W R D b 2 x 1 b W 5 z M S 5 7 0 K L Q v t C y 0 L D R g N C + 0 L 7 Q s d C + 0 Y D Q v t G C L C D R g N G D 0 L E s M 3 0 m c X V v d D s s J n F 1 b 3 Q 7 U 2 V j d G l v b j E v 0 J v Q u N G B 0 Y I x L 0 F 1 d G 9 S Z W 1 v d m V k Q 2 9 s d W 1 u c z E u e 9 C i 0 L 7 Q s t C w 0 Y D Q v t C + 0 L H Q v t G A 0 L 7 R g i D Q s i D R g d C 1 0 L H Q t d G B 0 Y L Q v t C 4 0 L z Q v t G B 0 Y L Q u C w 0 f S Z x d W 9 0 O y w m c X V v d D t T Z W N 0 a W 9 u M S / Q m 9 C 4 0 Y H R g j E v Q X V 0 b 1 J l b W 9 2 Z W R D b 2 x 1 b W 5 z M S 5 7 0 J / Q v t G C 0 L X R g N C 4 L C D R g N G D 0 L E s N X 0 m c X V v d D s s J n F 1 b 3 Q 7 U 2 V j d G l v b j E v 0 J v Q u N G B 0 Y I x L 0 F 1 d G 9 S Z W 1 v d m V k Q 2 9 s d W 1 u c z E u e 9 C b 0 L j R g d G C M i 7 Q m t C + 0 L v Q u N G H 0 L X R g d G C 0 L L Q v i D R g d C 6 0 L v Q s N C 0 0 L 7 Q s i w 2 f S Z x d W 9 0 O y w m c X V v d D t T Z W N 0 a W 9 u M S / Q m 9 C 4 0 Y H R g j E v Q X V 0 b 1 J l b W 9 2 Z W R D b 2 x 1 b W 5 z M S 5 7 0 J v Q u N G B 0 Y I y L t C a 0 L 7 Q u 9 C 4 0 Y f Q t d G B 0 Y L Q s t C + I N C 3 0 L D Q u t C w 0 L f Q v t C y L D d 9 J n F 1 b 3 Q 7 L C Z x d W 9 0 O 1 N l Y 3 R p b 2 4 x L 9 C b 0 L j R g d G C M S 9 B d X R v U m V t b 3 Z l Z E N v b H V t b n M x L n v Q m 9 C 4 0 Y H R g j I u 0 J r Q v t C 7 0 L j R h 9 C 1 0 Y H R g t C y 0 L 4 g 0 L r Q u 9 C 4 0 L X Q v d G C 0 L 7 Q s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m 9 C 4 0 Y H R g j E v Q X V 0 b 1 J l b W 9 2 Z W R D b 2 x 1 b W 5 z M S 5 7 0 J T Q s N G C 0 L A s M H 0 m c X V v d D s s J n F 1 b 3 Q 7 U 2 V j d G l v b j E v 0 J v Q u N G B 0 Y I x L 0 F 1 d G 9 S Z W 1 v d m V k Q 2 9 s d W 1 u c z E u e 9 C i 0 L X R g N G A 0 L j R g t C + 0 Y D Q u N G P L D F 9 J n F 1 b 3 Q 7 L C Z x d W 9 0 O 1 N l Y 3 R p b 2 4 x L 9 C b 0 L j R g d G C M S 9 B d X R v U m V t b 3 Z l Z E N v b H V t b n M x L n v Q o t C + 0 L L Q s N G A 0 L 7 Q v t C x 0 L 7 R g N C + 0 Y I s I N G I 0 Y I s M n 0 m c X V v d D s s J n F 1 b 3 Q 7 U 2 V j d G l v b j E v 0 J v Q u N G B 0 Y I x L 0 F 1 d G 9 S Z W 1 v d m V k Q 2 9 s d W 1 u c z E u e 9 C i 0 L 7 Q s t C w 0 Y D Q v t C + 0 L H Q v t G A 0 L 7 R g i w g 0 Y D R g 9 C x L D N 9 J n F 1 b 3 Q 7 L C Z x d W 9 0 O 1 N l Y 3 R p b 2 4 x L 9 C b 0 L j R g d G C M S 9 B d X R v U m V t b 3 Z l Z E N v b H V t b n M x L n v Q o t C + 0 L L Q s N G A 0 L 7 Q v t C x 0 L 7 R g N C + 0 Y I g 0 L I g 0 Y H Q t d C x 0 L X R g d G C 0 L 7 Q u N C 8 0 L 7 R g d G C 0 L g s N H 0 m c X V v d D s s J n F 1 b 3 Q 7 U 2 V j d G l v b j E v 0 J v Q u N G B 0 Y I x L 0 F 1 d G 9 S Z W 1 v d m V k Q 2 9 s d W 1 u c z E u e 9 C f 0 L 7 R g t C 1 0 Y D Q u C w g 0 Y D R g 9 C x L D V 9 J n F 1 b 3 Q 7 L C Z x d W 9 0 O 1 N l Y 3 R p b 2 4 x L 9 C b 0 L j R g d G C M S 9 B d X R v U m V t b 3 Z l Z E N v b H V t b n M x L n v Q m 9 C 4 0 Y H R g j I u 0 J r Q v t C 7 0 L j R h 9 C 1 0 Y H R g t C y 0 L 4 g 0 Y H Q u t C 7 0 L D Q t N C + 0 L I s N n 0 m c X V v d D s s J n F 1 b 3 Q 7 U 2 V j d G l v b j E v 0 J v Q u N G B 0 Y I x L 0 F 1 d G 9 S Z W 1 v d m V k Q 2 9 s d W 1 u c z E u e 9 C b 0 L j R g d G C M i 7 Q m t C + 0 L v Q u N G H 0 L X R g d G C 0 L L Q v i D Q t 9 C w 0 L r Q s N C 3 0 L 7 Q s i w 3 f S Z x d W 9 0 O y w m c X V v d D t T Z W N 0 a W 9 u M S / Q m 9 C 4 0 Y H R g j E v Q X V 0 b 1 J l b W 9 2 Z W R D b 2 x 1 b W 5 z M S 5 7 0 J v Q u N G B 0 Y I y L t C a 0 L 7 Q u 9 C 4 0 Y f Q t d G B 0 Y L Q s t C + I N C 6 0 L v Q u N C 1 0 L 3 R g t C + 0 L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z M z Y z Z j A 3 L W E 3 M z I t N D h i Y i 0 4 M G M z L T M 5 Z W E z M j d m Z G Q w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T B U M T Q 6 N D Y 6 M D M u O D U y N D M y M 1 o i I C 8 + P E V u d H J 5 I F R 5 c G U 9 I k Z p b G x D b 2 x 1 b W 5 U e X B l c y I g V m F s d W U 9 I n N D U V l E Q X d N P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y L 0 F 1 d G 9 S Z W 1 v d m V k Q 2 9 s d W 1 u c z E u e 9 C U 0 L D R g t C w L D B 9 J n F 1 b 3 Q 7 L C Z x d W 9 0 O 1 N l Y 3 R p b 2 4 x L 9 C b 0 L j R g d G C M i 9 B d X R v U m V t b 3 Z l Z E N v b H V t b n M x L n v Q o t C 1 0 Y D R g N C 4 0 Y L Q v t G A 0 L j R j y w x f S Z x d W 9 0 O y w m c X V v d D t T Z W N 0 a W 9 u M S / Q m 9 C 4 0 Y H R g j I v Q X V 0 b 1 J l b W 9 2 Z W R D b 2 x 1 b W 5 z M S 5 7 0 J r Q v t C 7 0 L j R h 9 C 1 0 Y H R g t C y 0 L 4 g 0 Y H Q u t C 7 0 L D Q t N C + 0 L I s M n 0 m c X V v d D s s J n F 1 b 3 Q 7 U 2 V j d G l v b j E v 0 J v Q u N G B 0 Y I y L 0 F 1 d G 9 S Z W 1 v d m V k Q 2 9 s d W 1 u c z E u e 9 C a 0 L 7 Q u 9 C 4 0 Y f Q t d G B 0 Y L Q s t C + I N C 3 0 L D Q u t C w 0 L f Q v t C y L D N 9 J n F 1 b 3 Q 7 L C Z x d W 9 0 O 1 N l Y 3 R p b 2 4 x L 9 C b 0 L j R g d G C M i 9 B d X R v U m V t b 3 Z l Z E N v b H V t b n M x L n v Q m t C + 0 L v Q u N G H 0 L X R g d G C 0 L L Q v i D Q u t C 7 0 L j Q t d C 9 0 Y L Q v t C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b 0 L j R g d G C M i 9 B d X R v U m V t b 3 Z l Z E N v b H V t b n M x L n v Q l N C w 0 Y L Q s C w w f S Z x d W 9 0 O y w m c X V v d D t T Z W N 0 a W 9 u M S / Q m 9 C 4 0 Y H R g j I v Q X V 0 b 1 J l b W 9 2 Z W R D b 2 x 1 b W 5 z M S 5 7 0 K L Q t d G A 0 Y D Q u N G C 0 L 7 R g N C 4 0 Y 8 s M X 0 m c X V v d D s s J n F 1 b 3 Q 7 U 2 V j d G l v b j E v 0 J v Q u N G B 0 Y I y L 0 F 1 d G 9 S Z W 1 v d m V k Q 2 9 s d W 1 u c z E u e 9 C a 0 L 7 Q u 9 C 4 0 Y f Q t d G B 0 Y L Q s t C + I N G B 0 L r Q u 9 C w 0 L T Q v t C y L D J 9 J n F 1 b 3 Q 7 L C Z x d W 9 0 O 1 N l Y 3 R p b 2 4 x L 9 C b 0 L j R g d G C M i 9 B d X R v U m V t b 3 Z l Z E N v b H V t b n M x L n v Q m t C + 0 L v Q u N G H 0 L X R g d G C 0 L L Q v i D Q t 9 C w 0 L r Q s N C 3 0 L 7 Q s i w z f S Z x d W 9 0 O y w m c X V v d D t T Z W N 0 a W 9 u M S / Q m 9 C 4 0 Y H R g j I v Q X V 0 b 1 J l b W 9 2 Z W R D b 2 x 1 b W 5 z M S 5 7 0 J r Q v t C 7 0 L j R h 9 C 1 0 Y H R g t C y 0 L 4 g 0 L r Q u 9 C 4 0 L X Q v d G C 0 L 7 Q s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Q i V E M C V C O C V E M S U 4 M S V E M S U 4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F J U Q w J U I x J U Q x J T h B J U Q w J U I 1 J U Q w J U I 0 J U Q w J U I 4 J U Q w J U J E J U Q w J U I 1 J U Q w J U J E J U Q w J U J E J U Q x J T h C J U Q w J U I 1 J T I w J U Q w J U I 3 J U Q w J U I w J U Q w J U J G J U Q x J T g w J U Q w J U J F J U Q x J T g x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I l R D A l Q j g l R D E l O D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P S i l 3 F P N A q c n / T 2 k 8 5 s E A A A A A A g A A A A A A E G Y A A A A B A A A g A A A A u f o v O o b U i / n X 7 x n s w W x T f 7 4 a S w e l l 6 8 A x c i n 7 g U e V K Q A A A A A D o A A A A A C A A A g A A A A q t s f D r L p N 1 5 y P 5 n z 6 + 3 B P X o 2 o A 7 0 4 5 Z 4 G 1 Q e W 3 + 2 h t p Q A A A A B i R 3 N Z y k 2 T m F r Q q G 0 E 4 U K p H U C c M U Z L X Z s U i 1 e w 9 j e K L L f 4 6 w a / 7 2 P c D j b Z n M y 6 X f U p v g d I H n y 0 e W l n m D F H R x B N g p 8 9 l l 0 H 0 u J I Y i 8 8 w b T i Z A A A A A R z / 1 3 n 5 A Y e R 8 w k l J Y Y F 3 H 0 K + p x l V / G T 7 H E + K D L E N l n g B 0 3 l V S s l X 2 h J O a K s e E P D G T x t T 8 k 9 N g q r Q u w E R z w V i g g = = < / D a t a M a s h u p > 
</file>

<file path=customXml/itemProps1.xml><?xml version="1.0" encoding="utf-8"?>
<ds:datastoreItem xmlns:ds="http://schemas.openxmlformats.org/officeDocument/2006/customXml" ds:itemID="{9EA7E865-01E2-4461-8F0D-21B803035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общая таблица</vt:lpstr>
      <vt:lpstr>в разрезе недель</vt:lpstr>
      <vt:lpstr>топ 3</vt:lpstr>
      <vt:lpstr>таблица с понедельной динамикой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Aliya Moon</dc:creator>
  <cp:lastModifiedBy>Aliya Moon</cp:lastModifiedBy>
  <dcterms:created xsi:type="dcterms:W3CDTF">2024-09-10T14:34:46Z</dcterms:created>
  <dcterms:modified xsi:type="dcterms:W3CDTF">2024-09-10T16:23:32Z</dcterms:modified>
</cp:coreProperties>
</file>