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e4408ccde347276/Documents/D.O.E Practials/"/>
    </mc:Choice>
  </mc:AlternateContent>
  <xr:revisionPtr revIDLastSave="0" documentId="8_{CEBBBCF1-C343-4222-B71D-FF716EF7FA0F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4" i="1" s="1"/>
  <c r="M14" i="1" s="1"/>
  <c r="K14" i="1"/>
  <c r="K15" i="1"/>
  <c r="L13" i="1"/>
  <c r="M13" i="1" s="1"/>
  <c r="L12" i="1"/>
  <c r="M12" i="1" s="1"/>
  <c r="L11" i="1"/>
  <c r="M11" i="1" s="1"/>
  <c r="K11" i="1"/>
  <c r="C20" i="1"/>
  <c r="N12" i="1" l="1"/>
  <c r="N13" i="1" l="1"/>
  <c r="N11" i="1"/>
  <c r="D16" i="1" l="1"/>
  <c r="F8" i="1"/>
  <c r="E5" i="1"/>
  <c r="K6" i="1" s="1"/>
  <c r="E4" i="1"/>
  <c r="K5" i="1" s="1"/>
  <c r="E3" i="1"/>
  <c r="K4" i="1" s="1"/>
  <c r="E2" i="1"/>
  <c r="E6" i="1" l="1"/>
  <c r="F9" i="1" s="1"/>
  <c r="F11" i="1" s="1"/>
  <c r="C15" i="1" s="1"/>
  <c r="E15" i="1" s="1"/>
  <c r="K3" i="1"/>
  <c r="L5" i="1" s="1"/>
  <c r="L4" i="1"/>
  <c r="L6" i="1"/>
  <c r="L3" i="1"/>
  <c r="M3" i="1" s="1"/>
  <c r="M6" i="1" l="1"/>
  <c r="N6" i="1" s="1"/>
  <c r="M5" i="1"/>
  <c r="N5" i="1" s="1"/>
  <c r="F10" i="1"/>
  <c r="F12" i="1" s="1"/>
  <c r="C16" i="1" s="1"/>
  <c r="E16" i="1" s="1"/>
  <c r="C17" i="1"/>
  <c r="M4" i="1"/>
  <c r="N4" i="1" s="1"/>
  <c r="N7" i="1" l="1"/>
  <c r="F15" i="1"/>
  <c r="C19" i="1" s="1"/>
</calcChain>
</file>

<file path=xl/sharedStrings.xml><?xml version="1.0" encoding="utf-8"?>
<sst xmlns="http://schemas.openxmlformats.org/spreadsheetml/2006/main" count="39" uniqueCount="29">
  <si>
    <t>Treatment</t>
  </si>
  <si>
    <t>Total</t>
  </si>
  <si>
    <t>a</t>
  </si>
  <si>
    <t>b</t>
  </si>
  <si>
    <t>ab</t>
  </si>
  <si>
    <t>G =</t>
  </si>
  <si>
    <t>R,S.S =</t>
  </si>
  <si>
    <t>Sum Sq =</t>
  </si>
  <si>
    <t>C.F =</t>
  </si>
  <si>
    <t>T.S.S =</t>
  </si>
  <si>
    <t>S.S.T =</t>
  </si>
  <si>
    <t>S.S.E =</t>
  </si>
  <si>
    <t>Source of variation</t>
  </si>
  <si>
    <t>S.S</t>
  </si>
  <si>
    <t>d.f</t>
  </si>
  <si>
    <t>M.S.S</t>
  </si>
  <si>
    <t>F Ratio</t>
  </si>
  <si>
    <t>Treatments</t>
  </si>
  <si>
    <t>Error</t>
  </si>
  <si>
    <r>
      <t>F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(calculated)(3,8) =</t>
    </r>
  </si>
  <si>
    <r>
      <t>F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(Tabulated)(3,8) =</t>
    </r>
  </si>
  <si>
    <t>Ho rejected at 5% los</t>
  </si>
  <si>
    <t>Yates Method</t>
  </si>
  <si>
    <t>Treatment Combination</t>
  </si>
  <si>
    <t>S.V</t>
  </si>
  <si>
    <t>V.R</t>
  </si>
  <si>
    <t>Main Effect(A)</t>
  </si>
  <si>
    <t>Main Effect(B)</t>
  </si>
  <si>
    <t>Interaction (A*B)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</si>
</sst>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left"/>
    </xf>
    <xf numFmtId="0" fontId="3" fillId="0" borderId="3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Border="1" applyAlignment="1"/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B14:F17" totalsRowShown="0" headerRowDxfId="9" dataDxfId="7" headerRowBorderDxfId="8" tableBorderDxfId="6" totalsRowBorderDxfId="5">
  <autoFilter ref="B14:F17" xr:uid="{00000000-0009-0000-0100-000001000000}"/>
  <tableColumns count="5">
    <tableColumn id="1" xr3:uid="{00000000-0010-0000-0000-000001000000}" name="Source of variation" dataDxfId="4"/>
    <tableColumn id="2" xr3:uid="{00000000-0010-0000-0000-000002000000}" name="S.S" dataDxfId="3"/>
    <tableColumn id="3" xr3:uid="{00000000-0010-0000-0000-000003000000}" name="d.f" dataDxfId="2"/>
    <tableColumn id="4" xr3:uid="{00000000-0010-0000-0000-000004000000}" name="M.S.S" dataDxfId="1"/>
    <tableColumn id="5" xr3:uid="{00000000-0010-0000-0000-000005000000}" name="F Ratio" dataDxfId="0">
      <calculatedColumnFormula>E15/E16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H10" sqref="H10"/>
    </sheetView>
  </sheetViews>
  <sheetFormatPr defaultRowHeight="14.25" x14ac:dyDescent="0.45"/>
  <cols>
    <col min="2" max="2" width="20.73046875" bestFit="1" customWidth="1"/>
    <col min="10" max="10" width="14.19921875" bestFit="1" customWidth="1"/>
  </cols>
  <sheetData>
    <row r="1" spans="1:17" x14ac:dyDescent="0.45">
      <c r="A1" s="1"/>
      <c r="B1" s="22" t="s">
        <v>0</v>
      </c>
      <c r="C1" s="23"/>
      <c r="D1" s="23"/>
      <c r="E1" s="1" t="s">
        <v>1</v>
      </c>
      <c r="F1" s="27"/>
      <c r="J1" s="22" t="s">
        <v>22</v>
      </c>
      <c r="K1" s="23"/>
      <c r="L1" s="23"/>
      <c r="M1" s="23"/>
      <c r="N1" s="24"/>
      <c r="O1" s="30"/>
    </row>
    <row r="2" spans="1:17" ht="28.5" x14ac:dyDescent="0.45">
      <c r="A2" s="4">
        <v>1</v>
      </c>
      <c r="B2" s="4">
        <v>20</v>
      </c>
      <c r="C2" s="5">
        <v>17</v>
      </c>
      <c r="D2" s="6">
        <v>19</v>
      </c>
      <c r="E2" s="7">
        <f>SUM(B2:D2)</f>
        <v>56</v>
      </c>
      <c r="J2" s="25" t="s">
        <v>23</v>
      </c>
      <c r="K2" s="1"/>
      <c r="L2" s="1"/>
      <c r="M2" s="2"/>
      <c r="N2" s="1"/>
      <c r="O2" s="28"/>
    </row>
    <row r="3" spans="1:17" x14ac:dyDescent="0.45">
      <c r="A3" s="7" t="s">
        <v>2</v>
      </c>
      <c r="B3" s="7">
        <v>28</v>
      </c>
      <c r="C3" s="8">
        <v>24</v>
      </c>
      <c r="D3" s="9">
        <v>24</v>
      </c>
      <c r="E3" s="7">
        <f>SUM(B3:D3)</f>
        <v>76</v>
      </c>
      <c r="J3" s="4">
        <v>1</v>
      </c>
      <c r="K3" s="1">
        <f>E2</f>
        <v>56</v>
      </c>
      <c r="L3" s="1">
        <f>SUM(K3:K4)</f>
        <v>132</v>
      </c>
      <c r="M3" s="1">
        <f>SUM(L3:L4)</f>
        <v>234</v>
      </c>
      <c r="N3" s="10"/>
    </row>
    <row r="4" spans="1:17" x14ac:dyDescent="0.45">
      <c r="A4" s="7" t="s">
        <v>3</v>
      </c>
      <c r="B4" s="7">
        <v>11</v>
      </c>
      <c r="C4" s="8">
        <v>15</v>
      </c>
      <c r="D4" s="9">
        <v>10</v>
      </c>
      <c r="E4" s="7">
        <f>SUM(B4:D4)</f>
        <v>36</v>
      </c>
      <c r="J4" s="7" t="s">
        <v>2</v>
      </c>
      <c r="K4" s="1">
        <f>E3</f>
        <v>76</v>
      </c>
      <c r="L4" s="1">
        <f>SUM(K5:K6)</f>
        <v>102</v>
      </c>
      <c r="M4" s="1">
        <f>SUM(L5:L6)</f>
        <v>50</v>
      </c>
      <c r="N4" s="1">
        <f>M4^2/12</f>
        <v>208.33333333333334</v>
      </c>
    </row>
    <row r="5" spans="1:17" x14ac:dyDescent="0.45">
      <c r="A5" s="10" t="s">
        <v>4</v>
      </c>
      <c r="B5" s="10">
        <v>23</v>
      </c>
      <c r="C5" s="11">
        <v>22</v>
      </c>
      <c r="D5" s="12">
        <v>21</v>
      </c>
      <c r="E5" s="10">
        <f>SUM(B5:D5)</f>
        <v>66</v>
      </c>
      <c r="J5" s="7" t="s">
        <v>3</v>
      </c>
      <c r="K5" s="1">
        <f>E4</f>
        <v>36</v>
      </c>
      <c r="L5" s="1">
        <f>K4-K3</f>
        <v>20</v>
      </c>
      <c r="M5" s="1">
        <f>L4-L3</f>
        <v>-30</v>
      </c>
      <c r="N5" s="1">
        <f t="shared" ref="N5:N6" si="0">M5^2/12</f>
        <v>75</v>
      </c>
    </row>
    <row r="6" spans="1:17" x14ac:dyDescent="0.45">
      <c r="A6" s="9"/>
      <c r="B6" s="9"/>
      <c r="C6" s="9"/>
      <c r="D6" s="13" t="s">
        <v>5</v>
      </c>
      <c r="E6" s="20">
        <f>SUM(E2:E5)</f>
        <v>234</v>
      </c>
      <c r="J6" s="10" t="s">
        <v>4</v>
      </c>
      <c r="K6" s="1">
        <f>E5</f>
        <v>66</v>
      </c>
      <c r="L6" s="26">
        <f>K6-K5</f>
        <v>30</v>
      </c>
      <c r="M6" s="26">
        <f>L6-L5</f>
        <v>10</v>
      </c>
      <c r="N6" s="1">
        <f t="shared" si="0"/>
        <v>8.3333333333333339</v>
      </c>
    </row>
    <row r="7" spans="1:17" x14ac:dyDescent="0.45">
      <c r="L7" s="9"/>
      <c r="M7" s="13" t="s">
        <v>10</v>
      </c>
      <c r="N7" s="3">
        <f>SUM(N4:N6)</f>
        <v>291.66666666666669</v>
      </c>
    </row>
    <row r="8" spans="1:17" x14ac:dyDescent="0.45">
      <c r="D8" s="13" t="s">
        <v>6</v>
      </c>
      <c r="E8" s="29" t="s">
        <v>7</v>
      </c>
      <c r="F8" s="20">
        <f>SUMSQ(B2:D5)</f>
        <v>4886</v>
      </c>
    </row>
    <row r="9" spans="1:17" x14ac:dyDescent="0.45">
      <c r="E9" s="13" t="s">
        <v>8</v>
      </c>
      <c r="F9" s="20">
        <f>E6^2/12</f>
        <v>4563</v>
      </c>
    </row>
    <row r="10" spans="1:17" x14ac:dyDescent="0.45">
      <c r="E10" s="13" t="s">
        <v>9</v>
      </c>
      <c r="F10" s="20">
        <f>F8-F9</f>
        <v>323</v>
      </c>
      <c r="J10" s="1" t="s">
        <v>24</v>
      </c>
      <c r="K10" s="1" t="s">
        <v>14</v>
      </c>
      <c r="L10" s="1" t="s">
        <v>13</v>
      </c>
      <c r="M10" s="1" t="s">
        <v>15</v>
      </c>
      <c r="N10" s="26" t="s">
        <v>25</v>
      </c>
    </row>
    <row r="11" spans="1:17" x14ac:dyDescent="0.45">
      <c r="E11" s="13" t="s">
        <v>10</v>
      </c>
      <c r="F11" s="20">
        <f>((SUMSQ(E2:E5))/3)-F9</f>
        <v>291.66666666666697</v>
      </c>
      <c r="J11" s="1" t="s">
        <v>26</v>
      </c>
      <c r="K11" s="1">
        <f>1</f>
        <v>1</v>
      </c>
      <c r="L11" s="1">
        <f>N4</f>
        <v>208.33333333333334</v>
      </c>
      <c r="M11" s="1">
        <f>L11/K11</f>
        <v>208.33333333333334</v>
      </c>
      <c r="N11" s="1">
        <f t="shared" ref="N11:N13" si="1">M11/M$14</f>
        <v>53.19148936170216</v>
      </c>
    </row>
    <row r="12" spans="1:17" x14ac:dyDescent="0.45">
      <c r="E12" s="13" t="s">
        <v>11</v>
      </c>
      <c r="F12" s="20">
        <f>F10-F11</f>
        <v>31.33333333333303</v>
      </c>
      <c r="J12" s="1" t="s">
        <v>27</v>
      </c>
      <c r="K12" s="1">
        <v>1</v>
      </c>
      <c r="L12" s="1">
        <f>N5</f>
        <v>75</v>
      </c>
      <c r="M12" s="1">
        <f t="shared" ref="M12:M13" si="2">L12/K12</f>
        <v>75</v>
      </c>
      <c r="N12" s="1">
        <f t="shared" si="1"/>
        <v>19.148936170212778</v>
      </c>
    </row>
    <row r="13" spans="1:17" x14ac:dyDescent="0.45">
      <c r="J13" s="1" t="s">
        <v>28</v>
      </c>
      <c r="K13" s="1">
        <v>1</v>
      </c>
      <c r="L13" s="1">
        <f>N6</f>
        <v>8.3333333333333339</v>
      </c>
      <c r="M13" s="1">
        <f t="shared" si="2"/>
        <v>8.3333333333333339</v>
      </c>
      <c r="N13" s="1">
        <f t="shared" si="1"/>
        <v>2.1276595744680864</v>
      </c>
      <c r="O13" s="14"/>
      <c r="P13" s="14"/>
      <c r="Q13" s="14"/>
    </row>
    <row r="14" spans="1:17" x14ac:dyDescent="0.45">
      <c r="B14" s="16" t="s">
        <v>12</v>
      </c>
      <c r="C14" s="17" t="s">
        <v>13</v>
      </c>
      <c r="D14" s="17" t="s">
        <v>14</v>
      </c>
      <c r="E14" s="17" t="s">
        <v>15</v>
      </c>
      <c r="F14" s="18" t="s">
        <v>16</v>
      </c>
      <c r="J14" s="26" t="s">
        <v>18</v>
      </c>
      <c r="K14" s="1">
        <f>K15-K11-K12-K13</f>
        <v>8</v>
      </c>
      <c r="L14" s="1">
        <f>L15-(L11+L12+L13)</f>
        <v>31.333333333333314</v>
      </c>
      <c r="M14" s="1">
        <f>L14/K14</f>
        <v>3.9166666666666643</v>
      </c>
      <c r="N14" s="1"/>
    </row>
    <row r="15" spans="1:17" x14ac:dyDescent="0.45">
      <c r="B15" s="3" t="s">
        <v>17</v>
      </c>
      <c r="C15" s="1">
        <f>F11</f>
        <v>291.66666666666697</v>
      </c>
      <c r="D15" s="1">
        <v>3</v>
      </c>
      <c r="E15" s="1">
        <f>C15/D15</f>
        <v>97.222222222222328</v>
      </c>
      <c r="F15" s="2">
        <f t="shared" ref="F15" si="3">E15/E16</f>
        <v>24.822695035461258</v>
      </c>
      <c r="H15" s="9"/>
      <c r="I15" s="9"/>
      <c r="J15" s="1" t="s">
        <v>1</v>
      </c>
      <c r="K15" s="1">
        <f>D17</f>
        <v>11</v>
      </c>
      <c r="L15" s="1">
        <f>F10</f>
        <v>323</v>
      </c>
      <c r="M15" s="1"/>
      <c r="N15" s="1"/>
    </row>
    <row r="16" spans="1:17" x14ac:dyDescent="0.45">
      <c r="B16" s="3" t="s">
        <v>18</v>
      </c>
      <c r="C16" s="1">
        <f>F12</f>
        <v>31.33333333333303</v>
      </c>
      <c r="D16" s="1">
        <f>D17-D15</f>
        <v>8</v>
      </c>
      <c r="E16" s="1">
        <f t="shared" ref="E16" si="4">C16/D16</f>
        <v>3.9166666666666288</v>
      </c>
      <c r="F16" s="2"/>
      <c r="H16" s="9"/>
      <c r="I16" s="9"/>
      <c r="J16" s="9"/>
    </row>
    <row r="17" spans="2:10" x14ac:dyDescent="0.45">
      <c r="B17" s="19" t="s">
        <v>1</v>
      </c>
      <c r="C17" s="4">
        <f>F10</f>
        <v>323</v>
      </c>
      <c r="D17" s="4">
        <v>11</v>
      </c>
      <c r="E17" s="4"/>
      <c r="F17" s="5"/>
      <c r="H17" s="9"/>
      <c r="I17" s="9"/>
      <c r="J17" s="9"/>
    </row>
    <row r="18" spans="2:10" x14ac:dyDescent="0.45">
      <c r="H18" s="9"/>
      <c r="I18" s="9"/>
      <c r="J18" s="9"/>
    </row>
    <row r="19" spans="2:10" ht="15.75" x14ac:dyDescent="0.55000000000000004">
      <c r="B19" s="13" t="s">
        <v>19</v>
      </c>
      <c r="C19" s="20">
        <f>F15</f>
        <v>24.822695035461258</v>
      </c>
      <c r="H19" s="9"/>
      <c r="I19" s="9"/>
      <c r="J19" s="9"/>
    </row>
    <row r="20" spans="2:10" ht="15.75" x14ac:dyDescent="0.55000000000000004">
      <c r="B20" s="13" t="s">
        <v>20</v>
      </c>
      <c r="C20" s="20">
        <f>_xlfn.F.INV.RT(0.05,3,8)</f>
        <v>4.0661805513511613</v>
      </c>
      <c r="H20" s="9"/>
      <c r="I20" s="9"/>
      <c r="J20" s="9"/>
    </row>
    <row r="21" spans="2:10" x14ac:dyDescent="0.45">
      <c r="B21" s="4" t="s">
        <v>21</v>
      </c>
      <c r="H21" s="9"/>
      <c r="I21" s="9"/>
      <c r="J21" s="9"/>
    </row>
    <row r="22" spans="2:10" x14ac:dyDescent="0.45">
      <c r="B22" s="13"/>
      <c r="C22" s="21"/>
      <c r="D22" s="15"/>
      <c r="E22" s="15"/>
      <c r="F22" s="20"/>
      <c r="H22" s="9"/>
      <c r="I22" s="9"/>
    </row>
  </sheetData>
  <mergeCells count="2">
    <mergeCell ref="B1:D1"/>
    <mergeCell ref="J1:N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LAB102</dc:creator>
  <cp:lastModifiedBy>Alok Nandan</cp:lastModifiedBy>
  <cp:lastPrinted>2024-04-29T15:14:38Z</cp:lastPrinted>
  <dcterms:created xsi:type="dcterms:W3CDTF">2024-04-23T05:21:27Z</dcterms:created>
  <dcterms:modified xsi:type="dcterms:W3CDTF">2024-04-29T15:14:57Z</dcterms:modified>
</cp:coreProperties>
</file>