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0" windowHeight="9210" activeTab="1"/>
  </bookViews>
  <sheets>
    <sheet name="test data" sheetId="6" r:id="rId1"/>
    <sheet name="RAge 40" sheetId="3" r:id="rId2"/>
    <sheet name="RAge 40 Just Short" sheetId="4" r:id="rId3"/>
    <sheet name="RAge 39" sheetId="5" r:id="rId4"/>
  </sheets>
  <definedNames>
    <definedName name="Income">'RAge 40'!$F$1</definedName>
    <definedName name="Expenses">'RAge 40'!$F$2</definedName>
    <definedName name="Return">'RAge 40'!$F$3</definedName>
    <definedName name="Retirement">'RAge 40'!$F$4</definedName>
    <definedName name="SCR">'RAge 40'!$F$5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<sst xmlns="http://schemas.openxmlformats.org/spreadsheetml/2006/main" count="36" uniqueCount="8">
  <si>
    <t>Age</t>
  </si>
  <si>
    <t>Wealth</t>
  </si>
  <si>
    <t>Super</t>
  </si>
  <si>
    <t>Max Super</t>
  </si>
  <si>
    <t>Income</t>
  </si>
  <si>
    <t>Expenses</t>
  </si>
  <si>
    <t>Return</t>
  </si>
  <si>
    <t>Retirement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</si>
</sst>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&quot;$&quot;#,##0_);[Red]\(&quot;$&quot;#,##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0" fontId="0" fillId="2" borderId="0" xfId="0" applyFill="1">
      <alignment vertical="center"/>
    </xf>
    <xf numFmtId="9" fontId="0" fillId="2" borderId="0" xfId="0" applyNumberFormat="1" applyFill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6" fontId="0" fillId="3" borderId="0" xfId="0" applyNumberForma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data'!$B$1</c:f>
              <c:strCache>
                <c:ptCount val="1"/>
                <c:pt idx="0">
                  <c:v>Wealth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'test data'!$A$2:$A$97</c:f>
              <c:numCache>
                <c:formatCode>General</c:formatCode>
                <c:ptCount val="9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</c:numCache>
            </c:numRef>
          </c:xVal>
          <c:yVal>
            <c:numRef>
              <c:f>'test data'!$B$2:$B$97</c:f>
              <c:numCache>
                <c:formatCode>"$"#,##0_);[Red]\("$"#,##0\)</c:formatCode>
                <c:ptCount val="96"/>
                <c:pt idx="0">
                  <c:v>0</c:v>
                </c:pt>
                <c:pt idx="1">
                  <c:v>39000</c:v>
                </c:pt>
                <c:pt idx="2">
                  <c:v>79950</c:v>
                </c:pt>
                <c:pt idx="3">
                  <c:v>122947.5</c:v>
                </c:pt>
                <c:pt idx="4">
                  <c:v>168094.875</c:v>
                </c:pt>
                <c:pt idx="5">
                  <c:v>215499.61875</c:v>
                </c:pt>
                <c:pt idx="6">
                  <c:v>265274.5996875</c:v>
                </c:pt>
                <c:pt idx="7">
                  <c:v>317538.329671875</c:v>
                </c:pt>
                <c:pt idx="8">
                  <c:v>372415.246155469</c:v>
                </c:pt>
                <c:pt idx="9">
                  <c:v>430036.008463242</c:v>
                </c:pt>
                <c:pt idx="10">
                  <c:v>490537.808886404</c:v>
                </c:pt>
                <c:pt idx="11">
                  <c:v>554064.699330725</c:v>
                </c:pt>
                <c:pt idx="12">
                  <c:v>620767.934297261</c:v>
                </c:pt>
                <c:pt idx="13">
                  <c:v>690806.331012124</c:v>
                </c:pt>
                <c:pt idx="14">
                  <c:v>675346.64756273</c:v>
                </c:pt>
                <c:pt idx="15">
                  <c:v>659113.979940867</c:v>
                </c:pt>
                <c:pt idx="16">
                  <c:v>642069.67893791</c:v>
                </c:pt>
                <c:pt idx="17">
                  <c:v>624173.162884806</c:v>
                </c:pt>
                <c:pt idx="18">
                  <c:v>605381.821029046</c:v>
                </c:pt>
                <c:pt idx="19">
                  <c:v>585650.912080498</c:v>
                </c:pt>
                <c:pt idx="20">
                  <c:v>564933.457684523</c:v>
                </c:pt>
                <c:pt idx="21">
                  <c:v>543180.130568749</c:v>
                </c:pt>
                <c:pt idx="22">
                  <c:v>520339.137097187</c:v>
                </c:pt>
                <c:pt idx="23">
                  <c:v>496356.093952046</c:v>
                </c:pt>
                <c:pt idx="24">
                  <c:v>471173.898649649</c:v>
                </c:pt>
                <c:pt idx="25">
                  <c:v>444732.593582131</c:v>
                </c:pt>
                <c:pt idx="26">
                  <c:v>416969.223261238</c:v>
                </c:pt>
                <c:pt idx="27">
                  <c:v>387817.6844243</c:v>
                </c:pt>
                <c:pt idx="28">
                  <c:v>357208.568645514</c:v>
                </c:pt>
                <c:pt idx="29">
                  <c:v>325068.99707779</c:v>
                </c:pt>
                <c:pt idx="30">
                  <c:v>291322.44693168</c:v>
                </c:pt>
                <c:pt idx="31">
                  <c:v>255888.569278264</c:v>
                </c:pt>
                <c:pt idx="32">
                  <c:v>218682.997742177</c:v>
                </c:pt>
                <c:pt idx="33">
                  <c:v>179617.147629286</c:v>
                </c:pt>
                <c:pt idx="34">
                  <c:v>138598.00501075</c:v>
                </c:pt>
                <c:pt idx="35">
                  <c:v>95527.9052612876</c:v>
                </c:pt>
                <c:pt idx="36">
                  <c:v>50304.300524352</c:v>
                </c:pt>
                <c:pt idx="37">
                  <c:v>2819.5155505696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92905"/>
        <c:axId val="993430890"/>
      </c:scatterChart>
      <c:valAx>
        <c:axId val="8866929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430890"/>
        <c:crosses val="autoZero"/>
        <c:crossBetween val="midCat"/>
      </c:valAx>
      <c:valAx>
        <c:axId val="9934308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69290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013157894737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'test data'!$C$1</c:f>
              <c:strCache>
                <c:ptCount val="1"/>
                <c:pt idx="0">
                  <c:v>Super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'test data'!$A$2:$A$97</c:f>
              <c:numCache>
                <c:formatCode>General</c:formatCode>
                <c:ptCount val="9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</c:numCache>
            </c:numRef>
          </c:xVal>
          <c:yVal>
            <c:numRef>
              <c:f>'test data'!$C$2:$C$97</c:f>
              <c:numCache>
                <c:formatCode>"$"#,##0_);[Red]\("$"#,##0\)</c:formatCode>
                <c:ptCount val="96"/>
                <c:pt idx="0">
                  <c:v>0</c:v>
                </c:pt>
                <c:pt idx="1">
                  <c:v>11000</c:v>
                </c:pt>
                <c:pt idx="2">
                  <c:v>22550</c:v>
                </c:pt>
                <c:pt idx="3">
                  <c:v>34677.5</c:v>
                </c:pt>
                <c:pt idx="4">
                  <c:v>47411.375</c:v>
                </c:pt>
                <c:pt idx="5">
                  <c:v>60781.94375</c:v>
                </c:pt>
                <c:pt idx="6">
                  <c:v>74821.0409375</c:v>
                </c:pt>
                <c:pt idx="7">
                  <c:v>89562.092984375</c:v>
                </c:pt>
                <c:pt idx="8">
                  <c:v>105040.197633594</c:v>
                </c:pt>
                <c:pt idx="9">
                  <c:v>121292.207515273</c:v>
                </c:pt>
                <c:pt idx="10">
                  <c:v>138356.817891037</c:v>
                </c:pt>
                <c:pt idx="11">
                  <c:v>156274.658785589</c:v>
                </c:pt>
                <c:pt idx="12">
                  <c:v>175088.391724868</c:v>
                </c:pt>
                <c:pt idx="13">
                  <c:v>194842.811311112</c:v>
                </c:pt>
                <c:pt idx="14">
                  <c:v>204584.951876668</c:v>
                </c:pt>
                <c:pt idx="15">
                  <c:v>214814.199470501</c:v>
                </c:pt>
                <c:pt idx="16">
                  <c:v>225554.909444026</c:v>
                </c:pt>
                <c:pt idx="17">
                  <c:v>236832.654916227</c:v>
                </c:pt>
                <c:pt idx="18">
                  <c:v>248674.287662039</c:v>
                </c:pt>
                <c:pt idx="19">
                  <c:v>261108.002045141</c:v>
                </c:pt>
                <c:pt idx="20">
                  <c:v>274163.402147398</c:v>
                </c:pt>
                <c:pt idx="21">
                  <c:v>287871.572254768</c:v>
                </c:pt>
                <c:pt idx="22">
                  <c:v>302265.150867506</c:v>
                </c:pt>
                <c:pt idx="23">
                  <c:v>317378.408410881</c:v>
                </c:pt>
                <c:pt idx="24">
                  <c:v>333247.328831425</c:v>
                </c:pt>
                <c:pt idx="25">
                  <c:v>349909.695272997</c:v>
                </c:pt>
                <c:pt idx="26">
                  <c:v>367405.180036646</c:v>
                </c:pt>
                <c:pt idx="27">
                  <c:v>385775.439038479</c:v>
                </c:pt>
                <c:pt idx="28">
                  <c:v>405064.210990403</c:v>
                </c:pt>
                <c:pt idx="29">
                  <c:v>425317.421539923</c:v>
                </c:pt>
                <c:pt idx="30">
                  <c:v>446583.292616919</c:v>
                </c:pt>
                <c:pt idx="31">
                  <c:v>468912.457247765</c:v>
                </c:pt>
                <c:pt idx="32">
                  <c:v>492358.080110153</c:v>
                </c:pt>
                <c:pt idx="33">
                  <c:v>516975.984115661</c:v>
                </c:pt>
                <c:pt idx="34">
                  <c:v>542824.783321444</c:v>
                </c:pt>
                <c:pt idx="35">
                  <c:v>569966.022487516</c:v>
                </c:pt>
                <c:pt idx="36">
                  <c:v>598464.323611892</c:v>
                </c:pt>
                <c:pt idx="37">
                  <c:v>628387.539792487</c:v>
                </c:pt>
                <c:pt idx="38">
                  <c:v>612626.432332681</c:v>
                </c:pt>
                <c:pt idx="39">
                  <c:v>593257.753949315</c:v>
                </c:pt>
                <c:pt idx="40">
                  <c:v>572920.64164678</c:v>
                </c:pt>
                <c:pt idx="41">
                  <c:v>551566.673729119</c:v>
                </c:pt>
                <c:pt idx="42">
                  <c:v>529145.007415575</c:v>
                </c:pt>
                <c:pt idx="43">
                  <c:v>505602.257786354</c:v>
                </c:pt>
                <c:pt idx="44">
                  <c:v>480882.370675672</c:v>
                </c:pt>
                <c:pt idx="45">
                  <c:v>454926.489209455</c:v>
                </c:pt>
                <c:pt idx="46">
                  <c:v>427672.813669928</c:v>
                </c:pt>
                <c:pt idx="47">
                  <c:v>399056.454353425</c:v>
                </c:pt>
                <c:pt idx="48">
                  <c:v>369009.277071096</c:v>
                </c:pt>
                <c:pt idx="49">
                  <c:v>337459.740924651</c:v>
                </c:pt>
                <c:pt idx="50">
                  <c:v>304332.727970883</c:v>
                </c:pt>
                <c:pt idx="51">
                  <c:v>269549.364369427</c:v>
                </c:pt>
                <c:pt idx="52">
                  <c:v>233026.832587899</c:v>
                </c:pt>
                <c:pt idx="53">
                  <c:v>194678.174217294</c:v>
                </c:pt>
                <c:pt idx="54">
                  <c:v>154412.082928158</c:v>
                </c:pt>
                <c:pt idx="55">
                  <c:v>112132.687074566</c:v>
                </c:pt>
                <c:pt idx="56">
                  <c:v>67739.3214282947</c:v>
                </c:pt>
                <c:pt idx="57">
                  <c:v>21126.2874997094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05439"/>
        <c:axId val="191619143"/>
      </c:scatterChart>
      <c:valAx>
        <c:axId val="8978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619143"/>
        <c:crosses val="autoZero"/>
        <c:crossBetween val="midCat"/>
      </c:valAx>
      <c:valAx>
        <c:axId val="191619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8054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'RAge 40'!$B$1</c:f>
              <c:strCache>
                <c:ptCount val="1"/>
                <c:pt idx="0">
                  <c:v>Wealth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'RAge 40'!$A$2:$A$97</c:f>
              <c:numCache>
                <c:formatCode>General</c:formatCode>
                <c:ptCount val="9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</c:numCache>
            </c:numRef>
          </c:xVal>
          <c:yVal>
            <c:numRef>
              <c:f>'RAge 40'!$B$2:$B$97</c:f>
              <c:numCache>
                <c:formatCode>"$"#,##0_);[Red]\("$"#,##0\)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92905"/>
        <c:axId val="993430890"/>
      </c:scatterChart>
      <c:valAx>
        <c:axId val="8866929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430890"/>
        <c:crosses val="autoZero"/>
        <c:crossBetween val="midCat"/>
      </c:valAx>
      <c:valAx>
        <c:axId val="9934308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69290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013157894737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1"/>
          <c:order val="0"/>
          <c:tx>
            <c:strRef>
              <c:f>'RAge 40'!$C$1</c:f>
              <c:strCache>
                <c:ptCount val="1"/>
                <c:pt idx="0">
                  <c:v>Super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'RAge 40'!$A$2:$A$97</c:f>
              <c:numCache>
                <c:formatCode>General</c:formatCode>
                <c:ptCount val="9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</c:numCache>
            </c:numRef>
          </c:xVal>
          <c:yVal>
            <c:numRef>
              <c:f>'RAge 40'!$C$2:$C$97</c:f>
              <c:numCache>
                <c:formatCode>"$"#,##0_);[Red]\("$"#,##0\)</c:formatCode>
                <c:ptCount val="96"/>
                <c:pt idx="0">
                  <c:v>0</c:v>
                </c:pt>
                <c:pt idx="1">
                  <c:v>8250</c:v>
                </c:pt>
                <c:pt idx="2">
                  <c:v>16912.5</c:v>
                </c:pt>
                <c:pt idx="3">
                  <c:v>26008.125</c:v>
                </c:pt>
                <c:pt idx="4">
                  <c:v>35558.53125</c:v>
                </c:pt>
                <c:pt idx="5">
                  <c:v>45586.4578125</c:v>
                </c:pt>
                <c:pt idx="6">
                  <c:v>56115.780703125</c:v>
                </c:pt>
                <c:pt idx="7">
                  <c:v>67171.5697382813</c:v>
                </c:pt>
                <c:pt idx="8">
                  <c:v>78780.1482251953</c:v>
                </c:pt>
                <c:pt idx="9">
                  <c:v>90969.1556364551</c:v>
                </c:pt>
                <c:pt idx="10">
                  <c:v>103767.613418278</c:v>
                </c:pt>
                <c:pt idx="11">
                  <c:v>117205.994089192</c:v>
                </c:pt>
                <c:pt idx="12">
                  <c:v>131316.293793651</c:v>
                </c:pt>
                <c:pt idx="13">
                  <c:v>146132.108483334</c:v>
                </c:pt>
                <c:pt idx="14">
                  <c:v>161688.713907501</c:v>
                </c:pt>
                <c:pt idx="15">
                  <c:v>178023.149602876</c:v>
                </c:pt>
                <c:pt idx="16">
                  <c:v>195174.307083019</c:v>
                </c:pt>
                <c:pt idx="17">
                  <c:v>213183.02243717</c:v>
                </c:pt>
                <c:pt idx="18">
                  <c:v>232092.173559029</c:v>
                </c:pt>
                <c:pt idx="19">
                  <c:v>251946.78223698</c:v>
                </c:pt>
                <c:pt idx="20">
                  <c:v>272794.121348829</c:v>
                </c:pt>
                <c:pt idx="21">
                  <c:v>294683.827416271</c:v>
                </c:pt>
                <c:pt idx="22">
                  <c:v>317668.018787084</c:v>
                </c:pt>
                <c:pt idx="23">
                  <c:v>341801.419726439</c:v>
                </c:pt>
                <c:pt idx="24">
                  <c:v>367141.490712761</c:v>
                </c:pt>
                <c:pt idx="25">
                  <c:v>393748.565248399</c:v>
                </c:pt>
                <c:pt idx="26">
                  <c:v>421685.993510819</c:v>
                </c:pt>
                <c:pt idx="27">
                  <c:v>451020.29318636</c:v>
                </c:pt>
                <c:pt idx="28">
                  <c:v>481821.307845678</c:v>
                </c:pt>
                <c:pt idx="29">
                  <c:v>514162.373237962</c:v>
                </c:pt>
                <c:pt idx="30">
                  <c:v>548120.49189986</c:v>
                </c:pt>
                <c:pt idx="31">
                  <c:v>583776.516494853</c:v>
                </c:pt>
                <c:pt idx="32">
                  <c:v>621215.342319595</c:v>
                </c:pt>
                <c:pt idx="33">
                  <c:v>660526.109435575</c:v>
                </c:pt>
                <c:pt idx="34">
                  <c:v>701802.414907354</c:v>
                </c:pt>
                <c:pt idx="35">
                  <c:v>745142.535652722</c:v>
                </c:pt>
                <c:pt idx="36">
                  <c:v>790649.662435358</c:v>
                </c:pt>
                <c:pt idx="37">
                  <c:v>838432.145557126</c:v>
                </c:pt>
                <c:pt idx="38">
                  <c:v>888603.752834982</c:v>
                </c:pt>
                <c:pt idx="39">
                  <c:v>941283.940476731</c:v>
                </c:pt>
                <c:pt idx="40">
                  <c:v>996598.137500568</c:v>
                </c:pt>
                <c:pt idx="41">
                  <c:v>1054678.0443756</c:v>
                </c:pt>
                <c:pt idx="42">
                  <c:v>1040661.94659438</c:v>
                </c:pt>
                <c:pt idx="43">
                  <c:v>1025945.04392409</c:v>
                </c:pt>
                <c:pt idx="44">
                  <c:v>1010492.2961203</c:v>
                </c:pt>
                <c:pt idx="45">
                  <c:v>994266.910926315</c:v>
                </c:pt>
                <c:pt idx="46">
                  <c:v>977230.25647263</c:v>
                </c:pt>
                <c:pt idx="47">
                  <c:v>959341.769296262</c:v>
                </c:pt>
                <c:pt idx="48">
                  <c:v>940558.857761075</c:v>
                </c:pt>
                <c:pt idx="49">
                  <c:v>920836.800649129</c:v>
                </c:pt>
                <c:pt idx="50">
                  <c:v>900128.640681585</c:v>
                </c:pt>
                <c:pt idx="51">
                  <c:v>878385.072715665</c:v>
                </c:pt>
                <c:pt idx="52">
                  <c:v>855554.326351448</c:v>
                </c:pt>
                <c:pt idx="53">
                  <c:v>831582.04266902</c:v>
                </c:pt>
                <c:pt idx="54">
                  <c:v>806411.144802471</c:v>
                </c:pt>
                <c:pt idx="55">
                  <c:v>779981.702042595</c:v>
                </c:pt>
                <c:pt idx="56">
                  <c:v>752230.787144725</c:v>
                </c:pt>
                <c:pt idx="57">
                  <c:v>723092.326501961</c:v>
                </c:pt>
                <c:pt idx="58">
                  <c:v>692496.942827059</c:v>
                </c:pt>
                <c:pt idx="59">
                  <c:v>660371.789968412</c:v>
                </c:pt>
                <c:pt idx="60">
                  <c:v>626640.379466832</c:v>
                </c:pt>
                <c:pt idx="61">
                  <c:v>591222.398440174</c:v>
                </c:pt>
                <c:pt idx="62">
                  <c:v>554033.518362183</c:v>
                </c:pt>
                <c:pt idx="63">
                  <c:v>514985.194280292</c:v>
                </c:pt>
                <c:pt idx="64">
                  <c:v>473984.453994307</c:v>
                </c:pt>
                <c:pt idx="65">
                  <c:v>430933.676694022</c:v>
                </c:pt>
                <c:pt idx="66">
                  <c:v>385730.360528723</c:v>
                </c:pt>
                <c:pt idx="67">
                  <c:v>338266.878555159</c:v>
                </c:pt>
                <c:pt idx="68">
                  <c:v>288430.222482917</c:v>
                </c:pt>
                <c:pt idx="69">
                  <c:v>236101.733607063</c:v>
                </c:pt>
                <c:pt idx="70">
                  <c:v>181156.820287416</c:v>
                </c:pt>
                <c:pt idx="71">
                  <c:v>123464.661301787</c:v>
                </c:pt>
                <c:pt idx="72">
                  <c:v>62887.8943668765</c:v>
                </c:pt>
                <c:pt idx="73">
                  <c:v>-717.710914779716</c:v>
                </c:pt>
                <c:pt idx="74">
                  <c:v>-67503.5964605187</c:v>
                </c:pt>
                <c:pt idx="75">
                  <c:v>-137628.776283545</c:v>
                </c:pt>
                <c:pt idx="76">
                  <c:v>-211260.215097722</c:v>
                </c:pt>
                <c:pt idx="77">
                  <c:v>-288573.225852608</c:v>
                </c:pt>
                <c:pt idx="78">
                  <c:v>-369751.887145238</c:v>
                </c:pt>
                <c:pt idx="79">
                  <c:v>-454989.4815025</c:v>
                </c:pt>
                <c:pt idx="80">
                  <c:v>-544488.955577625</c:v>
                </c:pt>
                <c:pt idx="81">
                  <c:v>-638463.403356507</c:v>
                </c:pt>
                <c:pt idx="82">
                  <c:v>-737136.573524332</c:v>
                </c:pt>
                <c:pt idx="83">
                  <c:v>-840743.402200549</c:v>
                </c:pt>
                <c:pt idx="84">
                  <c:v>-949530.572310576</c:v>
                </c:pt>
                <c:pt idx="85">
                  <c:v>-1063757.1009261</c:v>
                </c:pt>
                <c:pt idx="86">
                  <c:v>-1183694.95597241</c:v>
                </c:pt>
                <c:pt idx="87">
                  <c:v>-1309629.70377103</c:v>
                </c:pt>
                <c:pt idx="88">
                  <c:v>-1441861.18895958</c:v>
                </c:pt>
                <c:pt idx="89">
                  <c:v>-1580704.24840756</c:v>
                </c:pt>
                <c:pt idx="90">
                  <c:v>-1726489.46082794</c:v>
                </c:pt>
                <c:pt idx="91">
                  <c:v>-1879563.93386934</c:v>
                </c:pt>
                <c:pt idx="92">
                  <c:v>-2040292.1305628</c:v>
                </c:pt>
                <c:pt idx="93">
                  <c:v>-2209056.73709094</c:v>
                </c:pt>
                <c:pt idx="94">
                  <c:v>-2386259.57394549</c:v>
                </c:pt>
                <c:pt idx="95">
                  <c:v>-2572322.55264277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05439"/>
        <c:axId val="191619143"/>
      </c:scatterChart>
      <c:valAx>
        <c:axId val="8978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619143"/>
        <c:crosses val="autoZero"/>
        <c:crossBetween val="midCat"/>
      </c:valAx>
      <c:valAx>
        <c:axId val="191619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8054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'RAge 40 Just Short'!$B$1</c:f>
              <c:strCache>
                <c:ptCount val="1"/>
                <c:pt idx="0">
                  <c:v>Wealth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'RAge 40 Just Short'!$A$2:$A$97</c:f>
              <c:numCache>
                <c:formatCode>General</c:formatCode>
                <c:ptCount val="9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</c:numCache>
            </c:numRef>
          </c:xVal>
          <c:yVal>
            <c:numRef>
              <c:f>'RAge 40 Just Short'!$B$2:$B$97</c:f>
              <c:numCache>
                <c:formatCode>"$"#,##0_);[Red]\("$"#,##0\)</c:formatCode>
                <c:ptCount val="96"/>
                <c:pt idx="0">
                  <c:v>0</c:v>
                </c:pt>
                <c:pt idx="1">
                  <c:v>32000</c:v>
                </c:pt>
                <c:pt idx="2">
                  <c:v>65600</c:v>
                </c:pt>
                <c:pt idx="3">
                  <c:v>100880</c:v>
                </c:pt>
                <c:pt idx="4">
                  <c:v>137924</c:v>
                </c:pt>
                <c:pt idx="5">
                  <c:v>176820.2</c:v>
                </c:pt>
                <c:pt idx="6">
                  <c:v>217661.21</c:v>
                </c:pt>
                <c:pt idx="7">
                  <c:v>260544.2705</c:v>
                </c:pt>
                <c:pt idx="8">
                  <c:v>305571.484025</c:v>
                </c:pt>
                <c:pt idx="9">
                  <c:v>352850.05822625</c:v>
                </c:pt>
                <c:pt idx="10">
                  <c:v>402492.561137563</c:v>
                </c:pt>
                <c:pt idx="11">
                  <c:v>454617.189194441</c:v>
                </c:pt>
                <c:pt idx="12">
                  <c:v>509348.048654163</c:v>
                </c:pt>
                <c:pt idx="13">
                  <c:v>566815.451086871</c:v>
                </c:pt>
                <c:pt idx="14">
                  <c:v>627156.223641215</c:v>
                </c:pt>
                <c:pt idx="15">
                  <c:v>608514.034823275</c:v>
                </c:pt>
                <c:pt idx="16">
                  <c:v>588939.736564439</c:v>
                </c:pt>
                <c:pt idx="17">
                  <c:v>568386.723392661</c:v>
                </c:pt>
                <c:pt idx="18">
                  <c:v>546806.059562294</c:v>
                </c:pt>
                <c:pt idx="19">
                  <c:v>524146.362540409</c:v>
                </c:pt>
                <c:pt idx="20">
                  <c:v>500353.680667429</c:v>
                </c:pt>
                <c:pt idx="21">
                  <c:v>475371.364700801</c:v>
                </c:pt>
                <c:pt idx="22">
                  <c:v>449139.932935841</c:v>
                </c:pt>
                <c:pt idx="23">
                  <c:v>421596.929582633</c:v>
                </c:pt>
                <c:pt idx="24">
                  <c:v>392676.776061765</c:v>
                </c:pt>
                <c:pt idx="25">
                  <c:v>362310.614864853</c:v>
                </c:pt>
                <c:pt idx="26">
                  <c:v>330426.145608095</c:v>
                </c:pt>
                <c:pt idx="27">
                  <c:v>296947.4528885</c:v>
                </c:pt>
                <c:pt idx="28">
                  <c:v>261794.825532925</c:v>
                </c:pt>
                <c:pt idx="29">
                  <c:v>224884.566809571</c:v>
                </c:pt>
                <c:pt idx="30">
                  <c:v>186128.79515005</c:v>
                </c:pt>
                <c:pt idx="31">
                  <c:v>145435.234907553</c:v>
                </c:pt>
                <c:pt idx="32">
                  <c:v>102706.99665293</c:v>
                </c:pt>
                <c:pt idx="33">
                  <c:v>57842.3464855767</c:v>
                </c:pt>
                <c:pt idx="34">
                  <c:v>10734.4638098556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92905"/>
        <c:axId val="993430890"/>
      </c:scatterChart>
      <c:valAx>
        <c:axId val="8866929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430890"/>
        <c:crosses val="autoZero"/>
        <c:crossBetween val="midCat"/>
      </c:valAx>
      <c:valAx>
        <c:axId val="9934308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69290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013157894737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'RAge 40 Just Short'!$C$1</c:f>
              <c:strCache>
                <c:ptCount val="1"/>
                <c:pt idx="0">
                  <c:v>Super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'RAge 40 Just Short'!$A$2:$A$97</c:f>
              <c:numCache>
                <c:formatCode>General</c:formatCode>
                <c:ptCount val="9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</c:numCache>
            </c:numRef>
          </c:xVal>
          <c:yVal>
            <c:numRef>
              <c:f>'RAge 40 Just Short'!$C$2:$C$97</c:f>
              <c:numCache>
                <c:formatCode>"$"#,##0_);[Red]\("$"#,##0\)</c:formatCode>
                <c:ptCount val="96"/>
                <c:pt idx="0">
                  <c:v>0</c:v>
                </c:pt>
                <c:pt idx="1">
                  <c:v>18000</c:v>
                </c:pt>
                <c:pt idx="2">
                  <c:v>36900</c:v>
                </c:pt>
                <c:pt idx="3">
                  <c:v>56745</c:v>
                </c:pt>
                <c:pt idx="4">
                  <c:v>77582.25</c:v>
                </c:pt>
                <c:pt idx="5">
                  <c:v>99461.3625</c:v>
                </c:pt>
                <c:pt idx="6">
                  <c:v>122434.430625</c:v>
                </c:pt>
                <c:pt idx="7">
                  <c:v>146556.15215625</c:v>
                </c:pt>
                <c:pt idx="8">
                  <c:v>171883.959764063</c:v>
                </c:pt>
                <c:pt idx="9">
                  <c:v>198478.157752266</c:v>
                </c:pt>
                <c:pt idx="10">
                  <c:v>226402.065639879</c:v>
                </c:pt>
                <c:pt idx="11">
                  <c:v>255722.168921873</c:v>
                </c:pt>
                <c:pt idx="12">
                  <c:v>286508.277367967</c:v>
                </c:pt>
                <c:pt idx="13">
                  <c:v>318833.691236365</c:v>
                </c:pt>
                <c:pt idx="14">
                  <c:v>352775.375798183</c:v>
                </c:pt>
                <c:pt idx="15">
                  <c:v>370414.144588092</c:v>
                </c:pt>
                <c:pt idx="16">
                  <c:v>388934.851817497</c:v>
                </c:pt>
                <c:pt idx="17">
                  <c:v>408381.594408372</c:v>
                </c:pt>
                <c:pt idx="18">
                  <c:v>428800.674128791</c:v>
                </c:pt>
                <c:pt idx="19">
                  <c:v>450240.70783523</c:v>
                </c:pt>
                <c:pt idx="20">
                  <c:v>472752.743226992</c:v>
                </c:pt>
                <c:pt idx="21">
                  <c:v>496390.380388341</c:v>
                </c:pt>
                <c:pt idx="22">
                  <c:v>521209.899407758</c:v>
                </c:pt>
                <c:pt idx="23">
                  <c:v>547270.394378146</c:v>
                </c:pt>
                <c:pt idx="24">
                  <c:v>574633.914097053</c:v>
                </c:pt>
                <c:pt idx="25">
                  <c:v>603365.609801906</c:v>
                </c:pt>
                <c:pt idx="26">
                  <c:v>633533.890292002</c:v>
                </c:pt>
                <c:pt idx="27">
                  <c:v>665210.584806602</c:v>
                </c:pt>
                <c:pt idx="28">
                  <c:v>698471.114046932</c:v>
                </c:pt>
                <c:pt idx="29">
                  <c:v>733394.669749278</c:v>
                </c:pt>
                <c:pt idx="30">
                  <c:v>770064.403236742</c:v>
                </c:pt>
                <c:pt idx="31">
                  <c:v>808567.623398579</c:v>
                </c:pt>
                <c:pt idx="32">
                  <c:v>848996.004568508</c:v>
                </c:pt>
                <c:pt idx="33">
                  <c:v>891445.804796934</c:v>
                </c:pt>
                <c:pt idx="34">
                  <c:v>936018.095036781</c:v>
                </c:pt>
                <c:pt idx="35">
                  <c:v>943553.463598475</c:v>
                </c:pt>
                <c:pt idx="36">
                  <c:v>940731.136778399</c:v>
                </c:pt>
                <c:pt idx="37">
                  <c:v>937767.693617319</c:v>
                </c:pt>
                <c:pt idx="38">
                  <c:v>934656.078298185</c:v>
                </c:pt>
                <c:pt idx="39">
                  <c:v>931388.882213094</c:v>
                </c:pt>
                <c:pt idx="40">
                  <c:v>927958.326323749</c:v>
                </c:pt>
                <c:pt idx="41">
                  <c:v>924356.242639937</c:v>
                </c:pt>
                <c:pt idx="42">
                  <c:v>920574.054771933</c:v>
                </c:pt>
                <c:pt idx="43">
                  <c:v>916602.75751053</c:v>
                </c:pt>
                <c:pt idx="44">
                  <c:v>912432.895386057</c:v>
                </c:pt>
                <c:pt idx="45">
                  <c:v>908054.54015536</c:v>
                </c:pt>
                <c:pt idx="46">
                  <c:v>903457.267163128</c:v>
                </c:pt>
                <c:pt idx="47">
                  <c:v>898630.130521284</c:v>
                </c:pt>
                <c:pt idx="48">
                  <c:v>893561.637047348</c:v>
                </c:pt>
                <c:pt idx="49">
                  <c:v>888239.718899716</c:v>
                </c:pt>
                <c:pt idx="50">
                  <c:v>882651.704844702</c:v>
                </c:pt>
                <c:pt idx="51">
                  <c:v>876784.290086937</c:v>
                </c:pt>
                <c:pt idx="52">
                  <c:v>870623.504591284</c:v>
                </c:pt>
                <c:pt idx="53">
                  <c:v>864154.679820848</c:v>
                </c:pt>
                <c:pt idx="54">
                  <c:v>857362.41381189</c:v>
                </c:pt>
                <c:pt idx="55">
                  <c:v>850230.534502485</c:v>
                </c:pt>
                <c:pt idx="56">
                  <c:v>842742.061227609</c:v>
                </c:pt>
                <c:pt idx="57">
                  <c:v>834879.16428899</c:v>
                </c:pt>
                <c:pt idx="58">
                  <c:v>826623.122503439</c:v>
                </c:pt>
                <c:pt idx="59">
                  <c:v>817954.278628611</c:v>
                </c:pt>
                <c:pt idx="60">
                  <c:v>808851.992560042</c:v>
                </c:pt>
                <c:pt idx="61">
                  <c:v>799294.592188044</c:v>
                </c:pt>
                <c:pt idx="62">
                  <c:v>789259.321797446</c:v>
                </c:pt>
                <c:pt idx="63">
                  <c:v>778722.287887318</c:v>
                </c:pt>
                <c:pt idx="64">
                  <c:v>767658.402281684</c:v>
                </c:pt>
                <c:pt idx="65">
                  <c:v>756041.322395769</c:v>
                </c:pt>
                <c:pt idx="66">
                  <c:v>743843.388515557</c:v>
                </c:pt>
                <c:pt idx="67">
                  <c:v>731035.557941335</c:v>
                </c:pt>
                <c:pt idx="68">
                  <c:v>717587.335838402</c:v>
                </c:pt>
                <c:pt idx="69">
                  <c:v>703466.702630322</c:v>
                </c:pt>
                <c:pt idx="70">
                  <c:v>688640.037761838</c:v>
                </c:pt>
                <c:pt idx="71">
                  <c:v>673072.03964993</c:v>
                </c:pt>
                <c:pt idx="72">
                  <c:v>656725.641632426</c:v>
                </c:pt>
                <c:pt idx="73">
                  <c:v>639561.923714048</c:v>
                </c:pt>
                <c:pt idx="74">
                  <c:v>621540.01989975</c:v>
                </c:pt>
                <c:pt idx="75">
                  <c:v>602617.020894738</c:v>
                </c:pt>
                <c:pt idx="76">
                  <c:v>582747.871939475</c:v>
                </c:pt>
                <c:pt idx="77">
                  <c:v>561885.265536448</c:v>
                </c:pt>
                <c:pt idx="78">
                  <c:v>539979.528813271</c:v>
                </c:pt>
                <c:pt idx="79">
                  <c:v>516978.505253934</c:v>
                </c:pt>
                <c:pt idx="80">
                  <c:v>492827.430516631</c:v>
                </c:pt>
                <c:pt idx="81">
                  <c:v>467468.802042463</c:v>
                </c:pt>
                <c:pt idx="82">
                  <c:v>440842.242144586</c:v>
                </c:pt>
                <c:pt idx="83">
                  <c:v>412884.354251815</c:v>
                </c:pt>
                <c:pt idx="84">
                  <c:v>383528.571964406</c:v>
                </c:pt>
                <c:pt idx="85">
                  <c:v>352705.000562626</c:v>
                </c:pt>
                <c:pt idx="86">
                  <c:v>320340.250590757</c:v>
                </c:pt>
                <c:pt idx="87">
                  <c:v>286357.263120295</c:v>
                </c:pt>
                <c:pt idx="88">
                  <c:v>250675.12627631</c:v>
                </c:pt>
                <c:pt idx="89">
                  <c:v>213208.882590126</c:v>
                </c:pt>
                <c:pt idx="90">
                  <c:v>173869.326719632</c:v>
                </c:pt>
                <c:pt idx="91">
                  <c:v>132562.793055613</c:v>
                </c:pt>
                <c:pt idx="92">
                  <c:v>89190.9327083941</c:v>
                </c:pt>
                <c:pt idx="93">
                  <c:v>43650.4793438138</c:v>
                </c:pt>
                <c:pt idx="94">
                  <c:v>-4166.9966889955</c:v>
                </c:pt>
                <c:pt idx="95">
                  <c:v>-54375.3465234453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05439"/>
        <c:axId val="191619143"/>
      </c:scatterChart>
      <c:valAx>
        <c:axId val="8978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619143"/>
        <c:crosses val="autoZero"/>
        <c:crossBetween val="midCat"/>
      </c:valAx>
      <c:valAx>
        <c:axId val="191619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8054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'RAge 39'!$B$1</c:f>
              <c:strCache>
                <c:ptCount val="1"/>
                <c:pt idx="0">
                  <c:v>Wealth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'RAge 39'!$A$2:$A$97</c:f>
              <c:numCache>
                <c:formatCode>General</c:formatCode>
                <c:ptCount val="9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</c:numCache>
            </c:numRef>
          </c:xVal>
          <c:yVal>
            <c:numRef>
              <c:f>'RAge 39'!$B$2:$B$97</c:f>
              <c:numCache>
                <c:formatCode>"$"#,##0_);[Red]\("$"#,##0\)</c:formatCode>
                <c:ptCount val="96"/>
                <c:pt idx="0">
                  <c:v>0</c:v>
                </c:pt>
                <c:pt idx="1">
                  <c:v>39000</c:v>
                </c:pt>
                <c:pt idx="2">
                  <c:v>79950</c:v>
                </c:pt>
                <c:pt idx="3">
                  <c:v>122947.5</c:v>
                </c:pt>
                <c:pt idx="4">
                  <c:v>168094.875</c:v>
                </c:pt>
                <c:pt idx="5">
                  <c:v>215499.61875</c:v>
                </c:pt>
                <c:pt idx="6">
                  <c:v>265274.5996875</c:v>
                </c:pt>
                <c:pt idx="7">
                  <c:v>317538.329671875</c:v>
                </c:pt>
                <c:pt idx="8">
                  <c:v>372415.246155469</c:v>
                </c:pt>
                <c:pt idx="9">
                  <c:v>430036.008463242</c:v>
                </c:pt>
                <c:pt idx="10">
                  <c:v>490537.808886404</c:v>
                </c:pt>
                <c:pt idx="11">
                  <c:v>554064.699330725</c:v>
                </c:pt>
                <c:pt idx="12">
                  <c:v>620767.934297261</c:v>
                </c:pt>
                <c:pt idx="13">
                  <c:v>690806.331012124</c:v>
                </c:pt>
                <c:pt idx="14">
                  <c:v>675346.64756273</c:v>
                </c:pt>
                <c:pt idx="15">
                  <c:v>659113.979940867</c:v>
                </c:pt>
                <c:pt idx="16">
                  <c:v>642069.67893791</c:v>
                </c:pt>
                <c:pt idx="17">
                  <c:v>624173.162884806</c:v>
                </c:pt>
                <c:pt idx="18">
                  <c:v>605381.821029046</c:v>
                </c:pt>
                <c:pt idx="19">
                  <c:v>585650.912080498</c:v>
                </c:pt>
                <c:pt idx="20">
                  <c:v>564933.457684523</c:v>
                </c:pt>
                <c:pt idx="21">
                  <c:v>543180.130568749</c:v>
                </c:pt>
                <c:pt idx="22">
                  <c:v>520339.137097187</c:v>
                </c:pt>
                <c:pt idx="23">
                  <c:v>496356.093952046</c:v>
                </c:pt>
                <c:pt idx="24">
                  <c:v>471173.898649649</c:v>
                </c:pt>
                <c:pt idx="25">
                  <c:v>444732.593582131</c:v>
                </c:pt>
                <c:pt idx="26">
                  <c:v>416969.223261238</c:v>
                </c:pt>
                <c:pt idx="27">
                  <c:v>387817.6844243</c:v>
                </c:pt>
                <c:pt idx="28">
                  <c:v>357208.568645514</c:v>
                </c:pt>
                <c:pt idx="29">
                  <c:v>325068.99707779</c:v>
                </c:pt>
                <c:pt idx="30">
                  <c:v>291322.44693168</c:v>
                </c:pt>
                <c:pt idx="31">
                  <c:v>255888.569278264</c:v>
                </c:pt>
                <c:pt idx="32">
                  <c:v>218682.997742177</c:v>
                </c:pt>
                <c:pt idx="33">
                  <c:v>179617.147629286</c:v>
                </c:pt>
                <c:pt idx="34">
                  <c:v>138598.00501075</c:v>
                </c:pt>
                <c:pt idx="35">
                  <c:v>95527.9052612876</c:v>
                </c:pt>
                <c:pt idx="36">
                  <c:v>50304.300524352</c:v>
                </c:pt>
                <c:pt idx="37">
                  <c:v>2819.5155505696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92905"/>
        <c:axId val="993430890"/>
      </c:scatterChart>
      <c:valAx>
        <c:axId val="8866929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430890"/>
        <c:crosses val="autoZero"/>
        <c:crossBetween val="midCat"/>
      </c:valAx>
      <c:valAx>
        <c:axId val="9934308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69290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013157894737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'RAge 39'!$C$1</c:f>
              <c:strCache>
                <c:ptCount val="1"/>
                <c:pt idx="0">
                  <c:v>Super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'RAge 39'!$A$2:$A$97</c:f>
              <c:numCache>
                <c:formatCode>General</c:formatCode>
                <c:ptCount val="9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</c:numCache>
            </c:numRef>
          </c:xVal>
          <c:yVal>
            <c:numRef>
              <c:f>'RAge 39'!$C$2:$C$97</c:f>
              <c:numCache>
                <c:formatCode>"$"#,##0_);[Red]\("$"#,##0\)</c:formatCode>
                <c:ptCount val="96"/>
                <c:pt idx="0">
                  <c:v>0</c:v>
                </c:pt>
                <c:pt idx="1">
                  <c:v>11000</c:v>
                </c:pt>
                <c:pt idx="2">
                  <c:v>22550</c:v>
                </c:pt>
                <c:pt idx="3">
                  <c:v>34677.5</c:v>
                </c:pt>
                <c:pt idx="4">
                  <c:v>47411.375</c:v>
                </c:pt>
                <c:pt idx="5">
                  <c:v>60781.94375</c:v>
                </c:pt>
                <c:pt idx="6">
                  <c:v>74821.0409375</c:v>
                </c:pt>
                <c:pt idx="7">
                  <c:v>89562.092984375</c:v>
                </c:pt>
                <c:pt idx="8">
                  <c:v>105040.197633594</c:v>
                </c:pt>
                <c:pt idx="9">
                  <c:v>121292.207515273</c:v>
                </c:pt>
                <c:pt idx="10">
                  <c:v>138356.817891037</c:v>
                </c:pt>
                <c:pt idx="11">
                  <c:v>156274.658785589</c:v>
                </c:pt>
                <c:pt idx="12">
                  <c:v>175088.391724868</c:v>
                </c:pt>
                <c:pt idx="13">
                  <c:v>194842.811311112</c:v>
                </c:pt>
                <c:pt idx="14">
                  <c:v>204584.951876668</c:v>
                </c:pt>
                <c:pt idx="15">
                  <c:v>214814.199470501</c:v>
                </c:pt>
                <c:pt idx="16">
                  <c:v>225554.909444026</c:v>
                </c:pt>
                <c:pt idx="17">
                  <c:v>236832.654916227</c:v>
                </c:pt>
                <c:pt idx="18">
                  <c:v>248674.287662039</c:v>
                </c:pt>
                <c:pt idx="19">
                  <c:v>261108.002045141</c:v>
                </c:pt>
                <c:pt idx="20">
                  <c:v>274163.402147398</c:v>
                </c:pt>
                <c:pt idx="21">
                  <c:v>287871.572254768</c:v>
                </c:pt>
                <c:pt idx="22">
                  <c:v>302265.150867506</c:v>
                </c:pt>
                <c:pt idx="23">
                  <c:v>317378.408410881</c:v>
                </c:pt>
                <c:pt idx="24">
                  <c:v>333247.328831425</c:v>
                </c:pt>
                <c:pt idx="25">
                  <c:v>349909.695272997</c:v>
                </c:pt>
                <c:pt idx="26">
                  <c:v>367405.180036646</c:v>
                </c:pt>
                <c:pt idx="27">
                  <c:v>385775.439038479</c:v>
                </c:pt>
                <c:pt idx="28">
                  <c:v>405064.210990403</c:v>
                </c:pt>
                <c:pt idx="29">
                  <c:v>425317.421539923</c:v>
                </c:pt>
                <c:pt idx="30">
                  <c:v>446583.292616919</c:v>
                </c:pt>
                <c:pt idx="31">
                  <c:v>468912.457247765</c:v>
                </c:pt>
                <c:pt idx="32">
                  <c:v>492358.080110153</c:v>
                </c:pt>
                <c:pt idx="33">
                  <c:v>516975.984115661</c:v>
                </c:pt>
                <c:pt idx="34">
                  <c:v>542824.783321444</c:v>
                </c:pt>
                <c:pt idx="35">
                  <c:v>569966.022487516</c:v>
                </c:pt>
                <c:pt idx="36">
                  <c:v>598464.323611892</c:v>
                </c:pt>
                <c:pt idx="37">
                  <c:v>628387.539792487</c:v>
                </c:pt>
                <c:pt idx="38">
                  <c:v>612626.432332681</c:v>
                </c:pt>
                <c:pt idx="39">
                  <c:v>593257.753949315</c:v>
                </c:pt>
                <c:pt idx="40">
                  <c:v>572920.64164678</c:v>
                </c:pt>
                <c:pt idx="41">
                  <c:v>551566.673729119</c:v>
                </c:pt>
                <c:pt idx="42">
                  <c:v>529145.007415575</c:v>
                </c:pt>
                <c:pt idx="43">
                  <c:v>505602.257786354</c:v>
                </c:pt>
                <c:pt idx="44">
                  <c:v>480882.370675672</c:v>
                </c:pt>
                <c:pt idx="45">
                  <c:v>454926.489209455</c:v>
                </c:pt>
                <c:pt idx="46">
                  <c:v>427672.813669928</c:v>
                </c:pt>
                <c:pt idx="47">
                  <c:v>399056.454353425</c:v>
                </c:pt>
                <c:pt idx="48">
                  <c:v>369009.277071096</c:v>
                </c:pt>
                <c:pt idx="49">
                  <c:v>337459.740924651</c:v>
                </c:pt>
                <c:pt idx="50">
                  <c:v>304332.727970883</c:v>
                </c:pt>
                <c:pt idx="51">
                  <c:v>269549.364369427</c:v>
                </c:pt>
                <c:pt idx="52">
                  <c:v>233026.832587899</c:v>
                </c:pt>
                <c:pt idx="53">
                  <c:v>194678.174217294</c:v>
                </c:pt>
                <c:pt idx="54">
                  <c:v>154412.082928158</c:v>
                </c:pt>
                <c:pt idx="55">
                  <c:v>112132.687074566</c:v>
                </c:pt>
                <c:pt idx="56">
                  <c:v>67739.3214282947</c:v>
                </c:pt>
                <c:pt idx="57">
                  <c:v>21126.2874997094</c:v>
                </c:pt>
                <c:pt idx="58">
                  <c:v>-27817.3981253051</c:v>
                </c:pt>
                <c:pt idx="59">
                  <c:v>-79208.2680315703</c:v>
                </c:pt>
                <c:pt idx="60">
                  <c:v>-133168.681433149</c:v>
                </c:pt>
                <c:pt idx="61">
                  <c:v>-189827.115504806</c:v>
                </c:pt>
                <c:pt idx="62">
                  <c:v>-249318.471280047</c:v>
                </c:pt>
                <c:pt idx="63">
                  <c:v>-311784.394844049</c:v>
                </c:pt>
                <c:pt idx="64">
                  <c:v>-377373.614586251</c:v>
                </c:pt>
                <c:pt idx="65">
                  <c:v>-446242.295315564</c:v>
                </c:pt>
                <c:pt idx="66">
                  <c:v>-518554.410081342</c:v>
                </c:pt>
                <c:pt idx="67">
                  <c:v>-594482.130585409</c:v>
                </c:pt>
                <c:pt idx="68">
                  <c:v>-674206.23711468</c:v>
                </c:pt>
                <c:pt idx="69">
                  <c:v>-757916.548970414</c:v>
                </c:pt>
                <c:pt idx="70">
                  <c:v>-845812.376418935</c:v>
                </c:pt>
                <c:pt idx="71">
                  <c:v>-938102.995239881</c:v>
                </c:pt>
                <c:pt idx="72">
                  <c:v>-1035008.14500188</c:v>
                </c:pt>
                <c:pt idx="73">
                  <c:v>-1136758.55225197</c:v>
                </c:pt>
                <c:pt idx="74">
                  <c:v>-1243596.47986457</c:v>
                </c:pt>
                <c:pt idx="75">
                  <c:v>-1355776.3038578</c:v>
                </c:pt>
                <c:pt idx="76">
                  <c:v>-1473565.11905069</c:v>
                </c:pt>
                <c:pt idx="77">
                  <c:v>-1597243.37500322</c:v>
                </c:pt>
                <c:pt idx="78">
                  <c:v>-1727105.54375338</c:v>
                </c:pt>
                <c:pt idx="79">
                  <c:v>-1863460.82094105</c:v>
                </c:pt>
                <c:pt idx="80">
                  <c:v>-2006633.8619881</c:v>
                </c:pt>
                <c:pt idx="81">
                  <c:v>-2156965.55508751</c:v>
                </c:pt>
                <c:pt idx="82">
                  <c:v>-2314813.83284188</c:v>
                </c:pt>
                <c:pt idx="83">
                  <c:v>-2480554.52448398</c:v>
                </c:pt>
                <c:pt idx="84">
                  <c:v>-2654582.25070818</c:v>
                </c:pt>
                <c:pt idx="85">
                  <c:v>-2837311.36324359</c:v>
                </c:pt>
                <c:pt idx="86">
                  <c:v>-3029176.93140577</c:v>
                </c:pt>
                <c:pt idx="87">
                  <c:v>-3230635.77797605</c:v>
                </c:pt>
                <c:pt idx="88">
                  <c:v>-3442167.56687486</c:v>
                </c:pt>
                <c:pt idx="89">
                  <c:v>-3664275.9452186</c:v>
                </c:pt>
                <c:pt idx="90">
                  <c:v>-3897489.74247953</c:v>
                </c:pt>
                <c:pt idx="91">
                  <c:v>-4142364.22960351</c:v>
                </c:pt>
                <c:pt idx="92">
                  <c:v>-4399482.44108368</c:v>
                </c:pt>
                <c:pt idx="93">
                  <c:v>-4669456.56313787</c:v>
                </c:pt>
                <c:pt idx="94">
                  <c:v>-4952929.39129476</c:v>
                </c:pt>
                <c:pt idx="95">
                  <c:v>-5250575.8608595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05439"/>
        <c:axId val="191619143"/>
      </c:scatterChart>
      <c:valAx>
        <c:axId val="8978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619143"/>
        <c:crosses val="autoZero"/>
        <c:crossBetween val="midCat"/>
      </c:valAx>
      <c:valAx>
        <c:axId val="191619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8054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377825</xdr:colOff>
      <xdr:row>20</xdr:row>
      <xdr:rowOff>76200</xdr:rowOff>
    </xdr:to>
    <xdr:graphicFrame>
      <xdr:nvGraphicFramePr>
        <xdr:cNvPr id="2" name="Chart 1"/>
        <xdr:cNvGraphicFramePr/>
      </xdr:nvGraphicFramePr>
      <xdr:xfrm>
        <a:off x="3438525" y="1143000"/>
        <a:ext cx="4921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635</xdr:rowOff>
    </xdr:from>
    <xdr:to>
      <xdr:col>19</xdr:col>
      <xdr:colOff>558800</xdr:colOff>
      <xdr:row>14</xdr:row>
      <xdr:rowOff>76835</xdr:rowOff>
    </xdr:to>
    <xdr:graphicFrame>
      <xdr:nvGraphicFramePr>
        <xdr:cNvPr id="3" name="Chart 2"/>
        <xdr:cNvGraphicFramePr/>
      </xdr:nvGraphicFramePr>
      <xdr:xfrm>
        <a:off x="8591550" y="6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377825</xdr:colOff>
      <xdr:row>20</xdr:row>
      <xdr:rowOff>76200</xdr:rowOff>
    </xdr:to>
    <xdr:graphicFrame>
      <xdr:nvGraphicFramePr>
        <xdr:cNvPr id="2" name="Chart 1"/>
        <xdr:cNvGraphicFramePr/>
      </xdr:nvGraphicFramePr>
      <xdr:xfrm>
        <a:off x="2686050" y="1143000"/>
        <a:ext cx="4959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635</xdr:rowOff>
    </xdr:from>
    <xdr:to>
      <xdr:col>19</xdr:col>
      <xdr:colOff>558800</xdr:colOff>
      <xdr:row>14</xdr:row>
      <xdr:rowOff>76835</xdr:rowOff>
    </xdr:to>
    <xdr:graphicFrame>
      <xdr:nvGraphicFramePr>
        <xdr:cNvPr id="3" name="Chart 2"/>
        <xdr:cNvGraphicFramePr/>
      </xdr:nvGraphicFramePr>
      <xdr:xfrm>
        <a:off x="7877175" y="6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377825</xdr:colOff>
      <xdr:row>20</xdr:row>
      <xdr:rowOff>76200</xdr:rowOff>
    </xdr:to>
    <xdr:graphicFrame>
      <xdr:nvGraphicFramePr>
        <xdr:cNvPr id="2" name="Chart 1"/>
        <xdr:cNvGraphicFramePr/>
      </xdr:nvGraphicFramePr>
      <xdr:xfrm>
        <a:off x="3438525" y="1143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635</xdr:rowOff>
    </xdr:from>
    <xdr:to>
      <xdr:col>19</xdr:col>
      <xdr:colOff>558800</xdr:colOff>
      <xdr:row>14</xdr:row>
      <xdr:rowOff>76835</xdr:rowOff>
    </xdr:to>
    <xdr:graphicFrame>
      <xdr:nvGraphicFramePr>
        <xdr:cNvPr id="3" name="Chart 2"/>
        <xdr:cNvGraphicFramePr/>
      </xdr:nvGraphicFramePr>
      <xdr:xfrm>
        <a:off x="8496300" y="6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377825</xdr:colOff>
      <xdr:row>20</xdr:row>
      <xdr:rowOff>76200</xdr:rowOff>
    </xdr:to>
    <xdr:graphicFrame>
      <xdr:nvGraphicFramePr>
        <xdr:cNvPr id="2" name="Chart 1"/>
        <xdr:cNvGraphicFramePr/>
      </xdr:nvGraphicFramePr>
      <xdr:xfrm>
        <a:off x="3438525" y="1143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635</xdr:rowOff>
    </xdr:from>
    <xdr:to>
      <xdr:col>19</xdr:col>
      <xdr:colOff>558800</xdr:colOff>
      <xdr:row>14</xdr:row>
      <xdr:rowOff>76835</xdr:rowOff>
    </xdr:to>
    <xdr:graphicFrame>
      <xdr:nvGraphicFramePr>
        <xdr:cNvPr id="3" name="Chart 2"/>
        <xdr:cNvGraphicFramePr/>
      </xdr:nvGraphicFramePr>
      <xdr:xfrm>
        <a:off x="8496300" y="6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workbookViewId="0">
      <selection activeCell="C3" sqref="C3"/>
    </sheetView>
  </sheetViews>
  <sheetFormatPr defaultColWidth="9.14285714285714" defaultRowHeight="15" outlineLevelCol="5"/>
  <cols>
    <col min="2" max="2" width="14.7142857142857" style="1"/>
    <col min="3" max="3" width="13.5714285714286" style="1"/>
    <col min="4" max="4" width="14.1428571428571"/>
    <col min="5" max="5" width="11.8571428571429" customWidth="1"/>
    <col min="6" max="6" width="10.5714285714286"/>
  </cols>
  <sheetData>
    <row r="1" spans="1:6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>
        <v>100000</v>
      </c>
    </row>
    <row r="2" spans="1:6">
      <c r="A2">
        <v>25</v>
      </c>
      <c r="B2" s="1">
        <v>0</v>
      </c>
      <c r="C2" s="1">
        <v>0</v>
      </c>
      <c r="D2" s="1"/>
      <c r="E2" t="s">
        <v>5</v>
      </c>
      <c r="F2">
        <v>50000</v>
      </c>
    </row>
    <row r="3" spans="1:6">
      <c r="A3">
        <v>26</v>
      </c>
      <c r="B3" s="3">
        <f>_xlfn.IFS($A3&lt;$F$4,$B2*(1+$F$3)+$F$1*(1-$F$5)-$F$2,$A3&lt;60,$B2*(1+$F$3)-$F$2,$A3&gt;=60,IF($B2&gt;=$F$2,$B2*(1+$F$3)-$F$2,0))</f>
        <v>39000</v>
      </c>
      <c r="C3" s="3">
        <f>_xlfn.IFS($A3&lt;$F$4,$C2*(1+$F$3)+$F$1*$F$5,$A3&lt;60,$C2*(1+$F$3),$A3&gt;=60,IF($B2&gt;=$F$2,$C2*(1+$F$3),$C2*(1+$F$3)+($B2-$F$2)))</f>
        <v>11000</v>
      </c>
      <c r="E3" t="s">
        <v>6</v>
      </c>
      <c r="F3">
        <v>0.05</v>
      </c>
    </row>
    <row r="4" spans="1:6">
      <c r="A4">
        <v>27</v>
      </c>
      <c r="B4" s="3">
        <f>_xlfn.IFS($A4&lt;$F$4,$B3*(1+$F$3)+$F$1*(1-$F$5)-$F$2,$A4&lt;60,$B3*(1+$F$3)-$F$2,$A4&gt;=60,IF($B3&gt;=$F$2,$B3*(1+$F$3)-$F$2,0))</f>
        <v>79950</v>
      </c>
      <c r="C4" s="3">
        <f t="shared" ref="C4:C35" si="0">_xlfn.IFS($A4&lt;$F$4,$C3*(1+$F$3)+$F$1*$F$5,$A4&lt;60,$C3*(1+$F$3),$A4&gt;=60,IF($B3&gt;=$F$2,$C3*(1+$F$3),$C3*(1+$F$3)+($B3-$F$2)))</f>
        <v>22550</v>
      </c>
      <c r="E4" t="s">
        <v>7</v>
      </c>
      <c r="F4" s="4">
        <v>39</v>
      </c>
    </row>
    <row r="5" spans="1:6">
      <c r="A5">
        <v>28</v>
      </c>
      <c r="B5" s="3">
        <f>_xlfn.IFS($A5&lt;$F$4,$B4*(1+$F$3)+$F$1*(1-$F$5)-$F$2,$A5&lt;60,$B4*(1+$F$3)-$F$2,$A5&gt;=60,IF($B4&gt;=$F$2,$B4*(1+$F$3)-$F$2,0))</f>
        <v>122947.5</v>
      </c>
      <c r="C5" s="3">
        <f t="shared" si="0"/>
        <v>34677.5</v>
      </c>
      <c r="E5" t="s">
        <v>2</v>
      </c>
      <c r="F5" s="5">
        <v>0.11</v>
      </c>
    </row>
    <row r="6" spans="1:3">
      <c r="A6">
        <v>29</v>
      </c>
      <c r="B6" s="3">
        <f>_xlfn.IFS($A6&lt;$F$4,$B5*(1+$F$3)+$F$1*(1-$F$5)-$F$2,$A6&lt;60,$B5*(1+$F$3)-$F$2,$A6&gt;=60,IF($B5&gt;=$F$2,$B5*(1+$F$3)-$F$2,0))</f>
        <v>168094.875</v>
      </c>
      <c r="C6" s="3">
        <f t="shared" si="0"/>
        <v>47411.375</v>
      </c>
    </row>
    <row r="7" spans="1:3">
      <c r="A7">
        <v>30</v>
      </c>
      <c r="B7" s="3">
        <f>_xlfn.IFS($A7&lt;$F$4,$B6*(1+$F$3)+$F$1*(1-$F$5)-$F$2,$A7&lt;60,$B6*(1+$F$3)-$F$2,$A7&gt;=60,IF($B6&gt;=$F$2,$B6*(1+$F$3)-$F$2,0))</f>
        <v>215499.61875</v>
      </c>
      <c r="C7" s="3">
        <f t="shared" si="0"/>
        <v>60781.94375</v>
      </c>
    </row>
    <row r="8" spans="1:3">
      <c r="A8">
        <v>31</v>
      </c>
      <c r="B8" s="3">
        <f>_xlfn.IFS($A8&lt;$F$4,$B7*(1+$F$3)+$F$1*(1-$F$5)-$F$2,$A8&lt;60,$B7*(1+$F$3)-$F$2,$A8&gt;=60,IF($B7&gt;=$F$2,$B7*(1+$F$3)-$F$2,0))</f>
        <v>265274.5996875</v>
      </c>
      <c r="C8" s="3">
        <f t="shared" si="0"/>
        <v>74821.0409375</v>
      </c>
    </row>
    <row r="9" spans="1:3">
      <c r="A9">
        <v>32</v>
      </c>
      <c r="B9" s="3">
        <f>_xlfn.IFS($A9&lt;$F$4,$B8*(1+$F$3)+$F$1*(1-$F$5)-$F$2,$A9&lt;60,$B8*(1+$F$3)-$F$2,$A9&gt;=60,IF($B8&gt;=$F$2,$B8*(1+$F$3)-$F$2,0))</f>
        <v>317538.329671875</v>
      </c>
      <c r="C9" s="3">
        <f t="shared" si="0"/>
        <v>89562.092984375</v>
      </c>
    </row>
    <row r="10" spans="1:3">
      <c r="A10">
        <v>33</v>
      </c>
      <c r="B10" s="3">
        <f>_xlfn.IFS($A10&lt;$F$4,$B9*(1+$F$3)+$F$1*(1-$F$5)-$F$2,$A10&lt;60,$B9*(1+$F$3)-$F$2,$A10&gt;=60,IF($B9&gt;=$F$2,$B9*(1+$F$3)-$F$2,0))</f>
        <v>372415.246155469</v>
      </c>
      <c r="C10" s="3">
        <f t="shared" si="0"/>
        <v>105040.197633594</v>
      </c>
    </row>
    <row r="11" spans="1:3">
      <c r="A11">
        <v>34</v>
      </c>
      <c r="B11" s="3">
        <f>_xlfn.IFS($A11&lt;$F$4,$B10*(1+$F$3)+$F$1*(1-$F$5)-$F$2,$A11&lt;60,$B10*(1+$F$3)-$F$2,$A11&gt;=60,IF($B10&gt;=$F$2,$B10*(1+$F$3)-$F$2,0))</f>
        <v>430036.008463242</v>
      </c>
      <c r="C11" s="3">
        <f t="shared" si="0"/>
        <v>121292.207515273</v>
      </c>
    </row>
    <row r="12" spans="1:3">
      <c r="A12">
        <v>35</v>
      </c>
      <c r="B12" s="3">
        <f>_xlfn.IFS($A12&lt;$F$4,$B11*(1+$F$3)+$F$1*(1-$F$5)-$F$2,$A12&lt;60,$B11*(1+$F$3)-$F$2,$A12&gt;=60,IF($B11&gt;=$F$2,$B11*(1+$F$3)-$F$2,0))</f>
        <v>490537.808886404</v>
      </c>
      <c r="C12" s="3">
        <f t="shared" si="0"/>
        <v>138356.817891037</v>
      </c>
    </row>
    <row r="13" spans="1:3">
      <c r="A13">
        <v>36</v>
      </c>
      <c r="B13" s="3">
        <f>_xlfn.IFS($A13&lt;$F$4,$B12*(1+$F$3)+$F$1*(1-$F$5)-$F$2,$A13&lt;60,$B12*(1+$F$3)-$F$2,$A13&gt;=60,IF($B12&gt;=$F$2,$B12*(1+$F$3)-$F$2,0))</f>
        <v>554064.699330725</v>
      </c>
      <c r="C13" s="3">
        <f t="shared" si="0"/>
        <v>156274.658785589</v>
      </c>
    </row>
    <row r="14" spans="1:3">
      <c r="A14">
        <v>37</v>
      </c>
      <c r="B14" s="3">
        <f>_xlfn.IFS($A14&lt;$F$4,$B13*(1+$F$3)+$F$1*(1-$F$5)-$F$2,$A14&lt;60,$B13*(1+$F$3)-$F$2,$A14&gt;=60,IF($B13&gt;=$F$2,$B13*(1+$F$3)-$F$2,0))</f>
        <v>620767.934297261</v>
      </c>
      <c r="C14" s="3">
        <f t="shared" si="0"/>
        <v>175088.391724868</v>
      </c>
    </row>
    <row r="15" spans="1:3">
      <c r="A15">
        <v>38</v>
      </c>
      <c r="B15" s="3">
        <f>_xlfn.IFS($A15&lt;$F$4,$B14*(1+$F$3)+$F$1*(1-$F$5)-$F$2,$A15&lt;60,$B14*(1+$F$3)-$F$2,$A15&gt;=60,IF($B14&gt;=$F$2,$B14*(1+$F$3)-$F$2,0))</f>
        <v>690806.331012124</v>
      </c>
      <c r="C15" s="3">
        <f t="shared" si="0"/>
        <v>194842.811311112</v>
      </c>
    </row>
    <row r="16" spans="1:3">
      <c r="A16">
        <v>39</v>
      </c>
      <c r="B16" s="3">
        <f>_xlfn.IFS($A16&lt;$F$4,$B15*(1+$F$3)+$F$1*(1-$F$5)-$F$2,$A16&lt;60,$B15*(1+$F$3)-$F$2,$A16&gt;=60,IF($B15&gt;=$F$2,$B15*(1+$F$3)-$F$2,0))</f>
        <v>675346.64756273</v>
      </c>
      <c r="C16" s="3">
        <f t="shared" si="0"/>
        <v>204584.951876668</v>
      </c>
    </row>
    <row r="17" spans="1:3">
      <c r="A17">
        <v>40</v>
      </c>
      <c r="B17" s="3">
        <f>_xlfn.IFS($A17&lt;$F$4,$B16*(1+$F$3)+$F$1*(1-$F$5)-$F$2,$A17&lt;60,$B16*(1+$F$3)-$F$2,$A17&gt;=60,IF($B16&gt;=$F$2,$B16*(1+$F$3)-$F$2,0))</f>
        <v>659113.979940867</v>
      </c>
      <c r="C17" s="3">
        <f t="shared" si="0"/>
        <v>214814.199470501</v>
      </c>
    </row>
    <row r="18" spans="1:3">
      <c r="A18">
        <v>41</v>
      </c>
      <c r="B18" s="3">
        <f>_xlfn.IFS($A18&lt;$F$4,$B17*(1+$F$3)+$F$1*(1-$F$5)-$F$2,$A18&lt;60,$B17*(1+$F$3)-$F$2,$A18&gt;=60,IF($B17&gt;=$F$2,$B17*(1+$F$3)-$F$2,0))</f>
        <v>642069.67893791</v>
      </c>
      <c r="C18" s="3">
        <f t="shared" si="0"/>
        <v>225554.909444026</v>
      </c>
    </row>
    <row r="19" spans="1:3">
      <c r="A19">
        <v>42</v>
      </c>
      <c r="B19" s="3">
        <f>_xlfn.IFS($A19&lt;$F$4,$B18*(1+$F$3)+$F$1*(1-$F$5)-$F$2,$A19&lt;60,$B18*(1+$F$3)-$F$2,$A19&gt;=60,IF($B18&gt;=$F$2,$B18*(1+$F$3)-$F$2,0))</f>
        <v>624173.162884806</v>
      </c>
      <c r="C19" s="3">
        <f t="shared" si="0"/>
        <v>236832.654916227</v>
      </c>
    </row>
    <row r="20" spans="1:3">
      <c r="A20">
        <v>43</v>
      </c>
      <c r="B20" s="3">
        <f>_xlfn.IFS($A20&lt;$F$4,$B19*(1+$F$3)+$F$1*(1-$F$5)-$F$2,$A20&lt;60,$B19*(1+$F$3)-$F$2,$A20&gt;=60,IF($B19&gt;=$F$2,$B19*(1+$F$3)-$F$2,0))</f>
        <v>605381.821029046</v>
      </c>
      <c r="C20" s="3">
        <f t="shared" si="0"/>
        <v>248674.287662039</v>
      </c>
    </row>
    <row r="21" spans="1:3">
      <c r="A21">
        <v>44</v>
      </c>
      <c r="B21" s="3">
        <f>_xlfn.IFS($A21&lt;$F$4,$B20*(1+$F$3)+$F$1*(1-$F$5)-$F$2,$A21&lt;60,$B20*(1+$F$3)-$F$2,$A21&gt;=60,IF($B20&gt;=$F$2,$B20*(1+$F$3)-$F$2,0))</f>
        <v>585650.912080498</v>
      </c>
      <c r="C21" s="3">
        <f t="shared" si="0"/>
        <v>261108.002045141</v>
      </c>
    </row>
    <row r="22" spans="1:3">
      <c r="A22">
        <v>45</v>
      </c>
      <c r="B22" s="3">
        <f>_xlfn.IFS($A22&lt;$F$4,$B21*(1+$F$3)+$F$1*(1-$F$5)-$F$2,$A22&lt;60,$B21*(1+$F$3)-$F$2,$A22&gt;=60,IF($B21&gt;=$F$2,$B21*(1+$F$3)-$F$2,0))</f>
        <v>564933.457684523</v>
      </c>
      <c r="C22" s="3">
        <f t="shared" si="0"/>
        <v>274163.402147398</v>
      </c>
    </row>
    <row r="23" spans="1:3">
      <c r="A23">
        <v>46</v>
      </c>
      <c r="B23" s="3">
        <f>_xlfn.IFS($A23&lt;$F$4,$B22*(1+$F$3)+$F$1*(1-$F$5)-$F$2,$A23&lt;60,$B22*(1+$F$3)-$F$2,$A23&gt;=60,IF($B22&gt;=$F$2,$B22*(1+$F$3)-$F$2,0))</f>
        <v>543180.130568749</v>
      </c>
      <c r="C23" s="3">
        <f t="shared" si="0"/>
        <v>287871.572254768</v>
      </c>
    </row>
    <row r="24" spans="1:3">
      <c r="A24">
        <v>47</v>
      </c>
      <c r="B24" s="3">
        <f>_xlfn.IFS($A24&lt;$F$4,$B23*(1+$F$3)+$F$1*(1-$F$5)-$F$2,$A24&lt;60,$B23*(1+$F$3)-$F$2,$A24&gt;=60,IF($B23&gt;=$F$2,$B23*(1+$F$3)-$F$2,0))</f>
        <v>520339.137097187</v>
      </c>
      <c r="C24" s="3">
        <f t="shared" si="0"/>
        <v>302265.150867506</v>
      </c>
    </row>
    <row r="25" spans="1:3">
      <c r="A25">
        <v>48</v>
      </c>
      <c r="B25" s="3">
        <f>_xlfn.IFS($A25&lt;$F$4,$B24*(1+$F$3)+$F$1*(1-$F$5)-$F$2,$A25&lt;60,$B24*(1+$F$3)-$F$2,$A25&gt;=60,IF($B24&gt;=$F$2,$B24*(1+$F$3)-$F$2,0))</f>
        <v>496356.093952046</v>
      </c>
      <c r="C25" s="3">
        <f t="shared" si="0"/>
        <v>317378.408410881</v>
      </c>
    </row>
    <row r="26" spans="1:3">
      <c r="A26">
        <v>49</v>
      </c>
      <c r="B26" s="3">
        <f>_xlfn.IFS($A26&lt;$F$4,$B25*(1+$F$3)+$F$1*(1-$F$5)-$F$2,$A26&lt;60,$B25*(1+$F$3)-$F$2,$A26&gt;=60,IF($B25&gt;=$F$2,$B25*(1+$F$3)-$F$2,0))</f>
        <v>471173.898649649</v>
      </c>
      <c r="C26" s="3">
        <f t="shared" si="0"/>
        <v>333247.328831425</v>
      </c>
    </row>
    <row r="27" spans="1:3">
      <c r="A27">
        <v>50</v>
      </c>
      <c r="B27" s="3">
        <f>_xlfn.IFS($A27&lt;$F$4,$B26*(1+$F$3)+$F$1*(1-$F$5)-$F$2,$A27&lt;60,$B26*(1+$F$3)-$F$2,$A27&gt;=60,IF($B26&gt;=$F$2,$B26*(1+$F$3)-$F$2,0))</f>
        <v>444732.593582131</v>
      </c>
      <c r="C27" s="3">
        <f t="shared" si="0"/>
        <v>349909.695272997</v>
      </c>
    </row>
    <row r="28" spans="1:3">
      <c r="A28">
        <v>51</v>
      </c>
      <c r="B28" s="3">
        <f>_xlfn.IFS($A28&lt;$F$4,$B27*(1+$F$3)+$F$1*(1-$F$5)-$F$2,$A28&lt;60,$B27*(1+$F$3)-$F$2,$A28&gt;=60,IF($B27&gt;=$F$2,$B27*(1+$F$3)-$F$2,0))</f>
        <v>416969.223261238</v>
      </c>
      <c r="C28" s="3">
        <f t="shared" si="0"/>
        <v>367405.180036646</v>
      </c>
    </row>
    <row r="29" spans="1:3">
      <c r="A29">
        <v>52</v>
      </c>
      <c r="B29" s="3">
        <f>_xlfn.IFS($A29&lt;$F$4,$B28*(1+$F$3)+$F$1*(1-$F$5)-$F$2,$A29&lt;60,$B28*(1+$F$3)-$F$2,$A29&gt;=60,IF($B28&gt;=$F$2,$B28*(1+$F$3)-$F$2,0))</f>
        <v>387817.6844243</v>
      </c>
      <c r="C29" s="3">
        <f t="shared" si="0"/>
        <v>385775.439038479</v>
      </c>
    </row>
    <row r="30" spans="1:3">
      <c r="A30">
        <v>53</v>
      </c>
      <c r="B30" s="3">
        <f>_xlfn.IFS($A30&lt;$F$4,$B29*(1+$F$3)+$F$1*(1-$F$5)-$F$2,$A30&lt;60,$B29*(1+$F$3)-$F$2,$A30&gt;=60,IF($B29&gt;=$F$2,$B29*(1+$F$3)-$F$2,0))</f>
        <v>357208.568645514</v>
      </c>
      <c r="C30" s="3">
        <f t="shared" si="0"/>
        <v>405064.210990403</v>
      </c>
    </row>
    <row r="31" spans="1:3">
      <c r="A31">
        <v>54</v>
      </c>
      <c r="B31" s="3">
        <f>_xlfn.IFS($A31&lt;$F$4,$B30*(1+$F$3)+$F$1*(1-$F$5)-$F$2,$A31&lt;60,$B30*(1+$F$3)-$F$2,$A31&gt;=60,IF($B30&gt;=$F$2,$B30*(1+$F$3)-$F$2,0))</f>
        <v>325068.99707779</v>
      </c>
      <c r="C31" s="3">
        <f t="shared" si="0"/>
        <v>425317.421539923</v>
      </c>
    </row>
    <row r="32" spans="1:3">
      <c r="A32">
        <v>55</v>
      </c>
      <c r="B32" s="3">
        <f>_xlfn.IFS($A32&lt;$F$4,$B31*(1+$F$3)+$F$1*(1-$F$5)-$F$2,$A32&lt;60,$B31*(1+$F$3)-$F$2,$A32&gt;=60,IF($B31&gt;=$F$2,$B31*(1+$F$3)-$F$2,0))</f>
        <v>291322.44693168</v>
      </c>
      <c r="C32" s="3">
        <f t="shared" si="0"/>
        <v>446583.292616919</v>
      </c>
    </row>
    <row r="33" spans="1:3">
      <c r="A33">
        <v>56</v>
      </c>
      <c r="B33" s="3">
        <f>_xlfn.IFS($A33&lt;$F$4,$B32*(1+$F$3)+$F$1*(1-$F$5)-$F$2,$A33&lt;60,$B32*(1+$F$3)-$F$2,$A33&gt;=60,IF($B32&gt;=$F$2,$B32*(1+$F$3)-$F$2,0))</f>
        <v>255888.569278264</v>
      </c>
      <c r="C33" s="3">
        <f t="shared" si="0"/>
        <v>468912.457247765</v>
      </c>
    </row>
    <row r="34" spans="1:3">
      <c r="A34">
        <v>57</v>
      </c>
      <c r="B34" s="3">
        <f>_xlfn.IFS($A34&lt;$F$4,$B33*(1+$F$3)+$F$1*(1-$F$5)-$F$2,$A34&lt;60,$B33*(1+$F$3)-$F$2,$A34&gt;=60,IF($B33&gt;=$F$2,$B33*(1+$F$3)-$F$2,0))</f>
        <v>218682.997742177</v>
      </c>
      <c r="C34" s="3">
        <f t="shared" si="0"/>
        <v>492358.080110153</v>
      </c>
    </row>
    <row r="35" spans="1:3">
      <c r="A35">
        <v>58</v>
      </c>
      <c r="B35" s="3">
        <f>_xlfn.IFS($A35&lt;$F$4,$B34*(1+$F$3)+$F$1*(1-$F$5)-$F$2,$A35&lt;60,$B34*(1+$F$3)-$F$2,$A35&gt;=60,IF($B34&gt;=$F$2,$B34*(1+$F$3)-$F$2,0))</f>
        <v>179617.147629286</v>
      </c>
      <c r="C35" s="3">
        <f t="shared" si="0"/>
        <v>516975.984115661</v>
      </c>
    </row>
    <row r="36" spans="1:3">
      <c r="A36">
        <v>59</v>
      </c>
      <c r="B36" s="3">
        <f>_xlfn.IFS($A36&lt;$F$4,$B35*(1+$F$3)+$F$1*(1-$F$5)-$F$2,$A36&lt;60,$B35*(1+$F$3)-$F$2,$A36&gt;=60,IF($B35&gt;=$F$2,$B35*(1+$F$3)-$F$2,0))</f>
        <v>138598.00501075</v>
      </c>
      <c r="C36" s="3">
        <f t="shared" ref="C36:C59" si="1">_xlfn.IFS($A36&lt;$F$4,$C35*(1+$F$3)+$F$1*$F$5,$A36&lt;60,$C35*(1+$F$3),$A36&gt;=60,IF($B35&gt;=$F$2,$C35*(1+$F$3),$C35*(1+$F$3)+($B35-$F$2)))</f>
        <v>542824.783321444</v>
      </c>
    </row>
    <row r="37" spans="1:3">
      <c r="A37">
        <v>60</v>
      </c>
      <c r="B37" s="3">
        <f>_xlfn.IFS($A37&lt;$F$4,$B36*(1+$F$3)+$F$1*(1-$F$5)-$F$2,$A37&lt;60,$B36*(1+$F$3)-$F$2,$A37&gt;=60,IF($B36&gt;=$F$2,$B36*(1+$F$3)-$F$2,0))</f>
        <v>95527.9052612876</v>
      </c>
      <c r="C37" s="3">
        <f t="shared" si="1"/>
        <v>569966.022487516</v>
      </c>
    </row>
    <row r="38" spans="1:3">
      <c r="A38">
        <v>61</v>
      </c>
      <c r="B38" s="3">
        <f>_xlfn.IFS($A38&lt;$F$4,$B37*(1+$F$3)+$F$1*(1-$F$5)-$F$2,$A38&lt;60,$B37*(1+$F$3)-$F$2,$A38&gt;=60,IF($B37&gt;=$F$2,$B37*(1+$F$3)-$F$2,0))</f>
        <v>50304.300524352</v>
      </c>
      <c r="C38" s="3">
        <f t="shared" si="1"/>
        <v>598464.323611892</v>
      </c>
    </row>
    <row r="39" spans="1:3">
      <c r="A39">
        <v>62</v>
      </c>
      <c r="B39" s="3">
        <f>_xlfn.IFS($A39&lt;$F$4,$B38*(1+$F$3)+$F$1*(1-$F$5)-$F$2,$A39&lt;60,$B38*(1+$F$3)-$F$2,$A39&gt;=60,IF($B38&gt;=$F$2,$B38*(1+$F$3)-$F$2,0))</f>
        <v>2819.5155505696</v>
      </c>
      <c r="C39" s="3">
        <f t="shared" si="1"/>
        <v>628387.539792487</v>
      </c>
    </row>
    <row r="40" spans="1:3">
      <c r="A40">
        <v>63</v>
      </c>
      <c r="B40" s="3">
        <f>_xlfn.IFS($A40&lt;$F$4,$B39*(1+$F$3)+$F$1*(1-$F$5)-$F$2,$A40&lt;60,$B39*(1+$F$3)-$F$2,$A40&gt;=60,IF($B39&gt;=$F$2,$B39*(1+$F$3)-$F$2,0))</f>
        <v>0</v>
      </c>
      <c r="C40" s="3">
        <f t="shared" si="1"/>
        <v>612626.432332681</v>
      </c>
    </row>
    <row r="41" spans="1:3">
      <c r="A41">
        <v>64</v>
      </c>
      <c r="B41" s="3">
        <f>_xlfn.IFS($A41&lt;$F$4,$B40*(1+$F$3)+$F$1*(1-$F$5)-$F$2,$A41&lt;60,$B40*(1+$F$3)-$F$2,$A41&gt;=60,IF($B40&gt;=$F$2,$B40*(1+$F$3)-$F$2,0))</f>
        <v>0</v>
      </c>
      <c r="C41" s="3">
        <f t="shared" si="1"/>
        <v>593257.753949315</v>
      </c>
    </row>
    <row r="42" spans="1:3">
      <c r="A42">
        <v>65</v>
      </c>
      <c r="B42" s="3">
        <f>_xlfn.IFS($A42&lt;$F$4,$B41*(1+$F$3)+$F$1*(1-$F$5)-$F$2,$A42&lt;60,$B41*(1+$F$3)-$F$2,$A42&gt;=60,IF($B41&gt;=$F$2,$B41*(1+$F$3)-$F$2,0))</f>
        <v>0</v>
      </c>
      <c r="C42" s="3">
        <f t="shared" si="1"/>
        <v>572920.64164678</v>
      </c>
    </row>
    <row r="43" spans="1:3">
      <c r="A43">
        <v>66</v>
      </c>
      <c r="B43" s="3">
        <f>_xlfn.IFS($A43&lt;$F$4,$B42*(1+$F$3)+$F$1*(1-$F$5)-$F$2,$A43&lt;60,$B42*(1+$F$3)-$F$2,$A43&gt;=60,IF($B42&gt;=$F$2,$B42*(1+$F$3)-$F$2,0))</f>
        <v>0</v>
      </c>
      <c r="C43" s="3">
        <f t="shared" si="1"/>
        <v>551566.673729119</v>
      </c>
    </row>
    <row r="44" spans="1:3">
      <c r="A44">
        <v>67</v>
      </c>
      <c r="B44" s="3">
        <f>_xlfn.IFS($A44&lt;$F$4,$B43*(1+$F$3)+$F$1*(1-$F$5)-$F$2,$A44&lt;60,$B43*(1+$F$3)-$F$2,$A44&gt;=60,IF($B43&gt;=$F$2,$B43*(1+$F$3)-$F$2,0))</f>
        <v>0</v>
      </c>
      <c r="C44" s="3">
        <f t="shared" si="1"/>
        <v>529145.007415575</v>
      </c>
    </row>
    <row r="45" spans="1:3">
      <c r="A45">
        <v>68</v>
      </c>
      <c r="B45" s="3">
        <f>_xlfn.IFS($A45&lt;$F$4,$B44*(1+$F$3)+$F$1*(1-$F$5)-$F$2,$A45&lt;60,$B44*(1+$F$3)-$F$2,$A45&gt;=60,IF($B44&gt;=$F$2,$B44*(1+$F$3)-$F$2,0))</f>
        <v>0</v>
      </c>
      <c r="C45" s="3">
        <f t="shared" si="1"/>
        <v>505602.257786354</v>
      </c>
    </row>
    <row r="46" spans="1:3">
      <c r="A46">
        <v>69</v>
      </c>
      <c r="B46" s="3">
        <f>_xlfn.IFS($A46&lt;$F$4,$B45*(1+$F$3)+$F$1*(1-$F$5)-$F$2,$A46&lt;60,$B45*(1+$F$3)-$F$2,$A46&gt;=60,IF($B45&gt;=$F$2,$B45*(1+$F$3)-$F$2,0))</f>
        <v>0</v>
      </c>
      <c r="C46" s="3">
        <f t="shared" si="1"/>
        <v>480882.370675672</v>
      </c>
    </row>
    <row r="47" spans="1:3">
      <c r="A47">
        <v>70</v>
      </c>
      <c r="B47" s="3">
        <f>_xlfn.IFS($A47&lt;$F$4,$B46*(1+$F$3)+$F$1*(1-$F$5)-$F$2,$A47&lt;60,$B46*(1+$F$3)-$F$2,$A47&gt;=60,IF($B46&gt;=$F$2,$B46*(1+$F$3)-$F$2,0))</f>
        <v>0</v>
      </c>
      <c r="C47" s="3">
        <f t="shared" si="1"/>
        <v>454926.489209455</v>
      </c>
    </row>
    <row r="48" spans="1:3">
      <c r="A48">
        <v>71</v>
      </c>
      <c r="B48" s="3">
        <f>_xlfn.IFS($A48&lt;$F$4,$B47*(1+$F$3)+$F$1*(1-$F$5)-$F$2,$A48&lt;60,$B47*(1+$F$3)-$F$2,$A48&gt;=60,IF($B47&gt;=$F$2,$B47*(1+$F$3)-$F$2,0))</f>
        <v>0</v>
      </c>
      <c r="C48" s="3">
        <f t="shared" si="1"/>
        <v>427672.813669928</v>
      </c>
    </row>
    <row r="49" spans="1:3">
      <c r="A49">
        <v>72</v>
      </c>
      <c r="B49" s="3">
        <f>_xlfn.IFS($A49&lt;$F$4,$B48*(1+$F$3)+$F$1*(1-$F$5)-$F$2,$A49&lt;60,$B48*(1+$F$3)-$F$2,$A49&gt;=60,IF($B48&gt;=$F$2,$B48*(1+$F$3)-$F$2,0))</f>
        <v>0</v>
      </c>
      <c r="C49" s="3">
        <f t="shared" si="1"/>
        <v>399056.454353425</v>
      </c>
    </row>
    <row r="50" spans="1:3">
      <c r="A50">
        <v>73</v>
      </c>
      <c r="B50" s="3">
        <f>_xlfn.IFS($A50&lt;$F$4,$B49*(1+$F$3)+$F$1*(1-$F$5)-$F$2,$A50&lt;60,$B49*(1+$F$3)-$F$2,$A50&gt;=60,IF($B49&gt;=$F$2,$B49*(1+$F$3)-$F$2,0))</f>
        <v>0</v>
      </c>
      <c r="C50" s="3">
        <f t="shared" si="1"/>
        <v>369009.277071096</v>
      </c>
    </row>
    <row r="51" spans="1:3">
      <c r="A51">
        <v>74</v>
      </c>
      <c r="B51" s="3">
        <f>_xlfn.IFS($A51&lt;$F$4,$B50*(1+$F$3)+$F$1*(1-$F$5)-$F$2,$A51&lt;60,$B50*(1+$F$3)-$F$2,$A51&gt;=60,IF($B50&gt;=$F$2,$B50*(1+$F$3)-$F$2,0))</f>
        <v>0</v>
      </c>
      <c r="C51" s="3">
        <f t="shared" si="1"/>
        <v>337459.740924651</v>
      </c>
    </row>
    <row r="52" spans="1:3">
      <c r="A52">
        <v>75</v>
      </c>
      <c r="B52" s="3">
        <f>_xlfn.IFS($A52&lt;$F$4,$B51*(1+$F$3)+$F$1*(1-$F$5)-$F$2,$A52&lt;60,$B51*(1+$F$3)-$F$2,$A52&gt;=60,IF($B51&gt;=$F$2,$B51*(1+$F$3)-$F$2,0))</f>
        <v>0</v>
      </c>
      <c r="C52" s="3">
        <f t="shared" si="1"/>
        <v>304332.727970883</v>
      </c>
    </row>
    <row r="53" spans="1:3">
      <c r="A53">
        <v>76</v>
      </c>
      <c r="B53" s="3">
        <f>_xlfn.IFS($A53&lt;$F$4,$B52*(1+$F$3)+$F$1*(1-$F$5)-$F$2,$A53&lt;60,$B52*(1+$F$3)-$F$2,$A53&gt;=60,IF($B52&gt;=$F$2,$B52*(1+$F$3)-$F$2,0))</f>
        <v>0</v>
      </c>
      <c r="C53" s="3">
        <f t="shared" si="1"/>
        <v>269549.364369427</v>
      </c>
    </row>
    <row r="54" spans="1:3">
      <c r="A54">
        <v>77</v>
      </c>
      <c r="B54" s="3">
        <f>_xlfn.IFS($A54&lt;$F$4,$B53*(1+$F$3)+$F$1*(1-$F$5)-$F$2,$A54&lt;60,$B53*(1+$F$3)-$F$2,$A54&gt;=60,IF($B53&gt;=$F$2,$B53*(1+$F$3)-$F$2,0))</f>
        <v>0</v>
      </c>
      <c r="C54" s="3">
        <f t="shared" si="1"/>
        <v>233026.832587899</v>
      </c>
    </row>
    <row r="55" spans="1:3">
      <c r="A55">
        <v>78</v>
      </c>
      <c r="B55" s="3">
        <f>_xlfn.IFS($A55&lt;$F$4,$B54*(1+$F$3)+$F$1*(1-$F$5)-$F$2,$A55&lt;60,$B54*(1+$F$3)-$F$2,$A55&gt;=60,IF($B54&gt;=$F$2,$B54*(1+$F$3)-$F$2,0))</f>
        <v>0</v>
      </c>
      <c r="C55" s="3">
        <f t="shared" si="1"/>
        <v>194678.174217294</v>
      </c>
    </row>
    <row r="56" spans="1:3">
      <c r="A56">
        <v>79</v>
      </c>
      <c r="B56" s="3">
        <f>_xlfn.IFS($A56&lt;$F$4,$B55*(1+$F$3)+$F$1*(1-$F$5)-$F$2,$A56&lt;60,$B55*(1+$F$3)-$F$2,$A56&gt;=60,IF($B55&gt;=$F$2,$B55*(1+$F$3)-$F$2,0))</f>
        <v>0</v>
      </c>
      <c r="C56" s="3">
        <f t="shared" si="1"/>
        <v>154412.082928158</v>
      </c>
    </row>
    <row r="57" spans="1:3">
      <c r="A57">
        <v>80</v>
      </c>
      <c r="B57" s="3">
        <f>_xlfn.IFS($A57&lt;$F$4,$B56*(1+$F$3)+$F$1*(1-$F$5)-$F$2,$A57&lt;60,$B56*(1+$F$3)-$F$2,$A57&gt;=60,IF($B56&gt;=$F$2,$B56*(1+$F$3)-$F$2,0))</f>
        <v>0</v>
      </c>
      <c r="C57" s="3">
        <f t="shared" si="1"/>
        <v>112132.687074566</v>
      </c>
    </row>
    <row r="58" spans="1:3">
      <c r="A58">
        <v>81</v>
      </c>
      <c r="B58" s="3">
        <f>_xlfn.IFS($A58&lt;$F$4,$B57*(1+$F$3)+$F$1*(1-$F$5)-$F$2,$A58&lt;60,$B57*(1+$F$3)-$F$2,$A58&gt;=60,IF($B57&gt;=$F$2,$B57*(1+$F$3)-$F$2,0))</f>
        <v>0</v>
      </c>
      <c r="C58" s="3">
        <f t="shared" si="1"/>
        <v>67739.3214282947</v>
      </c>
    </row>
    <row r="59" spans="1:3">
      <c r="A59">
        <v>82</v>
      </c>
      <c r="B59" s="3">
        <f>_xlfn.IFS($A59&lt;$F$4,$B58*(1+$F$3)+$F$1*(1-$F$5)-$F$2,$A59&lt;60,$B58*(1+$F$3)-$F$2,$A59&gt;=60,IF($B58&gt;=$F$2,$B58*(1+$F$3)-$F$2,0))</f>
        <v>0</v>
      </c>
      <c r="C59" s="3">
        <f t="shared" si="1"/>
        <v>21126.2874997094</v>
      </c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  <row r="73" spans="2:3">
      <c r="B73" s="3"/>
      <c r="C73" s="3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abSelected="1" workbookViewId="0">
      <selection activeCell="F2" sqref="F2"/>
    </sheetView>
  </sheetViews>
  <sheetFormatPr defaultColWidth="9.14285714285714" defaultRowHeight="15" outlineLevelCol="7"/>
  <cols>
    <col min="2" max="2" width="14.7142857142857" style="1"/>
    <col min="3" max="3" width="13.5714285714286" style="1"/>
    <col min="4" max="4" width="2.85714285714286" customWidth="1"/>
    <col min="5" max="5" width="11.8571428571429" customWidth="1"/>
    <col min="8" max="8" width="11.1428571428571" customWidth="1"/>
  </cols>
  <sheetData>
    <row r="1" spans="1:8">
      <c r="A1" s="6" t="s">
        <v>0</v>
      </c>
      <c r="B1" s="7" t="s">
        <v>1</v>
      </c>
      <c r="C1" s="7" t="s">
        <v>2</v>
      </c>
      <c r="E1" s="6" t="s">
        <v>4</v>
      </c>
      <c r="F1">
        <v>75000</v>
      </c>
      <c r="H1" s="8" t="s">
        <v>3</v>
      </c>
    </row>
    <row r="2" spans="1:8">
      <c r="A2">
        <v>25</v>
      </c>
      <c r="B2" s="1">
        <v>0</v>
      </c>
      <c r="C2" s="1">
        <v>0</v>
      </c>
      <c r="E2" s="6" t="s">
        <v>5</v>
      </c>
      <c r="F2">
        <v>66750</v>
      </c>
      <c r="H2" s="9">
        <f>MAX(C2:C97)</f>
        <v>1054678.0443756</v>
      </c>
    </row>
    <row r="3" spans="1:6">
      <c r="A3">
        <v>26</v>
      </c>
      <c r="B3" s="3">
        <f>_xlfn.IFS($A3&lt;=Retirement,$B2*Return+Income*(1-SCR)-Expenses,$A3&lt;60,$B2*Return-Expenses,$A3&gt;=60,IF($B2&gt;=Expenses,$B2*Return-$F$2,0))</f>
        <v>0</v>
      </c>
      <c r="C3" s="3">
        <f>_xlfn.IFS($A3&lt;=Retirement,$C2*Return+Income*SCR,$A3&lt;60,$C2*Return,$A3&gt;=60,IF($B2&gt;=Expenses,$C2*Return,$C2*Return+($B2-Expenses)))</f>
        <v>8250</v>
      </c>
      <c r="E3" s="6" t="s">
        <v>6</v>
      </c>
      <c r="F3">
        <v>1.05</v>
      </c>
    </row>
    <row r="4" spans="1:6">
      <c r="A4">
        <v>27</v>
      </c>
      <c r="B4" s="3">
        <f>_xlfn.IFS($A4&lt;=Retirement,$B3*Return+Income*(1-SCR)-Expenses,$A4&lt;60,$B3*Return-Expenses,$A4&gt;=60,IF($B3&gt;=Expenses,$B3*Return-$F$2,0))</f>
        <v>0</v>
      </c>
      <c r="C4" s="3">
        <f>_xlfn.IFS($A4&lt;=Retirement,$C3*Return+Income*SCR,$A4&lt;60,$C3*Return,$A4&gt;=60,IF($B3&gt;=Expenses,$C3*Return,$C3*Return+($B3-Expenses)))</f>
        <v>16912.5</v>
      </c>
      <c r="E4" s="6" t="s">
        <v>7</v>
      </c>
      <c r="F4" s="4">
        <v>66</v>
      </c>
    </row>
    <row r="5" spans="1:6">
      <c r="A5">
        <v>28</v>
      </c>
      <c r="B5" s="3">
        <f>_xlfn.IFS($A5&lt;=Retirement,$B4*Return+Income*(1-SCR)-Expenses,$A5&lt;60,$B4*Return-Expenses,$A5&gt;=60,IF($B4&gt;=Expenses,$B4*Return-$F$2,0))</f>
        <v>0</v>
      </c>
      <c r="C5" s="3">
        <f>_xlfn.IFS($A5&lt;=Retirement,$C4*Return+Income*SCR,$A5&lt;60,$C4*Return,$A5&gt;=60,IF($B4&gt;=Expenses,$C4*Return,$C4*Return+($B4-Expenses)))</f>
        <v>26008.125</v>
      </c>
      <c r="E5" s="6" t="s">
        <v>2</v>
      </c>
      <c r="F5" s="5">
        <v>0.11</v>
      </c>
    </row>
    <row r="6" spans="1:3">
      <c r="A6">
        <v>29</v>
      </c>
      <c r="B6" s="3">
        <f>_xlfn.IFS($A6&lt;=Retirement,$B5*Return+Income*(1-SCR)-Expenses,$A6&lt;60,$B5*Return-Expenses,$A6&gt;=60,IF($B5&gt;=Expenses,$B5*Return-$F$2,0))</f>
        <v>0</v>
      </c>
      <c r="C6" s="3">
        <f>_xlfn.IFS($A6&lt;=Retirement,$C5*Return+Income*SCR,$A6&lt;60,$C5*Return,$A6&gt;=60,IF($B5&gt;=Expenses,$C5*Return,$C5*Return+($B5-Expenses)))</f>
        <v>35558.53125</v>
      </c>
    </row>
    <row r="7" spans="1:3">
      <c r="A7">
        <v>30</v>
      </c>
      <c r="B7" s="3">
        <f>_xlfn.IFS($A7&lt;=Retirement,$B6*Return+Income*(1-SCR)-Expenses,$A7&lt;60,$B6*Return-Expenses,$A7&gt;=60,IF($B6&gt;=Expenses,$B6*Return-$F$2,0))</f>
        <v>0</v>
      </c>
      <c r="C7" s="3">
        <f>_xlfn.IFS($A7&lt;=Retirement,$C6*Return+Income*SCR,$A7&lt;60,$C6*Return,$A7&gt;=60,IF($B6&gt;=Expenses,$C6*Return,$C6*Return+($B6-Expenses)))</f>
        <v>45586.4578125</v>
      </c>
    </row>
    <row r="8" spans="1:3">
      <c r="A8">
        <v>31</v>
      </c>
      <c r="B8" s="3">
        <f>_xlfn.IFS($A8&lt;=Retirement,$B7*Return+Income*(1-SCR)-Expenses,$A8&lt;60,$B7*Return-Expenses,$A8&gt;=60,IF($B7&gt;=Expenses,$B7*Return-$F$2,0))</f>
        <v>0</v>
      </c>
      <c r="C8" s="3">
        <f>_xlfn.IFS($A8&lt;=Retirement,$C7*Return+Income*SCR,$A8&lt;60,$C7*Return,$A8&gt;=60,IF($B7&gt;=Expenses,$C7*Return,$C7*Return+($B7-Expenses)))</f>
        <v>56115.780703125</v>
      </c>
    </row>
    <row r="9" spans="1:3">
      <c r="A9">
        <v>32</v>
      </c>
      <c r="B9" s="3">
        <f>_xlfn.IFS($A9&lt;=Retirement,$B8*Return+Income*(1-SCR)-Expenses,$A9&lt;60,$B8*Return-Expenses,$A9&gt;=60,IF($B8&gt;=Expenses,$B8*Return-$F$2,0))</f>
        <v>0</v>
      </c>
      <c r="C9" s="3">
        <f>_xlfn.IFS($A9&lt;=Retirement,$C8*Return+Income*SCR,$A9&lt;60,$C8*Return,$A9&gt;=60,IF($B8&gt;=Expenses,$C8*Return,$C8*Return+($B8-Expenses)))</f>
        <v>67171.5697382813</v>
      </c>
    </row>
    <row r="10" spans="1:3">
      <c r="A10">
        <v>33</v>
      </c>
      <c r="B10" s="3">
        <f>_xlfn.IFS($A10&lt;=Retirement,$B9*Return+Income*(1-SCR)-Expenses,$A10&lt;60,$B9*Return-Expenses,$A10&gt;=60,IF($B9&gt;=Expenses,$B9*Return-$F$2,0))</f>
        <v>0</v>
      </c>
      <c r="C10" s="3">
        <f>_xlfn.IFS($A10&lt;=Retirement,$C9*Return+Income*SCR,$A10&lt;60,$C9*Return,$A10&gt;=60,IF($B9&gt;=Expenses,$C9*Return,$C9*Return+($B9-Expenses)))</f>
        <v>78780.1482251953</v>
      </c>
    </row>
    <row r="11" spans="1:3">
      <c r="A11">
        <v>34</v>
      </c>
      <c r="B11" s="3">
        <f>_xlfn.IFS($A11&lt;=Retirement,$B10*Return+Income*(1-SCR)-Expenses,$A11&lt;60,$B10*Return-Expenses,$A11&gt;=60,IF($B10&gt;=Expenses,$B10*Return-$F$2,0))</f>
        <v>0</v>
      </c>
      <c r="C11" s="3">
        <f>_xlfn.IFS($A11&lt;=Retirement,$C10*Return+Income*SCR,$A11&lt;60,$C10*Return,$A11&gt;=60,IF($B10&gt;=Expenses,$C10*Return,$C10*Return+($B10-Expenses)))</f>
        <v>90969.1556364551</v>
      </c>
    </row>
    <row r="12" spans="1:3">
      <c r="A12">
        <v>35</v>
      </c>
      <c r="B12" s="3">
        <f>_xlfn.IFS($A12&lt;=Retirement,$B11*Return+Income*(1-SCR)-Expenses,$A12&lt;60,$B11*Return-Expenses,$A12&gt;=60,IF($B11&gt;=Expenses,$B11*Return-$F$2,0))</f>
        <v>0</v>
      </c>
      <c r="C12" s="3">
        <f>_xlfn.IFS($A12&lt;=Retirement,$C11*Return+Income*SCR,$A12&lt;60,$C11*Return,$A12&gt;=60,IF($B11&gt;=Expenses,$C11*Return,$C11*Return+($B11-Expenses)))</f>
        <v>103767.613418278</v>
      </c>
    </row>
    <row r="13" spans="1:3">
      <c r="A13">
        <v>36</v>
      </c>
      <c r="B13" s="3">
        <f>_xlfn.IFS($A13&lt;=Retirement,$B12*Return+Income*(1-SCR)-Expenses,$A13&lt;60,$B12*Return-Expenses,$A13&gt;=60,IF($B12&gt;=Expenses,$B12*Return-$F$2,0))</f>
        <v>0</v>
      </c>
      <c r="C13" s="3">
        <f>_xlfn.IFS($A13&lt;=Retirement,$C12*Return+Income*SCR,$A13&lt;60,$C12*Return,$A13&gt;=60,IF($B12&gt;=Expenses,$C12*Return,$C12*Return+($B12-Expenses)))</f>
        <v>117205.994089192</v>
      </c>
    </row>
    <row r="14" spans="1:3">
      <c r="A14">
        <v>37</v>
      </c>
      <c r="B14" s="3">
        <f>_xlfn.IFS($A14&lt;=Retirement,$B13*Return+Income*(1-SCR)-Expenses,$A14&lt;60,$B13*Return-Expenses,$A14&gt;=60,IF($B13&gt;=Expenses,$B13*Return-$F$2,0))</f>
        <v>0</v>
      </c>
      <c r="C14" s="3">
        <f>_xlfn.IFS($A14&lt;=Retirement,$C13*Return+Income*SCR,$A14&lt;60,$C13*Return,$A14&gt;=60,IF($B13&gt;=Expenses,$C13*Return,$C13*Return+($B13-Expenses)))</f>
        <v>131316.293793651</v>
      </c>
    </row>
    <row r="15" spans="1:3">
      <c r="A15">
        <v>38</v>
      </c>
      <c r="B15" s="3">
        <f>_xlfn.IFS($A15&lt;=Retirement,$B14*Return+Income*(1-SCR)-Expenses,$A15&lt;60,$B14*Return-Expenses,$A15&gt;=60,IF($B14&gt;=Expenses,$B14*Return-$F$2,0))</f>
        <v>0</v>
      </c>
      <c r="C15" s="3">
        <f>_xlfn.IFS($A15&lt;=Retirement,$C14*Return+Income*SCR,$A15&lt;60,$C14*Return,$A15&gt;=60,IF($B14&gt;=Expenses,$C14*Return,$C14*Return+($B14-Expenses)))</f>
        <v>146132.108483334</v>
      </c>
    </row>
    <row r="16" spans="1:3">
      <c r="A16">
        <v>39</v>
      </c>
      <c r="B16" s="3">
        <f>_xlfn.IFS($A16&lt;=Retirement,$B15*Return+Income*(1-SCR)-Expenses,$A16&lt;60,$B15*Return-Expenses,$A16&gt;=60,IF($B15&gt;=Expenses,$B15*Return-$F$2,0))</f>
        <v>0</v>
      </c>
      <c r="C16" s="3">
        <f>_xlfn.IFS($A16&lt;=Retirement,$C15*Return+Income*SCR,$A16&lt;60,$C15*Return,$A16&gt;=60,IF($B15&gt;=Expenses,$C15*Return,$C15*Return+($B15-Expenses)))</f>
        <v>161688.713907501</v>
      </c>
    </row>
    <row r="17" spans="1:3">
      <c r="A17">
        <v>40</v>
      </c>
      <c r="B17" s="3">
        <f>_xlfn.IFS($A17&lt;=Retirement,$B16*Return+Income*(1-SCR)-Expenses,$A17&lt;60,$B16*Return-Expenses,$A17&gt;=60,IF($B16&gt;=Expenses,$B16*Return-$F$2,0))</f>
        <v>0</v>
      </c>
      <c r="C17" s="3">
        <f>_xlfn.IFS($A17&lt;=Retirement,$C16*Return+Income*SCR,$A17&lt;60,$C16*Return,$A17&gt;=60,IF($B16&gt;=Expenses,$C16*Return,$C16*Return+($B16-Expenses)))</f>
        <v>178023.149602876</v>
      </c>
    </row>
    <row r="18" spans="1:3">
      <c r="A18">
        <v>41</v>
      </c>
      <c r="B18" s="3">
        <f>_xlfn.IFS($A18&lt;=Retirement,$B17*Return+Income*(1-SCR)-Expenses,$A18&lt;60,$B17*Return-Expenses,$A18&gt;=60,IF($B17&gt;=Expenses,$B17*Return-$F$2,0))</f>
        <v>0</v>
      </c>
      <c r="C18" s="3">
        <f>_xlfn.IFS($A18&lt;=Retirement,$C17*Return+Income*SCR,$A18&lt;60,$C17*Return,$A18&gt;=60,IF($B17&gt;=Expenses,$C17*Return,$C17*Return+($B17-Expenses)))</f>
        <v>195174.307083019</v>
      </c>
    </row>
    <row r="19" spans="1:3">
      <c r="A19">
        <v>42</v>
      </c>
      <c r="B19" s="3">
        <f>_xlfn.IFS($A19&lt;=Retirement,$B18*Return+Income*(1-SCR)-Expenses,$A19&lt;60,$B18*Return-Expenses,$A19&gt;=60,IF($B18&gt;=Expenses,$B18*Return-$F$2,0))</f>
        <v>0</v>
      </c>
      <c r="C19" s="3">
        <f>_xlfn.IFS($A19&lt;=Retirement,$C18*Return+Income*SCR,$A19&lt;60,$C18*Return,$A19&gt;=60,IF($B18&gt;=Expenses,$C18*Return,$C18*Return+($B18-Expenses)))</f>
        <v>213183.02243717</v>
      </c>
    </row>
    <row r="20" spans="1:3">
      <c r="A20">
        <v>43</v>
      </c>
      <c r="B20" s="3">
        <f>_xlfn.IFS($A20&lt;=Retirement,$B19*Return+Income*(1-SCR)-Expenses,$A20&lt;60,$B19*Return-Expenses,$A20&gt;=60,IF($B19&gt;=Expenses,$B19*Return-$F$2,0))</f>
        <v>0</v>
      </c>
      <c r="C20" s="3">
        <f>_xlfn.IFS($A20&lt;=Retirement,$C19*Return+Income*SCR,$A20&lt;60,$C19*Return,$A20&gt;=60,IF($B19&gt;=Expenses,$C19*Return,$C19*Return+($B19-Expenses)))</f>
        <v>232092.173559029</v>
      </c>
    </row>
    <row r="21" spans="1:3">
      <c r="A21">
        <v>44</v>
      </c>
      <c r="B21" s="3">
        <f>_xlfn.IFS($A21&lt;=Retirement,$B20*Return+Income*(1-SCR)-Expenses,$A21&lt;60,$B20*Return-Expenses,$A21&gt;=60,IF($B20&gt;=Expenses,$B20*Return-$F$2,0))</f>
        <v>0</v>
      </c>
      <c r="C21" s="3">
        <f>_xlfn.IFS($A21&lt;=Retirement,$C20*Return+Income*SCR,$A21&lt;60,$C20*Return,$A21&gt;=60,IF($B20&gt;=Expenses,$C20*Return,$C20*Return+($B20-Expenses)))</f>
        <v>251946.78223698</v>
      </c>
    </row>
    <row r="22" spans="1:3">
      <c r="A22">
        <v>45</v>
      </c>
      <c r="B22" s="3">
        <f>_xlfn.IFS($A22&lt;=Retirement,$B21*Return+Income*(1-SCR)-Expenses,$A22&lt;60,$B21*Return-Expenses,$A22&gt;=60,IF($B21&gt;=Expenses,$B21*Return-$F$2,0))</f>
        <v>0</v>
      </c>
      <c r="C22" s="3">
        <f>_xlfn.IFS($A22&lt;=Retirement,$C21*Return+Income*SCR,$A22&lt;60,$C21*Return,$A22&gt;=60,IF($B21&gt;=Expenses,$C21*Return,$C21*Return+($B21-Expenses)))</f>
        <v>272794.121348829</v>
      </c>
    </row>
    <row r="23" spans="1:3">
      <c r="A23">
        <v>46</v>
      </c>
      <c r="B23" s="3">
        <f>_xlfn.IFS($A23&lt;=Retirement,$B22*Return+Income*(1-SCR)-Expenses,$A23&lt;60,$B22*Return-Expenses,$A23&gt;=60,IF($B22&gt;=Expenses,$B22*Return-$F$2,0))</f>
        <v>0</v>
      </c>
      <c r="C23" s="3">
        <f>_xlfn.IFS($A23&lt;=Retirement,$C22*Return+Income*SCR,$A23&lt;60,$C22*Return,$A23&gt;=60,IF($B22&gt;=Expenses,$C22*Return,$C22*Return+($B22-Expenses)))</f>
        <v>294683.827416271</v>
      </c>
    </row>
    <row r="24" spans="1:3">
      <c r="A24">
        <v>47</v>
      </c>
      <c r="B24" s="3">
        <f>_xlfn.IFS($A24&lt;=Retirement,$B23*Return+Income*(1-SCR)-Expenses,$A24&lt;60,$B23*Return-Expenses,$A24&gt;=60,IF($B23&gt;=Expenses,$B23*Return-$F$2,0))</f>
        <v>0</v>
      </c>
      <c r="C24" s="3">
        <f>_xlfn.IFS($A24&lt;=Retirement,$C23*Return+Income*SCR,$A24&lt;60,$C23*Return,$A24&gt;=60,IF($B23&gt;=Expenses,$C23*Return,$C23*Return+($B23-Expenses)))</f>
        <v>317668.018787084</v>
      </c>
    </row>
    <row r="25" spans="1:3">
      <c r="A25">
        <v>48</v>
      </c>
      <c r="B25" s="3">
        <f>_xlfn.IFS($A25&lt;=Retirement,$B24*Return+Income*(1-SCR)-Expenses,$A25&lt;60,$B24*Return-Expenses,$A25&gt;=60,IF($B24&gt;=Expenses,$B24*Return-$F$2,0))</f>
        <v>0</v>
      </c>
      <c r="C25" s="3">
        <f>_xlfn.IFS($A25&lt;=Retirement,$C24*Return+Income*SCR,$A25&lt;60,$C24*Return,$A25&gt;=60,IF($B24&gt;=Expenses,$C24*Return,$C24*Return+($B24-Expenses)))</f>
        <v>341801.419726439</v>
      </c>
    </row>
    <row r="26" spans="1:3">
      <c r="A26">
        <v>49</v>
      </c>
      <c r="B26" s="3">
        <f>_xlfn.IFS($A26&lt;=Retirement,$B25*Return+Income*(1-SCR)-Expenses,$A26&lt;60,$B25*Return-Expenses,$A26&gt;=60,IF($B25&gt;=Expenses,$B25*Return-$F$2,0))</f>
        <v>0</v>
      </c>
      <c r="C26" s="3">
        <f>_xlfn.IFS($A26&lt;=Retirement,$C25*Return+Income*SCR,$A26&lt;60,$C25*Return,$A26&gt;=60,IF($B25&gt;=Expenses,$C25*Return,$C25*Return+($B25-Expenses)))</f>
        <v>367141.490712761</v>
      </c>
    </row>
    <row r="27" spans="1:3">
      <c r="A27">
        <v>50</v>
      </c>
      <c r="B27" s="3">
        <f>_xlfn.IFS($A27&lt;=Retirement,$B26*Return+Income*(1-SCR)-Expenses,$A27&lt;60,$B26*Return-Expenses,$A27&gt;=60,IF($B26&gt;=Expenses,$B26*Return-$F$2,0))</f>
        <v>0</v>
      </c>
      <c r="C27" s="3">
        <f>_xlfn.IFS($A27&lt;=Retirement,$C26*Return+Income*SCR,$A27&lt;60,$C26*Return,$A27&gt;=60,IF($B26&gt;=Expenses,$C26*Return,$C26*Return+($B26-Expenses)))</f>
        <v>393748.565248399</v>
      </c>
    </row>
    <row r="28" spans="1:3">
      <c r="A28">
        <v>51</v>
      </c>
      <c r="B28" s="3">
        <f>_xlfn.IFS($A28&lt;=Retirement,$B27*Return+Income*(1-SCR)-Expenses,$A28&lt;60,$B27*Return-Expenses,$A28&gt;=60,IF($B27&gt;=Expenses,$B27*Return-$F$2,0))</f>
        <v>0</v>
      </c>
      <c r="C28" s="3">
        <f>_xlfn.IFS($A28&lt;=Retirement,$C27*Return+Income*SCR,$A28&lt;60,$C27*Return,$A28&gt;=60,IF($B27&gt;=Expenses,$C27*Return,$C27*Return+($B27-Expenses)))</f>
        <v>421685.993510819</v>
      </c>
    </row>
    <row r="29" spans="1:3">
      <c r="A29">
        <v>52</v>
      </c>
      <c r="B29" s="3">
        <f>_xlfn.IFS($A29&lt;=Retirement,$B28*Return+Income*(1-SCR)-Expenses,$A29&lt;60,$B28*Return-Expenses,$A29&gt;=60,IF($B28&gt;=Expenses,$B28*Return-$F$2,0))</f>
        <v>0</v>
      </c>
      <c r="C29" s="3">
        <f>_xlfn.IFS($A29&lt;=Retirement,$C28*Return+Income*SCR,$A29&lt;60,$C28*Return,$A29&gt;=60,IF($B28&gt;=Expenses,$C28*Return,$C28*Return+($B28-Expenses)))</f>
        <v>451020.29318636</v>
      </c>
    </row>
    <row r="30" spans="1:3">
      <c r="A30">
        <v>53</v>
      </c>
      <c r="B30" s="3">
        <f>_xlfn.IFS($A30&lt;=Retirement,$B29*Return+Income*(1-SCR)-Expenses,$A30&lt;60,$B29*Return-Expenses,$A30&gt;=60,IF($B29&gt;=Expenses,$B29*Return-$F$2,0))</f>
        <v>0</v>
      </c>
      <c r="C30" s="3">
        <f>_xlfn.IFS($A30&lt;=Retirement,$C29*Return+Income*SCR,$A30&lt;60,$C29*Return,$A30&gt;=60,IF($B29&gt;=Expenses,$C29*Return,$C29*Return+($B29-Expenses)))</f>
        <v>481821.307845678</v>
      </c>
    </row>
    <row r="31" spans="1:3">
      <c r="A31">
        <v>54</v>
      </c>
      <c r="B31" s="3">
        <f>_xlfn.IFS($A31&lt;=Retirement,$B30*Return+Income*(1-SCR)-Expenses,$A31&lt;60,$B30*Return-Expenses,$A31&gt;=60,IF($B30&gt;=Expenses,$B30*Return-$F$2,0))</f>
        <v>0</v>
      </c>
      <c r="C31" s="3">
        <f>_xlfn.IFS($A31&lt;=Retirement,$C30*Return+Income*SCR,$A31&lt;60,$C30*Return,$A31&gt;=60,IF($B30&gt;=Expenses,$C30*Return,$C30*Return+($B30-Expenses)))</f>
        <v>514162.373237962</v>
      </c>
    </row>
    <row r="32" spans="1:3">
      <c r="A32">
        <v>55</v>
      </c>
      <c r="B32" s="3">
        <f>_xlfn.IFS($A32&lt;=Retirement,$B31*Return+Income*(1-SCR)-Expenses,$A32&lt;60,$B31*Return-Expenses,$A32&gt;=60,IF($B31&gt;=Expenses,$B31*Return-$F$2,0))</f>
        <v>0</v>
      </c>
      <c r="C32" s="3">
        <f>_xlfn.IFS($A32&lt;=Retirement,$C31*Return+Income*SCR,$A32&lt;60,$C31*Return,$A32&gt;=60,IF($B31&gt;=Expenses,$C31*Return,$C31*Return+($B31-Expenses)))</f>
        <v>548120.49189986</v>
      </c>
    </row>
    <row r="33" spans="1:3">
      <c r="A33">
        <v>56</v>
      </c>
      <c r="B33" s="3">
        <f>_xlfn.IFS($A33&lt;=Retirement,$B32*Return+Income*(1-SCR)-Expenses,$A33&lt;60,$B32*Return-Expenses,$A33&gt;=60,IF($B32&gt;=Expenses,$B32*Return-$F$2,0))</f>
        <v>0</v>
      </c>
      <c r="C33" s="3">
        <f>_xlfn.IFS($A33&lt;=Retirement,$C32*Return+Income*SCR,$A33&lt;60,$C32*Return,$A33&gt;=60,IF($B32&gt;=Expenses,$C32*Return,$C32*Return+($B32-Expenses)))</f>
        <v>583776.516494853</v>
      </c>
    </row>
    <row r="34" spans="1:3">
      <c r="A34">
        <v>57</v>
      </c>
      <c r="B34" s="3">
        <f>_xlfn.IFS($A34&lt;=Retirement,$B33*Return+Income*(1-SCR)-Expenses,$A34&lt;60,$B33*Return-Expenses,$A34&gt;=60,IF($B33&gt;=Expenses,$B33*Return-$F$2,0))</f>
        <v>0</v>
      </c>
      <c r="C34" s="3">
        <f>_xlfn.IFS($A34&lt;=Retirement,$C33*Return+Income*SCR,$A34&lt;60,$C33*Return,$A34&gt;=60,IF($B33&gt;=Expenses,$C33*Return,$C33*Return+($B33-Expenses)))</f>
        <v>621215.342319595</v>
      </c>
    </row>
    <row r="35" spans="1:3">
      <c r="A35">
        <v>58</v>
      </c>
      <c r="B35" s="3">
        <f>_xlfn.IFS($A35&lt;=Retirement,$B34*Return+Income*(1-SCR)-Expenses,$A35&lt;60,$B34*Return-Expenses,$A35&gt;=60,IF($B34&gt;=Expenses,$B34*Return-$F$2,0))</f>
        <v>0</v>
      </c>
      <c r="C35" s="3">
        <f>_xlfn.IFS($A35&lt;=Retirement,$C34*Return+Income*SCR,$A35&lt;60,$C34*Return,$A35&gt;=60,IF($B34&gt;=Expenses,$C34*Return,$C34*Return+($B34-Expenses)))</f>
        <v>660526.109435575</v>
      </c>
    </row>
    <row r="36" spans="1:3">
      <c r="A36">
        <v>59</v>
      </c>
      <c r="B36" s="3">
        <f>_xlfn.IFS($A36&lt;=Retirement,$B35*Return+Income*(1-SCR)-Expenses,$A36&lt;60,$B35*Return-Expenses,$A36&gt;=60,IF($B35&gt;=Expenses,$B35*Return-$F$2,0))</f>
        <v>0</v>
      </c>
      <c r="C36" s="3">
        <f>_xlfn.IFS($A36&lt;=Retirement,$C35*Return+Income*SCR,$A36&lt;60,$C35*Return,$A36&gt;=60,IF($B35&gt;=Expenses,$C35*Return,$C35*Return+($B35-Expenses)))</f>
        <v>701802.414907354</v>
      </c>
    </row>
    <row r="37" spans="1:3">
      <c r="A37">
        <v>60</v>
      </c>
      <c r="B37" s="3">
        <f>_xlfn.IFS($A37&lt;=Retirement,$B36*Return+Income*(1-SCR)-Expenses,$A37&lt;60,$B36*Return-Expenses,$A37&gt;=60,IF($B36&gt;=Expenses,$B36*Return-$F$2,0))</f>
        <v>0</v>
      </c>
      <c r="C37" s="3">
        <f>_xlfn.IFS($A37&lt;=Retirement,$C36*Return+Income*SCR,$A37&lt;60,$C36*Return,$A37&gt;=60,IF($B36&gt;=Expenses,$C36*Return,$C36*Return+($B36-Expenses)))</f>
        <v>745142.535652722</v>
      </c>
    </row>
    <row r="38" spans="1:3">
      <c r="A38">
        <v>61</v>
      </c>
      <c r="B38" s="3">
        <f>_xlfn.IFS($A38&lt;=Retirement,$B37*Return+Income*(1-SCR)-Expenses,$A38&lt;60,$B37*Return-Expenses,$A38&gt;=60,IF($B37&gt;=Expenses,$B37*Return-$F$2,0))</f>
        <v>0</v>
      </c>
      <c r="C38" s="3">
        <f>_xlfn.IFS($A38&lt;=Retirement,$C37*Return+Income*SCR,$A38&lt;60,$C37*Return,$A38&gt;=60,IF($B37&gt;=Expenses,$C37*Return,$C37*Return+($B37-Expenses)))</f>
        <v>790649.662435358</v>
      </c>
    </row>
    <row r="39" spans="1:3">
      <c r="A39">
        <v>62</v>
      </c>
      <c r="B39" s="3">
        <f>_xlfn.IFS($A39&lt;=Retirement,$B38*Return+Income*(1-SCR)-Expenses,$A39&lt;60,$B38*Return-Expenses,$A39&gt;=60,IF($B38&gt;=Expenses,$B38*Return-$F$2,0))</f>
        <v>0</v>
      </c>
      <c r="C39" s="3">
        <f>_xlfn.IFS($A39&lt;=Retirement,$C38*Return+Income*SCR,$A39&lt;60,$C38*Return,$A39&gt;=60,IF($B38&gt;=Expenses,$C38*Return,$C38*Return+($B38-Expenses)))</f>
        <v>838432.145557126</v>
      </c>
    </row>
    <row r="40" spans="1:3">
      <c r="A40">
        <v>63</v>
      </c>
      <c r="B40" s="3">
        <f>_xlfn.IFS($A40&lt;=Retirement,$B39*Return+Income*(1-SCR)-Expenses,$A40&lt;60,$B39*Return-Expenses,$A40&gt;=60,IF($B39&gt;=Expenses,$B39*Return-$F$2,0))</f>
        <v>0</v>
      </c>
      <c r="C40" s="3">
        <f>_xlfn.IFS($A40&lt;=Retirement,$C39*Return+Income*SCR,$A40&lt;60,$C39*Return,$A40&gt;=60,IF($B39&gt;=Expenses,$C39*Return,$C39*Return+($B39-Expenses)))</f>
        <v>888603.752834982</v>
      </c>
    </row>
    <row r="41" spans="1:3">
      <c r="A41">
        <v>64</v>
      </c>
      <c r="B41" s="3">
        <f>_xlfn.IFS($A41&lt;=Retirement,$B40*Return+Income*(1-SCR)-Expenses,$A41&lt;60,$B40*Return-Expenses,$A41&gt;=60,IF($B40&gt;=Expenses,$B40*Return-$F$2,0))</f>
        <v>0</v>
      </c>
      <c r="C41" s="3">
        <f>_xlfn.IFS($A41&lt;=Retirement,$C40*Return+Income*SCR,$A41&lt;60,$C40*Return,$A41&gt;=60,IF($B40&gt;=Expenses,$C40*Return,$C40*Return+($B40-Expenses)))</f>
        <v>941283.940476731</v>
      </c>
    </row>
    <row r="42" spans="1:3">
      <c r="A42">
        <v>65</v>
      </c>
      <c r="B42" s="3">
        <f>_xlfn.IFS($A42&lt;=Retirement,$B41*Return+Income*(1-SCR)-Expenses,$A42&lt;60,$B41*Return-Expenses,$A42&gt;=60,IF($B41&gt;=Expenses,$B41*Return-$F$2,0))</f>
        <v>0</v>
      </c>
      <c r="C42" s="3">
        <f>_xlfn.IFS($A42&lt;=Retirement,$C41*Return+Income*SCR,$A42&lt;60,$C41*Return,$A42&gt;=60,IF($B41&gt;=Expenses,$C41*Return,$C41*Return+($B41-Expenses)))</f>
        <v>996598.137500568</v>
      </c>
    </row>
    <row r="43" spans="1:3">
      <c r="A43">
        <v>66</v>
      </c>
      <c r="B43" s="3">
        <f>_xlfn.IFS($A43&lt;=Retirement,$B42*Return+Income*(1-SCR)-Expenses,$A43&lt;60,$B42*Return-Expenses,$A43&gt;=60,IF($B42&gt;=Expenses,$B42*Return-$F$2,0))</f>
        <v>0</v>
      </c>
      <c r="C43" s="3">
        <f>_xlfn.IFS($A43&lt;=Retirement,$C42*Return+Income*SCR,$A43&lt;60,$C42*Return,$A43&gt;=60,IF($B42&gt;=Expenses,$C42*Return,$C42*Return+($B42-Expenses)))</f>
        <v>1054678.0443756</v>
      </c>
    </row>
    <row r="44" spans="1:3">
      <c r="A44">
        <v>67</v>
      </c>
      <c r="B44" s="3">
        <f>_xlfn.IFS($A44&lt;=Retirement,$B43*Return+Income*(1-SCR)-Expenses,$A44&lt;60,$B43*Return-Expenses,$A44&gt;=60,IF($B43&gt;=Expenses,$B43*Return-$F$2,0))</f>
        <v>0</v>
      </c>
      <c r="C44" s="3">
        <f>_xlfn.IFS($A44&lt;=Retirement,$C43*Return+Income*SCR,$A44&lt;60,$C43*Return,$A44&gt;=60,IF($B43&gt;=Expenses,$C43*Return,$C43*Return+($B43-Expenses)))</f>
        <v>1040661.94659438</v>
      </c>
    </row>
    <row r="45" spans="1:3">
      <c r="A45">
        <v>68</v>
      </c>
      <c r="B45" s="3">
        <f>_xlfn.IFS($A45&lt;=Retirement,$B44*Return+Income*(1-SCR)-Expenses,$A45&lt;60,$B44*Return-Expenses,$A45&gt;=60,IF($B44&gt;=Expenses,$B44*Return-$F$2,0))</f>
        <v>0</v>
      </c>
      <c r="C45" s="3">
        <f>_xlfn.IFS($A45&lt;=Retirement,$C44*Return+Income*SCR,$A45&lt;60,$C44*Return,$A45&gt;=60,IF($B44&gt;=Expenses,$C44*Return,$C44*Return+($B44-Expenses)))</f>
        <v>1025945.04392409</v>
      </c>
    </row>
    <row r="46" spans="1:3">
      <c r="A46">
        <v>69</v>
      </c>
      <c r="B46" s="3">
        <f>_xlfn.IFS($A46&lt;=Retirement,$B45*Return+Income*(1-SCR)-Expenses,$A46&lt;60,$B45*Return-Expenses,$A46&gt;=60,IF($B45&gt;=Expenses,$B45*Return-$F$2,0))</f>
        <v>0</v>
      </c>
      <c r="C46" s="3">
        <f>_xlfn.IFS($A46&lt;=Retirement,$C45*Return+Income*SCR,$A46&lt;60,$C45*Return,$A46&gt;=60,IF($B45&gt;=Expenses,$C45*Return,$C45*Return+($B45-Expenses)))</f>
        <v>1010492.2961203</v>
      </c>
    </row>
    <row r="47" spans="1:3">
      <c r="A47">
        <v>70</v>
      </c>
      <c r="B47" s="3">
        <f>_xlfn.IFS($A47&lt;=Retirement,$B46*Return+Income*(1-SCR)-Expenses,$A47&lt;60,$B46*Return-Expenses,$A47&gt;=60,IF($B46&gt;=Expenses,$B46*Return-$F$2,0))</f>
        <v>0</v>
      </c>
      <c r="C47" s="3">
        <f>_xlfn.IFS($A47&lt;=Retirement,$C46*Return+Income*SCR,$A47&lt;60,$C46*Return,$A47&gt;=60,IF($B46&gt;=Expenses,$C46*Return,$C46*Return+($B46-Expenses)))</f>
        <v>994266.910926315</v>
      </c>
    </row>
    <row r="48" spans="1:3">
      <c r="A48">
        <v>71</v>
      </c>
      <c r="B48" s="3">
        <f>_xlfn.IFS($A48&lt;=Retirement,$B47*Return+Income*(1-SCR)-Expenses,$A48&lt;60,$B47*Return-Expenses,$A48&gt;=60,IF($B47&gt;=Expenses,$B47*Return-$F$2,0))</f>
        <v>0</v>
      </c>
      <c r="C48" s="3">
        <f>_xlfn.IFS($A48&lt;=Retirement,$C47*Return+Income*SCR,$A48&lt;60,$C47*Return,$A48&gt;=60,IF($B47&gt;=Expenses,$C47*Return,$C47*Return+($B47-Expenses)))</f>
        <v>977230.25647263</v>
      </c>
    </row>
    <row r="49" spans="1:3">
      <c r="A49">
        <v>72</v>
      </c>
      <c r="B49" s="3">
        <f>_xlfn.IFS($A49&lt;=Retirement,$B48*Return+Income*(1-SCR)-Expenses,$A49&lt;60,$B48*Return-Expenses,$A49&gt;=60,IF($B48&gt;=Expenses,$B48*Return-$F$2,0))</f>
        <v>0</v>
      </c>
      <c r="C49" s="3">
        <f>_xlfn.IFS($A49&lt;=Retirement,$C48*Return+Income*SCR,$A49&lt;60,$C48*Return,$A49&gt;=60,IF($B48&gt;=Expenses,$C48*Return,$C48*Return+($B48-Expenses)))</f>
        <v>959341.769296262</v>
      </c>
    </row>
    <row r="50" spans="1:3">
      <c r="A50">
        <v>73</v>
      </c>
      <c r="B50" s="3">
        <f>_xlfn.IFS($A50&lt;=Retirement,$B49*Return+Income*(1-SCR)-Expenses,$A50&lt;60,$B49*Return-Expenses,$A50&gt;=60,IF($B49&gt;=Expenses,$B49*Return-$F$2,0))</f>
        <v>0</v>
      </c>
      <c r="C50" s="3">
        <f>_xlfn.IFS($A50&lt;=Retirement,$C49*Return+Income*SCR,$A50&lt;60,$C49*Return,$A50&gt;=60,IF($B49&gt;=Expenses,$C49*Return,$C49*Return+($B49-Expenses)))</f>
        <v>940558.857761075</v>
      </c>
    </row>
    <row r="51" spans="1:3">
      <c r="A51">
        <v>74</v>
      </c>
      <c r="B51" s="3">
        <f>_xlfn.IFS($A51&lt;=Retirement,$B50*Return+Income*(1-SCR)-Expenses,$A51&lt;60,$B50*Return-Expenses,$A51&gt;=60,IF($B50&gt;=Expenses,$B50*Return-$F$2,0))</f>
        <v>0</v>
      </c>
      <c r="C51" s="3">
        <f>_xlfn.IFS($A51&lt;=Retirement,$C50*Return+Income*SCR,$A51&lt;60,$C50*Return,$A51&gt;=60,IF($B50&gt;=Expenses,$C50*Return,$C50*Return+($B50-Expenses)))</f>
        <v>920836.800649129</v>
      </c>
    </row>
    <row r="52" spans="1:3">
      <c r="A52">
        <v>75</v>
      </c>
      <c r="B52" s="3">
        <f>_xlfn.IFS($A52&lt;=Retirement,$B51*Return+Income*(1-SCR)-Expenses,$A52&lt;60,$B51*Return-Expenses,$A52&gt;=60,IF($B51&gt;=Expenses,$B51*Return-$F$2,0))</f>
        <v>0</v>
      </c>
      <c r="C52" s="3">
        <f>_xlfn.IFS($A52&lt;=Retirement,$C51*Return+Income*SCR,$A52&lt;60,$C51*Return,$A52&gt;=60,IF($B51&gt;=Expenses,$C51*Return,$C51*Return+($B51-Expenses)))</f>
        <v>900128.640681585</v>
      </c>
    </row>
    <row r="53" spans="1:3">
      <c r="A53">
        <v>76</v>
      </c>
      <c r="B53" s="3">
        <f>_xlfn.IFS($A53&lt;=Retirement,$B52*Return+Income*(1-SCR)-Expenses,$A53&lt;60,$B52*Return-Expenses,$A53&gt;=60,IF($B52&gt;=Expenses,$B52*Return-$F$2,0))</f>
        <v>0</v>
      </c>
      <c r="C53" s="3">
        <f>_xlfn.IFS($A53&lt;=Retirement,$C52*Return+Income*SCR,$A53&lt;60,$C52*Return,$A53&gt;=60,IF($B52&gt;=Expenses,$C52*Return,$C52*Return+($B52-Expenses)))</f>
        <v>878385.072715665</v>
      </c>
    </row>
    <row r="54" spans="1:3">
      <c r="A54">
        <v>77</v>
      </c>
      <c r="B54" s="3">
        <f>_xlfn.IFS($A54&lt;=Retirement,$B53*Return+Income*(1-SCR)-Expenses,$A54&lt;60,$B53*Return-Expenses,$A54&gt;=60,IF($B53&gt;=Expenses,$B53*Return-$F$2,0))</f>
        <v>0</v>
      </c>
      <c r="C54" s="3">
        <f>_xlfn.IFS($A54&lt;=Retirement,$C53*Return+Income*SCR,$A54&lt;60,$C53*Return,$A54&gt;=60,IF($B53&gt;=Expenses,$C53*Return,$C53*Return+($B53-Expenses)))</f>
        <v>855554.326351448</v>
      </c>
    </row>
    <row r="55" spans="1:3">
      <c r="A55">
        <v>78</v>
      </c>
      <c r="B55" s="3">
        <f>_xlfn.IFS($A55&lt;=Retirement,$B54*Return+Income*(1-SCR)-Expenses,$A55&lt;60,$B54*Return-Expenses,$A55&gt;=60,IF($B54&gt;=Expenses,$B54*Return-$F$2,0))</f>
        <v>0</v>
      </c>
      <c r="C55" s="3">
        <f>_xlfn.IFS($A55&lt;=Retirement,$C54*Return+Income*SCR,$A55&lt;60,$C54*Return,$A55&gt;=60,IF($B54&gt;=Expenses,$C54*Return,$C54*Return+($B54-Expenses)))</f>
        <v>831582.04266902</v>
      </c>
    </row>
    <row r="56" spans="1:3">
      <c r="A56">
        <v>79</v>
      </c>
      <c r="B56" s="3">
        <f>_xlfn.IFS($A56&lt;=Retirement,$B55*Return+Income*(1-SCR)-Expenses,$A56&lt;60,$B55*Return-Expenses,$A56&gt;=60,IF($B55&gt;=Expenses,$B55*Return-$F$2,0))</f>
        <v>0</v>
      </c>
      <c r="C56" s="3">
        <f>_xlfn.IFS($A56&lt;=Retirement,$C55*Return+Income*SCR,$A56&lt;60,$C55*Return,$A56&gt;=60,IF($B55&gt;=Expenses,$C55*Return,$C55*Return+($B55-Expenses)))</f>
        <v>806411.144802471</v>
      </c>
    </row>
    <row r="57" spans="1:3">
      <c r="A57">
        <v>80</v>
      </c>
      <c r="B57" s="3">
        <f>_xlfn.IFS($A57&lt;=Retirement,$B56*Return+Income*(1-SCR)-Expenses,$A57&lt;60,$B56*Return-Expenses,$A57&gt;=60,IF($B56&gt;=Expenses,$B56*Return-$F$2,0))</f>
        <v>0</v>
      </c>
      <c r="C57" s="3">
        <f>_xlfn.IFS($A57&lt;=Retirement,$C56*Return+Income*SCR,$A57&lt;60,$C56*Return,$A57&gt;=60,IF($B56&gt;=Expenses,$C56*Return,$C56*Return+($B56-Expenses)))</f>
        <v>779981.702042595</v>
      </c>
    </row>
    <row r="58" spans="1:3">
      <c r="A58">
        <v>81</v>
      </c>
      <c r="B58" s="3">
        <f>_xlfn.IFS($A58&lt;=Retirement,$B57*Return+Income*(1-SCR)-Expenses,$A58&lt;60,$B57*Return-Expenses,$A58&gt;=60,IF($B57&gt;=Expenses,$B57*Return-$F$2,0))</f>
        <v>0</v>
      </c>
      <c r="C58" s="3">
        <f>_xlfn.IFS($A58&lt;=Retirement,$C57*Return+Income*SCR,$A58&lt;60,$C57*Return,$A58&gt;=60,IF($B57&gt;=Expenses,$C57*Return,$C57*Return+($B57-Expenses)))</f>
        <v>752230.787144725</v>
      </c>
    </row>
    <row r="59" spans="1:3">
      <c r="A59">
        <v>82</v>
      </c>
      <c r="B59" s="3">
        <f>_xlfn.IFS($A59&lt;=Retirement,$B58*Return+Income*(1-SCR)-Expenses,$A59&lt;60,$B58*Return-Expenses,$A59&gt;=60,IF($B58&gt;=Expenses,$B58*Return-$F$2,0))</f>
        <v>0</v>
      </c>
      <c r="C59" s="3">
        <f>_xlfn.IFS($A59&lt;=Retirement,$C58*Return+Income*SCR,$A59&lt;60,$C58*Return,$A59&gt;=60,IF($B58&gt;=Expenses,$C58*Return,$C58*Return+($B58-Expenses)))</f>
        <v>723092.326501961</v>
      </c>
    </row>
    <row r="60" spans="1:3">
      <c r="A60">
        <v>83</v>
      </c>
      <c r="B60" s="3">
        <f>_xlfn.IFS($A60&lt;=Retirement,$B59*Return+Income*(1-SCR)-Expenses,$A60&lt;60,$B59*Return-Expenses,$A60&gt;=60,IF($B59&gt;=Expenses,$B59*Return-$F$2,0))</f>
        <v>0</v>
      </c>
      <c r="C60" s="3">
        <f>_xlfn.IFS($A60&lt;=Retirement,$C59*Return+Income*SCR,$A60&lt;60,$C59*Return,$A60&gt;=60,IF($B59&gt;=Expenses,$C59*Return,$C59*Return+($B59-Expenses)))</f>
        <v>692496.942827059</v>
      </c>
    </row>
    <row r="61" spans="1:3">
      <c r="A61">
        <v>84</v>
      </c>
      <c r="B61" s="3">
        <f>_xlfn.IFS($A61&lt;=Retirement,$B60*Return+Income*(1-SCR)-Expenses,$A61&lt;60,$B60*Return-Expenses,$A61&gt;=60,IF($B60&gt;=Expenses,$B60*Return-$F$2,0))</f>
        <v>0</v>
      </c>
      <c r="C61" s="3">
        <f>_xlfn.IFS($A61&lt;=Retirement,$C60*Return+Income*SCR,$A61&lt;60,$C60*Return,$A61&gt;=60,IF($B60&gt;=Expenses,$C60*Return,$C60*Return+($B60-Expenses)))</f>
        <v>660371.789968412</v>
      </c>
    </row>
    <row r="62" spans="1:3">
      <c r="A62">
        <v>85</v>
      </c>
      <c r="B62" s="3">
        <f>_xlfn.IFS($A62&lt;=Retirement,$B61*Return+Income*(1-SCR)-Expenses,$A62&lt;60,$B61*Return-Expenses,$A62&gt;=60,IF($B61&gt;=Expenses,$B61*Return-$F$2,0))</f>
        <v>0</v>
      </c>
      <c r="C62" s="3">
        <f>_xlfn.IFS($A62&lt;=Retirement,$C61*Return+Income*SCR,$A62&lt;60,$C61*Return,$A62&gt;=60,IF($B61&gt;=Expenses,$C61*Return,$C61*Return+($B61-Expenses)))</f>
        <v>626640.379466832</v>
      </c>
    </row>
    <row r="63" spans="1:3">
      <c r="A63">
        <v>86</v>
      </c>
      <c r="B63" s="3">
        <f>_xlfn.IFS($A63&lt;=Retirement,$B62*Return+Income*(1-SCR)-Expenses,$A63&lt;60,$B62*Return-Expenses,$A63&gt;=60,IF($B62&gt;=Expenses,$B62*Return-$F$2,0))</f>
        <v>0</v>
      </c>
      <c r="C63" s="3">
        <f>_xlfn.IFS($A63&lt;=Retirement,$C62*Return+Income*SCR,$A63&lt;60,$C62*Return,$A63&gt;=60,IF($B62&gt;=Expenses,$C62*Return,$C62*Return+($B62-Expenses)))</f>
        <v>591222.398440174</v>
      </c>
    </row>
    <row r="64" spans="1:3">
      <c r="A64">
        <v>87</v>
      </c>
      <c r="B64" s="3">
        <f>_xlfn.IFS($A64&lt;=Retirement,$B63*Return+Income*(1-SCR)-Expenses,$A64&lt;60,$B63*Return-Expenses,$A64&gt;=60,IF($B63&gt;=Expenses,$B63*Return-$F$2,0))</f>
        <v>0</v>
      </c>
      <c r="C64" s="3">
        <f>_xlfn.IFS($A64&lt;=Retirement,$C63*Return+Income*SCR,$A64&lt;60,$C63*Return,$A64&gt;=60,IF($B63&gt;=Expenses,$C63*Return,$C63*Return+($B63-Expenses)))</f>
        <v>554033.518362183</v>
      </c>
    </row>
    <row r="65" spans="1:3">
      <c r="A65">
        <v>88</v>
      </c>
      <c r="B65" s="3">
        <f>_xlfn.IFS($A65&lt;=Retirement,$B64*Return+Income*(1-SCR)-Expenses,$A65&lt;60,$B64*Return-Expenses,$A65&gt;=60,IF($B64&gt;=Expenses,$B64*Return-$F$2,0))</f>
        <v>0</v>
      </c>
      <c r="C65" s="3">
        <f>_xlfn.IFS($A65&lt;=Retirement,$C64*Return+Income*SCR,$A65&lt;60,$C64*Return,$A65&gt;=60,IF($B64&gt;=Expenses,$C64*Return,$C64*Return+($B64-Expenses)))</f>
        <v>514985.194280292</v>
      </c>
    </row>
    <row r="66" spans="1:3">
      <c r="A66">
        <v>89</v>
      </c>
      <c r="B66" s="3">
        <f>_xlfn.IFS($A66&lt;=Retirement,$B65*Return+Income*(1-SCR)-Expenses,$A66&lt;60,$B65*Return-Expenses,$A66&gt;=60,IF($B65&gt;=Expenses,$B65*Return-$F$2,0))</f>
        <v>0</v>
      </c>
      <c r="C66" s="3">
        <f>_xlfn.IFS($A66&lt;=Retirement,$C65*Return+Income*SCR,$A66&lt;60,$C65*Return,$A66&gt;=60,IF($B65&gt;=Expenses,$C65*Return,$C65*Return+($B65-Expenses)))</f>
        <v>473984.453994307</v>
      </c>
    </row>
    <row r="67" spans="1:3">
      <c r="A67">
        <v>90</v>
      </c>
      <c r="B67" s="3">
        <f>_xlfn.IFS($A67&lt;=Retirement,$B66*Return+Income*(1-SCR)-Expenses,$A67&lt;60,$B66*Return-Expenses,$A67&gt;=60,IF($B66&gt;=Expenses,$B66*Return-$F$2,0))</f>
        <v>0</v>
      </c>
      <c r="C67" s="3">
        <f>_xlfn.IFS($A67&lt;=Retirement,$C66*Return+Income*SCR,$A67&lt;60,$C66*Return,$A67&gt;=60,IF($B66&gt;=Expenses,$C66*Return,$C66*Return+($B66-Expenses)))</f>
        <v>430933.676694022</v>
      </c>
    </row>
    <row r="68" spans="1:3">
      <c r="A68">
        <v>91</v>
      </c>
      <c r="B68" s="3">
        <f>_xlfn.IFS($A68&lt;=Retirement,$B67*Return+Income*(1-SCR)-Expenses,$A68&lt;60,$B67*Return-Expenses,$A68&gt;=60,IF($B67&gt;=Expenses,$B67*Return-$F$2,0))</f>
        <v>0</v>
      </c>
      <c r="C68" s="3">
        <f>_xlfn.IFS($A68&lt;=Retirement,$C67*Return+Income*SCR,$A68&lt;60,$C67*Return,$A68&gt;=60,IF($B67&gt;=Expenses,$C67*Return,$C67*Return+($B67-Expenses)))</f>
        <v>385730.360528723</v>
      </c>
    </row>
    <row r="69" spans="1:3">
      <c r="A69">
        <v>92</v>
      </c>
      <c r="B69" s="3">
        <f>_xlfn.IFS($A69&lt;=Retirement,$B68*Return+Income*(1-SCR)-Expenses,$A69&lt;60,$B68*Return-Expenses,$A69&gt;=60,IF($B68&gt;=Expenses,$B68*Return-$F$2,0))</f>
        <v>0</v>
      </c>
      <c r="C69" s="3">
        <f>_xlfn.IFS($A69&lt;=Retirement,$C68*Return+Income*SCR,$A69&lt;60,$C68*Return,$A69&gt;=60,IF($B68&gt;=Expenses,$C68*Return,$C68*Return+($B68-Expenses)))</f>
        <v>338266.878555159</v>
      </c>
    </row>
    <row r="70" spans="1:3">
      <c r="A70">
        <v>93</v>
      </c>
      <c r="B70" s="3">
        <f>_xlfn.IFS($A70&lt;=Retirement,$B69*Return+Income*(1-SCR)-Expenses,$A70&lt;60,$B69*Return-Expenses,$A70&gt;=60,IF($B69&gt;=Expenses,$B69*Return-$F$2,0))</f>
        <v>0</v>
      </c>
      <c r="C70" s="3">
        <f>_xlfn.IFS($A70&lt;=Retirement,$C69*Return+Income*SCR,$A70&lt;60,$C69*Return,$A70&gt;=60,IF($B69&gt;=Expenses,$C69*Return,$C69*Return+($B69-Expenses)))</f>
        <v>288430.222482917</v>
      </c>
    </row>
    <row r="71" spans="1:3">
      <c r="A71">
        <v>94</v>
      </c>
      <c r="B71" s="3">
        <f>_xlfn.IFS($A71&lt;=Retirement,$B70*Return+Income*(1-SCR)-Expenses,$A71&lt;60,$B70*Return-Expenses,$A71&gt;=60,IF($B70&gt;=Expenses,$B70*Return-$F$2,0))</f>
        <v>0</v>
      </c>
      <c r="C71" s="3">
        <f>_xlfn.IFS($A71&lt;=Retirement,$C70*Return+Income*SCR,$A71&lt;60,$C70*Return,$A71&gt;=60,IF($B70&gt;=Expenses,$C70*Return,$C70*Return+($B70-Expenses)))</f>
        <v>236101.733607063</v>
      </c>
    </row>
    <row r="72" spans="1:3">
      <c r="A72">
        <v>95</v>
      </c>
      <c r="B72" s="3">
        <f>_xlfn.IFS($A72&lt;=Retirement,$B71*Return+Income*(1-SCR)-Expenses,$A72&lt;60,$B71*Return-Expenses,$A72&gt;=60,IF($B71&gt;=Expenses,$B71*Return-$F$2,0))</f>
        <v>0</v>
      </c>
      <c r="C72" s="3">
        <f>_xlfn.IFS($A72&lt;=Retirement,$C71*Return+Income*SCR,$A72&lt;60,$C71*Return,$A72&gt;=60,IF($B71&gt;=Expenses,$C71*Return,$C71*Return+($B71-Expenses)))</f>
        <v>181156.820287416</v>
      </c>
    </row>
    <row r="73" spans="1:3">
      <c r="A73">
        <v>96</v>
      </c>
      <c r="B73" s="3">
        <f>_xlfn.IFS($A73&lt;=Retirement,$B72*Return+Income*(1-SCR)-Expenses,$A73&lt;60,$B72*Return-Expenses,$A73&gt;=60,IF($B72&gt;=Expenses,$B72*Return-$F$2,0))</f>
        <v>0</v>
      </c>
      <c r="C73" s="3">
        <f>_xlfn.IFS($A73&lt;=Retirement,$C72*Return+Income*SCR,$A73&lt;60,$C72*Return,$A73&gt;=60,IF($B72&gt;=Expenses,$C72*Return,$C72*Return+($B72-Expenses)))</f>
        <v>123464.661301787</v>
      </c>
    </row>
    <row r="74" spans="1:3">
      <c r="A74">
        <v>97</v>
      </c>
      <c r="B74" s="3">
        <f>_xlfn.IFS($A74&lt;=Retirement,$B73*Return+Income*(1-SCR)-Expenses,$A74&lt;60,$B73*Return-Expenses,$A74&gt;=60,IF($B73&gt;=Expenses,$B73*Return-$F$2,0))</f>
        <v>0</v>
      </c>
      <c r="C74" s="3">
        <f>_xlfn.IFS($A74&lt;=Retirement,$C73*Return+Income*SCR,$A74&lt;60,$C73*Return,$A74&gt;=60,IF($B73&gt;=Expenses,$C73*Return,$C73*Return+($B73-Expenses)))</f>
        <v>62887.8943668765</v>
      </c>
    </row>
    <row r="75" spans="1:3">
      <c r="A75">
        <v>98</v>
      </c>
      <c r="B75" s="3">
        <f>_xlfn.IFS($A75&lt;=Retirement,$B74*Return+Income*(1-SCR)-Expenses,$A75&lt;60,$B74*Return-Expenses,$A75&gt;=60,IF($B74&gt;=Expenses,$B74*Return-$F$2,0))</f>
        <v>0</v>
      </c>
      <c r="C75" s="3">
        <f>_xlfn.IFS($A75&lt;=Retirement,$C74*Return+Income*SCR,$A75&lt;60,$C74*Return,$A75&gt;=60,IF($B74&gt;=Expenses,$C74*Return,$C74*Return+($B74-Expenses)))</f>
        <v>-717.710914779716</v>
      </c>
    </row>
    <row r="76" spans="1:3">
      <c r="A76">
        <v>99</v>
      </c>
      <c r="B76" s="3">
        <f>_xlfn.IFS($A76&lt;=Retirement,$B75*Return+Income*(1-SCR)-Expenses,$A76&lt;60,$B75*Return-Expenses,$A76&gt;=60,IF($B75&gt;=Expenses,$B75*Return-$F$2,0))</f>
        <v>0</v>
      </c>
      <c r="C76" s="3">
        <f>_xlfn.IFS($A76&lt;=Retirement,$C75*Return+Income*SCR,$A76&lt;60,$C75*Return,$A76&gt;=60,IF($B75&gt;=Expenses,$C75*Return,$C75*Return+($B75-Expenses)))</f>
        <v>-67503.5964605187</v>
      </c>
    </row>
    <row r="77" spans="1:3">
      <c r="A77">
        <v>100</v>
      </c>
      <c r="B77" s="3">
        <f>_xlfn.IFS($A77&lt;=Retirement,$B76*Return+Income*(1-SCR)-Expenses,$A77&lt;60,$B76*Return-Expenses,$A77&gt;=60,IF($B76&gt;=Expenses,$B76*Return-$F$2,0))</f>
        <v>0</v>
      </c>
      <c r="C77" s="3">
        <f>_xlfn.IFS($A77&lt;=Retirement,$C76*Return+Income*SCR,$A77&lt;60,$C76*Return,$A77&gt;=60,IF($B76&gt;=Expenses,$C76*Return,$C76*Return+($B76-Expenses)))</f>
        <v>-137628.776283545</v>
      </c>
    </row>
    <row r="78" spans="1:3">
      <c r="A78">
        <v>101</v>
      </c>
      <c r="B78" s="3">
        <f>_xlfn.IFS($A78&lt;=Retirement,$B77*Return+Income*(1-SCR)-Expenses,$A78&lt;60,$B77*Return-Expenses,$A78&gt;=60,IF($B77&gt;=Expenses,$B77*Return-$F$2,0))</f>
        <v>0</v>
      </c>
      <c r="C78" s="3">
        <f>_xlfn.IFS($A78&lt;=Retirement,$C77*Return+Income*SCR,$A78&lt;60,$C77*Return,$A78&gt;=60,IF($B77&gt;=Expenses,$C77*Return,$C77*Return+($B77-Expenses)))</f>
        <v>-211260.215097722</v>
      </c>
    </row>
    <row r="79" spans="1:3">
      <c r="A79">
        <v>102</v>
      </c>
      <c r="B79" s="3">
        <f>_xlfn.IFS($A79&lt;=Retirement,$B78*Return+Income*(1-SCR)-Expenses,$A79&lt;60,$B78*Return-Expenses,$A79&gt;=60,IF($B78&gt;=Expenses,$B78*Return-$F$2,0))</f>
        <v>0</v>
      </c>
      <c r="C79" s="3">
        <f>_xlfn.IFS($A79&lt;=Retirement,$C78*Return+Income*SCR,$A79&lt;60,$C78*Return,$A79&gt;=60,IF($B78&gt;=Expenses,$C78*Return,$C78*Return+($B78-Expenses)))</f>
        <v>-288573.225852608</v>
      </c>
    </row>
    <row r="80" spans="1:3">
      <c r="A80">
        <v>103</v>
      </c>
      <c r="B80" s="3">
        <f>_xlfn.IFS($A80&lt;=Retirement,$B79*Return+Income*(1-SCR)-Expenses,$A80&lt;60,$B79*Return-Expenses,$A80&gt;=60,IF($B79&gt;=Expenses,$B79*Return-$F$2,0))</f>
        <v>0</v>
      </c>
      <c r="C80" s="3">
        <f>_xlfn.IFS($A80&lt;=Retirement,$C79*Return+Income*SCR,$A80&lt;60,$C79*Return,$A80&gt;=60,IF($B79&gt;=Expenses,$C79*Return,$C79*Return+($B79-Expenses)))</f>
        <v>-369751.887145238</v>
      </c>
    </row>
    <row r="81" spans="1:3">
      <c r="A81">
        <v>104</v>
      </c>
      <c r="B81" s="3">
        <f>_xlfn.IFS($A81&lt;=Retirement,$B80*Return+Income*(1-SCR)-Expenses,$A81&lt;60,$B80*Return-Expenses,$A81&gt;=60,IF($B80&gt;=Expenses,$B80*Return-$F$2,0))</f>
        <v>0</v>
      </c>
      <c r="C81" s="3">
        <f>_xlfn.IFS($A81&lt;=Retirement,$C80*Return+Income*SCR,$A81&lt;60,$C80*Return,$A81&gt;=60,IF($B80&gt;=Expenses,$C80*Return,$C80*Return+($B80-Expenses)))</f>
        <v>-454989.4815025</v>
      </c>
    </row>
    <row r="82" spans="1:3">
      <c r="A82">
        <v>105</v>
      </c>
      <c r="B82" s="3">
        <f>_xlfn.IFS($A82&lt;=Retirement,$B81*Return+Income*(1-SCR)-Expenses,$A82&lt;60,$B81*Return-Expenses,$A82&gt;=60,IF($B81&gt;=Expenses,$B81*Return-$F$2,0))</f>
        <v>0</v>
      </c>
      <c r="C82" s="3">
        <f>_xlfn.IFS($A82&lt;=Retirement,$C81*Return+Income*SCR,$A82&lt;60,$C81*Return,$A82&gt;=60,IF($B81&gt;=Expenses,$C81*Return,$C81*Return+($B81-Expenses)))</f>
        <v>-544488.955577625</v>
      </c>
    </row>
    <row r="83" spans="1:3">
      <c r="A83">
        <v>106</v>
      </c>
      <c r="B83" s="3">
        <f>_xlfn.IFS($A83&lt;=Retirement,$B82*Return+Income*(1-SCR)-Expenses,$A83&lt;60,$B82*Return-Expenses,$A83&gt;=60,IF($B82&gt;=Expenses,$B82*Return-$F$2,0))</f>
        <v>0</v>
      </c>
      <c r="C83" s="3">
        <f>_xlfn.IFS($A83&lt;=Retirement,$C82*Return+Income*SCR,$A83&lt;60,$C82*Return,$A83&gt;=60,IF($B82&gt;=Expenses,$C82*Return,$C82*Return+($B82-Expenses)))</f>
        <v>-638463.403356507</v>
      </c>
    </row>
    <row r="84" spans="1:3">
      <c r="A84">
        <v>107</v>
      </c>
      <c r="B84" s="3">
        <f>_xlfn.IFS($A84&lt;=Retirement,$B83*Return+Income*(1-SCR)-Expenses,$A84&lt;60,$B83*Return-Expenses,$A84&gt;=60,IF($B83&gt;=Expenses,$B83*Return-$F$2,0))</f>
        <v>0</v>
      </c>
      <c r="C84" s="3">
        <f>_xlfn.IFS($A84&lt;=Retirement,$C83*Return+Income*SCR,$A84&lt;60,$C83*Return,$A84&gt;=60,IF($B83&gt;=Expenses,$C83*Return,$C83*Return+($B83-Expenses)))</f>
        <v>-737136.573524332</v>
      </c>
    </row>
    <row r="85" spans="1:3">
      <c r="A85">
        <v>108</v>
      </c>
      <c r="B85" s="3">
        <f>_xlfn.IFS($A85&lt;=Retirement,$B84*Return+Income*(1-SCR)-Expenses,$A85&lt;60,$B84*Return-Expenses,$A85&gt;=60,IF($B84&gt;=Expenses,$B84*Return-$F$2,0))</f>
        <v>0</v>
      </c>
      <c r="C85" s="3">
        <f>_xlfn.IFS($A85&lt;=Retirement,$C84*Return+Income*SCR,$A85&lt;60,$C84*Return,$A85&gt;=60,IF($B84&gt;=Expenses,$C84*Return,$C84*Return+($B84-Expenses)))</f>
        <v>-840743.402200549</v>
      </c>
    </row>
    <row r="86" spans="1:3">
      <c r="A86">
        <v>109</v>
      </c>
      <c r="B86" s="3">
        <f>_xlfn.IFS($A86&lt;=Retirement,$B85*Return+Income*(1-SCR)-Expenses,$A86&lt;60,$B85*Return-Expenses,$A86&gt;=60,IF($B85&gt;=Expenses,$B85*Return-$F$2,0))</f>
        <v>0</v>
      </c>
      <c r="C86" s="3">
        <f>_xlfn.IFS($A86&lt;=Retirement,$C85*Return+Income*SCR,$A86&lt;60,$C85*Return,$A86&gt;=60,IF($B85&gt;=Expenses,$C85*Return,$C85*Return+($B85-Expenses)))</f>
        <v>-949530.572310576</v>
      </c>
    </row>
    <row r="87" spans="1:3">
      <c r="A87">
        <v>110</v>
      </c>
      <c r="B87" s="3">
        <f>_xlfn.IFS($A87&lt;=Retirement,$B86*Return+Income*(1-SCR)-Expenses,$A87&lt;60,$B86*Return-Expenses,$A87&gt;=60,IF($B86&gt;=Expenses,$B86*Return-$F$2,0))</f>
        <v>0</v>
      </c>
      <c r="C87" s="3">
        <f>_xlfn.IFS($A87&lt;=Retirement,$C86*Return+Income*SCR,$A87&lt;60,$C86*Return,$A87&gt;=60,IF($B86&gt;=Expenses,$C86*Return,$C86*Return+($B86-Expenses)))</f>
        <v>-1063757.1009261</v>
      </c>
    </row>
    <row r="88" spans="1:3">
      <c r="A88">
        <v>111</v>
      </c>
      <c r="B88" s="3">
        <f>_xlfn.IFS($A88&lt;=Retirement,$B87*Return+Income*(1-SCR)-Expenses,$A88&lt;60,$B87*Return-Expenses,$A88&gt;=60,IF($B87&gt;=Expenses,$B87*Return-$F$2,0))</f>
        <v>0</v>
      </c>
      <c r="C88" s="3">
        <f>_xlfn.IFS($A88&lt;=Retirement,$C87*Return+Income*SCR,$A88&lt;60,$C87*Return,$A88&gt;=60,IF($B87&gt;=Expenses,$C87*Return,$C87*Return+($B87-Expenses)))</f>
        <v>-1183694.95597241</v>
      </c>
    </row>
    <row r="89" spans="1:3">
      <c r="A89">
        <v>112</v>
      </c>
      <c r="B89" s="3">
        <f>_xlfn.IFS($A89&lt;=Retirement,$B88*Return+Income*(1-SCR)-Expenses,$A89&lt;60,$B88*Return-Expenses,$A89&gt;=60,IF($B88&gt;=Expenses,$B88*Return-$F$2,0))</f>
        <v>0</v>
      </c>
      <c r="C89" s="3">
        <f>_xlfn.IFS($A89&lt;=Retirement,$C88*Return+Income*SCR,$A89&lt;60,$C88*Return,$A89&gt;=60,IF($B88&gt;=Expenses,$C88*Return,$C88*Return+($B88-Expenses)))</f>
        <v>-1309629.70377103</v>
      </c>
    </row>
    <row r="90" spans="1:3">
      <c r="A90">
        <v>113</v>
      </c>
      <c r="B90" s="3">
        <f>_xlfn.IFS($A90&lt;=Retirement,$B89*Return+Income*(1-SCR)-Expenses,$A90&lt;60,$B89*Return-Expenses,$A90&gt;=60,IF($B89&gt;=Expenses,$B89*Return-$F$2,0))</f>
        <v>0</v>
      </c>
      <c r="C90" s="3">
        <f>_xlfn.IFS($A90&lt;=Retirement,$C89*Return+Income*SCR,$A90&lt;60,$C89*Return,$A90&gt;=60,IF($B89&gt;=Expenses,$C89*Return,$C89*Return+($B89-Expenses)))</f>
        <v>-1441861.18895958</v>
      </c>
    </row>
    <row r="91" spans="1:3">
      <c r="A91">
        <v>114</v>
      </c>
      <c r="B91" s="3">
        <f>_xlfn.IFS($A91&lt;=Retirement,$B90*Return+Income*(1-SCR)-Expenses,$A91&lt;60,$B90*Return-Expenses,$A91&gt;=60,IF($B90&gt;=Expenses,$B90*Return-$F$2,0))</f>
        <v>0</v>
      </c>
      <c r="C91" s="3">
        <f>_xlfn.IFS($A91&lt;=Retirement,$C90*Return+Income*SCR,$A91&lt;60,$C90*Return,$A91&gt;=60,IF($B90&gt;=Expenses,$C90*Return,$C90*Return+($B90-Expenses)))</f>
        <v>-1580704.24840756</v>
      </c>
    </row>
    <row r="92" spans="1:3">
      <c r="A92">
        <v>115</v>
      </c>
      <c r="B92" s="3">
        <f>_xlfn.IFS($A92&lt;=Retirement,$B91*Return+Income*(1-SCR)-Expenses,$A92&lt;60,$B91*Return-Expenses,$A92&gt;=60,IF($B91&gt;=Expenses,$B91*Return-$F$2,0))</f>
        <v>0</v>
      </c>
      <c r="C92" s="3">
        <f>_xlfn.IFS($A92&lt;=Retirement,$C91*Return+Income*SCR,$A92&lt;60,$C91*Return,$A92&gt;=60,IF($B91&gt;=Expenses,$C91*Return,$C91*Return+($B91-Expenses)))</f>
        <v>-1726489.46082794</v>
      </c>
    </row>
    <row r="93" spans="1:3">
      <c r="A93">
        <v>116</v>
      </c>
      <c r="B93" s="3">
        <f>_xlfn.IFS($A93&lt;=Retirement,$B92*Return+Income*(1-SCR)-Expenses,$A93&lt;60,$B92*Return-Expenses,$A93&gt;=60,IF($B92&gt;=Expenses,$B92*Return-$F$2,0))</f>
        <v>0</v>
      </c>
      <c r="C93" s="3">
        <f>_xlfn.IFS($A93&lt;=Retirement,$C92*Return+Income*SCR,$A93&lt;60,$C92*Return,$A93&gt;=60,IF($B92&gt;=Expenses,$C92*Return,$C92*Return+($B92-Expenses)))</f>
        <v>-1879563.93386934</v>
      </c>
    </row>
    <row r="94" spans="1:3">
      <c r="A94">
        <v>117</v>
      </c>
      <c r="B94" s="3">
        <f>_xlfn.IFS($A94&lt;=Retirement,$B93*Return+Income*(1-SCR)-Expenses,$A94&lt;60,$B93*Return-Expenses,$A94&gt;=60,IF($B93&gt;=Expenses,$B93*Return-$F$2,0))</f>
        <v>0</v>
      </c>
      <c r="C94" s="3">
        <f>_xlfn.IFS($A94&lt;=Retirement,$C93*Return+Income*SCR,$A94&lt;60,$C93*Return,$A94&gt;=60,IF($B93&gt;=Expenses,$C93*Return,$C93*Return+($B93-Expenses)))</f>
        <v>-2040292.1305628</v>
      </c>
    </row>
    <row r="95" spans="1:3">
      <c r="A95">
        <v>118</v>
      </c>
      <c r="B95" s="3">
        <f>_xlfn.IFS($A95&lt;=Retirement,$B94*Return+Income*(1-SCR)-Expenses,$A95&lt;60,$B94*Return-Expenses,$A95&gt;=60,IF($B94&gt;=Expenses,$B94*Return-$F$2,0))</f>
        <v>0</v>
      </c>
      <c r="C95" s="3">
        <f>_xlfn.IFS($A95&lt;=Retirement,$C94*Return+Income*SCR,$A95&lt;60,$C94*Return,$A95&gt;=60,IF($B94&gt;=Expenses,$C94*Return,$C94*Return+($B94-Expenses)))</f>
        <v>-2209056.73709094</v>
      </c>
    </row>
    <row r="96" spans="1:3">
      <c r="A96">
        <v>119</v>
      </c>
      <c r="B96" s="3">
        <f>_xlfn.IFS($A96&lt;=Retirement,$B95*Return+Income*(1-SCR)-Expenses,$A96&lt;60,$B95*Return-Expenses,$A96&gt;=60,IF($B95&gt;=Expenses,$B95*Return-$F$2,0))</f>
        <v>0</v>
      </c>
      <c r="C96" s="3">
        <f>_xlfn.IFS($A96&lt;=Retirement,$C95*Return+Income*SCR,$A96&lt;60,$C95*Return,$A96&gt;=60,IF($B95&gt;=Expenses,$C95*Return,$C95*Return+($B95-Expenses)))</f>
        <v>-2386259.57394549</v>
      </c>
    </row>
    <row r="97" spans="1:3">
      <c r="A97">
        <v>120</v>
      </c>
      <c r="B97" s="3">
        <f>_xlfn.IFS($A97&lt;=Retirement,$B96*Return+Income*(1-SCR)-Expenses,$A97&lt;60,$B96*Return-Expenses,$A97&gt;=60,IF($B96&gt;=Expenses,$B96*Return-$F$2,0))</f>
        <v>0</v>
      </c>
      <c r="C97" s="3">
        <f>_xlfn.IFS($A97&lt;=Retirement,$C96*Return+Income*SCR,$A97&lt;60,$C96*Return,$A97&gt;=60,IF($B96&gt;=Expenses,$C96*Return,$C96*Return+($B96-Expenses)))</f>
        <v>-2572322.55264277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workbookViewId="0">
      <selection activeCell="B37" sqref="B37"/>
    </sheetView>
  </sheetViews>
  <sheetFormatPr defaultColWidth="9.14285714285714" defaultRowHeight="15" outlineLevelCol="5"/>
  <cols>
    <col min="2" max="2" width="14.7142857142857" style="1"/>
    <col min="3" max="3" width="13.5714285714286" style="1"/>
    <col min="4" max="4" width="14.1428571428571"/>
    <col min="5" max="5" width="11.8571428571429" customWidth="1"/>
  </cols>
  <sheetData>
    <row r="1" spans="1:6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>
        <v>100000</v>
      </c>
    </row>
    <row r="2" spans="1:6">
      <c r="A2">
        <v>25</v>
      </c>
      <c r="B2" s="1">
        <v>0</v>
      </c>
      <c r="C2" s="1">
        <v>0</v>
      </c>
      <c r="D2" s="1">
        <f>MAX(C2:C97)</f>
        <v>943553.463598475</v>
      </c>
      <c r="E2" t="s">
        <v>5</v>
      </c>
      <c r="F2">
        <v>50000</v>
      </c>
    </row>
    <row r="3" spans="1:6">
      <c r="A3">
        <v>26</v>
      </c>
      <c r="B3" s="3">
        <f>_xlfn.IFS($A3&lt;$F$4,$B2*(1+$F$3)+$F$1*(1-$F$5)-$F$2,$A3&lt;60,$B2*(1+$F$3)-$F$2,$A3&gt;=60,IF($B2&gt;=$F$2,$B2*(1+$F$3)-$F$2,0))</f>
        <v>32000</v>
      </c>
      <c r="C3" s="3">
        <f>_xlfn.IFS($A3&lt;$F$4,$C2*(1+$F$3)+$F$1*$F$5,$A3&lt;60,$C2*(1+$F$3),$A3&gt;=60,IF($B2&gt;=$F$2,$C2*(1+$F$3),$C2*(1+$F$3)+($B2-$F$2)))</f>
        <v>18000</v>
      </c>
      <c r="E3" t="s">
        <v>6</v>
      </c>
      <c r="F3">
        <v>0.05</v>
      </c>
    </row>
    <row r="4" spans="1:6">
      <c r="A4">
        <v>27</v>
      </c>
      <c r="B4" s="3">
        <f>_xlfn.IFS($A4&lt;$F$4,$B3*(1+$F$3)+$F$1*(1-$F$5)-$F$2,$A4&lt;60,$B3*(1+$F$3)-$F$2,$A4&gt;=60,IF($B3&gt;=$F$2,$B3*(1+$F$3)-$F$2,0))</f>
        <v>65600</v>
      </c>
      <c r="C4" s="3">
        <f t="shared" ref="C4:C35" si="0">_xlfn.IFS($A4&lt;$F$4,$C3*(1+$F$3)+$F$1*$F$5,$A4&lt;60,$C3*(1+$F$3),$A4&gt;=60,IF($B3&gt;=$F$2,$C3*(1+$F$3),$C3*(1+$F$3)+($B3-$F$2)))</f>
        <v>36900</v>
      </c>
      <c r="E4" t="s">
        <v>7</v>
      </c>
      <c r="F4" s="4">
        <v>40</v>
      </c>
    </row>
    <row r="5" spans="1:6">
      <c r="A5">
        <v>28</v>
      </c>
      <c r="B5" s="3">
        <f>_xlfn.IFS($A5&lt;$F$4,$B4*(1+$F$3)+$F$1*(1-$F$5)-$F$2,$A5&lt;60,$B4*(1+$F$3)-$F$2,$A5&gt;=60,IF($B4&gt;=$F$2,$B4*(1+$F$3)-$F$2,0))</f>
        <v>100880</v>
      </c>
      <c r="C5" s="3">
        <f t="shared" si="0"/>
        <v>56745</v>
      </c>
      <c r="E5" t="s">
        <v>2</v>
      </c>
      <c r="F5" s="5">
        <v>0.18</v>
      </c>
    </row>
    <row r="6" spans="1:3">
      <c r="A6">
        <v>29</v>
      </c>
      <c r="B6" s="3">
        <f>_xlfn.IFS($A6&lt;$F$4,$B5*(1+$F$3)+$F$1*(1-$F$5)-$F$2,$A6&lt;60,$B5*(1+$F$3)-$F$2,$A6&gt;=60,IF($B5&gt;=$F$2,$B5*(1+$F$3)-$F$2,0))</f>
        <v>137924</v>
      </c>
      <c r="C6" s="3">
        <f t="shared" si="0"/>
        <v>77582.25</v>
      </c>
    </row>
    <row r="7" spans="1:3">
      <c r="A7">
        <v>30</v>
      </c>
      <c r="B7" s="3">
        <f>_xlfn.IFS($A7&lt;$F$4,$B6*(1+$F$3)+$F$1*(1-$F$5)-$F$2,$A7&lt;60,$B6*(1+$F$3)-$F$2,$A7&gt;=60,IF($B6&gt;=$F$2,$B6*(1+$F$3)-$F$2,0))</f>
        <v>176820.2</v>
      </c>
      <c r="C7" s="3">
        <f t="shared" si="0"/>
        <v>99461.3625</v>
      </c>
    </row>
    <row r="8" spans="1:3">
      <c r="A8">
        <v>31</v>
      </c>
      <c r="B8" s="3">
        <f>_xlfn.IFS($A8&lt;$F$4,$B7*(1+$F$3)+$F$1*(1-$F$5)-$F$2,$A8&lt;60,$B7*(1+$F$3)-$F$2,$A8&gt;=60,IF($B7&gt;=$F$2,$B7*(1+$F$3)-$F$2,0))</f>
        <v>217661.21</v>
      </c>
      <c r="C8" s="3">
        <f t="shared" si="0"/>
        <v>122434.430625</v>
      </c>
    </row>
    <row r="9" spans="1:3">
      <c r="A9">
        <v>32</v>
      </c>
      <c r="B9" s="3">
        <f>_xlfn.IFS($A9&lt;$F$4,$B8*(1+$F$3)+$F$1*(1-$F$5)-$F$2,$A9&lt;60,$B8*(1+$F$3)-$F$2,$A9&gt;=60,IF($B8&gt;=$F$2,$B8*(1+$F$3)-$F$2,0))</f>
        <v>260544.2705</v>
      </c>
      <c r="C9" s="3">
        <f t="shared" si="0"/>
        <v>146556.15215625</v>
      </c>
    </row>
    <row r="10" spans="1:3">
      <c r="A10">
        <v>33</v>
      </c>
      <c r="B10" s="3">
        <f>_xlfn.IFS($A10&lt;$F$4,$B9*(1+$F$3)+$F$1*(1-$F$5)-$F$2,$A10&lt;60,$B9*(1+$F$3)-$F$2,$A10&gt;=60,IF($B9&gt;=$F$2,$B9*(1+$F$3)-$F$2,0))</f>
        <v>305571.484025</v>
      </c>
      <c r="C10" s="3">
        <f t="shared" si="0"/>
        <v>171883.959764063</v>
      </c>
    </row>
    <row r="11" spans="1:3">
      <c r="A11">
        <v>34</v>
      </c>
      <c r="B11" s="3">
        <f>_xlfn.IFS($A11&lt;$F$4,$B10*(1+$F$3)+$F$1*(1-$F$5)-$F$2,$A11&lt;60,$B10*(1+$F$3)-$F$2,$A11&gt;=60,IF($B10&gt;=$F$2,$B10*(1+$F$3)-$F$2,0))</f>
        <v>352850.05822625</v>
      </c>
      <c r="C11" s="3">
        <f t="shared" si="0"/>
        <v>198478.157752266</v>
      </c>
    </row>
    <row r="12" spans="1:3">
      <c r="A12">
        <v>35</v>
      </c>
      <c r="B12" s="3">
        <f>_xlfn.IFS($A12&lt;$F$4,$B11*(1+$F$3)+$F$1*(1-$F$5)-$F$2,$A12&lt;60,$B11*(1+$F$3)-$F$2,$A12&gt;=60,IF($B11&gt;=$F$2,$B11*(1+$F$3)-$F$2,0))</f>
        <v>402492.561137563</v>
      </c>
      <c r="C12" s="3">
        <f t="shared" si="0"/>
        <v>226402.065639879</v>
      </c>
    </row>
    <row r="13" spans="1:3">
      <c r="A13">
        <v>36</v>
      </c>
      <c r="B13" s="3">
        <f>_xlfn.IFS($A13&lt;$F$4,$B12*(1+$F$3)+$F$1*(1-$F$5)-$F$2,$A13&lt;60,$B12*(1+$F$3)-$F$2,$A13&gt;=60,IF($B12&gt;=$F$2,$B12*(1+$F$3)-$F$2,0))</f>
        <v>454617.189194441</v>
      </c>
      <c r="C13" s="3">
        <f t="shared" si="0"/>
        <v>255722.168921873</v>
      </c>
    </row>
    <row r="14" spans="1:3">
      <c r="A14">
        <v>37</v>
      </c>
      <c r="B14" s="3">
        <f>_xlfn.IFS($A14&lt;$F$4,$B13*(1+$F$3)+$F$1*(1-$F$5)-$F$2,$A14&lt;60,$B13*(1+$F$3)-$F$2,$A14&gt;=60,IF($B13&gt;=$F$2,$B13*(1+$F$3)-$F$2,0))</f>
        <v>509348.048654163</v>
      </c>
      <c r="C14" s="3">
        <f t="shared" si="0"/>
        <v>286508.277367967</v>
      </c>
    </row>
    <row r="15" spans="1:3">
      <c r="A15">
        <v>38</v>
      </c>
      <c r="B15" s="3">
        <f>_xlfn.IFS($A15&lt;$F$4,$B14*(1+$F$3)+$F$1*(1-$F$5)-$F$2,$A15&lt;60,$B14*(1+$F$3)-$F$2,$A15&gt;=60,IF($B14&gt;=$F$2,$B14*(1+$F$3)-$F$2,0))</f>
        <v>566815.451086871</v>
      </c>
      <c r="C15" s="3">
        <f t="shared" si="0"/>
        <v>318833.691236365</v>
      </c>
    </row>
    <row r="16" spans="1:3">
      <c r="A16">
        <v>39</v>
      </c>
      <c r="B16" s="3">
        <f>_xlfn.IFS($A16&lt;$F$4,$B15*(1+$F$3)+$F$1*(1-$F$5)-$F$2,$A16&lt;60,$B15*(1+$F$3)-$F$2,$A16&gt;=60,IF($B15&gt;=$F$2,$B15*(1+$F$3)-$F$2,0))</f>
        <v>627156.223641215</v>
      </c>
      <c r="C16" s="3">
        <f t="shared" si="0"/>
        <v>352775.375798183</v>
      </c>
    </row>
    <row r="17" spans="1:3">
      <c r="A17">
        <v>40</v>
      </c>
      <c r="B17" s="3">
        <f>_xlfn.IFS($A17&lt;$F$4,$B16*(1+$F$3)+$F$1*(1-$F$5)-$F$2,$A17&lt;60,$B16*(1+$F$3)-$F$2,$A17&gt;=60,IF($B16&gt;=$F$2,$B16*(1+$F$3)-$F$2,0))</f>
        <v>608514.034823275</v>
      </c>
      <c r="C17" s="3">
        <f t="shared" si="0"/>
        <v>370414.144588092</v>
      </c>
    </row>
    <row r="18" spans="1:3">
      <c r="A18">
        <v>41</v>
      </c>
      <c r="B18" s="3">
        <f>_xlfn.IFS($A18&lt;$F$4,$B17*(1+$F$3)+$F$1*(1-$F$5)-$F$2,$A18&lt;60,$B17*(1+$F$3)-$F$2,$A18&gt;=60,IF($B17&gt;=$F$2,$B17*(1+$F$3)-$F$2,0))</f>
        <v>588939.736564439</v>
      </c>
      <c r="C18" s="3">
        <f t="shared" si="0"/>
        <v>388934.851817497</v>
      </c>
    </row>
    <row r="19" spans="1:3">
      <c r="A19">
        <v>42</v>
      </c>
      <c r="B19" s="3">
        <f>_xlfn.IFS($A19&lt;$F$4,$B18*(1+$F$3)+$F$1*(1-$F$5)-$F$2,$A19&lt;60,$B18*(1+$F$3)-$F$2,$A19&gt;=60,IF($B18&gt;=$F$2,$B18*(1+$F$3)-$F$2,0))</f>
        <v>568386.723392661</v>
      </c>
      <c r="C19" s="3">
        <f t="shared" si="0"/>
        <v>408381.594408372</v>
      </c>
    </row>
    <row r="20" spans="1:3">
      <c r="A20">
        <v>43</v>
      </c>
      <c r="B20" s="3">
        <f>_xlfn.IFS($A20&lt;$F$4,$B19*(1+$F$3)+$F$1*(1-$F$5)-$F$2,$A20&lt;60,$B19*(1+$F$3)-$F$2,$A20&gt;=60,IF($B19&gt;=$F$2,$B19*(1+$F$3)-$F$2,0))</f>
        <v>546806.059562294</v>
      </c>
      <c r="C20" s="3">
        <f t="shared" si="0"/>
        <v>428800.674128791</v>
      </c>
    </row>
    <row r="21" spans="1:3">
      <c r="A21">
        <v>44</v>
      </c>
      <c r="B21" s="3">
        <f>_xlfn.IFS($A21&lt;$F$4,$B20*(1+$F$3)+$F$1*(1-$F$5)-$F$2,$A21&lt;60,$B20*(1+$F$3)-$F$2,$A21&gt;=60,IF($B20&gt;=$F$2,$B20*(1+$F$3)-$F$2,0))</f>
        <v>524146.362540409</v>
      </c>
      <c r="C21" s="3">
        <f t="shared" si="0"/>
        <v>450240.70783523</v>
      </c>
    </row>
    <row r="22" spans="1:3">
      <c r="A22">
        <v>45</v>
      </c>
      <c r="B22" s="3">
        <f>_xlfn.IFS($A22&lt;$F$4,$B21*(1+$F$3)+$F$1*(1-$F$5)-$F$2,$A22&lt;60,$B21*(1+$F$3)-$F$2,$A22&gt;=60,IF($B21&gt;=$F$2,$B21*(1+$F$3)-$F$2,0))</f>
        <v>500353.680667429</v>
      </c>
      <c r="C22" s="3">
        <f t="shared" si="0"/>
        <v>472752.743226992</v>
      </c>
    </row>
    <row r="23" spans="1:3">
      <c r="A23">
        <v>46</v>
      </c>
      <c r="B23" s="3">
        <f>_xlfn.IFS($A23&lt;$F$4,$B22*(1+$F$3)+$F$1*(1-$F$5)-$F$2,$A23&lt;60,$B22*(1+$F$3)-$F$2,$A23&gt;=60,IF($B22&gt;=$F$2,$B22*(1+$F$3)-$F$2,0))</f>
        <v>475371.364700801</v>
      </c>
      <c r="C23" s="3">
        <f t="shared" si="0"/>
        <v>496390.380388341</v>
      </c>
    </row>
    <row r="24" spans="1:3">
      <c r="A24">
        <v>47</v>
      </c>
      <c r="B24" s="3">
        <f>_xlfn.IFS($A24&lt;$F$4,$B23*(1+$F$3)+$F$1*(1-$F$5)-$F$2,$A24&lt;60,$B23*(1+$F$3)-$F$2,$A24&gt;=60,IF($B23&gt;=$F$2,$B23*(1+$F$3)-$F$2,0))</f>
        <v>449139.932935841</v>
      </c>
      <c r="C24" s="3">
        <f t="shared" si="0"/>
        <v>521209.899407758</v>
      </c>
    </row>
    <row r="25" spans="1:3">
      <c r="A25">
        <v>48</v>
      </c>
      <c r="B25" s="3">
        <f>_xlfn.IFS($A25&lt;$F$4,$B24*(1+$F$3)+$F$1*(1-$F$5)-$F$2,$A25&lt;60,$B24*(1+$F$3)-$F$2,$A25&gt;=60,IF($B24&gt;=$F$2,$B24*(1+$F$3)-$F$2,0))</f>
        <v>421596.929582633</v>
      </c>
      <c r="C25" s="3">
        <f t="shared" si="0"/>
        <v>547270.394378146</v>
      </c>
    </row>
    <row r="26" spans="1:3">
      <c r="A26">
        <v>49</v>
      </c>
      <c r="B26" s="3">
        <f>_xlfn.IFS($A26&lt;$F$4,$B25*(1+$F$3)+$F$1*(1-$F$5)-$F$2,$A26&lt;60,$B25*(1+$F$3)-$F$2,$A26&gt;=60,IF($B25&gt;=$F$2,$B25*(1+$F$3)-$F$2,0))</f>
        <v>392676.776061765</v>
      </c>
      <c r="C26" s="3">
        <f t="shared" si="0"/>
        <v>574633.914097053</v>
      </c>
    </row>
    <row r="27" spans="1:3">
      <c r="A27">
        <v>50</v>
      </c>
      <c r="B27" s="3">
        <f>_xlfn.IFS($A27&lt;$F$4,$B26*(1+$F$3)+$F$1*(1-$F$5)-$F$2,$A27&lt;60,$B26*(1+$F$3)-$F$2,$A27&gt;=60,IF($B26&gt;=$F$2,$B26*(1+$F$3)-$F$2,0))</f>
        <v>362310.614864853</v>
      </c>
      <c r="C27" s="3">
        <f t="shared" si="0"/>
        <v>603365.609801906</v>
      </c>
    </row>
    <row r="28" spans="1:3">
      <c r="A28">
        <v>51</v>
      </c>
      <c r="B28" s="3">
        <f>_xlfn.IFS($A28&lt;$F$4,$B27*(1+$F$3)+$F$1*(1-$F$5)-$F$2,$A28&lt;60,$B27*(1+$F$3)-$F$2,$A28&gt;=60,IF($B27&gt;=$F$2,$B27*(1+$F$3)-$F$2,0))</f>
        <v>330426.145608095</v>
      </c>
      <c r="C28" s="3">
        <f t="shared" si="0"/>
        <v>633533.890292002</v>
      </c>
    </row>
    <row r="29" spans="1:3">
      <c r="A29">
        <v>52</v>
      </c>
      <c r="B29" s="3">
        <f>_xlfn.IFS($A29&lt;$F$4,$B28*(1+$F$3)+$F$1*(1-$F$5)-$F$2,$A29&lt;60,$B28*(1+$F$3)-$F$2,$A29&gt;=60,IF($B28&gt;=$F$2,$B28*(1+$F$3)-$F$2,0))</f>
        <v>296947.4528885</v>
      </c>
      <c r="C29" s="3">
        <f t="shared" si="0"/>
        <v>665210.584806602</v>
      </c>
    </row>
    <row r="30" spans="1:3">
      <c r="A30">
        <v>53</v>
      </c>
      <c r="B30" s="3">
        <f>_xlfn.IFS($A30&lt;$F$4,$B29*(1+$F$3)+$F$1*(1-$F$5)-$F$2,$A30&lt;60,$B29*(1+$F$3)-$F$2,$A30&gt;=60,IF($B29&gt;=$F$2,$B29*(1+$F$3)-$F$2,0))</f>
        <v>261794.825532925</v>
      </c>
      <c r="C30" s="3">
        <f t="shared" si="0"/>
        <v>698471.114046932</v>
      </c>
    </row>
    <row r="31" spans="1:3">
      <c r="A31">
        <v>54</v>
      </c>
      <c r="B31" s="3">
        <f>_xlfn.IFS($A31&lt;$F$4,$B30*(1+$F$3)+$F$1*(1-$F$5)-$F$2,$A31&lt;60,$B30*(1+$F$3)-$F$2,$A31&gt;=60,IF($B30&gt;=$F$2,$B30*(1+$F$3)-$F$2,0))</f>
        <v>224884.566809571</v>
      </c>
      <c r="C31" s="3">
        <f t="shared" si="0"/>
        <v>733394.669749278</v>
      </c>
    </row>
    <row r="32" spans="1:3">
      <c r="A32">
        <v>55</v>
      </c>
      <c r="B32" s="3">
        <f>_xlfn.IFS($A32&lt;$F$4,$B31*(1+$F$3)+$F$1*(1-$F$5)-$F$2,$A32&lt;60,$B31*(1+$F$3)-$F$2,$A32&gt;=60,IF($B31&gt;=$F$2,$B31*(1+$F$3)-$F$2,0))</f>
        <v>186128.79515005</v>
      </c>
      <c r="C32" s="3">
        <f t="shared" si="0"/>
        <v>770064.403236742</v>
      </c>
    </row>
    <row r="33" spans="1:3">
      <c r="A33">
        <v>56</v>
      </c>
      <c r="B33" s="3">
        <f>_xlfn.IFS($A33&lt;$F$4,$B32*(1+$F$3)+$F$1*(1-$F$5)-$F$2,$A33&lt;60,$B32*(1+$F$3)-$F$2,$A33&gt;=60,IF($B32&gt;=$F$2,$B32*(1+$F$3)-$F$2,0))</f>
        <v>145435.234907553</v>
      </c>
      <c r="C33" s="3">
        <f t="shared" si="0"/>
        <v>808567.623398579</v>
      </c>
    </row>
    <row r="34" spans="1:3">
      <c r="A34">
        <v>57</v>
      </c>
      <c r="B34" s="3">
        <f>_xlfn.IFS($A34&lt;$F$4,$B33*(1+$F$3)+$F$1*(1-$F$5)-$F$2,$A34&lt;60,$B33*(1+$F$3)-$F$2,$A34&gt;=60,IF($B33&gt;=$F$2,$B33*(1+$F$3)-$F$2,0))</f>
        <v>102706.99665293</v>
      </c>
      <c r="C34" s="3">
        <f t="shared" si="0"/>
        <v>848996.004568508</v>
      </c>
    </row>
    <row r="35" spans="1:3">
      <c r="A35">
        <v>58</v>
      </c>
      <c r="B35" s="3">
        <f>_xlfn.IFS($A35&lt;$F$4,$B34*(1+$F$3)+$F$1*(1-$F$5)-$F$2,$A35&lt;60,$B34*(1+$F$3)-$F$2,$A35&gt;=60,IF($B34&gt;=$F$2,$B34*(1+$F$3)-$F$2,0))</f>
        <v>57842.3464855767</v>
      </c>
      <c r="C35" s="3">
        <f t="shared" si="0"/>
        <v>891445.804796934</v>
      </c>
    </row>
    <row r="36" spans="1:3">
      <c r="A36">
        <v>59</v>
      </c>
      <c r="B36" s="3">
        <f>_xlfn.IFS($A36&lt;$F$4,$B35*(1+$F$3)+$F$1*(1-$F$5)-$F$2,$A36&lt;60,$B35*(1+$F$3)-$F$2,$A36&gt;=60,IF($B35&gt;=$F$2,$B35*(1+$F$3)-$F$2,0))</f>
        <v>10734.4638098556</v>
      </c>
      <c r="C36" s="3">
        <f t="shared" ref="C36:C67" si="1">_xlfn.IFS($A36&lt;$F$4,$C35*(1+$F$3)+$F$1*$F$5,$A36&lt;60,$C35*(1+$F$3),$A36&gt;=60,IF($B35&gt;=$F$2,$C35*(1+$F$3),$C35*(1+$F$3)+($B35-$F$2)))</f>
        <v>936018.095036781</v>
      </c>
    </row>
    <row r="37" spans="1:3">
      <c r="A37">
        <v>60</v>
      </c>
      <c r="B37" s="3">
        <f>_xlfn.IFS($A37&lt;$F$4,$B36*(1+$F$3)+$F$1*(1-$F$5)-$F$2,$A37&lt;60,$B36*(1+$F$3)-$F$2,$A37&gt;=60,IF($B36&gt;=$F$2,$B36*(1+$F$3)-$F$2,0))</f>
        <v>0</v>
      </c>
      <c r="C37" s="3">
        <f t="shared" si="1"/>
        <v>943553.463598475</v>
      </c>
    </row>
    <row r="38" spans="1:3">
      <c r="A38">
        <v>61</v>
      </c>
      <c r="B38" s="3">
        <f>_xlfn.IFS($A38&lt;$F$4,$B37*(1+$F$3)+$F$1*(1-$F$5)-$F$2,$A38&lt;60,$B37*(1+$F$3)-$F$2,$A38&gt;=60,IF($B37&gt;=$F$2,$B37*(1+$F$3)-$F$2,0))</f>
        <v>0</v>
      </c>
      <c r="C38" s="3">
        <f t="shared" si="1"/>
        <v>940731.136778399</v>
      </c>
    </row>
    <row r="39" spans="1:3">
      <c r="A39">
        <v>62</v>
      </c>
      <c r="B39" s="3">
        <f>_xlfn.IFS($A39&lt;$F$4,$B38*(1+$F$3)+$F$1*(1-$F$5)-$F$2,$A39&lt;60,$B38*(1+$F$3)-$F$2,$A39&gt;=60,IF($B38&gt;=$F$2,$B38*(1+$F$3)-$F$2,0))</f>
        <v>0</v>
      </c>
      <c r="C39" s="3">
        <f t="shared" si="1"/>
        <v>937767.693617319</v>
      </c>
    </row>
    <row r="40" spans="1:3">
      <c r="A40">
        <v>63</v>
      </c>
      <c r="B40" s="3">
        <f>_xlfn.IFS($A40&lt;$F$4,$B39*(1+$F$3)+$F$1*(1-$F$5)-$F$2,$A40&lt;60,$B39*(1+$F$3)-$F$2,$A40&gt;=60,IF($B39&gt;=$F$2,$B39*(1+$F$3)-$F$2,0))</f>
        <v>0</v>
      </c>
      <c r="C40" s="3">
        <f t="shared" si="1"/>
        <v>934656.078298185</v>
      </c>
    </row>
    <row r="41" spans="1:3">
      <c r="A41">
        <v>64</v>
      </c>
      <c r="B41" s="3">
        <f>_xlfn.IFS($A41&lt;$F$4,$B40*(1+$F$3)+$F$1*(1-$F$5)-$F$2,$A41&lt;60,$B40*(1+$F$3)-$F$2,$A41&gt;=60,IF($B40&gt;=$F$2,$B40*(1+$F$3)-$F$2,0))</f>
        <v>0</v>
      </c>
      <c r="C41" s="3">
        <f t="shared" si="1"/>
        <v>931388.882213094</v>
      </c>
    </row>
    <row r="42" spans="1:3">
      <c r="A42">
        <v>65</v>
      </c>
      <c r="B42" s="3">
        <f>_xlfn.IFS($A42&lt;$F$4,$B41*(1+$F$3)+$F$1*(1-$F$5)-$F$2,$A42&lt;60,$B41*(1+$F$3)-$F$2,$A42&gt;=60,IF($B41&gt;=$F$2,$B41*(1+$F$3)-$F$2,0))</f>
        <v>0</v>
      </c>
      <c r="C42" s="3">
        <f t="shared" si="1"/>
        <v>927958.326323749</v>
      </c>
    </row>
    <row r="43" spans="1:3">
      <c r="A43">
        <v>66</v>
      </c>
      <c r="B43" s="3">
        <f>_xlfn.IFS($A43&lt;$F$4,$B42*(1+$F$3)+$F$1*(1-$F$5)-$F$2,$A43&lt;60,$B42*(1+$F$3)-$F$2,$A43&gt;=60,IF($B42&gt;=$F$2,$B42*(1+$F$3)-$F$2,0))</f>
        <v>0</v>
      </c>
      <c r="C43" s="3">
        <f t="shared" si="1"/>
        <v>924356.242639937</v>
      </c>
    </row>
    <row r="44" spans="1:3">
      <c r="A44">
        <v>67</v>
      </c>
      <c r="B44" s="3">
        <f>_xlfn.IFS($A44&lt;$F$4,$B43*(1+$F$3)+$F$1*(1-$F$5)-$F$2,$A44&lt;60,$B43*(1+$F$3)-$F$2,$A44&gt;=60,IF($B43&gt;=$F$2,$B43*(1+$F$3)-$F$2,0))</f>
        <v>0</v>
      </c>
      <c r="C44" s="3">
        <f t="shared" si="1"/>
        <v>920574.054771933</v>
      </c>
    </row>
    <row r="45" spans="1:3">
      <c r="A45">
        <v>68</v>
      </c>
      <c r="B45" s="3">
        <f>_xlfn.IFS($A45&lt;$F$4,$B44*(1+$F$3)+$F$1*(1-$F$5)-$F$2,$A45&lt;60,$B44*(1+$F$3)-$F$2,$A45&gt;=60,IF($B44&gt;=$F$2,$B44*(1+$F$3)-$F$2,0))</f>
        <v>0</v>
      </c>
      <c r="C45" s="3">
        <f t="shared" si="1"/>
        <v>916602.75751053</v>
      </c>
    </row>
    <row r="46" spans="1:3">
      <c r="A46">
        <v>69</v>
      </c>
      <c r="B46" s="3">
        <f>_xlfn.IFS($A46&lt;$F$4,$B45*(1+$F$3)+$F$1*(1-$F$5)-$F$2,$A46&lt;60,$B45*(1+$F$3)-$F$2,$A46&gt;=60,IF($B45&gt;=$F$2,$B45*(1+$F$3)-$F$2,0))</f>
        <v>0</v>
      </c>
      <c r="C46" s="3">
        <f t="shared" si="1"/>
        <v>912432.895386057</v>
      </c>
    </row>
    <row r="47" spans="1:3">
      <c r="A47">
        <v>70</v>
      </c>
      <c r="B47" s="3">
        <f>_xlfn.IFS($A47&lt;$F$4,$B46*(1+$F$3)+$F$1*(1-$F$5)-$F$2,$A47&lt;60,$B46*(1+$F$3)-$F$2,$A47&gt;=60,IF($B46&gt;=$F$2,$B46*(1+$F$3)-$F$2,0))</f>
        <v>0</v>
      </c>
      <c r="C47" s="3">
        <f t="shared" si="1"/>
        <v>908054.54015536</v>
      </c>
    </row>
    <row r="48" spans="1:3">
      <c r="A48">
        <v>71</v>
      </c>
      <c r="B48" s="3">
        <f>_xlfn.IFS($A48&lt;$F$4,$B47*(1+$F$3)+$F$1*(1-$F$5)-$F$2,$A48&lt;60,$B47*(1+$F$3)-$F$2,$A48&gt;=60,IF($B47&gt;=$F$2,$B47*(1+$F$3)-$F$2,0))</f>
        <v>0</v>
      </c>
      <c r="C48" s="3">
        <f t="shared" si="1"/>
        <v>903457.267163128</v>
      </c>
    </row>
    <row r="49" spans="1:3">
      <c r="A49">
        <v>72</v>
      </c>
      <c r="B49" s="3">
        <f>_xlfn.IFS($A49&lt;$F$4,$B48*(1+$F$3)+$F$1*(1-$F$5)-$F$2,$A49&lt;60,$B48*(1+$F$3)-$F$2,$A49&gt;=60,IF($B48&gt;=$F$2,$B48*(1+$F$3)-$F$2,0))</f>
        <v>0</v>
      </c>
      <c r="C49" s="3">
        <f t="shared" si="1"/>
        <v>898630.130521284</v>
      </c>
    </row>
    <row r="50" spans="1:3">
      <c r="A50">
        <v>73</v>
      </c>
      <c r="B50" s="3">
        <f>_xlfn.IFS($A50&lt;$F$4,$B49*(1+$F$3)+$F$1*(1-$F$5)-$F$2,$A50&lt;60,$B49*(1+$F$3)-$F$2,$A50&gt;=60,IF($B49&gt;=$F$2,$B49*(1+$F$3)-$F$2,0))</f>
        <v>0</v>
      </c>
      <c r="C50" s="3">
        <f t="shared" si="1"/>
        <v>893561.637047348</v>
      </c>
    </row>
    <row r="51" spans="1:3">
      <c r="A51">
        <v>74</v>
      </c>
      <c r="B51" s="3">
        <f>_xlfn.IFS($A51&lt;$F$4,$B50*(1+$F$3)+$F$1*(1-$F$5)-$F$2,$A51&lt;60,$B50*(1+$F$3)-$F$2,$A51&gt;=60,IF($B50&gt;=$F$2,$B50*(1+$F$3)-$F$2,0))</f>
        <v>0</v>
      </c>
      <c r="C51" s="3">
        <f t="shared" si="1"/>
        <v>888239.718899716</v>
      </c>
    </row>
    <row r="52" spans="1:3">
      <c r="A52">
        <v>75</v>
      </c>
      <c r="B52" s="3">
        <f>_xlfn.IFS($A52&lt;$F$4,$B51*(1+$F$3)+$F$1*(1-$F$5)-$F$2,$A52&lt;60,$B51*(1+$F$3)-$F$2,$A52&gt;=60,IF($B51&gt;=$F$2,$B51*(1+$F$3)-$F$2,0))</f>
        <v>0</v>
      </c>
      <c r="C52" s="3">
        <f t="shared" si="1"/>
        <v>882651.704844702</v>
      </c>
    </row>
    <row r="53" spans="1:3">
      <c r="A53">
        <v>76</v>
      </c>
      <c r="B53" s="3">
        <f>_xlfn.IFS($A53&lt;$F$4,$B52*(1+$F$3)+$F$1*(1-$F$5)-$F$2,$A53&lt;60,$B52*(1+$F$3)-$F$2,$A53&gt;=60,IF($B52&gt;=$F$2,$B52*(1+$F$3)-$F$2,0))</f>
        <v>0</v>
      </c>
      <c r="C53" s="3">
        <f t="shared" si="1"/>
        <v>876784.290086937</v>
      </c>
    </row>
    <row r="54" spans="1:3">
      <c r="A54">
        <v>77</v>
      </c>
      <c r="B54" s="3">
        <f>_xlfn.IFS($A54&lt;$F$4,$B53*(1+$F$3)+$F$1*(1-$F$5)-$F$2,$A54&lt;60,$B53*(1+$F$3)-$F$2,$A54&gt;=60,IF($B53&gt;=$F$2,$B53*(1+$F$3)-$F$2,0))</f>
        <v>0</v>
      </c>
      <c r="C54" s="3">
        <f t="shared" si="1"/>
        <v>870623.504591284</v>
      </c>
    </row>
    <row r="55" spans="1:3">
      <c r="A55">
        <v>78</v>
      </c>
      <c r="B55" s="3">
        <f>_xlfn.IFS($A55&lt;$F$4,$B54*(1+$F$3)+$F$1*(1-$F$5)-$F$2,$A55&lt;60,$B54*(1+$F$3)-$F$2,$A55&gt;=60,IF($B54&gt;=$F$2,$B54*(1+$F$3)-$F$2,0))</f>
        <v>0</v>
      </c>
      <c r="C55" s="3">
        <f t="shared" si="1"/>
        <v>864154.679820848</v>
      </c>
    </row>
    <row r="56" spans="1:3">
      <c r="A56">
        <v>79</v>
      </c>
      <c r="B56" s="3">
        <f>_xlfn.IFS($A56&lt;$F$4,$B55*(1+$F$3)+$F$1*(1-$F$5)-$F$2,$A56&lt;60,$B55*(1+$F$3)-$F$2,$A56&gt;=60,IF($B55&gt;=$F$2,$B55*(1+$F$3)-$F$2,0))</f>
        <v>0</v>
      </c>
      <c r="C56" s="3">
        <f t="shared" si="1"/>
        <v>857362.41381189</v>
      </c>
    </row>
    <row r="57" spans="1:3">
      <c r="A57">
        <v>80</v>
      </c>
      <c r="B57" s="3">
        <f>_xlfn.IFS($A57&lt;$F$4,$B56*(1+$F$3)+$F$1*(1-$F$5)-$F$2,$A57&lt;60,$B56*(1+$F$3)-$F$2,$A57&gt;=60,IF($B56&gt;=$F$2,$B56*(1+$F$3)-$F$2,0))</f>
        <v>0</v>
      </c>
      <c r="C57" s="3">
        <f t="shared" si="1"/>
        <v>850230.534502485</v>
      </c>
    </row>
    <row r="58" spans="1:3">
      <c r="A58">
        <v>81</v>
      </c>
      <c r="B58" s="3">
        <f>_xlfn.IFS($A58&lt;$F$4,$B57*(1+$F$3)+$F$1*(1-$F$5)-$F$2,$A58&lt;60,$B57*(1+$F$3)-$F$2,$A58&gt;=60,IF($B57&gt;=$F$2,$B57*(1+$F$3)-$F$2,0))</f>
        <v>0</v>
      </c>
      <c r="C58" s="3">
        <f t="shared" si="1"/>
        <v>842742.061227609</v>
      </c>
    </row>
    <row r="59" spans="1:3">
      <c r="A59">
        <v>82</v>
      </c>
      <c r="B59" s="3">
        <f>_xlfn.IFS($A59&lt;$F$4,$B58*(1+$F$3)+$F$1*(1-$F$5)-$F$2,$A59&lt;60,$B58*(1+$F$3)-$F$2,$A59&gt;=60,IF($B58&gt;=$F$2,$B58*(1+$F$3)-$F$2,0))</f>
        <v>0</v>
      </c>
      <c r="C59" s="3">
        <f t="shared" si="1"/>
        <v>834879.16428899</v>
      </c>
    </row>
    <row r="60" spans="1:3">
      <c r="A60">
        <v>83</v>
      </c>
      <c r="B60" s="3">
        <f>_xlfn.IFS($A60&lt;$F$4,$B59*(1+$F$3)+$F$1*(1-$F$5)-$F$2,$A60&lt;60,$B59*(1+$F$3)-$F$2,$A60&gt;=60,IF($B59&gt;=$F$2,$B59*(1+$F$3)-$F$2,0))</f>
        <v>0</v>
      </c>
      <c r="C60" s="3">
        <f t="shared" si="1"/>
        <v>826623.122503439</v>
      </c>
    </row>
    <row r="61" spans="1:3">
      <c r="A61">
        <v>84</v>
      </c>
      <c r="B61" s="3">
        <f>_xlfn.IFS($A61&lt;$F$4,$B60*(1+$F$3)+$F$1*(1-$F$5)-$F$2,$A61&lt;60,$B60*(1+$F$3)-$F$2,$A61&gt;=60,IF($B60&gt;=$F$2,$B60*(1+$F$3)-$F$2,0))</f>
        <v>0</v>
      </c>
      <c r="C61" s="3">
        <f t="shared" si="1"/>
        <v>817954.278628611</v>
      </c>
    </row>
    <row r="62" spans="1:3">
      <c r="A62">
        <v>85</v>
      </c>
      <c r="B62" s="3">
        <f>_xlfn.IFS($A62&lt;$F$4,$B61*(1+$F$3)+$F$1*(1-$F$5)-$F$2,$A62&lt;60,$B61*(1+$F$3)-$F$2,$A62&gt;=60,IF($B61&gt;=$F$2,$B61*(1+$F$3)-$F$2,0))</f>
        <v>0</v>
      </c>
      <c r="C62" s="3">
        <f t="shared" si="1"/>
        <v>808851.992560042</v>
      </c>
    </row>
    <row r="63" spans="1:3">
      <c r="A63">
        <v>86</v>
      </c>
      <c r="B63" s="3">
        <f>_xlfn.IFS($A63&lt;$F$4,$B62*(1+$F$3)+$F$1*(1-$F$5)-$F$2,$A63&lt;60,$B62*(1+$F$3)-$F$2,$A63&gt;=60,IF($B62&gt;=$F$2,$B62*(1+$F$3)-$F$2,0))</f>
        <v>0</v>
      </c>
      <c r="C63" s="3">
        <f t="shared" si="1"/>
        <v>799294.592188044</v>
      </c>
    </row>
    <row r="64" spans="1:3">
      <c r="A64">
        <v>87</v>
      </c>
      <c r="B64" s="3">
        <f>_xlfn.IFS($A64&lt;$F$4,$B63*(1+$F$3)+$F$1*(1-$F$5)-$F$2,$A64&lt;60,$B63*(1+$F$3)-$F$2,$A64&gt;=60,IF($B63&gt;=$F$2,$B63*(1+$F$3)-$F$2,0))</f>
        <v>0</v>
      </c>
      <c r="C64" s="3">
        <f t="shared" si="1"/>
        <v>789259.321797446</v>
      </c>
    </row>
    <row r="65" spans="1:3">
      <c r="A65">
        <v>88</v>
      </c>
      <c r="B65" s="3">
        <f>_xlfn.IFS($A65&lt;$F$4,$B64*(1+$F$3)+$F$1*(1-$F$5)-$F$2,$A65&lt;60,$B64*(1+$F$3)-$F$2,$A65&gt;=60,IF($B64&gt;=$F$2,$B64*(1+$F$3)-$F$2,0))</f>
        <v>0</v>
      </c>
      <c r="C65" s="3">
        <f t="shared" si="1"/>
        <v>778722.287887318</v>
      </c>
    </row>
    <row r="66" spans="1:3">
      <c r="A66">
        <v>89</v>
      </c>
      <c r="B66" s="3">
        <f>_xlfn.IFS($A66&lt;$F$4,$B65*(1+$F$3)+$F$1*(1-$F$5)-$F$2,$A66&lt;60,$B65*(1+$F$3)-$F$2,$A66&gt;=60,IF($B65&gt;=$F$2,$B65*(1+$F$3)-$F$2,0))</f>
        <v>0</v>
      </c>
      <c r="C66" s="3">
        <f t="shared" si="1"/>
        <v>767658.402281684</v>
      </c>
    </row>
    <row r="67" spans="1:3">
      <c r="A67">
        <v>90</v>
      </c>
      <c r="B67" s="3">
        <f>_xlfn.IFS($A67&lt;$F$4,$B66*(1+$F$3)+$F$1*(1-$F$5)-$F$2,$A67&lt;60,$B66*(1+$F$3)-$F$2,$A67&gt;=60,IF($B66&gt;=$F$2,$B66*(1+$F$3)-$F$2,0))</f>
        <v>0</v>
      </c>
      <c r="C67" s="3">
        <f t="shared" si="1"/>
        <v>756041.322395769</v>
      </c>
    </row>
    <row r="68" spans="1:3">
      <c r="A68">
        <v>91</v>
      </c>
      <c r="B68" s="3">
        <f>_xlfn.IFS($A68&lt;$F$4,$B67*(1+$F$3)+$F$1*(1-$F$5)-$F$2,$A68&lt;60,$B67*(1+$F$3)-$F$2,$A68&gt;=60,IF($B67&gt;=$F$2,$B67*(1+$F$3)-$F$2,0))</f>
        <v>0</v>
      </c>
      <c r="C68" s="3">
        <f t="shared" ref="C68:C97" si="2">_xlfn.IFS($A68&lt;$F$4,$C67*(1+$F$3)+$F$1*$F$5,$A68&lt;60,$C67*(1+$F$3),$A68&gt;=60,IF($B67&gt;=$F$2,$C67*(1+$F$3),$C67*(1+$F$3)+($B67-$F$2)))</f>
        <v>743843.388515557</v>
      </c>
    </row>
    <row r="69" spans="1:3">
      <c r="A69">
        <v>92</v>
      </c>
      <c r="B69" s="3">
        <f>_xlfn.IFS($A69&lt;$F$4,$B68*(1+$F$3)+$F$1*(1-$F$5)-$F$2,$A69&lt;60,$B68*(1+$F$3)-$F$2,$A69&gt;=60,IF($B68&gt;=$F$2,$B68*(1+$F$3)-$F$2,0))</f>
        <v>0</v>
      </c>
      <c r="C69" s="3">
        <f t="shared" si="2"/>
        <v>731035.557941335</v>
      </c>
    </row>
    <row r="70" spans="1:3">
      <c r="A70">
        <v>93</v>
      </c>
      <c r="B70" s="3">
        <f>_xlfn.IFS($A70&lt;$F$4,$B69*(1+$F$3)+$F$1*(1-$F$5)-$F$2,$A70&lt;60,$B69*(1+$F$3)-$F$2,$A70&gt;=60,IF($B69&gt;=$F$2,$B69*(1+$F$3)-$F$2,0))</f>
        <v>0</v>
      </c>
      <c r="C70" s="3">
        <f t="shared" si="2"/>
        <v>717587.335838402</v>
      </c>
    </row>
    <row r="71" spans="1:3">
      <c r="A71">
        <v>94</v>
      </c>
      <c r="B71" s="3">
        <f>_xlfn.IFS($A71&lt;$F$4,$B70*(1+$F$3)+$F$1*(1-$F$5)-$F$2,$A71&lt;60,$B70*(1+$F$3)-$F$2,$A71&gt;=60,IF($B70&gt;=$F$2,$B70*(1+$F$3)-$F$2,0))</f>
        <v>0</v>
      </c>
      <c r="C71" s="3">
        <f t="shared" si="2"/>
        <v>703466.702630322</v>
      </c>
    </row>
    <row r="72" spans="1:3">
      <c r="A72">
        <v>95</v>
      </c>
      <c r="B72" s="3">
        <f>_xlfn.IFS($A72&lt;$F$4,$B71*(1+$F$3)+$F$1*(1-$F$5)-$F$2,$A72&lt;60,$B71*(1+$F$3)-$F$2,$A72&gt;=60,IF($B71&gt;=$F$2,$B71*(1+$F$3)-$F$2,0))</f>
        <v>0</v>
      </c>
      <c r="C72" s="3">
        <f t="shared" si="2"/>
        <v>688640.037761838</v>
      </c>
    </row>
    <row r="73" spans="1:3">
      <c r="A73">
        <v>96</v>
      </c>
      <c r="B73" s="3">
        <f>_xlfn.IFS($A73&lt;$F$4,$B72*(1+$F$3)+$F$1*(1-$F$5)-$F$2,$A73&lt;60,$B72*(1+$F$3)-$F$2,$A73&gt;=60,IF($B72&gt;=$F$2,$B72*(1+$F$3)-$F$2,0))</f>
        <v>0</v>
      </c>
      <c r="C73" s="3">
        <f t="shared" si="2"/>
        <v>673072.03964993</v>
      </c>
    </row>
    <row r="74" spans="1:3">
      <c r="A74">
        <v>97</v>
      </c>
      <c r="B74" s="3">
        <f>_xlfn.IFS($A74&lt;$F$4,$B73*(1+$F$3)+$F$1*(1-$F$5)-$F$2,$A74&lt;60,$B73*(1+$F$3)-$F$2,$A74&gt;=60,IF($B73&gt;=$F$2,$B73*(1+$F$3)-$F$2,0))</f>
        <v>0</v>
      </c>
      <c r="C74" s="3">
        <f t="shared" si="2"/>
        <v>656725.641632426</v>
      </c>
    </row>
    <row r="75" spans="1:3">
      <c r="A75">
        <v>98</v>
      </c>
      <c r="B75" s="3">
        <f>_xlfn.IFS($A75&lt;$F$4,$B74*(1+$F$3)+$F$1*(1-$F$5)-$F$2,$A75&lt;60,$B74*(1+$F$3)-$F$2,$A75&gt;=60,IF($B74&gt;=$F$2,$B74*(1+$F$3)-$F$2,0))</f>
        <v>0</v>
      </c>
      <c r="C75" s="3">
        <f t="shared" si="2"/>
        <v>639561.923714048</v>
      </c>
    </row>
    <row r="76" spans="1:3">
      <c r="A76">
        <v>99</v>
      </c>
      <c r="B76" s="3">
        <f>_xlfn.IFS($A76&lt;$F$4,$B75*(1+$F$3)+$F$1*(1-$F$5)-$F$2,$A76&lt;60,$B75*(1+$F$3)-$F$2,$A76&gt;=60,IF($B75&gt;=$F$2,$B75*(1+$F$3)-$F$2,0))</f>
        <v>0</v>
      </c>
      <c r="C76" s="3">
        <f t="shared" si="2"/>
        <v>621540.01989975</v>
      </c>
    </row>
    <row r="77" spans="1:3">
      <c r="A77">
        <v>100</v>
      </c>
      <c r="B77" s="3">
        <f>_xlfn.IFS($A77&lt;$F$4,$B76*(1+$F$3)+$F$1*(1-$F$5)-$F$2,$A77&lt;60,$B76*(1+$F$3)-$F$2,$A77&gt;=60,IF($B76&gt;=$F$2,$B76*(1+$F$3)-$F$2,0))</f>
        <v>0</v>
      </c>
      <c r="C77" s="3">
        <f t="shared" si="2"/>
        <v>602617.020894738</v>
      </c>
    </row>
    <row r="78" spans="1:3">
      <c r="A78">
        <v>101</v>
      </c>
      <c r="B78" s="3">
        <f>_xlfn.IFS($A78&lt;$F$4,$B77*(1+$F$3)+$F$1*(1-$F$5)-$F$2,$A78&lt;60,$B77*(1+$F$3)-$F$2,$A78&gt;=60,IF($B77&gt;=$F$2,$B77*(1+$F$3)-$F$2,0))</f>
        <v>0</v>
      </c>
      <c r="C78" s="3">
        <f t="shared" si="2"/>
        <v>582747.871939475</v>
      </c>
    </row>
    <row r="79" spans="1:3">
      <c r="A79">
        <v>102</v>
      </c>
      <c r="B79" s="3">
        <f>_xlfn.IFS($A79&lt;$F$4,$B78*(1+$F$3)+$F$1*(1-$F$5)-$F$2,$A79&lt;60,$B78*(1+$F$3)-$F$2,$A79&gt;=60,IF($B78&gt;=$F$2,$B78*(1+$F$3)-$F$2,0))</f>
        <v>0</v>
      </c>
      <c r="C79" s="3">
        <f t="shared" si="2"/>
        <v>561885.265536448</v>
      </c>
    </row>
    <row r="80" spans="1:3">
      <c r="A80">
        <v>103</v>
      </c>
      <c r="B80" s="3">
        <f>_xlfn.IFS($A80&lt;$F$4,$B79*(1+$F$3)+$F$1*(1-$F$5)-$F$2,$A80&lt;60,$B79*(1+$F$3)-$F$2,$A80&gt;=60,IF($B79&gt;=$F$2,$B79*(1+$F$3)-$F$2,0))</f>
        <v>0</v>
      </c>
      <c r="C80" s="3">
        <f t="shared" si="2"/>
        <v>539979.528813271</v>
      </c>
    </row>
    <row r="81" spans="1:3">
      <c r="A81">
        <v>104</v>
      </c>
      <c r="B81" s="3">
        <f>_xlfn.IFS($A81&lt;$F$4,$B80*(1+$F$3)+$F$1*(1-$F$5)-$F$2,$A81&lt;60,$B80*(1+$F$3)-$F$2,$A81&gt;=60,IF($B80&gt;=$F$2,$B80*(1+$F$3)-$F$2,0))</f>
        <v>0</v>
      </c>
      <c r="C81" s="3">
        <f t="shared" si="2"/>
        <v>516978.505253934</v>
      </c>
    </row>
    <row r="82" spans="1:3">
      <c r="A82">
        <v>105</v>
      </c>
      <c r="B82" s="3">
        <f>_xlfn.IFS($A82&lt;$F$4,$B81*(1+$F$3)+$F$1*(1-$F$5)-$F$2,$A82&lt;60,$B81*(1+$F$3)-$F$2,$A82&gt;=60,IF($B81&gt;=$F$2,$B81*(1+$F$3)-$F$2,0))</f>
        <v>0</v>
      </c>
      <c r="C82" s="3">
        <f t="shared" si="2"/>
        <v>492827.430516631</v>
      </c>
    </row>
    <row r="83" spans="1:3">
      <c r="A83">
        <v>106</v>
      </c>
      <c r="B83" s="3">
        <f>_xlfn.IFS($A83&lt;$F$4,$B82*(1+$F$3)+$F$1*(1-$F$5)-$F$2,$A83&lt;60,$B82*(1+$F$3)-$F$2,$A83&gt;=60,IF($B82&gt;=$F$2,$B82*(1+$F$3)-$F$2,0))</f>
        <v>0</v>
      </c>
      <c r="C83" s="3">
        <f t="shared" si="2"/>
        <v>467468.802042463</v>
      </c>
    </row>
    <row r="84" spans="1:3">
      <c r="A84">
        <v>107</v>
      </c>
      <c r="B84" s="3">
        <f>_xlfn.IFS($A84&lt;$F$4,$B83*(1+$F$3)+$F$1*(1-$F$5)-$F$2,$A84&lt;60,$B83*(1+$F$3)-$F$2,$A84&gt;=60,IF($B83&gt;=$F$2,$B83*(1+$F$3)-$F$2,0))</f>
        <v>0</v>
      </c>
      <c r="C84" s="3">
        <f t="shared" si="2"/>
        <v>440842.242144586</v>
      </c>
    </row>
    <row r="85" spans="1:3">
      <c r="A85">
        <v>108</v>
      </c>
      <c r="B85" s="3">
        <f>_xlfn.IFS($A85&lt;$F$4,$B84*(1+$F$3)+$F$1*(1-$F$5)-$F$2,$A85&lt;60,$B84*(1+$F$3)-$F$2,$A85&gt;=60,IF($B84&gt;=$F$2,$B84*(1+$F$3)-$F$2,0))</f>
        <v>0</v>
      </c>
      <c r="C85" s="3">
        <f t="shared" si="2"/>
        <v>412884.354251815</v>
      </c>
    </row>
    <row r="86" spans="1:3">
      <c r="A86">
        <v>109</v>
      </c>
      <c r="B86" s="3">
        <f>_xlfn.IFS($A86&lt;$F$4,$B85*(1+$F$3)+$F$1*(1-$F$5)-$F$2,$A86&lt;60,$B85*(1+$F$3)-$F$2,$A86&gt;=60,IF($B85&gt;=$F$2,$B85*(1+$F$3)-$F$2,0))</f>
        <v>0</v>
      </c>
      <c r="C86" s="3">
        <f t="shared" si="2"/>
        <v>383528.571964406</v>
      </c>
    </row>
    <row r="87" spans="1:3">
      <c r="A87">
        <v>110</v>
      </c>
      <c r="B87" s="3">
        <f>_xlfn.IFS($A87&lt;$F$4,$B86*(1+$F$3)+$F$1*(1-$F$5)-$F$2,$A87&lt;60,$B86*(1+$F$3)-$F$2,$A87&gt;=60,IF($B86&gt;=$F$2,$B86*(1+$F$3)-$F$2,0))</f>
        <v>0</v>
      </c>
      <c r="C87" s="3">
        <f t="shared" si="2"/>
        <v>352705.000562626</v>
      </c>
    </row>
    <row r="88" spans="1:3">
      <c r="A88">
        <v>111</v>
      </c>
      <c r="B88" s="3">
        <f>_xlfn.IFS($A88&lt;$F$4,$B87*(1+$F$3)+$F$1*(1-$F$5)-$F$2,$A88&lt;60,$B87*(1+$F$3)-$F$2,$A88&gt;=60,IF($B87&gt;=$F$2,$B87*(1+$F$3)-$F$2,0))</f>
        <v>0</v>
      </c>
      <c r="C88" s="3">
        <f t="shared" si="2"/>
        <v>320340.250590757</v>
      </c>
    </row>
    <row r="89" spans="1:3">
      <c r="A89">
        <v>112</v>
      </c>
      <c r="B89" s="3">
        <f>_xlfn.IFS($A89&lt;$F$4,$B88*(1+$F$3)+$F$1*(1-$F$5)-$F$2,$A89&lt;60,$B88*(1+$F$3)-$F$2,$A89&gt;=60,IF($B88&gt;=$F$2,$B88*(1+$F$3)-$F$2,0))</f>
        <v>0</v>
      </c>
      <c r="C89" s="3">
        <f t="shared" si="2"/>
        <v>286357.263120295</v>
      </c>
    </row>
    <row r="90" spans="1:3">
      <c r="A90">
        <v>113</v>
      </c>
      <c r="B90" s="3">
        <f>_xlfn.IFS($A90&lt;$F$4,$B89*(1+$F$3)+$F$1*(1-$F$5)-$F$2,$A90&lt;60,$B89*(1+$F$3)-$F$2,$A90&gt;=60,IF($B89&gt;=$F$2,$B89*(1+$F$3)-$F$2,0))</f>
        <v>0</v>
      </c>
      <c r="C90" s="3">
        <f t="shared" si="2"/>
        <v>250675.12627631</v>
      </c>
    </row>
    <row r="91" spans="1:3">
      <c r="A91">
        <v>114</v>
      </c>
      <c r="B91" s="3">
        <f>_xlfn.IFS($A91&lt;$F$4,$B90*(1+$F$3)+$F$1*(1-$F$5)-$F$2,$A91&lt;60,$B90*(1+$F$3)-$F$2,$A91&gt;=60,IF($B90&gt;=$F$2,$B90*(1+$F$3)-$F$2,0))</f>
        <v>0</v>
      </c>
      <c r="C91" s="3">
        <f t="shared" si="2"/>
        <v>213208.882590126</v>
      </c>
    </row>
    <row r="92" spans="1:3">
      <c r="A92">
        <v>115</v>
      </c>
      <c r="B92" s="3">
        <f>_xlfn.IFS($A92&lt;$F$4,$B91*(1+$F$3)+$F$1*(1-$F$5)-$F$2,$A92&lt;60,$B91*(1+$F$3)-$F$2,$A92&gt;=60,IF($B91&gt;=$F$2,$B91*(1+$F$3)-$F$2,0))</f>
        <v>0</v>
      </c>
      <c r="C92" s="3">
        <f t="shared" si="2"/>
        <v>173869.326719632</v>
      </c>
    </row>
    <row r="93" spans="1:3">
      <c r="A93">
        <v>116</v>
      </c>
      <c r="B93" s="3">
        <f>_xlfn.IFS($A93&lt;$F$4,$B92*(1+$F$3)+$F$1*(1-$F$5)-$F$2,$A93&lt;60,$B92*(1+$F$3)-$F$2,$A93&gt;=60,IF($B92&gt;=$F$2,$B92*(1+$F$3)-$F$2,0))</f>
        <v>0</v>
      </c>
      <c r="C93" s="3">
        <f t="shared" si="2"/>
        <v>132562.793055613</v>
      </c>
    </row>
    <row r="94" spans="1:3">
      <c r="A94">
        <v>117</v>
      </c>
      <c r="B94" s="3">
        <f>_xlfn.IFS($A94&lt;$F$4,$B93*(1+$F$3)+$F$1*(1-$F$5)-$F$2,$A94&lt;60,$B93*(1+$F$3)-$F$2,$A94&gt;=60,IF($B93&gt;=$F$2,$B93*(1+$F$3)-$F$2,0))</f>
        <v>0</v>
      </c>
      <c r="C94" s="3">
        <f t="shared" si="2"/>
        <v>89190.9327083941</v>
      </c>
    </row>
    <row r="95" spans="1:3">
      <c r="A95">
        <v>118</v>
      </c>
      <c r="B95" s="3">
        <f>_xlfn.IFS($A95&lt;$F$4,$B94*(1+$F$3)+$F$1*(1-$F$5)-$F$2,$A95&lt;60,$B94*(1+$F$3)-$F$2,$A95&gt;=60,IF($B94&gt;=$F$2,$B94*(1+$F$3)-$F$2,0))</f>
        <v>0</v>
      </c>
      <c r="C95" s="3">
        <f t="shared" si="2"/>
        <v>43650.4793438138</v>
      </c>
    </row>
    <row r="96" spans="1:3">
      <c r="A96">
        <v>119</v>
      </c>
      <c r="B96" s="3">
        <f>_xlfn.IFS($A96&lt;$F$4,$B95*(1+$F$3)+$F$1*(1-$F$5)-$F$2,$A96&lt;60,$B95*(1+$F$3)-$F$2,$A96&gt;=60,IF($B95&gt;=$F$2,$B95*(1+$F$3)-$F$2,0))</f>
        <v>0</v>
      </c>
      <c r="C96" s="3">
        <f t="shared" si="2"/>
        <v>-4166.9966889955</v>
      </c>
    </row>
    <row r="97" spans="1:3">
      <c r="A97">
        <v>120</v>
      </c>
      <c r="B97" s="3">
        <f>_xlfn.IFS($A97&lt;$F$4,$B96*(1+$F$3)+$F$1*(1-$F$5)-$F$2,$A97&lt;60,$B96*(1+$F$3)-$F$2,$A97&gt;=60,IF($B96&gt;=$F$2,$B96*(1+$F$3)-$F$2,0))</f>
        <v>0</v>
      </c>
      <c r="C97" s="3">
        <f t="shared" si="2"/>
        <v>-54375.3465234453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workbookViewId="0">
      <selection activeCell="F5" sqref="F5"/>
    </sheetView>
  </sheetViews>
  <sheetFormatPr defaultColWidth="9.14285714285714" defaultRowHeight="15" outlineLevelCol="5"/>
  <cols>
    <col min="2" max="2" width="14.7142857142857" style="1"/>
    <col min="3" max="3" width="13.5714285714286" style="1"/>
    <col min="4" max="4" width="14.1428571428571"/>
    <col min="5" max="5" width="11.8571428571429" customWidth="1"/>
  </cols>
  <sheetData>
    <row r="1" spans="1:6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>
        <v>100000</v>
      </c>
    </row>
    <row r="2" spans="1:6">
      <c r="A2">
        <v>25</v>
      </c>
      <c r="B2" s="1">
        <v>0</v>
      </c>
      <c r="C2" s="1">
        <v>0</v>
      </c>
      <c r="D2" s="1">
        <f>MAX(C2:C97)</f>
        <v>628387.539792487</v>
      </c>
      <c r="E2" t="s">
        <v>5</v>
      </c>
      <c r="F2">
        <v>50000</v>
      </c>
    </row>
    <row r="3" spans="1:6">
      <c r="A3">
        <v>26</v>
      </c>
      <c r="B3" s="3">
        <f>_xlfn.IFS($A3&lt;$F$4,$B2*(1+$F$3)+$F$1*(1-$F$5)-$F$2,$A3&lt;60,$B2*(1+$F$3)-$F$2,$A3&gt;=60,IF($B2&gt;=$F$2,$B2*(1+$F$3)-$F$2,0))</f>
        <v>39000</v>
      </c>
      <c r="C3" s="3">
        <f>_xlfn.IFS($A3&lt;$F$4,$C2*(1+$F$3)+$F$1*$F$5,$A3&lt;60,$C2*(1+$F$3),$A3&gt;=60,IF($B2&gt;=$F$2,$C2*(1+$F$3),$C2*(1+$F$3)+($B2-$F$2)))</f>
        <v>11000</v>
      </c>
      <c r="E3" t="s">
        <v>6</v>
      </c>
      <c r="F3">
        <v>0.05</v>
      </c>
    </row>
    <row r="4" spans="1:6">
      <c r="A4">
        <v>27</v>
      </c>
      <c r="B4" s="3">
        <f>_xlfn.IFS($A4&lt;$F$4,$B3*(1+$F$3)+$F$1*(1-$F$5)-$F$2,$A4&lt;60,$B3*(1+$F$3)-$F$2,$A4&gt;=60,IF($B3&gt;=$F$2,$B3*(1+$F$3)-$F$2,0))</f>
        <v>79950</v>
      </c>
      <c r="C4" s="3">
        <f t="shared" ref="C4:C35" si="0">_xlfn.IFS($A4&lt;$F$4,$C3*(1+$F$3)+$F$1*$F$5,$A4&lt;60,$C3*(1+$F$3),$A4&gt;=60,IF($B3&gt;=$F$2,$C3*(1+$F$3),$C3*(1+$F$3)+($B3-$F$2)))</f>
        <v>22550</v>
      </c>
      <c r="E4" t="s">
        <v>7</v>
      </c>
      <c r="F4" s="4">
        <v>39</v>
      </c>
    </row>
    <row r="5" spans="1:6">
      <c r="A5">
        <v>28</v>
      </c>
      <c r="B5" s="3">
        <f>_xlfn.IFS($A5&lt;$F$4,$B4*(1+$F$3)+$F$1*(1-$F$5)-$F$2,$A5&lt;60,$B4*(1+$F$3)-$F$2,$A5&gt;=60,IF($B4&gt;=$F$2,$B4*(1+$F$3)-$F$2,0))</f>
        <v>122947.5</v>
      </c>
      <c r="C5" s="3">
        <f t="shared" si="0"/>
        <v>34677.5</v>
      </c>
      <c r="E5" t="s">
        <v>2</v>
      </c>
      <c r="F5" s="5">
        <v>0.11</v>
      </c>
    </row>
    <row r="6" spans="1:3">
      <c r="A6">
        <v>29</v>
      </c>
      <c r="B6" s="3">
        <f>_xlfn.IFS($A6&lt;$F$4,$B5*(1+$F$3)+$F$1*(1-$F$5)-$F$2,$A6&lt;60,$B5*(1+$F$3)-$F$2,$A6&gt;=60,IF($B5&gt;=$F$2,$B5*(1+$F$3)-$F$2,0))</f>
        <v>168094.875</v>
      </c>
      <c r="C6" s="3">
        <f t="shared" si="0"/>
        <v>47411.375</v>
      </c>
    </row>
    <row r="7" spans="1:3">
      <c r="A7">
        <v>30</v>
      </c>
      <c r="B7" s="3">
        <f>_xlfn.IFS($A7&lt;$F$4,$B6*(1+$F$3)+$F$1*(1-$F$5)-$F$2,$A7&lt;60,$B6*(1+$F$3)-$F$2,$A7&gt;=60,IF($B6&gt;=$F$2,$B6*(1+$F$3)-$F$2,0))</f>
        <v>215499.61875</v>
      </c>
      <c r="C7" s="3">
        <f t="shared" si="0"/>
        <v>60781.94375</v>
      </c>
    </row>
    <row r="8" spans="1:3">
      <c r="A8">
        <v>31</v>
      </c>
      <c r="B8" s="3">
        <f>_xlfn.IFS($A8&lt;$F$4,$B7*(1+$F$3)+$F$1*(1-$F$5)-$F$2,$A8&lt;60,$B7*(1+$F$3)-$F$2,$A8&gt;=60,IF($B7&gt;=$F$2,$B7*(1+$F$3)-$F$2,0))</f>
        <v>265274.5996875</v>
      </c>
      <c r="C8" s="3">
        <f t="shared" si="0"/>
        <v>74821.0409375</v>
      </c>
    </row>
    <row r="9" spans="1:3">
      <c r="A9">
        <v>32</v>
      </c>
      <c r="B9" s="3">
        <f>_xlfn.IFS($A9&lt;$F$4,$B8*(1+$F$3)+$F$1*(1-$F$5)-$F$2,$A9&lt;60,$B8*(1+$F$3)-$F$2,$A9&gt;=60,IF($B8&gt;=$F$2,$B8*(1+$F$3)-$F$2,0))</f>
        <v>317538.329671875</v>
      </c>
      <c r="C9" s="3">
        <f t="shared" si="0"/>
        <v>89562.092984375</v>
      </c>
    </row>
    <row r="10" spans="1:3">
      <c r="A10">
        <v>33</v>
      </c>
      <c r="B10" s="3">
        <f>_xlfn.IFS($A10&lt;$F$4,$B9*(1+$F$3)+$F$1*(1-$F$5)-$F$2,$A10&lt;60,$B9*(1+$F$3)-$F$2,$A10&gt;=60,IF($B9&gt;=$F$2,$B9*(1+$F$3)-$F$2,0))</f>
        <v>372415.246155469</v>
      </c>
      <c r="C10" s="3">
        <f t="shared" si="0"/>
        <v>105040.197633594</v>
      </c>
    </row>
    <row r="11" spans="1:3">
      <c r="A11">
        <v>34</v>
      </c>
      <c r="B11" s="3">
        <f>_xlfn.IFS($A11&lt;$F$4,$B10*(1+$F$3)+$F$1*(1-$F$5)-$F$2,$A11&lt;60,$B10*(1+$F$3)-$F$2,$A11&gt;=60,IF($B10&gt;=$F$2,$B10*(1+$F$3)-$F$2,0))</f>
        <v>430036.008463242</v>
      </c>
      <c r="C11" s="3">
        <f t="shared" si="0"/>
        <v>121292.207515273</v>
      </c>
    </row>
    <row r="12" spans="1:3">
      <c r="A12">
        <v>35</v>
      </c>
      <c r="B12" s="3">
        <f>_xlfn.IFS($A12&lt;$F$4,$B11*(1+$F$3)+$F$1*(1-$F$5)-$F$2,$A12&lt;60,$B11*(1+$F$3)-$F$2,$A12&gt;=60,IF($B11&gt;=$F$2,$B11*(1+$F$3)-$F$2,0))</f>
        <v>490537.808886404</v>
      </c>
      <c r="C12" s="3">
        <f t="shared" si="0"/>
        <v>138356.817891037</v>
      </c>
    </row>
    <row r="13" spans="1:3">
      <c r="A13">
        <v>36</v>
      </c>
      <c r="B13" s="3">
        <f>_xlfn.IFS($A13&lt;$F$4,$B12*(1+$F$3)+$F$1*(1-$F$5)-$F$2,$A13&lt;60,$B12*(1+$F$3)-$F$2,$A13&gt;=60,IF($B12&gt;=$F$2,$B12*(1+$F$3)-$F$2,0))</f>
        <v>554064.699330725</v>
      </c>
      <c r="C13" s="3">
        <f t="shared" si="0"/>
        <v>156274.658785589</v>
      </c>
    </row>
    <row r="14" spans="1:3">
      <c r="A14">
        <v>37</v>
      </c>
      <c r="B14" s="3">
        <f>_xlfn.IFS($A14&lt;$F$4,$B13*(1+$F$3)+$F$1*(1-$F$5)-$F$2,$A14&lt;60,$B13*(1+$F$3)-$F$2,$A14&gt;=60,IF($B13&gt;=$F$2,$B13*(1+$F$3)-$F$2,0))</f>
        <v>620767.934297261</v>
      </c>
      <c r="C14" s="3">
        <f t="shared" si="0"/>
        <v>175088.391724868</v>
      </c>
    </row>
    <row r="15" spans="1:3">
      <c r="A15">
        <v>38</v>
      </c>
      <c r="B15" s="3">
        <f>_xlfn.IFS($A15&lt;$F$4,$B14*(1+$F$3)+$F$1*(1-$F$5)-$F$2,$A15&lt;60,$B14*(1+$F$3)-$F$2,$A15&gt;=60,IF($B14&gt;=$F$2,$B14*(1+$F$3)-$F$2,0))</f>
        <v>690806.331012124</v>
      </c>
      <c r="C15" s="3">
        <f t="shared" si="0"/>
        <v>194842.811311112</v>
      </c>
    </row>
    <row r="16" spans="1:3">
      <c r="A16">
        <v>39</v>
      </c>
      <c r="B16" s="3">
        <f>_xlfn.IFS($A16&lt;$F$4,$B15*(1+$F$3)+$F$1*(1-$F$5)-$F$2,$A16&lt;60,$B15*(1+$F$3)-$F$2,$A16&gt;=60,IF($B15&gt;=$F$2,$B15*(1+$F$3)-$F$2,0))</f>
        <v>675346.64756273</v>
      </c>
      <c r="C16" s="3">
        <f t="shared" si="0"/>
        <v>204584.951876668</v>
      </c>
    </row>
    <row r="17" spans="1:3">
      <c r="A17">
        <v>40</v>
      </c>
      <c r="B17" s="3">
        <f>_xlfn.IFS($A17&lt;$F$4,$B16*(1+$F$3)+$F$1*(1-$F$5)-$F$2,$A17&lt;60,$B16*(1+$F$3)-$F$2,$A17&gt;=60,IF($B16&gt;=$F$2,$B16*(1+$F$3)-$F$2,0))</f>
        <v>659113.979940867</v>
      </c>
      <c r="C17" s="3">
        <f t="shared" si="0"/>
        <v>214814.199470501</v>
      </c>
    </row>
    <row r="18" spans="1:3">
      <c r="A18">
        <v>41</v>
      </c>
      <c r="B18" s="3">
        <f>_xlfn.IFS($A18&lt;$F$4,$B17*(1+$F$3)+$F$1*(1-$F$5)-$F$2,$A18&lt;60,$B17*(1+$F$3)-$F$2,$A18&gt;=60,IF($B17&gt;=$F$2,$B17*(1+$F$3)-$F$2,0))</f>
        <v>642069.67893791</v>
      </c>
      <c r="C18" s="3">
        <f t="shared" si="0"/>
        <v>225554.909444026</v>
      </c>
    </row>
    <row r="19" spans="1:3">
      <c r="A19">
        <v>42</v>
      </c>
      <c r="B19" s="3">
        <f>_xlfn.IFS($A19&lt;$F$4,$B18*(1+$F$3)+$F$1*(1-$F$5)-$F$2,$A19&lt;60,$B18*(1+$F$3)-$F$2,$A19&gt;=60,IF($B18&gt;=$F$2,$B18*(1+$F$3)-$F$2,0))</f>
        <v>624173.162884806</v>
      </c>
      <c r="C19" s="3">
        <f t="shared" si="0"/>
        <v>236832.654916227</v>
      </c>
    </row>
    <row r="20" spans="1:3">
      <c r="A20">
        <v>43</v>
      </c>
      <c r="B20" s="3">
        <f>_xlfn.IFS($A20&lt;$F$4,$B19*(1+$F$3)+$F$1*(1-$F$5)-$F$2,$A20&lt;60,$B19*(1+$F$3)-$F$2,$A20&gt;=60,IF($B19&gt;=$F$2,$B19*(1+$F$3)-$F$2,0))</f>
        <v>605381.821029046</v>
      </c>
      <c r="C20" s="3">
        <f t="shared" si="0"/>
        <v>248674.287662039</v>
      </c>
    </row>
    <row r="21" spans="1:3">
      <c r="A21">
        <v>44</v>
      </c>
      <c r="B21" s="3">
        <f>_xlfn.IFS($A21&lt;$F$4,$B20*(1+$F$3)+$F$1*(1-$F$5)-$F$2,$A21&lt;60,$B20*(1+$F$3)-$F$2,$A21&gt;=60,IF($B20&gt;=$F$2,$B20*(1+$F$3)-$F$2,0))</f>
        <v>585650.912080498</v>
      </c>
      <c r="C21" s="3">
        <f t="shared" si="0"/>
        <v>261108.002045141</v>
      </c>
    </row>
    <row r="22" spans="1:3">
      <c r="A22">
        <v>45</v>
      </c>
      <c r="B22" s="3">
        <f>_xlfn.IFS($A22&lt;$F$4,$B21*(1+$F$3)+$F$1*(1-$F$5)-$F$2,$A22&lt;60,$B21*(1+$F$3)-$F$2,$A22&gt;=60,IF($B21&gt;=$F$2,$B21*(1+$F$3)-$F$2,0))</f>
        <v>564933.457684523</v>
      </c>
      <c r="C22" s="3">
        <f t="shared" si="0"/>
        <v>274163.402147398</v>
      </c>
    </row>
    <row r="23" spans="1:3">
      <c r="A23">
        <v>46</v>
      </c>
      <c r="B23" s="3">
        <f>_xlfn.IFS($A23&lt;$F$4,$B22*(1+$F$3)+$F$1*(1-$F$5)-$F$2,$A23&lt;60,$B22*(1+$F$3)-$F$2,$A23&gt;=60,IF($B22&gt;=$F$2,$B22*(1+$F$3)-$F$2,0))</f>
        <v>543180.130568749</v>
      </c>
      <c r="C23" s="3">
        <f t="shared" si="0"/>
        <v>287871.572254768</v>
      </c>
    </row>
    <row r="24" spans="1:3">
      <c r="A24">
        <v>47</v>
      </c>
      <c r="B24" s="3">
        <f>_xlfn.IFS($A24&lt;$F$4,$B23*(1+$F$3)+$F$1*(1-$F$5)-$F$2,$A24&lt;60,$B23*(1+$F$3)-$F$2,$A24&gt;=60,IF($B23&gt;=$F$2,$B23*(1+$F$3)-$F$2,0))</f>
        <v>520339.137097187</v>
      </c>
      <c r="C24" s="3">
        <f t="shared" si="0"/>
        <v>302265.150867506</v>
      </c>
    </row>
    <row r="25" spans="1:3">
      <c r="A25">
        <v>48</v>
      </c>
      <c r="B25" s="3">
        <f>_xlfn.IFS($A25&lt;$F$4,$B24*(1+$F$3)+$F$1*(1-$F$5)-$F$2,$A25&lt;60,$B24*(1+$F$3)-$F$2,$A25&gt;=60,IF($B24&gt;=$F$2,$B24*(1+$F$3)-$F$2,0))</f>
        <v>496356.093952046</v>
      </c>
      <c r="C25" s="3">
        <f t="shared" si="0"/>
        <v>317378.408410881</v>
      </c>
    </row>
    <row r="26" spans="1:3">
      <c r="A26">
        <v>49</v>
      </c>
      <c r="B26" s="3">
        <f>_xlfn.IFS($A26&lt;$F$4,$B25*(1+$F$3)+$F$1*(1-$F$5)-$F$2,$A26&lt;60,$B25*(1+$F$3)-$F$2,$A26&gt;=60,IF($B25&gt;=$F$2,$B25*(1+$F$3)-$F$2,0))</f>
        <v>471173.898649649</v>
      </c>
      <c r="C26" s="3">
        <f t="shared" si="0"/>
        <v>333247.328831425</v>
      </c>
    </row>
    <row r="27" spans="1:3">
      <c r="A27">
        <v>50</v>
      </c>
      <c r="B27" s="3">
        <f>_xlfn.IFS($A27&lt;$F$4,$B26*(1+$F$3)+$F$1*(1-$F$5)-$F$2,$A27&lt;60,$B26*(1+$F$3)-$F$2,$A27&gt;=60,IF($B26&gt;=$F$2,$B26*(1+$F$3)-$F$2,0))</f>
        <v>444732.593582131</v>
      </c>
      <c r="C27" s="3">
        <f t="shared" si="0"/>
        <v>349909.695272997</v>
      </c>
    </row>
    <row r="28" spans="1:3">
      <c r="A28">
        <v>51</v>
      </c>
      <c r="B28" s="3">
        <f>_xlfn.IFS($A28&lt;$F$4,$B27*(1+$F$3)+$F$1*(1-$F$5)-$F$2,$A28&lt;60,$B27*(1+$F$3)-$F$2,$A28&gt;=60,IF($B27&gt;=$F$2,$B27*(1+$F$3)-$F$2,0))</f>
        <v>416969.223261238</v>
      </c>
      <c r="C28" s="3">
        <f t="shared" si="0"/>
        <v>367405.180036646</v>
      </c>
    </row>
    <row r="29" spans="1:3">
      <c r="A29">
        <v>52</v>
      </c>
      <c r="B29" s="3">
        <f>_xlfn.IFS($A29&lt;$F$4,$B28*(1+$F$3)+$F$1*(1-$F$5)-$F$2,$A29&lt;60,$B28*(1+$F$3)-$F$2,$A29&gt;=60,IF($B28&gt;=$F$2,$B28*(1+$F$3)-$F$2,0))</f>
        <v>387817.6844243</v>
      </c>
      <c r="C29" s="3">
        <f t="shared" si="0"/>
        <v>385775.439038479</v>
      </c>
    </row>
    <row r="30" spans="1:3">
      <c r="A30">
        <v>53</v>
      </c>
      <c r="B30" s="3">
        <f>_xlfn.IFS($A30&lt;$F$4,$B29*(1+$F$3)+$F$1*(1-$F$5)-$F$2,$A30&lt;60,$B29*(1+$F$3)-$F$2,$A30&gt;=60,IF($B29&gt;=$F$2,$B29*(1+$F$3)-$F$2,0))</f>
        <v>357208.568645514</v>
      </c>
      <c r="C30" s="3">
        <f t="shared" si="0"/>
        <v>405064.210990403</v>
      </c>
    </row>
    <row r="31" spans="1:3">
      <c r="A31">
        <v>54</v>
      </c>
      <c r="B31" s="3">
        <f>_xlfn.IFS($A31&lt;$F$4,$B30*(1+$F$3)+$F$1*(1-$F$5)-$F$2,$A31&lt;60,$B30*(1+$F$3)-$F$2,$A31&gt;=60,IF($B30&gt;=$F$2,$B30*(1+$F$3)-$F$2,0))</f>
        <v>325068.99707779</v>
      </c>
      <c r="C31" s="3">
        <f t="shared" si="0"/>
        <v>425317.421539923</v>
      </c>
    </row>
    <row r="32" spans="1:3">
      <c r="A32">
        <v>55</v>
      </c>
      <c r="B32" s="3">
        <f>_xlfn.IFS($A32&lt;$F$4,$B31*(1+$F$3)+$F$1*(1-$F$5)-$F$2,$A32&lt;60,$B31*(1+$F$3)-$F$2,$A32&gt;=60,IF($B31&gt;=$F$2,$B31*(1+$F$3)-$F$2,0))</f>
        <v>291322.44693168</v>
      </c>
      <c r="C32" s="3">
        <f t="shared" si="0"/>
        <v>446583.292616919</v>
      </c>
    </row>
    <row r="33" spans="1:3">
      <c r="A33">
        <v>56</v>
      </c>
      <c r="B33" s="3">
        <f>_xlfn.IFS($A33&lt;$F$4,$B32*(1+$F$3)+$F$1*(1-$F$5)-$F$2,$A33&lt;60,$B32*(1+$F$3)-$F$2,$A33&gt;=60,IF($B32&gt;=$F$2,$B32*(1+$F$3)-$F$2,0))</f>
        <v>255888.569278264</v>
      </c>
      <c r="C33" s="3">
        <f t="shared" si="0"/>
        <v>468912.457247765</v>
      </c>
    </row>
    <row r="34" spans="1:3">
      <c r="A34">
        <v>57</v>
      </c>
      <c r="B34" s="3">
        <f>_xlfn.IFS($A34&lt;$F$4,$B33*(1+$F$3)+$F$1*(1-$F$5)-$F$2,$A34&lt;60,$B33*(1+$F$3)-$F$2,$A34&gt;=60,IF($B33&gt;=$F$2,$B33*(1+$F$3)-$F$2,0))</f>
        <v>218682.997742177</v>
      </c>
      <c r="C34" s="3">
        <f t="shared" si="0"/>
        <v>492358.080110153</v>
      </c>
    </row>
    <row r="35" spans="1:3">
      <c r="A35">
        <v>58</v>
      </c>
      <c r="B35" s="3">
        <f>_xlfn.IFS($A35&lt;$F$4,$B34*(1+$F$3)+$F$1*(1-$F$5)-$F$2,$A35&lt;60,$B34*(1+$F$3)-$F$2,$A35&gt;=60,IF($B34&gt;=$F$2,$B34*(1+$F$3)-$F$2,0))</f>
        <v>179617.147629286</v>
      </c>
      <c r="C35" s="3">
        <f t="shared" si="0"/>
        <v>516975.984115661</v>
      </c>
    </row>
    <row r="36" spans="1:3">
      <c r="A36">
        <v>59</v>
      </c>
      <c r="B36" s="3">
        <f>_xlfn.IFS($A36&lt;$F$4,$B35*(1+$F$3)+$F$1*(1-$F$5)-$F$2,$A36&lt;60,$B35*(1+$F$3)-$F$2,$A36&gt;=60,IF($B35&gt;=$F$2,$B35*(1+$F$3)-$F$2,0))</f>
        <v>138598.00501075</v>
      </c>
      <c r="C36" s="3">
        <f t="shared" ref="C36:C67" si="1">_xlfn.IFS($A36&lt;$F$4,$C35*(1+$F$3)+$F$1*$F$5,$A36&lt;60,$C35*(1+$F$3),$A36&gt;=60,IF($B35&gt;=$F$2,$C35*(1+$F$3),$C35*(1+$F$3)+($B35-$F$2)))</f>
        <v>542824.783321444</v>
      </c>
    </row>
    <row r="37" spans="1:3">
      <c r="A37">
        <v>60</v>
      </c>
      <c r="B37" s="3">
        <f>_xlfn.IFS($A37&lt;$F$4,$B36*(1+$F$3)+$F$1*(1-$F$5)-$F$2,$A37&lt;60,$B36*(1+$F$3)-$F$2,$A37&gt;=60,IF($B36&gt;=$F$2,$B36*(1+$F$3)-$F$2,0))</f>
        <v>95527.9052612876</v>
      </c>
      <c r="C37" s="3">
        <f t="shared" si="1"/>
        <v>569966.022487516</v>
      </c>
    </row>
    <row r="38" spans="1:3">
      <c r="A38">
        <v>61</v>
      </c>
      <c r="B38" s="3">
        <f>_xlfn.IFS($A38&lt;$F$4,$B37*(1+$F$3)+$F$1*(1-$F$5)-$F$2,$A38&lt;60,$B37*(1+$F$3)-$F$2,$A38&gt;=60,IF($B37&gt;=$F$2,$B37*(1+$F$3)-$F$2,0))</f>
        <v>50304.300524352</v>
      </c>
      <c r="C38" s="3">
        <f t="shared" si="1"/>
        <v>598464.323611892</v>
      </c>
    </row>
    <row r="39" spans="1:3">
      <c r="A39">
        <v>62</v>
      </c>
      <c r="B39" s="3">
        <f>_xlfn.IFS($A39&lt;$F$4,$B38*(1+$F$3)+$F$1*(1-$F$5)-$F$2,$A39&lt;60,$B38*(1+$F$3)-$F$2,$A39&gt;=60,IF($B38&gt;=$F$2,$B38*(1+$F$3)-$F$2,0))</f>
        <v>2819.5155505696</v>
      </c>
      <c r="C39" s="3">
        <f t="shared" si="1"/>
        <v>628387.539792487</v>
      </c>
    </row>
    <row r="40" spans="1:3">
      <c r="A40">
        <v>63</v>
      </c>
      <c r="B40" s="3">
        <f>_xlfn.IFS($A40&lt;$F$4,$B39*(1+$F$3)+$F$1*(1-$F$5)-$F$2,$A40&lt;60,$B39*(1+$F$3)-$F$2,$A40&gt;=60,IF($B39&gt;=$F$2,$B39*(1+$F$3)-$F$2,0))</f>
        <v>0</v>
      </c>
      <c r="C40" s="3">
        <f t="shared" si="1"/>
        <v>612626.432332681</v>
      </c>
    </row>
    <row r="41" spans="1:3">
      <c r="A41">
        <v>64</v>
      </c>
      <c r="B41" s="3">
        <f>_xlfn.IFS($A41&lt;$F$4,$B40*(1+$F$3)+$F$1*(1-$F$5)-$F$2,$A41&lt;60,$B40*(1+$F$3)-$F$2,$A41&gt;=60,IF($B40&gt;=$F$2,$B40*(1+$F$3)-$F$2,0))</f>
        <v>0</v>
      </c>
      <c r="C41" s="3">
        <f t="shared" si="1"/>
        <v>593257.753949315</v>
      </c>
    </row>
    <row r="42" spans="1:3">
      <c r="A42">
        <v>65</v>
      </c>
      <c r="B42" s="3">
        <f>_xlfn.IFS($A42&lt;$F$4,$B41*(1+$F$3)+$F$1*(1-$F$5)-$F$2,$A42&lt;60,$B41*(1+$F$3)-$F$2,$A42&gt;=60,IF($B41&gt;=$F$2,$B41*(1+$F$3)-$F$2,0))</f>
        <v>0</v>
      </c>
      <c r="C42" s="3">
        <f t="shared" si="1"/>
        <v>572920.64164678</v>
      </c>
    </row>
    <row r="43" spans="1:3">
      <c r="A43">
        <v>66</v>
      </c>
      <c r="B43" s="3">
        <f>_xlfn.IFS($A43&lt;$F$4,$B42*(1+$F$3)+$F$1*(1-$F$5)-$F$2,$A43&lt;60,$B42*(1+$F$3)-$F$2,$A43&gt;=60,IF($B42&gt;=$F$2,$B42*(1+$F$3)-$F$2,0))</f>
        <v>0</v>
      </c>
      <c r="C43" s="3">
        <f t="shared" si="1"/>
        <v>551566.673729119</v>
      </c>
    </row>
    <row r="44" spans="1:3">
      <c r="A44">
        <v>67</v>
      </c>
      <c r="B44" s="3">
        <f>_xlfn.IFS($A44&lt;$F$4,$B43*(1+$F$3)+$F$1*(1-$F$5)-$F$2,$A44&lt;60,$B43*(1+$F$3)-$F$2,$A44&gt;=60,IF($B43&gt;=$F$2,$B43*(1+$F$3)-$F$2,0))</f>
        <v>0</v>
      </c>
      <c r="C44" s="3">
        <f t="shared" si="1"/>
        <v>529145.007415575</v>
      </c>
    </row>
    <row r="45" spans="1:3">
      <c r="A45">
        <v>68</v>
      </c>
      <c r="B45" s="3">
        <f>_xlfn.IFS($A45&lt;$F$4,$B44*(1+$F$3)+$F$1*(1-$F$5)-$F$2,$A45&lt;60,$B44*(1+$F$3)-$F$2,$A45&gt;=60,IF($B44&gt;=$F$2,$B44*(1+$F$3)-$F$2,0))</f>
        <v>0</v>
      </c>
      <c r="C45" s="3">
        <f t="shared" si="1"/>
        <v>505602.257786354</v>
      </c>
    </row>
    <row r="46" spans="1:3">
      <c r="A46">
        <v>69</v>
      </c>
      <c r="B46" s="3">
        <f>_xlfn.IFS($A46&lt;$F$4,$B45*(1+$F$3)+$F$1*(1-$F$5)-$F$2,$A46&lt;60,$B45*(1+$F$3)-$F$2,$A46&gt;=60,IF($B45&gt;=$F$2,$B45*(1+$F$3)-$F$2,0))</f>
        <v>0</v>
      </c>
      <c r="C46" s="3">
        <f t="shared" si="1"/>
        <v>480882.370675672</v>
      </c>
    </row>
    <row r="47" spans="1:3">
      <c r="A47">
        <v>70</v>
      </c>
      <c r="B47" s="3">
        <f>_xlfn.IFS($A47&lt;$F$4,$B46*(1+$F$3)+$F$1*(1-$F$5)-$F$2,$A47&lt;60,$B46*(1+$F$3)-$F$2,$A47&gt;=60,IF($B46&gt;=$F$2,$B46*(1+$F$3)-$F$2,0))</f>
        <v>0</v>
      </c>
      <c r="C47" s="3">
        <f t="shared" si="1"/>
        <v>454926.489209455</v>
      </c>
    </row>
    <row r="48" spans="1:3">
      <c r="A48">
        <v>71</v>
      </c>
      <c r="B48" s="3">
        <f>_xlfn.IFS($A48&lt;$F$4,$B47*(1+$F$3)+$F$1*(1-$F$5)-$F$2,$A48&lt;60,$B47*(1+$F$3)-$F$2,$A48&gt;=60,IF($B47&gt;=$F$2,$B47*(1+$F$3)-$F$2,0))</f>
        <v>0</v>
      </c>
      <c r="C48" s="3">
        <f t="shared" si="1"/>
        <v>427672.813669928</v>
      </c>
    </row>
    <row r="49" spans="1:3">
      <c r="A49">
        <v>72</v>
      </c>
      <c r="B49" s="3">
        <f>_xlfn.IFS($A49&lt;$F$4,$B48*(1+$F$3)+$F$1*(1-$F$5)-$F$2,$A49&lt;60,$B48*(1+$F$3)-$F$2,$A49&gt;=60,IF($B48&gt;=$F$2,$B48*(1+$F$3)-$F$2,0))</f>
        <v>0</v>
      </c>
      <c r="C49" s="3">
        <f t="shared" si="1"/>
        <v>399056.454353425</v>
      </c>
    </row>
    <row r="50" spans="1:3">
      <c r="A50">
        <v>73</v>
      </c>
      <c r="B50" s="3">
        <f>_xlfn.IFS($A50&lt;$F$4,$B49*(1+$F$3)+$F$1*(1-$F$5)-$F$2,$A50&lt;60,$B49*(1+$F$3)-$F$2,$A50&gt;=60,IF($B49&gt;=$F$2,$B49*(1+$F$3)-$F$2,0))</f>
        <v>0</v>
      </c>
      <c r="C50" s="3">
        <f t="shared" si="1"/>
        <v>369009.277071096</v>
      </c>
    </row>
    <row r="51" spans="1:3">
      <c r="A51">
        <v>74</v>
      </c>
      <c r="B51" s="3">
        <f>_xlfn.IFS($A51&lt;$F$4,$B50*(1+$F$3)+$F$1*(1-$F$5)-$F$2,$A51&lt;60,$B50*(1+$F$3)-$F$2,$A51&gt;=60,IF($B50&gt;=$F$2,$B50*(1+$F$3)-$F$2,0))</f>
        <v>0</v>
      </c>
      <c r="C51" s="3">
        <f t="shared" si="1"/>
        <v>337459.740924651</v>
      </c>
    </row>
    <row r="52" spans="1:3">
      <c r="A52">
        <v>75</v>
      </c>
      <c r="B52" s="3">
        <f>_xlfn.IFS($A52&lt;$F$4,$B51*(1+$F$3)+$F$1*(1-$F$5)-$F$2,$A52&lt;60,$B51*(1+$F$3)-$F$2,$A52&gt;=60,IF($B51&gt;=$F$2,$B51*(1+$F$3)-$F$2,0))</f>
        <v>0</v>
      </c>
      <c r="C52" s="3">
        <f t="shared" si="1"/>
        <v>304332.727970883</v>
      </c>
    </row>
    <row r="53" spans="1:3">
      <c r="A53">
        <v>76</v>
      </c>
      <c r="B53" s="3">
        <f>_xlfn.IFS($A53&lt;$F$4,$B52*(1+$F$3)+$F$1*(1-$F$5)-$F$2,$A53&lt;60,$B52*(1+$F$3)-$F$2,$A53&gt;=60,IF($B52&gt;=$F$2,$B52*(1+$F$3)-$F$2,0))</f>
        <v>0</v>
      </c>
      <c r="C53" s="3">
        <f t="shared" si="1"/>
        <v>269549.364369427</v>
      </c>
    </row>
    <row r="54" spans="1:3">
      <c r="A54">
        <v>77</v>
      </c>
      <c r="B54" s="3">
        <f>_xlfn.IFS($A54&lt;$F$4,$B53*(1+$F$3)+$F$1*(1-$F$5)-$F$2,$A54&lt;60,$B53*(1+$F$3)-$F$2,$A54&gt;=60,IF($B53&gt;=$F$2,$B53*(1+$F$3)-$F$2,0))</f>
        <v>0</v>
      </c>
      <c r="C54" s="3">
        <f t="shared" si="1"/>
        <v>233026.832587899</v>
      </c>
    </row>
    <row r="55" spans="1:3">
      <c r="A55">
        <v>78</v>
      </c>
      <c r="B55" s="3">
        <f>_xlfn.IFS($A55&lt;$F$4,$B54*(1+$F$3)+$F$1*(1-$F$5)-$F$2,$A55&lt;60,$B54*(1+$F$3)-$F$2,$A55&gt;=60,IF($B54&gt;=$F$2,$B54*(1+$F$3)-$F$2,0))</f>
        <v>0</v>
      </c>
      <c r="C55" s="3">
        <f t="shared" si="1"/>
        <v>194678.174217294</v>
      </c>
    </row>
    <row r="56" spans="1:3">
      <c r="A56">
        <v>79</v>
      </c>
      <c r="B56" s="3">
        <f>_xlfn.IFS($A56&lt;$F$4,$B55*(1+$F$3)+$F$1*(1-$F$5)-$F$2,$A56&lt;60,$B55*(1+$F$3)-$F$2,$A56&gt;=60,IF($B55&gt;=$F$2,$B55*(1+$F$3)-$F$2,0))</f>
        <v>0</v>
      </c>
      <c r="C56" s="3">
        <f t="shared" si="1"/>
        <v>154412.082928158</v>
      </c>
    </row>
    <row r="57" spans="1:3">
      <c r="A57">
        <v>80</v>
      </c>
      <c r="B57" s="3">
        <f>_xlfn.IFS($A57&lt;$F$4,$B56*(1+$F$3)+$F$1*(1-$F$5)-$F$2,$A57&lt;60,$B56*(1+$F$3)-$F$2,$A57&gt;=60,IF($B56&gt;=$F$2,$B56*(1+$F$3)-$F$2,0))</f>
        <v>0</v>
      </c>
      <c r="C57" s="3">
        <f t="shared" si="1"/>
        <v>112132.687074566</v>
      </c>
    </row>
    <row r="58" spans="1:3">
      <c r="A58">
        <v>81</v>
      </c>
      <c r="B58" s="3">
        <f>_xlfn.IFS($A58&lt;$F$4,$B57*(1+$F$3)+$F$1*(1-$F$5)-$F$2,$A58&lt;60,$B57*(1+$F$3)-$F$2,$A58&gt;=60,IF($B57&gt;=$F$2,$B57*(1+$F$3)-$F$2,0))</f>
        <v>0</v>
      </c>
      <c r="C58" s="3">
        <f t="shared" si="1"/>
        <v>67739.3214282947</v>
      </c>
    </row>
    <row r="59" spans="1:3">
      <c r="A59">
        <v>82</v>
      </c>
      <c r="B59" s="3">
        <f>_xlfn.IFS($A59&lt;$F$4,$B58*(1+$F$3)+$F$1*(1-$F$5)-$F$2,$A59&lt;60,$B58*(1+$F$3)-$F$2,$A59&gt;=60,IF($B58&gt;=$F$2,$B58*(1+$F$3)-$F$2,0))</f>
        <v>0</v>
      </c>
      <c r="C59" s="3">
        <f t="shared" si="1"/>
        <v>21126.2874997094</v>
      </c>
    </row>
    <row r="60" spans="1:3">
      <c r="A60">
        <v>83</v>
      </c>
      <c r="B60" s="3">
        <f>_xlfn.IFS($A60&lt;$F$4,$B59*(1+$F$3)+$F$1*(1-$F$5)-$F$2,$A60&lt;60,$B59*(1+$F$3)-$F$2,$A60&gt;=60,IF($B59&gt;=$F$2,$B59*(1+$F$3)-$F$2,0))</f>
        <v>0</v>
      </c>
      <c r="C60" s="3">
        <f t="shared" si="1"/>
        <v>-27817.3981253051</v>
      </c>
    </row>
    <row r="61" spans="1:3">
      <c r="A61">
        <v>84</v>
      </c>
      <c r="B61" s="3">
        <f>_xlfn.IFS($A61&lt;$F$4,$B60*(1+$F$3)+$F$1*(1-$F$5)-$F$2,$A61&lt;60,$B60*(1+$F$3)-$F$2,$A61&gt;=60,IF($B60&gt;=$F$2,$B60*(1+$F$3)-$F$2,0))</f>
        <v>0</v>
      </c>
      <c r="C61" s="3">
        <f t="shared" si="1"/>
        <v>-79208.2680315703</v>
      </c>
    </row>
    <row r="62" spans="1:3">
      <c r="A62">
        <v>85</v>
      </c>
      <c r="B62" s="3">
        <f>_xlfn.IFS($A62&lt;$F$4,$B61*(1+$F$3)+$F$1*(1-$F$5)-$F$2,$A62&lt;60,$B61*(1+$F$3)-$F$2,$A62&gt;=60,IF($B61&gt;=$F$2,$B61*(1+$F$3)-$F$2,0))</f>
        <v>0</v>
      </c>
      <c r="C62" s="3">
        <f t="shared" si="1"/>
        <v>-133168.681433149</v>
      </c>
    </row>
    <row r="63" spans="1:3">
      <c r="A63">
        <v>86</v>
      </c>
      <c r="B63" s="3">
        <f>_xlfn.IFS($A63&lt;$F$4,$B62*(1+$F$3)+$F$1*(1-$F$5)-$F$2,$A63&lt;60,$B62*(1+$F$3)-$F$2,$A63&gt;=60,IF($B62&gt;=$F$2,$B62*(1+$F$3)-$F$2,0))</f>
        <v>0</v>
      </c>
      <c r="C63" s="3">
        <f t="shared" si="1"/>
        <v>-189827.115504806</v>
      </c>
    </row>
    <row r="64" spans="1:3">
      <c r="A64">
        <v>87</v>
      </c>
      <c r="B64" s="3">
        <f>_xlfn.IFS($A64&lt;$F$4,$B63*(1+$F$3)+$F$1*(1-$F$5)-$F$2,$A64&lt;60,$B63*(1+$F$3)-$F$2,$A64&gt;=60,IF($B63&gt;=$F$2,$B63*(1+$F$3)-$F$2,0))</f>
        <v>0</v>
      </c>
      <c r="C64" s="3">
        <f t="shared" si="1"/>
        <v>-249318.471280047</v>
      </c>
    </row>
    <row r="65" spans="1:3">
      <c r="A65">
        <v>88</v>
      </c>
      <c r="B65" s="3">
        <f>_xlfn.IFS($A65&lt;$F$4,$B64*(1+$F$3)+$F$1*(1-$F$5)-$F$2,$A65&lt;60,$B64*(1+$F$3)-$F$2,$A65&gt;=60,IF($B64&gt;=$F$2,$B64*(1+$F$3)-$F$2,0))</f>
        <v>0</v>
      </c>
      <c r="C65" s="3">
        <f t="shared" si="1"/>
        <v>-311784.394844049</v>
      </c>
    </row>
    <row r="66" spans="1:3">
      <c r="A66">
        <v>89</v>
      </c>
      <c r="B66" s="3">
        <f>_xlfn.IFS($A66&lt;$F$4,$B65*(1+$F$3)+$F$1*(1-$F$5)-$F$2,$A66&lt;60,$B65*(1+$F$3)-$F$2,$A66&gt;=60,IF($B65&gt;=$F$2,$B65*(1+$F$3)-$F$2,0))</f>
        <v>0</v>
      </c>
      <c r="C66" s="3">
        <f t="shared" si="1"/>
        <v>-377373.614586251</v>
      </c>
    </row>
    <row r="67" spans="1:3">
      <c r="A67">
        <v>90</v>
      </c>
      <c r="B67" s="3">
        <f>_xlfn.IFS($A67&lt;$F$4,$B66*(1+$F$3)+$F$1*(1-$F$5)-$F$2,$A67&lt;60,$B66*(1+$F$3)-$F$2,$A67&gt;=60,IF($B66&gt;=$F$2,$B66*(1+$F$3)-$F$2,0))</f>
        <v>0</v>
      </c>
      <c r="C67" s="3">
        <f t="shared" si="1"/>
        <v>-446242.295315564</v>
      </c>
    </row>
    <row r="68" spans="1:3">
      <c r="A68">
        <v>91</v>
      </c>
      <c r="B68" s="3">
        <f>_xlfn.IFS($A68&lt;$F$4,$B67*(1+$F$3)+$F$1*(1-$F$5)-$F$2,$A68&lt;60,$B67*(1+$F$3)-$F$2,$A68&gt;=60,IF($B67&gt;=$F$2,$B67*(1+$F$3)-$F$2,0))</f>
        <v>0</v>
      </c>
      <c r="C68" s="3">
        <f t="shared" ref="C68:C97" si="2">_xlfn.IFS($A68&lt;$F$4,$C67*(1+$F$3)+$F$1*$F$5,$A68&lt;60,$C67*(1+$F$3),$A68&gt;=60,IF($B67&gt;=$F$2,$C67*(1+$F$3),$C67*(1+$F$3)+($B67-$F$2)))</f>
        <v>-518554.410081342</v>
      </c>
    </row>
    <row r="69" spans="1:3">
      <c r="A69">
        <v>92</v>
      </c>
      <c r="B69" s="3">
        <f>_xlfn.IFS($A69&lt;$F$4,$B68*(1+$F$3)+$F$1*(1-$F$5)-$F$2,$A69&lt;60,$B68*(1+$F$3)-$F$2,$A69&gt;=60,IF($B68&gt;=$F$2,$B68*(1+$F$3)-$F$2,0))</f>
        <v>0</v>
      </c>
      <c r="C69" s="3">
        <f t="shared" si="2"/>
        <v>-594482.130585409</v>
      </c>
    </row>
    <row r="70" spans="1:3">
      <c r="A70">
        <v>93</v>
      </c>
      <c r="B70" s="3">
        <f>_xlfn.IFS($A70&lt;$F$4,$B69*(1+$F$3)+$F$1*(1-$F$5)-$F$2,$A70&lt;60,$B69*(1+$F$3)-$F$2,$A70&gt;=60,IF($B69&gt;=$F$2,$B69*(1+$F$3)-$F$2,0))</f>
        <v>0</v>
      </c>
      <c r="C70" s="3">
        <f t="shared" si="2"/>
        <v>-674206.23711468</v>
      </c>
    </row>
    <row r="71" spans="1:3">
      <c r="A71">
        <v>94</v>
      </c>
      <c r="B71" s="3">
        <f>_xlfn.IFS($A71&lt;$F$4,$B70*(1+$F$3)+$F$1*(1-$F$5)-$F$2,$A71&lt;60,$B70*(1+$F$3)-$F$2,$A71&gt;=60,IF($B70&gt;=$F$2,$B70*(1+$F$3)-$F$2,0))</f>
        <v>0</v>
      </c>
      <c r="C71" s="3">
        <f t="shared" si="2"/>
        <v>-757916.548970414</v>
      </c>
    </row>
    <row r="72" spans="1:3">
      <c r="A72">
        <v>95</v>
      </c>
      <c r="B72" s="3">
        <f>_xlfn.IFS($A72&lt;$F$4,$B71*(1+$F$3)+$F$1*(1-$F$5)-$F$2,$A72&lt;60,$B71*(1+$F$3)-$F$2,$A72&gt;=60,IF($B71&gt;=$F$2,$B71*(1+$F$3)-$F$2,0))</f>
        <v>0</v>
      </c>
      <c r="C72" s="3">
        <f t="shared" si="2"/>
        <v>-845812.376418935</v>
      </c>
    </row>
    <row r="73" spans="1:3">
      <c r="A73">
        <v>96</v>
      </c>
      <c r="B73" s="3">
        <f>_xlfn.IFS($A73&lt;$F$4,$B72*(1+$F$3)+$F$1*(1-$F$5)-$F$2,$A73&lt;60,$B72*(1+$F$3)-$F$2,$A73&gt;=60,IF($B72&gt;=$F$2,$B72*(1+$F$3)-$F$2,0))</f>
        <v>0</v>
      </c>
      <c r="C73" s="3">
        <f t="shared" si="2"/>
        <v>-938102.995239881</v>
      </c>
    </row>
    <row r="74" spans="1:3">
      <c r="A74">
        <v>97</v>
      </c>
      <c r="B74" s="3">
        <f>_xlfn.IFS($A74&lt;$F$4,$B73*(1+$F$3)+$F$1*(1-$F$5)-$F$2,$A74&lt;60,$B73*(1+$F$3)-$F$2,$A74&gt;=60,IF($B73&gt;=$F$2,$B73*(1+$F$3)-$F$2,0))</f>
        <v>0</v>
      </c>
      <c r="C74" s="3">
        <f t="shared" si="2"/>
        <v>-1035008.14500188</v>
      </c>
    </row>
    <row r="75" spans="1:3">
      <c r="A75">
        <v>98</v>
      </c>
      <c r="B75" s="3">
        <f>_xlfn.IFS($A75&lt;$F$4,$B74*(1+$F$3)+$F$1*(1-$F$5)-$F$2,$A75&lt;60,$B74*(1+$F$3)-$F$2,$A75&gt;=60,IF($B74&gt;=$F$2,$B74*(1+$F$3)-$F$2,0))</f>
        <v>0</v>
      </c>
      <c r="C75" s="3">
        <f t="shared" si="2"/>
        <v>-1136758.55225197</v>
      </c>
    </row>
    <row r="76" spans="1:3">
      <c r="A76">
        <v>99</v>
      </c>
      <c r="B76" s="3">
        <f>_xlfn.IFS($A76&lt;$F$4,$B75*(1+$F$3)+$F$1*(1-$F$5)-$F$2,$A76&lt;60,$B75*(1+$F$3)-$F$2,$A76&gt;=60,IF($B75&gt;=$F$2,$B75*(1+$F$3)-$F$2,0))</f>
        <v>0</v>
      </c>
      <c r="C76" s="3">
        <f t="shared" si="2"/>
        <v>-1243596.47986457</v>
      </c>
    </row>
    <row r="77" spans="1:3">
      <c r="A77">
        <v>100</v>
      </c>
      <c r="B77" s="3">
        <f>_xlfn.IFS($A77&lt;$F$4,$B76*(1+$F$3)+$F$1*(1-$F$5)-$F$2,$A77&lt;60,$B76*(1+$F$3)-$F$2,$A77&gt;=60,IF($B76&gt;=$F$2,$B76*(1+$F$3)-$F$2,0))</f>
        <v>0</v>
      </c>
      <c r="C77" s="3">
        <f t="shared" si="2"/>
        <v>-1355776.3038578</v>
      </c>
    </row>
    <row r="78" spans="1:3">
      <c r="A78">
        <v>101</v>
      </c>
      <c r="B78" s="3">
        <f>_xlfn.IFS($A78&lt;$F$4,$B77*(1+$F$3)+$F$1*(1-$F$5)-$F$2,$A78&lt;60,$B77*(1+$F$3)-$F$2,$A78&gt;=60,IF($B77&gt;=$F$2,$B77*(1+$F$3)-$F$2,0))</f>
        <v>0</v>
      </c>
      <c r="C78" s="3">
        <f t="shared" si="2"/>
        <v>-1473565.11905069</v>
      </c>
    </row>
    <row r="79" spans="1:3">
      <c r="A79">
        <v>102</v>
      </c>
      <c r="B79" s="3">
        <f>_xlfn.IFS($A79&lt;$F$4,$B78*(1+$F$3)+$F$1*(1-$F$5)-$F$2,$A79&lt;60,$B78*(1+$F$3)-$F$2,$A79&gt;=60,IF($B78&gt;=$F$2,$B78*(1+$F$3)-$F$2,0))</f>
        <v>0</v>
      </c>
      <c r="C79" s="3">
        <f t="shared" si="2"/>
        <v>-1597243.37500322</v>
      </c>
    </row>
    <row r="80" spans="1:3">
      <c r="A80">
        <v>103</v>
      </c>
      <c r="B80" s="3">
        <f>_xlfn.IFS($A80&lt;$F$4,$B79*(1+$F$3)+$F$1*(1-$F$5)-$F$2,$A80&lt;60,$B79*(1+$F$3)-$F$2,$A80&gt;=60,IF($B79&gt;=$F$2,$B79*(1+$F$3)-$F$2,0))</f>
        <v>0</v>
      </c>
      <c r="C80" s="3">
        <f t="shared" si="2"/>
        <v>-1727105.54375338</v>
      </c>
    </row>
    <row r="81" spans="1:3">
      <c r="A81">
        <v>104</v>
      </c>
      <c r="B81" s="3">
        <f>_xlfn.IFS($A81&lt;$F$4,$B80*(1+$F$3)+$F$1*(1-$F$5)-$F$2,$A81&lt;60,$B80*(1+$F$3)-$F$2,$A81&gt;=60,IF($B80&gt;=$F$2,$B80*(1+$F$3)-$F$2,0))</f>
        <v>0</v>
      </c>
      <c r="C81" s="3">
        <f t="shared" si="2"/>
        <v>-1863460.82094105</v>
      </c>
    </row>
    <row r="82" spans="1:3">
      <c r="A82">
        <v>105</v>
      </c>
      <c r="B82" s="3">
        <f>_xlfn.IFS($A82&lt;$F$4,$B81*(1+$F$3)+$F$1*(1-$F$5)-$F$2,$A82&lt;60,$B81*(1+$F$3)-$F$2,$A82&gt;=60,IF($B81&gt;=$F$2,$B81*(1+$F$3)-$F$2,0))</f>
        <v>0</v>
      </c>
      <c r="C82" s="3">
        <f t="shared" si="2"/>
        <v>-2006633.8619881</v>
      </c>
    </row>
    <row r="83" spans="1:3">
      <c r="A83">
        <v>106</v>
      </c>
      <c r="B83" s="3">
        <f>_xlfn.IFS($A83&lt;$F$4,$B82*(1+$F$3)+$F$1*(1-$F$5)-$F$2,$A83&lt;60,$B82*(1+$F$3)-$F$2,$A83&gt;=60,IF($B82&gt;=$F$2,$B82*(1+$F$3)-$F$2,0))</f>
        <v>0</v>
      </c>
      <c r="C83" s="3">
        <f t="shared" si="2"/>
        <v>-2156965.55508751</v>
      </c>
    </row>
    <row r="84" spans="1:3">
      <c r="A84">
        <v>107</v>
      </c>
      <c r="B84" s="3">
        <f>_xlfn.IFS($A84&lt;$F$4,$B83*(1+$F$3)+$F$1*(1-$F$5)-$F$2,$A84&lt;60,$B83*(1+$F$3)-$F$2,$A84&gt;=60,IF($B83&gt;=$F$2,$B83*(1+$F$3)-$F$2,0))</f>
        <v>0</v>
      </c>
      <c r="C84" s="3">
        <f t="shared" si="2"/>
        <v>-2314813.83284188</v>
      </c>
    </row>
    <row r="85" spans="1:3">
      <c r="A85">
        <v>108</v>
      </c>
      <c r="B85" s="3">
        <f>_xlfn.IFS($A85&lt;$F$4,$B84*(1+$F$3)+$F$1*(1-$F$5)-$F$2,$A85&lt;60,$B84*(1+$F$3)-$F$2,$A85&gt;=60,IF($B84&gt;=$F$2,$B84*(1+$F$3)-$F$2,0))</f>
        <v>0</v>
      </c>
      <c r="C85" s="3">
        <f t="shared" si="2"/>
        <v>-2480554.52448398</v>
      </c>
    </row>
    <row r="86" spans="1:3">
      <c r="A86">
        <v>109</v>
      </c>
      <c r="B86" s="3">
        <f>_xlfn.IFS($A86&lt;$F$4,$B85*(1+$F$3)+$F$1*(1-$F$5)-$F$2,$A86&lt;60,$B85*(1+$F$3)-$F$2,$A86&gt;=60,IF($B85&gt;=$F$2,$B85*(1+$F$3)-$F$2,0))</f>
        <v>0</v>
      </c>
      <c r="C86" s="3">
        <f t="shared" si="2"/>
        <v>-2654582.25070818</v>
      </c>
    </row>
    <row r="87" spans="1:3">
      <c r="A87">
        <v>110</v>
      </c>
      <c r="B87" s="3">
        <f>_xlfn.IFS($A87&lt;$F$4,$B86*(1+$F$3)+$F$1*(1-$F$5)-$F$2,$A87&lt;60,$B86*(1+$F$3)-$F$2,$A87&gt;=60,IF($B86&gt;=$F$2,$B86*(1+$F$3)-$F$2,0))</f>
        <v>0</v>
      </c>
      <c r="C87" s="3">
        <f t="shared" si="2"/>
        <v>-2837311.36324359</v>
      </c>
    </row>
    <row r="88" spans="1:3">
      <c r="A88">
        <v>111</v>
      </c>
      <c r="B88" s="3">
        <f>_xlfn.IFS($A88&lt;$F$4,$B87*(1+$F$3)+$F$1*(1-$F$5)-$F$2,$A88&lt;60,$B87*(1+$F$3)-$F$2,$A88&gt;=60,IF($B87&gt;=$F$2,$B87*(1+$F$3)-$F$2,0))</f>
        <v>0</v>
      </c>
      <c r="C88" s="3">
        <f t="shared" si="2"/>
        <v>-3029176.93140577</v>
      </c>
    </row>
    <row r="89" spans="1:3">
      <c r="A89">
        <v>112</v>
      </c>
      <c r="B89" s="3">
        <f>_xlfn.IFS($A89&lt;$F$4,$B88*(1+$F$3)+$F$1*(1-$F$5)-$F$2,$A89&lt;60,$B88*(1+$F$3)-$F$2,$A89&gt;=60,IF($B88&gt;=$F$2,$B88*(1+$F$3)-$F$2,0))</f>
        <v>0</v>
      </c>
      <c r="C89" s="3">
        <f t="shared" si="2"/>
        <v>-3230635.77797605</v>
      </c>
    </row>
    <row r="90" spans="1:3">
      <c r="A90">
        <v>113</v>
      </c>
      <c r="B90" s="3">
        <f>_xlfn.IFS($A90&lt;$F$4,$B89*(1+$F$3)+$F$1*(1-$F$5)-$F$2,$A90&lt;60,$B89*(1+$F$3)-$F$2,$A90&gt;=60,IF($B89&gt;=$F$2,$B89*(1+$F$3)-$F$2,0))</f>
        <v>0</v>
      </c>
      <c r="C90" s="3">
        <f t="shared" si="2"/>
        <v>-3442167.56687486</v>
      </c>
    </row>
    <row r="91" spans="1:3">
      <c r="A91">
        <v>114</v>
      </c>
      <c r="B91" s="3">
        <f>_xlfn.IFS($A91&lt;$F$4,$B90*(1+$F$3)+$F$1*(1-$F$5)-$F$2,$A91&lt;60,$B90*(1+$F$3)-$F$2,$A91&gt;=60,IF($B90&gt;=$F$2,$B90*(1+$F$3)-$F$2,0))</f>
        <v>0</v>
      </c>
      <c r="C91" s="3">
        <f t="shared" si="2"/>
        <v>-3664275.9452186</v>
      </c>
    </row>
    <row r="92" spans="1:3">
      <c r="A92">
        <v>115</v>
      </c>
      <c r="B92" s="3">
        <f>_xlfn.IFS($A92&lt;$F$4,$B91*(1+$F$3)+$F$1*(1-$F$5)-$F$2,$A92&lt;60,$B91*(1+$F$3)-$F$2,$A92&gt;=60,IF($B91&gt;=$F$2,$B91*(1+$F$3)-$F$2,0))</f>
        <v>0</v>
      </c>
      <c r="C92" s="3">
        <f t="shared" si="2"/>
        <v>-3897489.74247953</v>
      </c>
    </row>
    <row r="93" spans="1:3">
      <c r="A93">
        <v>116</v>
      </c>
      <c r="B93" s="3">
        <f>_xlfn.IFS($A93&lt;$F$4,$B92*(1+$F$3)+$F$1*(1-$F$5)-$F$2,$A93&lt;60,$B92*(1+$F$3)-$F$2,$A93&gt;=60,IF($B92&gt;=$F$2,$B92*(1+$F$3)-$F$2,0))</f>
        <v>0</v>
      </c>
      <c r="C93" s="3">
        <f t="shared" si="2"/>
        <v>-4142364.22960351</v>
      </c>
    </row>
    <row r="94" spans="1:3">
      <c r="A94">
        <v>117</v>
      </c>
      <c r="B94" s="3">
        <f>_xlfn.IFS($A94&lt;$F$4,$B93*(1+$F$3)+$F$1*(1-$F$5)-$F$2,$A94&lt;60,$B93*(1+$F$3)-$F$2,$A94&gt;=60,IF($B93&gt;=$F$2,$B93*(1+$F$3)-$F$2,0))</f>
        <v>0</v>
      </c>
      <c r="C94" s="3">
        <f t="shared" si="2"/>
        <v>-4399482.44108368</v>
      </c>
    </row>
    <row r="95" spans="1:3">
      <c r="A95">
        <v>118</v>
      </c>
      <c r="B95" s="3">
        <f>_xlfn.IFS($A95&lt;$F$4,$B94*(1+$F$3)+$F$1*(1-$F$5)-$F$2,$A95&lt;60,$B94*(1+$F$3)-$F$2,$A95&gt;=60,IF($B94&gt;=$F$2,$B94*(1+$F$3)-$F$2,0))</f>
        <v>0</v>
      </c>
      <c r="C95" s="3">
        <f t="shared" si="2"/>
        <v>-4669456.56313787</v>
      </c>
    </row>
    <row r="96" spans="1:3">
      <c r="A96">
        <v>119</v>
      </c>
      <c r="B96" s="3">
        <f>_xlfn.IFS($A96&lt;$F$4,$B95*(1+$F$3)+$F$1*(1-$F$5)-$F$2,$A96&lt;60,$B95*(1+$F$3)-$F$2,$A96&gt;=60,IF($B95&gt;=$F$2,$B95*(1+$F$3)-$F$2,0))</f>
        <v>0</v>
      </c>
      <c r="C96" s="3">
        <f t="shared" si="2"/>
        <v>-4952929.39129476</v>
      </c>
    </row>
    <row r="97" spans="1:3">
      <c r="A97">
        <v>120</v>
      </c>
      <c r="B97" s="3">
        <f>_xlfn.IFS($A97&lt;$F$4,$B96*(1+$F$3)+$F$1*(1-$F$5)-$F$2,$A97&lt;60,$B96*(1+$F$3)-$F$2,$A97&gt;=60,IF($B96&gt;=$F$2,$B96*(1+$F$3)-$F$2,0))</f>
        <v>0</v>
      </c>
      <c r="C97" s="3">
        <f t="shared" si="2"/>
        <v>-5250575.8608595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data</vt:lpstr>
      <vt:lpstr>RAge 40</vt:lpstr>
      <vt:lpstr>RAge 40 Just Short</vt:lpstr>
      <vt:lpstr>RAge 39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Chen Xi Lee</dc:creator>
  <cp:lastModifiedBy>Danny Chen Xi Lee</cp:lastModifiedBy>
  <dcterms:created xsi:type="dcterms:W3CDTF">2024-09-14T06:44:59Z</dcterms:created>
  <dcterms:modified xsi:type="dcterms:W3CDTF">2024-09-15T08:40:13Z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59F97B79B503425C8985EFBCAE8D3325_11</vt:lpwstr>
  </property>
  <property fmtid="{D5CDD505-2E9C-101B-9397-08002B2CF9AE}" pid="3" name="KSOProductBuildVer">
    <vt:lpwstr>1033-12.2.0.17562</vt:lpwstr>
  </property>
</Properties>
</file>