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/>
  <mc:AlternateContent xmlns:mc="http://schemas.openxmlformats.org/markup-compatibility/2006">
    <mc:Choice Requires="x15">
      <x15ac:absPath xmlns:x15ac="http://schemas.microsoft.com/office/spreadsheetml/2010/11/ac" url="https://hankypanky-my.sharepoint.com/personal/hillary_hankypanky_com/Documents/"/>
    </mc:Choice>
  </mc:AlternateContent>
  <xr:revisionPtr revIDLastSave="0" documentId="8_{5D50AF71-2707-E146-BB35-D1A666D60087}" xr6:coauthVersionLast="47" xr6:coauthVersionMax="47" xr10:uidLastSave="{00000000-0000-0000-0000-000000000000}"/>
  <bookViews>
    <workbookView xWindow="-36140" yWindow="500" windowWidth="34560" windowHeight="19940" activeTab="1" xr2:uid="{CC3E9369-E8B5-4161-98A0-AD7B884D8109}"/>
  </bookViews>
  <sheets>
    <sheet name="Media Spend" sheetId="4" r:id="rId1"/>
    <sheet name="Email" sheetId="3" r:id="rId2"/>
    <sheet name="Returns" sheetId="2" r:id="rId3"/>
    <sheet name="Web Analytics" sheetId="7" r:id="rId4"/>
    <sheet name="Marketing Channel Breakdown" sheetId="6" state="hidden" r:id="rId5"/>
    <sheet name="Web analytics - 2" sheetId="1" state="hidden" r:id="rId6"/>
    <sheet name="Technology Spend" sheetId="5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3" i="3" l="1"/>
  <c r="R23" i="3"/>
  <c r="L23" i="3"/>
  <c r="F23" i="3"/>
  <c r="S16" i="3"/>
  <c r="R16" i="3"/>
  <c r="L9" i="3"/>
  <c r="M9" i="3"/>
  <c r="L10" i="3"/>
  <c r="M10" i="3"/>
  <c r="L11" i="3"/>
  <c r="M11" i="3"/>
  <c r="L12" i="3"/>
  <c r="M12" i="3"/>
  <c r="L13" i="3"/>
  <c r="M13" i="3"/>
  <c r="L14" i="3"/>
  <c r="M14" i="3"/>
  <c r="L15" i="3"/>
  <c r="M15" i="3"/>
  <c r="L18" i="3"/>
  <c r="M18" i="3"/>
  <c r="L19" i="3"/>
  <c r="M19" i="3"/>
  <c r="L20" i="3"/>
  <c r="M20" i="3"/>
  <c r="L21" i="3"/>
  <c r="M21" i="3"/>
  <c r="L22" i="3"/>
  <c r="M22" i="3"/>
  <c r="F9" i="3"/>
  <c r="G9" i="3"/>
  <c r="F10" i="3"/>
  <c r="G10" i="3"/>
  <c r="F11" i="3"/>
  <c r="G11" i="3"/>
  <c r="F12" i="3"/>
  <c r="G12" i="3"/>
  <c r="F13" i="3"/>
  <c r="G13" i="3"/>
  <c r="F14" i="3"/>
  <c r="G14" i="3"/>
  <c r="F15" i="3"/>
  <c r="G15" i="3"/>
  <c r="F18" i="3"/>
  <c r="G18" i="3"/>
  <c r="F19" i="3"/>
  <c r="G19" i="3"/>
  <c r="F20" i="3"/>
  <c r="G20" i="3"/>
  <c r="F21" i="3"/>
  <c r="G21" i="3"/>
  <c r="F22" i="3"/>
  <c r="G22" i="3"/>
  <c r="M8" i="3"/>
  <c r="M16" i="3" s="1"/>
  <c r="G8" i="3"/>
  <c r="G16" i="3" s="1"/>
  <c r="F8" i="3"/>
  <c r="F16" i="3" s="1"/>
  <c r="L8" i="3"/>
  <c r="L16" i="3" s="1"/>
  <c r="O40" i="4"/>
  <c r="N40" i="4"/>
  <c r="H40" i="4"/>
  <c r="L10" i="2"/>
  <c r="M10" i="2"/>
  <c r="N10" i="2"/>
  <c r="O10" i="2"/>
  <c r="D16" i="2"/>
  <c r="E16" i="2"/>
  <c r="F16" i="2"/>
  <c r="G16" i="2"/>
  <c r="G40" i="4"/>
  <c r="G23" i="3" l="1"/>
  <c r="M23" i="3"/>
</calcChain>
</file>

<file path=xl/sharedStrings.xml><?xml version="1.0" encoding="utf-8"?>
<sst xmlns="http://schemas.openxmlformats.org/spreadsheetml/2006/main" count="552" uniqueCount="101">
  <si>
    <t>Year</t>
  </si>
  <si>
    <t>Month</t>
  </si>
  <si>
    <t>Channel</t>
  </si>
  <si>
    <t>Partner</t>
  </si>
  <si>
    <t>Media Spend</t>
  </si>
  <si>
    <t>Agency Spend</t>
  </si>
  <si>
    <t>Jan</t>
  </si>
  <si>
    <t>Paid search</t>
  </si>
  <si>
    <t>Google/Bing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</si>
  <si>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</si>
  <si>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</si>
  <si>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</si>
  <si>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</si>
  <si>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</si>
  <si>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</si>
  <si>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</si>
  <si>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</si>
  <si>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</si>
  <si>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</si>
  <si>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</si>
  <si>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Paid Social</t>
  </si>
  <si>
    <t>Meta/Pin</t>
  </si>
  <si>
    <t>Affiliate</t>
  </si>
  <si>
    <t>Pepperjam</t>
  </si>
  <si>
    <t>Total</t>
  </si>
  <si>
    <t>Campaign</t>
  </si>
  <si>
    <t>Flows</t>
  </si>
  <si>
    <t>Type (Batch Marketing, Triggered, Transactional)</t>
  </si>
  <si>
    <t>Sends</t>
  </si>
  <si>
    <t>Clicks</t>
  </si>
  <si>
    <t>N/A</t>
  </si>
  <si>
    <t>Flow</t>
  </si>
  <si>
    <t>Gross sales</t>
  </si>
  <si>
    <t>Discounts</t>
  </si>
  <si>
    <t>Returns</t>
  </si>
  <si>
    <t>Net sales</t>
  </si>
  <si>
    <t>Website Analytics</t>
  </si>
  <si>
    <t>Sessions</t>
  </si>
  <si>
    <t>Sessions with cart additions</t>
  </si>
  <si>
    <t>Added to cart rate</t>
  </si>
  <si>
    <t>Sessions that reached checkout</t>
  </si>
  <si>
    <t>Reached checkout rate</t>
  </si>
  <si>
    <t>Sessions that completed checkout</t>
  </si>
  <si>
    <t>Checkout conversion rate</t>
  </si>
  <si>
    <t>Conversion rate</t>
  </si>
  <si>
    <t>Pageviews per session</t>
  </si>
  <si>
    <t>Pageviews</t>
  </si>
  <si>
    <t>January</t>
  </si>
  <si>
    <t>February</t>
  </si>
  <si>
    <t>March</t>
  </si>
  <si>
    <t>April</t>
  </si>
  <si>
    <t>June</t>
  </si>
  <si>
    <t>July</t>
  </si>
  <si>
    <t>August</t>
  </si>
  <si>
    <t>September</t>
  </si>
  <si>
    <t>October</t>
  </si>
  <si>
    <t>November</t>
  </si>
  <si>
    <t>December</t>
  </si>
  <si>
    <t>Recap:</t>
  </si>
  <si>
    <r>
      <t>Sessions</t>
    </r>
    <r>
      <rPr>
        <sz val="10"/>
        <color theme="1"/>
        <rFont val="Aptos Narrow"/>
        <scheme val="minor"/>
      </rPr>
      <t xml:space="preserve"> ranged from ~285K (March '24) to 454K (May '25).</t>
    </r>
  </si>
  <si>
    <r>
      <t>Add-to-Cart Rate</t>
    </r>
    <r>
      <rPr>
        <sz val="10"/>
        <color theme="1"/>
        <rFont val="Aptos Narrow"/>
        <scheme val="minor"/>
      </rPr>
      <t xml:space="preserve"> improved significantly from </t>
    </r>
    <r>
      <rPr>
        <b/>
        <sz val="10"/>
        <color theme="1"/>
        <rFont val="Aptos Narrow"/>
        <scheme val="minor"/>
      </rPr>
      <t>3% in Jan '24</t>
    </r>
    <r>
      <rPr>
        <sz val="10"/>
        <color theme="1"/>
        <rFont val="Aptos Narrow"/>
        <scheme val="minor"/>
      </rPr>
      <t xml:space="preserve"> to </t>
    </r>
    <r>
      <rPr>
        <b/>
        <sz val="10"/>
        <color theme="1"/>
        <rFont val="Aptos Narrow"/>
        <scheme val="minor"/>
      </rPr>
      <t>13% in Nov–Dec '24 and May '25</t>
    </r>
    <r>
      <rPr>
        <sz val="10"/>
        <color theme="1"/>
        <rFont val="Aptos Narrow"/>
        <scheme val="minor"/>
      </rPr>
      <t>.</t>
    </r>
  </si>
  <si>
    <r>
      <t>Reached Checkout Rate</t>
    </r>
    <r>
      <rPr>
        <sz val="10"/>
        <color theme="1"/>
        <rFont val="Aptos Narrow"/>
        <scheme val="minor"/>
      </rPr>
      <t xml:space="preserve"> consistently hovered between </t>
    </r>
    <r>
      <rPr>
        <b/>
        <sz val="10"/>
        <color theme="1"/>
        <rFont val="Aptos Narrow"/>
        <scheme val="minor"/>
      </rPr>
      <t>3–8%</t>
    </r>
    <r>
      <rPr>
        <sz val="10"/>
        <color theme="1"/>
        <rFont val="Aptos Narrow"/>
        <scheme val="minor"/>
      </rPr>
      <t>.</t>
    </r>
  </si>
  <si>
    <t>April '25 and May '25 had high sessions with new channels, sale time period and top of the funnel media supporting leakproof</t>
  </si>
  <si>
    <t>Marketing Channel Breakdown</t>
  </si>
  <si>
    <t>Marketing Channel</t>
  </si>
  <si>
    <t>Ad Spend</t>
  </si>
  <si>
    <t>Gross-discount (Shopify)</t>
  </si>
  <si>
    <t>CTR</t>
  </si>
  <si>
    <t>Conversion Rate</t>
  </si>
  <si>
    <t>Orders</t>
  </si>
  <si>
    <t>New Customers</t>
  </si>
  <si>
    <t>paid social</t>
  </si>
  <si>
    <t>organic social</t>
  </si>
  <si>
    <t>paid search</t>
  </si>
  <si>
    <t>shopping</t>
  </si>
  <si>
    <t>display</t>
  </si>
  <si>
    <t>organic search</t>
  </si>
  <si>
    <t>affiliates</t>
  </si>
  <si>
    <t>email</t>
  </si>
  <si>
    <t>sms</t>
  </si>
  <si>
    <t>direct</t>
  </si>
  <si>
    <t>Other</t>
  </si>
  <si>
    <t>Unattributed</t>
  </si>
  <si>
    <t xml:space="preserve">2025 (Jan- May) </t>
  </si>
  <si>
    <t xml:space="preserve">
</t>
  </si>
  <si>
    <t>Source</t>
  </si>
  <si>
    <t>Medium</t>
  </si>
  <si>
    <t>Channel Group</t>
  </si>
  <si>
    <t>Sessions with 2+ Page Views</t>
  </si>
  <si>
    <t>Sessions with Product View</t>
  </si>
  <si>
    <t>Sessions with Add to Cart</t>
  </si>
  <si>
    <t>Sessions with Checkout Start</t>
  </si>
  <si>
    <t>Sessions with Transaction</t>
  </si>
  <si>
    <t>Transactions</t>
  </si>
  <si>
    <t>Units Sold</t>
  </si>
  <si>
    <t>Demand Revenue</t>
  </si>
  <si>
    <t>Revenue Returned</t>
  </si>
  <si>
    <t>Company</t>
  </si>
  <si>
    <t>Tool</t>
  </si>
  <si>
    <t>Spend</t>
  </si>
  <si>
    <t xml:space="preserve">NOTE - Included in the IT rollup from Sarah Kroog. Both 2024 and 2025 are included.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</si>
</sst>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$&quot;#,##0_);[Red]\(&quot;$&quot;#,##0\)"/>
    <numFmt numFmtId="8" formatCode="&quot;$&quot;#,##0.00_);[Red]\(&quot;$&quot;#,##0.00\)"/>
    <numFmt numFmtId="164" formatCode="&quot;$&quot;#,##0.00"/>
    <numFmt numFmtId="165" formatCode="_(* #,##0_);_(* \(#,##0\);_(* &quot;-&quot;??_);_(@_)"/>
    <numFmt numFmtId="166" formatCode="_(* #,##0_);_(* \(#,##0\);_(* &quot;-&quot;???_);_(@_)"/>
  </numFmts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b/>
      <sz val="11"/>
      <color theme="1"/>
      <name val="Aptos Narrow"/>
      <scheme val="minor"/>
    </font>
    <font>
      <b/>
      <sz val="10"/>
      <color rgb="FF000000"/>
      <name val="Helvetica Neue"/>
      <family val="2"/>
    </font>
    <font>
      <sz val="10"/>
      <color rgb="FF000000"/>
      <name val="Helvetica Neue"/>
      <family val="2"/>
    </font>
    <font>
      <sz val="12"/>
      <color theme="1"/>
      <name val="Helvetica"/>
      <family val="2"/>
    </font>
    <font>
      <sz val="11"/>
      <color rgb="FF000000"/>
      <name val="Aptos Narrow"/>
      <family val="2"/>
    </font>
    <font>
      <sz val="9"/>
      <color theme="1"/>
      <name val="Aptos Narrow"/>
      <scheme val="minor"/>
    </font>
    <font>
      <b/>
      <sz val="9"/>
      <color theme="1"/>
      <name val="Aptos Narrow"/>
      <scheme val="minor"/>
    </font>
    <font>
      <b/>
      <sz val="9"/>
      <color rgb="FF000000"/>
      <name val="Aptos Narrow"/>
      <scheme val="minor"/>
    </font>
    <font>
      <sz val="9"/>
      <color rgb="FF000000"/>
      <name val="Aptos Narrow"/>
      <scheme val="minor"/>
    </font>
    <font>
      <b/>
      <sz val="10"/>
      <color theme="1"/>
      <name val="Aptos Narrow"/>
      <scheme val="minor"/>
    </font>
    <font>
      <sz val="10"/>
      <color theme="1"/>
      <name val="Aptos Narrow"/>
      <scheme val="minor"/>
    </font>
    <font>
      <b/>
      <sz val="10"/>
      <color rgb="FF000000"/>
      <name val="Aptos Narrow"/>
      <scheme val="minor"/>
    </font>
    <font>
      <sz val="10"/>
      <color rgb="FF000000"/>
      <name val="Aptos Narrow"/>
      <scheme val="minor"/>
    </font>
    <font>
      <sz val="11"/>
      <color rgb="FF000000"/>
      <name val="Aptos Narrow"/>
    </font>
    <font>
      <b/>
      <sz val="11"/>
      <color theme="1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0B3B2"/>
        <bgColor indexed="64"/>
      </patternFill>
    </fill>
    <fill>
      <patternFill patternType="solid">
        <fgColor rgb="FFD4D4D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7">
    <xf numFmtId="0" fontId="0" fillId="0" borderId="0" xfId="0"/>
    <xf numFmtId="6" fontId="0" fillId="0" borderId="0" xfId="0" applyNumberFormat="1"/>
    <xf numFmtId="0" fontId="0" fillId="0" borderId="0" xfId="0" applyAlignment="1">
      <alignment horizontal="right"/>
    </xf>
    <xf numFmtId="0" fontId="1" fillId="0" borderId="0" xfId="0" applyFont="1"/>
    <xf numFmtId="6" fontId="1" fillId="0" borderId="0" xfId="0" applyNumberFormat="1" applyFont="1"/>
    <xf numFmtId="6" fontId="1" fillId="0" borderId="0" xfId="0" applyNumberFormat="1" applyFont="1" applyAlignment="1">
      <alignment readingOrder="1"/>
    </xf>
    <xf numFmtId="0" fontId="3" fillId="0" borderId="0" xfId="0" applyFont="1"/>
    <xf numFmtId="14" fontId="3" fillId="0" borderId="0" xfId="0" applyNumberFormat="1" applyFont="1"/>
    <xf numFmtId="0" fontId="2" fillId="0" borderId="0" xfId="0" applyFont="1"/>
    <xf numFmtId="164" fontId="2" fillId="0" borderId="0" xfId="0" applyNumberFormat="1" applyFont="1"/>
    <xf numFmtId="164" fontId="0" fillId="0" borderId="0" xfId="0" applyNumberFormat="1"/>
    <xf numFmtId="0" fontId="3" fillId="2" borderId="0" xfId="0" applyFont="1" applyFill="1"/>
    <xf numFmtId="164" fontId="2" fillId="2" borderId="0" xfId="0" applyNumberFormat="1" applyFont="1" applyFill="1"/>
    <xf numFmtId="164" fontId="0" fillId="2" borderId="0" xfId="0" applyNumberFormat="1" applyFill="1"/>
    <xf numFmtId="0" fontId="0" fillId="0" borderId="0" xfId="0" applyAlignment="1">
      <alignment horizontal="left"/>
    </xf>
    <xf numFmtId="164" fontId="3" fillId="0" borderId="0" xfId="0" applyNumberFormat="1" applyFont="1"/>
    <xf numFmtId="164" fontId="3" fillId="2" borderId="0" xfId="0" applyNumberFormat="1" applyFont="1" applyFill="1"/>
    <xf numFmtId="0" fontId="4" fillId="0" borderId="0" xfId="0" applyFont="1" applyAlignment="1">
      <alignment horizontal="left"/>
    </xf>
    <xf numFmtId="0" fontId="5" fillId="0" borderId="0" xfId="0" applyFont="1"/>
    <xf numFmtId="14" fontId="5" fillId="0" borderId="0" xfId="0" applyNumberFormat="1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4" fillId="0" borderId="0" xfId="0" applyFont="1"/>
    <xf numFmtId="0" fontId="9" fillId="0" borderId="0" xfId="0" applyFont="1"/>
    <xf numFmtId="0" fontId="10" fillId="7" borderId="0" xfId="0" applyFont="1" applyFill="1" applyAlignment="1">
      <alignment horizontal="left"/>
    </xf>
    <xf numFmtId="0" fontId="11" fillId="7" borderId="2" xfId="0" applyFont="1" applyFill="1" applyBorder="1"/>
    <xf numFmtId="0" fontId="11" fillId="7" borderId="3" xfId="0" applyFont="1" applyFill="1" applyBorder="1"/>
    <xf numFmtId="0" fontId="11" fillId="7" borderId="4" xfId="0" applyFont="1" applyFill="1" applyBorder="1"/>
    <xf numFmtId="0" fontId="11" fillId="0" borderId="0" xfId="0" applyFont="1" applyAlignment="1">
      <alignment wrapText="1"/>
    </xf>
    <xf numFmtId="0" fontId="11" fillId="0" borderId="0" xfId="0" applyFont="1"/>
    <xf numFmtId="0" fontId="11" fillId="0" borderId="5" xfId="0" applyFont="1" applyBorder="1"/>
    <xf numFmtId="8" fontId="12" fillId="0" borderId="0" xfId="0" applyNumberFormat="1" applyFont="1"/>
    <xf numFmtId="3" fontId="12" fillId="0" borderId="0" xfId="0" applyNumberFormat="1" applyFont="1"/>
    <xf numFmtId="10" fontId="12" fillId="0" borderId="0" xfId="0" applyNumberFormat="1" applyFont="1"/>
    <xf numFmtId="3" fontId="12" fillId="0" borderId="6" xfId="0" applyNumberFormat="1" applyFont="1" applyBorder="1"/>
    <xf numFmtId="0" fontId="12" fillId="0" borderId="0" xfId="0" applyFont="1"/>
    <xf numFmtId="0" fontId="12" fillId="0" borderId="6" xfId="0" applyFont="1" applyBorder="1"/>
    <xf numFmtId="0" fontId="9" fillId="0" borderId="5" xfId="0" applyFont="1" applyBorder="1"/>
    <xf numFmtId="0" fontId="9" fillId="0" borderId="7" xfId="0" applyFont="1" applyBorder="1"/>
    <xf numFmtId="8" fontId="12" fillId="0" borderId="8" xfId="0" applyNumberFormat="1" applyFont="1" applyBorder="1"/>
    <xf numFmtId="3" fontId="12" fillId="0" borderId="8" xfId="0" applyNumberFormat="1" applyFont="1" applyBorder="1"/>
    <xf numFmtId="10" fontId="12" fillId="0" borderId="8" xfId="0" applyNumberFormat="1" applyFont="1" applyBorder="1"/>
    <xf numFmtId="3" fontId="12" fillId="0" borderId="9" xfId="0" applyNumberFormat="1" applyFont="1" applyBorder="1"/>
    <xf numFmtId="0" fontId="9" fillId="0" borderId="0" xfId="0" applyFont="1" applyAlignment="1">
      <alignment wrapText="1"/>
    </xf>
    <xf numFmtId="0" fontId="13" fillId="8" borderId="0" xfId="0" applyFont="1" applyFill="1"/>
    <xf numFmtId="9" fontId="13" fillId="8" borderId="0" xfId="0" applyNumberFormat="1" applyFont="1" applyFill="1" applyAlignment="1">
      <alignment wrapText="1"/>
    </xf>
    <xf numFmtId="2" fontId="13" fillId="8" borderId="0" xfId="0" applyNumberFormat="1" applyFont="1" applyFill="1" applyAlignment="1">
      <alignment wrapText="1"/>
    </xf>
    <xf numFmtId="0" fontId="13" fillId="8" borderId="0" xfId="0" applyFont="1" applyFill="1" applyAlignment="1">
      <alignment wrapText="1"/>
    </xf>
    <xf numFmtId="9" fontId="14" fillId="0" borderId="0" xfId="0" applyNumberFormat="1" applyFont="1" applyAlignment="1">
      <alignment wrapText="1"/>
    </xf>
    <xf numFmtId="0" fontId="14" fillId="0" borderId="0" xfId="0" applyFont="1"/>
    <xf numFmtId="0" fontId="15" fillId="4" borderId="1" xfId="0" applyFont="1" applyFill="1" applyBorder="1"/>
    <xf numFmtId="0" fontId="15" fillId="4" borderId="1" xfId="0" applyFont="1" applyFill="1" applyBorder="1" applyAlignment="1">
      <alignment wrapText="1"/>
    </xf>
    <xf numFmtId="9" fontId="15" fillId="4" borderId="1" xfId="0" applyNumberFormat="1" applyFont="1" applyFill="1" applyBorder="1" applyAlignment="1">
      <alignment wrapText="1"/>
    </xf>
    <xf numFmtId="2" fontId="15" fillId="4" borderId="1" xfId="0" applyNumberFormat="1" applyFont="1" applyFill="1" applyBorder="1" applyAlignment="1">
      <alignment wrapText="1"/>
    </xf>
    <xf numFmtId="0" fontId="15" fillId="4" borderId="12" xfId="0" applyFont="1" applyFill="1" applyBorder="1" applyAlignment="1">
      <alignment wrapText="1"/>
    </xf>
    <xf numFmtId="9" fontId="15" fillId="0" borderId="0" xfId="0" applyNumberFormat="1" applyFont="1" applyAlignment="1">
      <alignment wrapText="1"/>
    </xf>
    <xf numFmtId="0" fontId="15" fillId="0" borderId="0" xfId="0" applyFont="1"/>
    <xf numFmtId="0" fontId="14" fillId="6" borderId="0" xfId="0" applyFont="1" applyFill="1"/>
    <xf numFmtId="14" fontId="15" fillId="6" borderId="1" xfId="0" applyNumberFormat="1" applyFont="1" applyFill="1" applyBorder="1"/>
    <xf numFmtId="0" fontId="16" fillId="6" borderId="1" xfId="0" applyFont="1" applyFill="1" applyBorder="1"/>
    <xf numFmtId="9" fontId="16" fillId="6" borderId="1" xfId="0" applyNumberFormat="1" applyFont="1" applyFill="1" applyBorder="1"/>
    <xf numFmtId="2" fontId="16" fillId="6" borderId="1" xfId="0" applyNumberFormat="1" applyFont="1" applyFill="1" applyBorder="1"/>
    <xf numFmtId="0" fontId="16" fillId="6" borderId="12" xfId="0" applyFont="1" applyFill="1" applyBorder="1"/>
    <xf numFmtId="9" fontId="16" fillId="0" borderId="0" xfId="0" applyNumberFormat="1" applyFont="1"/>
    <xf numFmtId="0" fontId="16" fillId="0" borderId="0" xfId="0" applyFont="1"/>
    <xf numFmtId="14" fontId="15" fillId="0" borderId="1" xfId="0" applyNumberFormat="1" applyFont="1" applyBorder="1"/>
    <xf numFmtId="0" fontId="16" fillId="0" borderId="1" xfId="0" applyFont="1" applyBorder="1"/>
    <xf numFmtId="9" fontId="16" fillId="0" borderId="1" xfId="0" applyNumberFormat="1" applyFont="1" applyBorder="1"/>
    <xf numFmtId="2" fontId="16" fillId="0" borderId="1" xfId="0" applyNumberFormat="1" applyFont="1" applyBorder="1"/>
    <xf numFmtId="0" fontId="16" fillId="0" borderId="12" xfId="0" applyFont="1" applyBorder="1"/>
    <xf numFmtId="0" fontId="14" fillId="3" borderId="0" xfId="0" applyFont="1" applyFill="1"/>
    <xf numFmtId="14" fontId="15" fillId="3" borderId="1" xfId="0" applyNumberFormat="1" applyFont="1" applyFill="1" applyBorder="1"/>
    <xf numFmtId="0" fontId="16" fillId="3" borderId="1" xfId="0" applyFont="1" applyFill="1" applyBorder="1"/>
    <xf numFmtId="9" fontId="16" fillId="3" borderId="1" xfId="0" applyNumberFormat="1" applyFont="1" applyFill="1" applyBorder="1"/>
    <xf numFmtId="2" fontId="16" fillId="3" borderId="1" xfId="0" applyNumberFormat="1" applyFont="1" applyFill="1" applyBorder="1"/>
    <xf numFmtId="0" fontId="16" fillId="3" borderId="12" xfId="0" applyFont="1" applyFill="1" applyBorder="1"/>
    <xf numFmtId="14" fontId="15" fillId="6" borderId="10" xfId="0" applyNumberFormat="1" applyFont="1" applyFill="1" applyBorder="1"/>
    <xf numFmtId="0" fontId="16" fillId="6" borderId="10" xfId="0" applyFont="1" applyFill="1" applyBorder="1"/>
    <xf numFmtId="9" fontId="16" fillId="6" borderId="10" xfId="0" applyNumberFormat="1" applyFont="1" applyFill="1" applyBorder="1"/>
    <xf numFmtId="2" fontId="16" fillId="6" borderId="10" xfId="0" applyNumberFormat="1" applyFont="1" applyFill="1" applyBorder="1"/>
    <xf numFmtId="0" fontId="16" fillId="6" borderId="2" xfId="0" applyFont="1" applyFill="1" applyBorder="1"/>
    <xf numFmtId="14" fontId="15" fillId="0" borderId="0" xfId="0" applyNumberFormat="1" applyFont="1"/>
    <xf numFmtId="2" fontId="16" fillId="0" borderId="0" xfId="0" applyNumberFormat="1" applyFont="1"/>
    <xf numFmtId="0" fontId="14" fillId="0" borderId="0" xfId="0" applyFont="1" applyAlignment="1">
      <alignment wrapText="1"/>
    </xf>
    <xf numFmtId="0" fontId="13" fillId="0" borderId="0" xfId="0" applyFont="1"/>
    <xf numFmtId="2" fontId="14" fillId="0" borderId="0" xfId="0" applyNumberFormat="1" applyFont="1" applyAlignment="1">
      <alignment wrapText="1"/>
    </xf>
    <xf numFmtId="14" fontId="15" fillId="8" borderId="0" xfId="0" applyNumberFormat="1" applyFont="1" applyFill="1"/>
    <xf numFmtId="0" fontId="16" fillId="8" borderId="0" xfId="0" applyFont="1" applyFill="1"/>
    <xf numFmtId="9" fontId="16" fillId="8" borderId="0" xfId="0" applyNumberFormat="1" applyFont="1" applyFill="1"/>
    <xf numFmtId="0" fontId="13" fillId="7" borderId="0" xfId="0" applyFont="1" applyFill="1" applyAlignment="1">
      <alignment horizontal="left"/>
    </xf>
    <xf numFmtId="0" fontId="15" fillId="7" borderId="2" xfId="0" applyFont="1" applyFill="1" applyBorder="1"/>
    <xf numFmtId="0" fontId="15" fillId="7" borderId="3" xfId="0" applyFont="1" applyFill="1" applyBorder="1"/>
    <xf numFmtId="0" fontId="15" fillId="7" borderId="4" xfId="0" applyFont="1" applyFill="1" applyBorder="1"/>
    <xf numFmtId="0" fontId="15" fillId="0" borderId="5" xfId="0" applyFont="1" applyBorder="1"/>
    <xf numFmtId="8" fontId="16" fillId="0" borderId="0" xfId="0" applyNumberFormat="1" applyFont="1"/>
    <xf numFmtId="3" fontId="16" fillId="0" borderId="0" xfId="0" applyNumberFormat="1" applyFont="1"/>
    <xf numFmtId="10" fontId="16" fillId="0" borderId="0" xfId="0" applyNumberFormat="1" applyFont="1"/>
    <xf numFmtId="3" fontId="16" fillId="0" borderId="6" xfId="0" applyNumberFormat="1" applyFont="1" applyBorder="1"/>
    <xf numFmtId="0" fontId="16" fillId="0" borderId="6" xfId="0" applyFont="1" applyBorder="1"/>
    <xf numFmtId="0" fontId="14" fillId="0" borderId="5" xfId="0" applyFont="1" applyBorder="1"/>
    <xf numFmtId="0" fontId="14" fillId="0" borderId="7" xfId="0" applyFont="1" applyBorder="1"/>
    <xf numFmtId="8" fontId="16" fillId="0" borderId="8" xfId="0" applyNumberFormat="1" applyFont="1" applyBorder="1"/>
    <xf numFmtId="3" fontId="16" fillId="0" borderId="8" xfId="0" applyNumberFormat="1" applyFont="1" applyBorder="1"/>
    <xf numFmtId="10" fontId="16" fillId="0" borderId="8" xfId="0" applyNumberFormat="1" applyFont="1" applyBorder="1"/>
    <xf numFmtId="3" fontId="16" fillId="0" borderId="9" xfId="0" applyNumberFormat="1" applyFont="1" applyBorder="1"/>
    <xf numFmtId="0" fontId="16" fillId="0" borderId="11" xfId="0" applyFont="1" applyBorder="1"/>
    <xf numFmtId="9" fontId="16" fillId="0" borderId="11" xfId="0" applyNumberFormat="1" applyFont="1" applyBorder="1"/>
    <xf numFmtId="2" fontId="16" fillId="0" borderId="11" xfId="0" applyNumberFormat="1" applyFont="1" applyBorder="1"/>
    <xf numFmtId="0" fontId="16" fillId="0" borderId="7" xfId="0" applyFont="1" applyBorder="1"/>
    <xf numFmtId="2" fontId="14" fillId="0" borderId="1" xfId="0" applyNumberFormat="1" applyFont="1" applyBorder="1" applyAlignment="1">
      <alignment wrapText="1"/>
    </xf>
    <xf numFmtId="0" fontId="14" fillId="0" borderId="12" xfId="0" applyFont="1" applyBorder="1" applyAlignment="1">
      <alignment wrapText="1"/>
    </xf>
    <xf numFmtId="0" fontId="14" fillId="0" borderId="1" xfId="0" applyFont="1" applyBorder="1" applyAlignment="1">
      <alignment wrapText="1"/>
    </xf>
    <xf numFmtId="14" fontId="15" fillId="5" borderId="1" xfId="0" applyNumberFormat="1" applyFont="1" applyFill="1" applyBorder="1"/>
    <xf numFmtId="9" fontId="14" fillId="0" borderId="0" xfId="0" applyNumberFormat="1" applyFont="1"/>
    <xf numFmtId="2" fontId="14" fillId="0" borderId="0" xfId="0" applyNumberFormat="1" applyFont="1"/>
    <xf numFmtId="14" fontId="15" fillId="5" borderId="11" xfId="0" applyNumberFormat="1" applyFont="1" applyFill="1" applyBorder="1"/>
    <xf numFmtId="166" fontId="0" fillId="0" borderId="0" xfId="0" applyNumberFormat="1"/>
    <xf numFmtId="0" fontId="18" fillId="0" borderId="0" xfId="0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3" fontId="17" fillId="0" borderId="0" xfId="0" applyNumberFormat="1" applyFont="1"/>
    <xf numFmtId="3" fontId="17" fillId="0" borderId="6" xfId="0" applyNumberFormat="1" applyFont="1" applyBorder="1"/>
    <xf numFmtId="0" fontId="0" fillId="0" borderId="7" xfId="0" applyBorder="1"/>
    <xf numFmtId="0" fontId="0" fillId="0" borderId="8" xfId="0" applyBorder="1"/>
    <xf numFmtId="3" fontId="0" fillId="0" borderId="8" xfId="0" applyNumberFormat="1" applyBorder="1"/>
    <xf numFmtId="3" fontId="0" fillId="0" borderId="9" xfId="0" applyNumberFormat="1" applyBorder="1"/>
    <xf numFmtId="166" fontId="0" fillId="0" borderId="6" xfId="0" applyNumberFormat="1" applyBorder="1"/>
    <xf numFmtId="166" fontId="0" fillId="0" borderId="8" xfId="0" applyNumberFormat="1" applyBorder="1"/>
    <xf numFmtId="166" fontId="0" fillId="0" borderId="9" xfId="0" applyNumberFormat="1" applyBorder="1"/>
    <xf numFmtId="165" fontId="0" fillId="0" borderId="0" xfId="0" applyNumberFormat="1"/>
    <xf numFmtId="165" fontId="0" fillId="0" borderId="6" xfId="0" applyNumberFormat="1" applyBorder="1"/>
    <xf numFmtId="3" fontId="0" fillId="0" borderId="0" xfId="0" applyNumberFormat="1"/>
    <xf numFmtId="3" fontId="0" fillId="0" borderId="6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4F228-E650-463A-9624-91AAAF475215}">
  <dimension ref="C1:P40"/>
  <sheetViews>
    <sheetView workbookViewId="0">
      <selection activeCell="I40" sqref="I40"/>
    </sheetView>
  </sheetViews>
  <sheetFormatPr baseColWidth="10" defaultColWidth="8.83203125" defaultRowHeight="15" x14ac:dyDescent="0.2"/>
  <cols>
    <col min="5" max="5" width="11.1640625" bestFit="1" customWidth="1"/>
    <col min="6" max="6" width="11.5" bestFit="1" customWidth="1"/>
    <col min="7" max="7" width="10.6640625" style="3" bestFit="1" customWidth="1"/>
    <col min="8" max="8" width="11.6640625" bestFit="1" customWidth="1"/>
    <col min="12" max="12" width="11.1640625" bestFit="1" customWidth="1"/>
    <col min="13" max="13" width="11.5" bestFit="1" customWidth="1"/>
    <col min="14" max="14" width="12.1640625" bestFit="1" customWidth="1"/>
    <col min="15" max="15" width="13.33203125" bestFit="1" customWidth="1"/>
  </cols>
  <sheetData>
    <row r="1" spans="3:15" x14ac:dyDescent="0.2">
      <c r="N1" s="3"/>
    </row>
    <row r="2" spans="3:15" x14ac:dyDescent="0.2">
      <c r="C2" t="s">
        <v>0</v>
      </c>
      <c r="D2" t="s">
        <v>1</v>
      </c>
      <c r="E2" t="s">
        <v>2</v>
      </c>
      <c r="F2" t="s">
        <v>3</v>
      </c>
      <c r="G2" s="3" t="s">
        <v>4</v>
      </c>
      <c r="H2" t="s">
        <v>5</v>
      </c>
      <c r="J2" t="s">
        <v>0</v>
      </c>
      <c r="K2" t="s">
        <v>1</v>
      </c>
      <c r="L2" t="s">
        <v>2</v>
      </c>
      <c r="M2" t="s">
        <v>3</v>
      </c>
      <c r="N2" s="3" t="s">
        <v>4</v>
      </c>
      <c r="O2" t="s">
        <v>5</v>
      </c>
    </row>
    <row r="3" spans="3:15" x14ac:dyDescent="0.2">
      <c r="C3">
        <v>2024</v>
      </c>
      <c r="D3" t="s">
        <v>6</v>
      </c>
      <c r="E3" t="s">
        <v>7</v>
      </c>
      <c r="F3" t="s">
        <v>8</v>
      </c>
      <c r="G3" s="4">
        <v>33131</v>
      </c>
      <c r="H3" s="1">
        <v>5045</v>
      </c>
      <c r="J3">
        <v>2025</v>
      </c>
      <c r="K3" t="s">
        <v>6</v>
      </c>
      <c r="L3" t="s">
        <v>7</v>
      </c>
      <c r="M3" t="s">
        <v>8</v>
      </c>
      <c r="N3" s="1">
        <v>52392</v>
      </c>
      <c r="O3" s="1">
        <v>6063</v>
      </c>
    </row>
    <row r="4" spans="3:15" x14ac:dyDescent="0.2">
      <c r="C4">
        <v>2024</v>
      </c>
      <c r="D4" t="s">
        <v>9</v>
      </c>
      <c r="E4" t="s">
        <v>7</v>
      </c>
      <c r="F4" t="s">
        <v>8</v>
      </c>
      <c r="G4" s="5">
        <v>31642</v>
      </c>
      <c r="H4" s="1">
        <v>4044</v>
      </c>
      <c r="J4">
        <v>2025</v>
      </c>
      <c r="K4" t="s">
        <v>9</v>
      </c>
      <c r="L4" t="s">
        <v>7</v>
      </c>
      <c r="M4" t="s">
        <v>8</v>
      </c>
      <c r="N4" s="1">
        <v>53764</v>
      </c>
      <c r="O4" s="1">
        <v>6874</v>
      </c>
    </row>
    <row r="5" spans="3:15" x14ac:dyDescent="0.2">
      <c r="C5">
        <v>2024</v>
      </c>
      <c r="D5" t="s">
        <v>10</v>
      </c>
      <c r="E5" t="s">
        <v>7</v>
      </c>
      <c r="F5" t="s">
        <v>8</v>
      </c>
      <c r="G5" s="5">
        <v>31725</v>
      </c>
      <c r="H5" s="1">
        <v>4771</v>
      </c>
      <c r="J5">
        <v>2025</v>
      </c>
      <c r="K5" t="s">
        <v>10</v>
      </c>
      <c r="L5" t="s">
        <v>7</v>
      </c>
      <c r="M5" t="s">
        <v>8</v>
      </c>
      <c r="N5" s="1">
        <v>76624</v>
      </c>
      <c r="O5" s="1">
        <v>8192</v>
      </c>
    </row>
    <row r="6" spans="3:15" x14ac:dyDescent="0.2">
      <c r="C6">
        <v>2024</v>
      </c>
      <c r="D6" t="s">
        <v>11</v>
      </c>
      <c r="E6" t="s">
        <v>7</v>
      </c>
      <c r="F6" t="s">
        <v>8</v>
      </c>
      <c r="G6" s="5">
        <v>32934</v>
      </c>
      <c r="H6" s="1">
        <v>4798</v>
      </c>
      <c r="J6">
        <v>2025</v>
      </c>
      <c r="K6" t="s">
        <v>11</v>
      </c>
      <c r="L6" t="s">
        <v>7</v>
      </c>
      <c r="M6" t="s">
        <v>8</v>
      </c>
      <c r="N6" s="1">
        <v>80616</v>
      </c>
      <c r="O6" s="1">
        <v>8339</v>
      </c>
    </row>
    <row r="7" spans="3:15" x14ac:dyDescent="0.2">
      <c r="C7">
        <v>2024</v>
      </c>
      <c r="D7" t="s">
        <v>12</v>
      </c>
      <c r="E7" t="s">
        <v>7</v>
      </c>
      <c r="F7" t="s">
        <v>8</v>
      </c>
      <c r="G7" s="5">
        <v>48252</v>
      </c>
      <c r="H7" s="1">
        <v>5400</v>
      </c>
      <c r="J7">
        <v>2025</v>
      </c>
      <c r="K7" t="s">
        <v>12</v>
      </c>
      <c r="L7" t="s">
        <v>7</v>
      </c>
      <c r="M7" t="s">
        <v>8</v>
      </c>
      <c r="N7" s="1">
        <v>79749</v>
      </c>
      <c r="O7" s="1">
        <v>7501</v>
      </c>
    </row>
    <row r="8" spans="3:15" x14ac:dyDescent="0.2">
      <c r="C8">
        <v>2024</v>
      </c>
      <c r="D8" t="s">
        <v>13</v>
      </c>
      <c r="E8" t="s">
        <v>7</v>
      </c>
      <c r="F8" t="s">
        <v>8</v>
      </c>
      <c r="G8" s="5">
        <v>41935</v>
      </c>
      <c r="H8" s="1">
        <v>6158</v>
      </c>
      <c r="J8">
        <v>2025</v>
      </c>
      <c r="K8" t="s">
        <v>13</v>
      </c>
      <c r="L8" t="s">
        <v>7</v>
      </c>
      <c r="M8" t="s">
        <v>8</v>
      </c>
      <c r="N8" s="5"/>
      <c r="O8" s="1"/>
    </row>
    <row r="9" spans="3:15" x14ac:dyDescent="0.2">
      <c r="C9">
        <v>2024</v>
      </c>
      <c r="D9" t="s">
        <v>14</v>
      </c>
      <c r="E9" t="s">
        <v>7</v>
      </c>
      <c r="F9" t="s">
        <v>8</v>
      </c>
      <c r="G9" s="5">
        <v>56408</v>
      </c>
      <c r="H9" s="1">
        <v>7051</v>
      </c>
      <c r="J9">
        <v>2025</v>
      </c>
      <c r="K9" t="s">
        <v>14</v>
      </c>
      <c r="L9" t="s">
        <v>7</v>
      </c>
      <c r="M9" t="s">
        <v>8</v>
      </c>
      <c r="N9" s="5"/>
      <c r="O9" s="1"/>
    </row>
    <row r="10" spans="3:15" x14ac:dyDescent="0.2">
      <c r="C10">
        <v>2024</v>
      </c>
      <c r="D10" t="s">
        <v>15</v>
      </c>
      <c r="E10" t="s">
        <v>7</v>
      </c>
      <c r="F10" t="s">
        <v>8</v>
      </c>
      <c r="G10" s="5">
        <v>65506</v>
      </c>
      <c r="H10" s="1">
        <v>6862</v>
      </c>
      <c r="J10">
        <v>2025</v>
      </c>
      <c r="K10" t="s">
        <v>15</v>
      </c>
      <c r="L10" t="s">
        <v>7</v>
      </c>
      <c r="M10" t="s">
        <v>8</v>
      </c>
      <c r="N10" s="5"/>
      <c r="O10" s="1"/>
    </row>
    <row r="11" spans="3:15" x14ac:dyDescent="0.2">
      <c r="C11">
        <v>2024</v>
      </c>
      <c r="D11" t="s">
        <v>16</v>
      </c>
      <c r="E11" t="s">
        <v>7</v>
      </c>
      <c r="F11" t="s">
        <v>8</v>
      </c>
      <c r="G11" s="5">
        <v>51646</v>
      </c>
      <c r="H11" s="1">
        <v>5384</v>
      </c>
      <c r="J11">
        <v>2025</v>
      </c>
      <c r="K11" t="s">
        <v>16</v>
      </c>
      <c r="L11" t="s">
        <v>7</v>
      </c>
      <c r="M11" t="s">
        <v>8</v>
      </c>
      <c r="N11" s="5"/>
      <c r="O11" s="1"/>
    </row>
    <row r="12" spans="3:15" x14ac:dyDescent="0.2">
      <c r="C12">
        <v>2024</v>
      </c>
      <c r="D12" t="s">
        <v>17</v>
      </c>
      <c r="E12" t="s">
        <v>7</v>
      </c>
      <c r="F12" t="s">
        <v>8</v>
      </c>
      <c r="G12" s="5">
        <v>68150</v>
      </c>
      <c r="H12" s="1">
        <v>6959</v>
      </c>
      <c r="J12">
        <v>2025</v>
      </c>
      <c r="K12" t="s">
        <v>17</v>
      </c>
      <c r="L12" t="s">
        <v>7</v>
      </c>
      <c r="M12" t="s">
        <v>8</v>
      </c>
      <c r="N12" s="5"/>
      <c r="O12" s="1"/>
    </row>
    <row r="13" spans="3:15" x14ac:dyDescent="0.2">
      <c r="C13">
        <v>2024</v>
      </c>
      <c r="D13" t="s">
        <v>18</v>
      </c>
      <c r="E13" t="s">
        <v>7</v>
      </c>
      <c r="F13" t="s">
        <v>8</v>
      </c>
      <c r="G13" s="5">
        <v>88112</v>
      </c>
      <c r="H13" s="1">
        <v>8336</v>
      </c>
      <c r="J13">
        <v>2025</v>
      </c>
      <c r="K13" t="s">
        <v>18</v>
      </c>
      <c r="L13" t="s">
        <v>7</v>
      </c>
      <c r="M13" t="s">
        <v>8</v>
      </c>
      <c r="N13" s="5"/>
      <c r="O13" s="1"/>
    </row>
    <row r="14" spans="3:15" x14ac:dyDescent="0.2">
      <c r="C14">
        <v>2024</v>
      </c>
      <c r="D14" t="s">
        <v>19</v>
      </c>
      <c r="E14" t="s">
        <v>7</v>
      </c>
      <c r="F14" t="s">
        <v>8</v>
      </c>
      <c r="G14" s="5">
        <v>92682</v>
      </c>
      <c r="H14" s="1">
        <v>8623</v>
      </c>
      <c r="J14">
        <v>2025</v>
      </c>
      <c r="K14" t="s">
        <v>19</v>
      </c>
      <c r="L14" t="s">
        <v>7</v>
      </c>
      <c r="M14" t="s">
        <v>8</v>
      </c>
      <c r="N14" s="5"/>
      <c r="O14" s="1"/>
    </row>
    <row r="15" spans="3:15" x14ac:dyDescent="0.2">
      <c r="C15">
        <v>2024</v>
      </c>
      <c r="D15" t="s">
        <v>6</v>
      </c>
      <c r="E15" t="s">
        <v>20</v>
      </c>
      <c r="F15" t="s">
        <v>21</v>
      </c>
      <c r="G15" s="4">
        <v>55172</v>
      </c>
      <c r="H15" s="1">
        <v>8400</v>
      </c>
      <c r="J15">
        <v>2025</v>
      </c>
      <c r="K15" t="s">
        <v>6</v>
      </c>
      <c r="L15" t="s">
        <v>20</v>
      </c>
      <c r="M15" t="s">
        <v>21</v>
      </c>
      <c r="N15" s="1">
        <v>110665</v>
      </c>
      <c r="O15" s="1">
        <v>12807</v>
      </c>
    </row>
    <row r="16" spans="3:15" x14ac:dyDescent="0.2">
      <c r="C16">
        <v>2024</v>
      </c>
      <c r="D16" t="s">
        <v>9</v>
      </c>
      <c r="E16" t="s">
        <v>20</v>
      </c>
      <c r="F16" t="s">
        <v>21</v>
      </c>
      <c r="G16" s="4">
        <v>99304</v>
      </c>
      <c r="H16" s="1">
        <v>12690</v>
      </c>
      <c r="J16">
        <v>2025</v>
      </c>
      <c r="K16" t="s">
        <v>9</v>
      </c>
      <c r="L16" t="s">
        <v>20</v>
      </c>
      <c r="M16" t="s">
        <v>21</v>
      </c>
      <c r="N16" s="1">
        <v>93826</v>
      </c>
      <c r="O16" s="1">
        <v>11996</v>
      </c>
    </row>
    <row r="17" spans="3:16" x14ac:dyDescent="0.2">
      <c r="C17">
        <v>2024</v>
      </c>
      <c r="D17" t="s">
        <v>10</v>
      </c>
      <c r="E17" t="s">
        <v>20</v>
      </c>
      <c r="F17" t="s">
        <v>21</v>
      </c>
      <c r="G17" s="4">
        <v>79542</v>
      </c>
      <c r="H17" s="1">
        <v>11963</v>
      </c>
      <c r="J17">
        <v>2025</v>
      </c>
      <c r="K17" t="s">
        <v>10</v>
      </c>
      <c r="L17" t="s">
        <v>20</v>
      </c>
      <c r="M17" t="s">
        <v>21</v>
      </c>
      <c r="N17" s="1">
        <v>153218</v>
      </c>
      <c r="O17" s="1">
        <v>16380</v>
      </c>
    </row>
    <row r="18" spans="3:16" x14ac:dyDescent="0.2">
      <c r="C18">
        <v>2024</v>
      </c>
      <c r="D18" t="s">
        <v>11</v>
      </c>
      <c r="E18" t="s">
        <v>20</v>
      </c>
      <c r="F18" t="s">
        <v>21</v>
      </c>
      <c r="G18" s="4">
        <v>95402</v>
      </c>
      <c r="H18" s="1">
        <v>13897</v>
      </c>
      <c r="J18">
        <v>2025</v>
      </c>
      <c r="K18" t="s">
        <v>11</v>
      </c>
      <c r="L18" t="s">
        <v>20</v>
      </c>
      <c r="M18" t="s">
        <v>21</v>
      </c>
      <c r="N18" s="1">
        <v>151295</v>
      </c>
      <c r="O18" s="1">
        <v>15651</v>
      </c>
      <c r="P18" s="1"/>
    </row>
    <row r="19" spans="3:16" x14ac:dyDescent="0.2">
      <c r="C19">
        <v>2024</v>
      </c>
      <c r="D19" t="s">
        <v>12</v>
      </c>
      <c r="E19" t="s">
        <v>20</v>
      </c>
      <c r="F19" t="s">
        <v>21</v>
      </c>
      <c r="G19" s="4">
        <v>203679</v>
      </c>
      <c r="H19" s="1">
        <v>22795</v>
      </c>
      <c r="J19">
        <v>2025</v>
      </c>
      <c r="K19" t="s">
        <v>12</v>
      </c>
      <c r="L19" t="s">
        <v>20</v>
      </c>
      <c r="M19" t="s">
        <v>21</v>
      </c>
      <c r="N19" s="1">
        <v>238355</v>
      </c>
      <c r="O19" s="1">
        <v>22418</v>
      </c>
    </row>
    <row r="20" spans="3:16" x14ac:dyDescent="0.2">
      <c r="C20">
        <v>2024</v>
      </c>
      <c r="D20" t="s">
        <v>13</v>
      </c>
      <c r="E20" t="s">
        <v>20</v>
      </c>
      <c r="F20" t="s">
        <v>21</v>
      </c>
      <c r="G20" s="4">
        <v>85372</v>
      </c>
      <c r="H20" s="1">
        <v>12537</v>
      </c>
      <c r="J20">
        <v>2025</v>
      </c>
      <c r="K20" t="s">
        <v>13</v>
      </c>
      <c r="L20" t="s">
        <v>20</v>
      </c>
      <c r="M20" t="s">
        <v>21</v>
      </c>
      <c r="N20" s="4"/>
      <c r="O20" s="1"/>
    </row>
    <row r="21" spans="3:16" x14ac:dyDescent="0.2">
      <c r="C21">
        <v>2024</v>
      </c>
      <c r="D21" t="s">
        <v>14</v>
      </c>
      <c r="E21" t="s">
        <v>20</v>
      </c>
      <c r="F21" t="s">
        <v>21</v>
      </c>
      <c r="G21" s="4">
        <v>97484</v>
      </c>
      <c r="H21" s="1">
        <v>12185</v>
      </c>
      <c r="J21">
        <v>2025</v>
      </c>
      <c r="K21" t="s">
        <v>14</v>
      </c>
      <c r="L21" t="s">
        <v>20</v>
      </c>
      <c r="M21" t="s">
        <v>21</v>
      </c>
      <c r="N21" s="4"/>
      <c r="O21" s="1"/>
    </row>
    <row r="22" spans="3:16" x14ac:dyDescent="0.2">
      <c r="C22">
        <v>2024</v>
      </c>
      <c r="D22" t="s">
        <v>15</v>
      </c>
      <c r="E22" t="s">
        <v>20</v>
      </c>
      <c r="F22" t="s">
        <v>21</v>
      </c>
      <c r="G22" s="4">
        <v>112965</v>
      </c>
      <c r="H22" s="1">
        <v>11833</v>
      </c>
      <c r="J22">
        <v>2025</v>
      </c>
      <c r="K22" t="s">
        <v>15</v>
      </c>
      <c r="L22" t="s">
        <v>20</v>
      </c>
      <c r="M22" t="s">
        <v>21</v>
      </c>
      <c r="N22" s="4"/>
      <c r="O22" s="1"/>
    </row>
    <row r="23" spans="3:16" x14ac:dyDescent="0.2">
      <c r="C23">
        <v>2024</v>
      </c>
      <c r="D23" t="s">
        <v>16</v>
      </c>
      <c r="E23" t="s">
        <v>20</v>
      </c>
      <c r="F23" t="s">
        <v>21</v>
      </c>
      <c r="G23" s="4">
        <v>134002</v>
      </c>
      <c r="H23" s="1">
        <v>13971</v>
      </c>
      <c r="J23">
        <v>2025</v>
      </c>
      <c r="K23" t="s">
        <v>16</v>
      </c>
      <c r="L23" t="s">
        <v>20</v>
      </c>
      <c r="M23" t="s">
        <v>21</v>
      </c>
      <c r="N23" s="4"/>
      <c r="O23" s="1"/>
    </row>
    <row r="24" spans="3:16" x14ac:dyDescent="0.2">
      <c r="C24">
        <v>2024</v>
      </c>
      <c r="D24" t="s">
        <v>17</v>
      </c>
      <c r="E24" t="s">
        <v>20</v>
      </c>
      <c r="F24" t="s">
        <v>21</v>
      </c>
      <c r="G24" s="4">
        <v>130267</v>
      </c>
      <c r="H24" s="1">
        <v>13303</v>
      </c>
      <c r="J24">
        <v>2025</v>
      </c>
      <c r="K24" t="s">
        <v>17</v>
      </c>
      <c r="L24" t="s">
        <v>20</v>
      </c>
      <c r="M24" t="s">
        <v>21</v>
      </c>
      <c r="N24" s="4"/>
      <c r="O24" s="1"/>
    </row>
    <row r="25" spans="3:16" x14ac:dyDescent="0.2">
      <c r="C25">
        <v>2024</v>
      </c>
      <c r="D25" t="s">
        <v>18</v>
      </c>
      <c r="E25" t="s">
        <v>20</v>
      </c>
      <c r="F25" t="s">
        <v>21</v>
      </c>
      <c r="G25" s="4">
        <v>209903</v>
      </c>
      <c r="H25" s="1">
        <v>19859</v>
      </c>
      <c r="J25">
        <v>2025</v>
      </c>
      <c r="K25" t="s">
        <v>18</v>
      </c>
      <c r="L25" t="s">
        <v>20</v>
      </c>
      <c r="M25" t="s">
        <v>21</v>
      </c>
      <c r="N25" s="4"/>
      <c r="O25" s="1"/>
    </row>
    <row r="26" spans="3:16" x14ac:dyDescent="0.2">
      <c r="C26">
        <v>2024</v>
      </c>
      <c r="D26" t="s">
        <v>19</v>
      </c>
      <c r="E26" t="s">
        <v>20</v>
      </c>
      <c r="F26" t="s">
        <v>21</v>
      </c>
      <c r="G26" s="4">
        <v>267692</v>
      </c>
      <c r="H26" s="1">
        <v>24904</v>
      </c>
      <c r="J26">
        <v>2025</v>
      </c>
      <c r="K26" t="s">
        <v>19</v>
      </c>
      <c r="L26" t="s">
        <v>20</v>
      </c>
      <c r="M26" t="s">
        <v>21</v>
      </c>
      <c r="N26" s="4"/>
      <c r="O26" s="4"/>
    </row>
    <row r="27" spans="3:16" x14ac:dyDescent="0.2">
      <c r="C27">
        <v>2024</v>
      </c>
      <c r="D27" t="s">
        <v>6</v>
      </c>
      <c r="E27" t="s">
        <v>22</v>
      </c>
      <c r="F27" t="s">
        <v>23</v>
      </c>
      <c r="G27" s="4">
        <v>18819</v>
      </c>
      <c r="H27" s="1">
        <v>5013</v>
      </c>
      <c r="J27">
        <v>2025</v>
      </c>
      <c r="K27" t="s">
        <v>6</v>
      </c>
      <c r="L27" t="s">
        <v>22</v>
      </c>
      <c r="M27" t="s">
        <v>23</v>
      </c>
      <c r="N27" s="1">
        <v>25853</v>
      </c>
      <c r="O27" s="5">
        <v>6458</v>
      </c>
    </row>
    <row r="28" spans="3:16" x14ac:dyDescent="0.2">
      <c r="C28">
        <v>2024</v>
      </c>
      <c r="D28" t="s">
        <v>9</v>
      </c>
      <c r="E28" t="s">
        <v>22</v>
      </c>
      <c r="F28" t="s">
        <v>23</v>
      </c>
      <c r="G28" s="4">
        <v>4709</v>
      </c>
      <c r="H28" s="1">
        <v>5101</v>
      </c>
      <c r="J28">
        <v>2025</v>
      </c>
      <c r="K28" t="s">
        <v>9</v>
      </c>
      <c r="L28" t="s">
        <v>22</v>
      </c>
      <c r="M28" t="s">
        <v>23</v>
      </c>
      <c r="N28" s="1">
        <v>10886</v>
      </c>
      <c r="O28" s="5">
        <v>5597</v>
      </c>
    </row>
    <row r="29" spans="3:16" x14ac:dyDescent="0.2">
      <c r="C29">
        <v>2024</v>
      </c>
      <c r="D29" t="s">
        <v>10</v>
      </c>
      <c r="E29" t="s">
        <v>22</v>
      </c>
      <c r="F29" t="s">
        <v>23</v>
      </c>
      <c r="G29" s="4">
        <v>10532</v>
      </c>
      <c r="H29" s="1">
        <v>5335</v>
      </c>
      <c r="J29">
        <v>2025</v>
      </c>
      <c r="K29" t="s">
        <v>10</v>
      </c>
      <c r="L29" t="s">
        <v>22</v>
      </c>
      <c r="M29" t="s">
        <v>23</v>
      </c>
      <c r="N29" s="1">
        <v>12631</v>
      </c>
      <c r="O29" s="5">
        <v>6222</v>
      </c>
    </row>
    <row r="30" spans="3:16" x14ac:dyDescent="0.2">
      <c r="C30">
        <v>2024</v>
      </c>
      <c r="D30" t="s">
        <v>11</v>
      </c>
      <c r="E30" t="s">
        <v>22</v>
      </c>
      <c r="F30" t="s">
        <v>23</v>
      </c>
      <c r="G30" s="4">
        <v>10582</v>
      </c>
      <c r="H30" s="1">
        <v>5694</v>
      </c>
      <c r="J30">
        <v>2025</v>
      </c>
      <c r="K30" t="s">
        <v>11</v>
      </c>
      <c r="L30" t="s">
        <v>22</v>
      </c>
      <c r="M30" t="s">
        <v>23</v>
      </c>
      <c r="N30" s="1">
        <v>13265</v>
      </c>
      <c r="O30" s="5">
        <v>6460</v>
      </c>
    </row>
    <row r="31" spans="3:16" x14ac:dyDescent="0.2">
      <c r="C31">
        <v>2024</v>
      </c>
      <c r="D31" t="s">
        <v>12</v>
      </c>
      <c r="E31" t="s">
        <v>22</v>
      </c>
      <c r="F31" t="s">
        <v>23</v>
      </c>
      <c r="G31" s="4">
        <v>14907</v>
      </c>
      <c r="H31" s="1">
        <v>8877</v>
      </c>
      <c r="J31">
        <v>2025</v>
      </c>
      <c r="K31" t="s">
        <v>12</v>
      </c>
      <c r="L31" t="s">
        <v>22</v>
      </c>
      <c r="M31" t="s">
        <v>23</v>
      </c>
      <c r="N31" s="1">
        <v>18461</v>
      </c>
      <c r="O31" s="1">
        <v>8978</v>
      </c>
    </row>
    <row r="32" spans="3:16" x14ac:dyDescent="0.2">
      <c r="C32">
        <v>2024</v>
      </c>
      <c r="D32" t="s">
        <v>13</v>
      </c>
      <c r="E32" t="s">
        <v>22</v>
      </c>
      <c r="F32" t="s">
        <v>23</v>
      </c>
      <c r="G32" s="4">
        <v>10084</v>
      </c>
      <c r="H32" s="1">
        <v>5404</v>
      </c>
      <c r="J32">
        <v>2025</v>
      </c>
      <c r="K32" t="s">
        <v>13</v>
      </c>
      <c r="L32" t="s">
        <v>22</v>
      </c>
      <c r="M32" t="s">
        <v>23</v>
      </c>
      <c r="N32" s="4"/>
      <c r="O32" s="1"/>
    </row>
    <row r="33" spans="3:15" x14ac:dyDescent="0.2">
      <c r="C33">
        <v>2024</v>
      </c>
      <c r="D33" t="s">
        <v>14</v>
      </c>
      <c r="E33" t="s">
        <v>22</v>
      </c>
      <c r="F33" t="s">
        <v>23</v>
      </c>
      <c r="G33" s="4">
        <v>7636</v>
      </c>
      <c r="H33" s="1">
        <v>6840</v>
      </c>
      <c r="J33">
        <v>2025</v>
      </c>
      <c r="K33" t="s">
        <v>14</v>
      </c>
      <c r="L33" t="s">
        <v>22</v>
      </c>
      <c r="M33" t="s">
        <v>23</v>
      </c>
      <c r="N33" s="4"/>
      <c r="O33" s="1"/>
    </row>
    <row r="34" spans="3:15" x14ac:dyDescent="0.2">
      <c r="C34">
        <v>2024</v>
      </c>
      <c r="D34" t="s">
        <v>15</v>
      </c>
      <c r="E34" t="s">
        <v>22</v>
      </c>
      <c r="F34" t="s">
        <v>23</v>
      </c>
      <c r="G34" s="4">
        <v>9567</v>
      </c>
      <c r="H34" s="1">
        <v>5541</v>
      </c>
      <c r="J34">
        <v>2025</v>
      </c>
      <c r="K34" t="s">
        <v>15</v>
      </c>
      <c r="L34" t="s">
        <v>22</v>
      </c>
      <c r="M34" t="s">
        <v>23</v>
      </c>
      <c r="N34" s="4"/>
      <c r="O34" s="1"/>
    </row>
    <row r="35" spans="3:15" x14ac:dyDescent="0.2">
      <c r="C35">
        <v>2024</v>
      </c>
      <c r="D35" t="s">
        <v>16</v>
      </c>
      <c r="E35" t="s">
        <v>22</v>
      </c>
      <c r="F35" t="s">
        <v>23</v>
      </c>
      <c r="G35" s="4">
        <v>8319</v>
      </c>
      <c r="H35" s="1">
        <v>10060</v>
      </c>
      <c r="J35">
        <v>2025</v>
      </c>
      <c r="K35" t="s">
        <v>16</v>
      </c>
      <c r="L35" t="s">
        <v>22</v>
      </c>
      <c r="M35" t="s">
        <v>23</v>
      </c>
      <c r="N35" s="4"/>
      <c r="O35" s="1"/>
    </row>
    <row r="36" spans="3:15" x14ac:dyDescent="0.2">
      <c r="C36">
        <v>2024</v>
      </c>
      <c r="D36" t="s">
        <v>17</v>
      </c>
      <c r="E36" t="s">
        <v>22</v>
      </c>
      <c r="F36" t="s">
        <v>23</v>
      </c>
      <c r="G36" s="4">
        <v>9534</v>
      </c>
      <c r="H36" s="1">
        <v>5272</v>
      </c>
      <c r="J36">
        <v>2025</v>
      </c>
      <c r="K36" t="s">
        <v>17</v>
      </c>
      <c r="L36" t="s">
        <v>22</v>
      </c>
      <c r="M36" t="s">
        <v>23</v>
      </c>
      <c r="N36" s="4"/>
      <c r="O36" s="1"/>
    </row>
    <row r="37" spans="3:15" x14ac:dyDescent="0.2">
      <c r="C37">
        <v>2024</v>
      </c>
      <c r="D37" t="s">
        <v>18</v>
      </c>
      <c r="E37" t="s">
        <v>22</v>
      </c>
      <c r="F37" t="s">
        <v>23</v>
      </c>
      <c r="G37" s="4">
        <v>21890</v>
      </c>
      <c r="H37" s="1">
        <v>9578</v>
      </c>
      <c r="J37">
        <v>2025</v>
      </c>
      <c r="K37" t="s">
        <v>18</v>
      </c>
      <c r="L37" t="s">
        <v>22</v>
      </c>
      <c r="M37" t="s">
        <v>23</v>
      </c>
      <c r="N37" s="4"/>
      <c r="O37" s="1"/>
    </row>
    <row r="38" spans="3:15" x14ac:dyDescent="0.2">
      <c r="C38">
        <v>2024</v>
      </c>
      <c r="D38" t="s">
        <v>19</v>
      </c>
      <c r="E38" t="s">
        <v>22</v>
      </c>
      <c r="F38" t="s">
        <v>23</v>
      </c>
      <c r="G38" s="4">
        <v>29879</v>
      </c>
      <c r="H38" s="1">
        <v>4508</v>
      </c>
      <c r="J38">
        <v>2025</v>
      </c>
      <c r="K38" t="s">
        <v>19</v>
      </c>
      <c r="L38" t="s">
        <v>22</v>
      </c>
      <c r="M38" t="s">
        <v>23</v>
      </c>
      <c r="N38" s="4"/>
      <c r="O38" s="1"/>
    </row>
    <row r="39" spans="3:15" x14ac:dyDescent="0.2">
      <c r="N39" s="3"/>
    </row>
    <row r="40" spans="3:15" x14ac:dyDescent="0.2">
      <c r="C40" s="2" t="s">
        <v>24</v>
      </c>
      <c r="G40" s="4">
        <f>SUM(G3:G39)</f>
        <v>2369365</v>
      </c>
      <c r="H40" s="1">
        <f>SUM(H3:H39)</f>
        <v>328991</v>
      </c>
      <c r="I40" s="1"/>
      <c r="J40" s="2" t="s">
        <v>24</v>
      </c>
      <c r="N40" s="4">
        <f>SUM(N3:N39)</f>
        <v>1171600</v>
      </c>
      <c r="O40" s="1">
        <f>SUM(O3:O39)</f>
        <v>149936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80164-63D0-4E0F-A862-22A15D1C8878}">
  <dimension ref="C2:S23"/>
  <sheetViews>
    <sheetView tabSelected="1" topLeftCell="F1" workbookViewId="0">
      <selection activeCell="O2" sqref="O2:S23"/>
    </sheetView>
  </sheetViews>
  <sheetFormatPr baseColWidth="10" defaultColWidth="8.83203125" defaultRowHeight="15" x14ac:dyDescent="0.2"/>
  <cols>
    <col min="5" max="5" width="18.5" customWidth="1"/>
    <col min="6" max="6" width="12.1640625" customWidth="1"/>
    <col min="7" max="7" width="9.83203125" bestFit="1" customWidth="1"/>
    <col min="12" max="12" width="11.6640625" bestFit="1" customWidth="1"/>
    <col min="13" max="13" width="10.6640625" bestFit="1" customWidth="1"/>
    <col min="18" max="18" width="14.5" bestFit="1" customWidth="1"/>
    <col min="19" max="19" width="13.5" bestFit="1" customWidth="1"/>
  </cols>
  <sheetData>
    <row r="2" spans="3:19" x14ac:dyDescent="0.2">
      <c r="C2" s="119" t="s">
        <v>25</v>
      </c>
      <c r="D2" s="120"/>
      <c r="E2" s="120"/>
      <c r="F2" s="120"/>
      <c r="G2" s="121"/>
      <c r="I2" s="119" t="s">
        <v>26</v>
      </c>
      <c r="J2" s="120"/>
      <c r="K2" s="120"/>
      <c r="L2" s="120"/>
      <c r="M2" s="121"/>
      <c r="O2" s="119" t="s">
        <v>24</v>
      </c>
      <c r="P2" s="120"/>
      <c r="Q2" s="120"/>
      <c r="R2" s="120"/>
      <c r="S2" s="121"/>
    </row>
    <row r="3" spans="3:19" x14ac:dyDescent="0.2">
      <c r="C3" s="122" t="s">
        <v>0</v>
      </c>
      <c r="D3" t="s">
        <v>1</v>
      </c>
      <c r="E3" t="s">
        <v>27</v>
      </c>
      <c r="F3" t="s">
        <v>28</v>
      </c>
      <c r="G3" s="123" t="s">
        <v>29</v>
      </c>
      <c r="I3" s="122" t="s">
        <v>0</v>
      </c>
      <c r="J3" t="s">
        <v>1</v>
      </c>
      <c r="K3" t="s">
        <v>27</v>
      </c>
      <c r="L3" t="s">
        <v>28</v>
      </c>
      <c r="M3" s="123" t="s">
        <v>29</v>
      </c>
      <c r="O3" s="122" t="s">
        <v>0</v>
      </c>
      <c r="P3" t="s">
        <v>1</v>
      </c>
      <c r="Q3" t="s">
        <v>27</v>
      </c>
      <c r="R3" t="s">
        <v>28</v>
      </c>
      <c r="S3" s="123" t="s">
        <v>29</v>
      </c>
    </row>
    <row r="4" spans="3:19" x14ac:dyDescent="0.2">
      <c r="C4" s="122">
        <v>2024</v>
      </c>
      <c r="D4" t="s">
        <v>6</v>
      </c>
      <c r="E4" t="s">
        <v>25</v>
      </c>
      <c r="F4" t="s">
        <v>30</v>
      </c>
      <c r="G4" s="123" t="s">
        <v>30</v>
      </c>
      <c r="I4" s="122">
        <v>2024</v>
      </c>
      <c r="J4" t="s">
        <v>6</v>
      </c>
      <c r="K4" t="s">
        <v>31</v>
      </c>
      <c r="L4" t="s">
        <v>30</v>
      </c>
      <c r="M4" s="123" t="s">
        <v>30</v>
      </c>
      <c r="O4" s="122">
        <v>2024</v>
      </c>
      <c r="P4" t="s">
        <v>6</v>
      </c>
      <c r="Q4" t="s">
        <v>24</v>
      </c>
      <c r="R4" t="s">
        <v>30</v>
      </c>
      <c r="S4" s="123" t="s">
        <v>30</v>
      </c>
    </row>
    <row r="5" spans="3:19" x14ac:dyDescent="0.2">
      <c r="C5" s="122">
        <v>2024</v>
      </c>
      <c r="D5" t="s">
        <v>9</v>
      </c>
      <c r="E5" t="s">
        <v>25</v>
      </c>
      <c r="F5" t="s">
        <v>30</v>
      </c>
      <c r="G5" s="123" t="s">
        <v>30</v>
      </c>
      <c r="I5" s="122">
        <v>2024</v>
      </c>
      <c r="J5" t="s">
        <v>9</v>
      </c>
      <c r="K5" t="s">
        <v>31</v>
      </c>
      <c r="L5" t="s">
        <v>30</v>
      </c>
      <c r="M5" s="123" t="s">
        <v>30</v>
      </c>
      <c r="O5" s="122">
        <v>2024</v>
      </c>
      <c r="P5" t="s">
        <v>9</v>
      </c>
      <c r="Q5" t="s">
        <v>24</v>
      </c>
      <c r="R5" t="s">
        <v>30</v>
      </c>
      <c r="S5" s="123" t="s">
        <v>30</v>
      </c>
    </row>
    <row r="6" spans="3:19" x14ac:dyDescent="0.2">
      <c r="C6" s="122">
        <v>2024</v>
      </c>
      <c r="D6" t="s">
        <v>10</v>
      </c>
      <c r="E6" t="s">
        <v>25</v>
      </c>
      <c r="F6" t="s">
        <v>30</v>
      </c>
      <c r="G6" s="123" t="s">
        <v>30</v>
      </c>
      <c r="I6" s="122">
        <v>2024</v>
      </c>
      <c r="J6" t="s">
        <v>10</v>
      </c>
      <c r="K6" t="s">
        <v>31</v>
      </c>
      <c r="L6" t="s">
        <v>30</v>
      </c>
      <c r="M6" s="123" t="s">
        <v>30</v>
      </c>
      <c r="O6" s="122">
        <v>2024</v>
      </c>
      <c r="P6" t="s">
        <v>10</v>
      </c>
      <c r="Q6" t="s">
        <v>24</v>
      </c>
      <c r="R6" t="s">
        <v>30</v>
      </c>
      <c r="S6" s="123" t="s">
        <v>30</v>
      </c>
    </row>
    <row r="7" spans="3:19" x14ac:dyDescent="0.2">
      <c r="C7" s="122">
        <v>2024</v>
      </c>
      <c r="D7" t="s">
        <v>11</v>
      </c>
      <c r="E7" t="s">
        <v>25</v>
      </c>
      <c r="F7" t="s">
        <v>30</v>
      </c>
      <c r="G7" s="123" t="s">
        <v>30</v>
      </c>
      <c r="I7" s="122">
        <v>2024</v>
      </c>
      <c r="J7" t="s">
        <v>11</v>
      </c>
      <c r="K7" t="s">
        <v>31</v>
      </c>
      <c r="L7" t="s">
        <v>30</v>
      </c>
      <c r="M7" s="123" t="s">
        <v>30</v>
      </c>
      <c r="O7" s="122">
        <v>2024</v>
      </c>
      <c r="P7" t="s">
        <v>11</v>
      </c>
      <c r="Q7" t="s">
        <v>24</v>
      </c>
      <c r="R7" t="s">
        <v>30</v>
      </c>
      <c r="S7" s="123" t="s">
        <v>30</v>
      </c>
    </row>
    <row r="8" spans="3:19" x14ac:dyDescent="0.2">
      <c r="C8" s="122">
        <v>2024</v>
      </c>
      <c r="D8" t="s">
        <v>12</v>
      </c>
      <c r="E8" t="s">
        <v>25</v>
      </c>
      <c r="F8" s="124">
        <f>R8*0.99788</f>
        <v>4835739.4524400001</v>
      </c>
      <c r="G8" s="125">
        <f>S8*0.99262</f>
        <v>135388.40489999999</v>
      </c>
      <c r="I8" s="122">
        <v>2024</v>
      </c>
      <c r="J8" t="s">
        <v>12</v>
      </c>
      <c r="K8" t="s">
        <v>31</v>
      </c>
      <c r="L8" s="117">
        <f>R8*0.00212</f>
        <v>10273.547559999999</v>
      </c>
      <c r="M8" s="130">
        <f>S8*0.007378</f>
        <v>1006.32231</v>
      </c>
      <c r="O8" s="122">
        <v>2024</v>
      </c>
      <c r="P8" t="s">
        <v>12</v>
      </c>
      <c r="Q8" t="s">
        <v>24</v>
      </c>
      <c r="R8" s="133">
        <v>4846013</v>
      </c>
      <c r="S8" s="134">
        <v>136395</v>
      </c>
    </row>
    <row r="9" spans="3:19" x14ac:dyDescent="0.2">
      <c r="C9" s="122">
        <v>2024</v>
      </c>
      <c r="D9" t="s">
        <v>13</v>
      </c>
      <c r="E9" t="s">
        <v>25</v>
      </c>
      <c r="F9" s="124">
        <f t="shared" ref="F9:F22" si="0">R9*0.99788</f>
        <v>11028869.124</v>
      </c>
      <c r="G9" s="125">
        <f t="shared" ref="G9:G22" si="1">S9*0.99262</f>
        <v>1351811.45844</v>
      </c>
      <c r="I9" s="122">
        <v>2024</v>
      </c>
      <c r="J9" t="s">
        <v>13</v>
      </c>
      <c r="K9" t="s">
        <v>31</v>
      </c>
      <c r="L9" s="117">
        <f t="shared" ref="L9:L22" si="2">R9*0.00212</f>
        <v>23430.876</v>
      </c>
      <c r="M9" s="130">
        <f t="shared" ref="M9:M22" si="3">S9*0.007378</f>
        <v>10047.817836</v>
      </c>
      <c r="O9" s="122">
        <v>2024</v>
      </c>
      <c r="P9" t="s">
        <v>13</v>
      </c>
      <c r="Q9" t="s">
        <v>24</v>
      </c>
      <c r="R9" s="133">
        <v>11052300</v>
      </c>
      <c r="S9" s="134">
        <v>1361862</v>
      </c>
    </row>
    <row r="10" spans="3:19" x14ac:dyDescent="0.2">
      <c r="C10" s="122">
        <v>2024</v>
      </c>
      <c r="D10" t="s">
        <v>14</v>
      </c>
      <c r="E10" t="s">
        <v>25</v>
      </c>
      <c r="F10" s="124">
        <f t="shared" si="0"/>
        <v>11032549.305439999</v>
      </c>
      <c r="G10" s="125">
        <f t="shared" si="1"/>
        <v>234383.39012</v>
      </c>
      <c r="I10" s="122">
        <v>2024</v>
      </c>
      <c r="J10" t="s">
        <v>14</v>
      </c>
      <c r="K10" t="s">
        <v>31</v>
      </c>
      <c r="L10" s="117">
        <f t="shared" si="2"/>
        <v>23438.69456</v>
      </c>
      <c r="M10" s="130">
        <f t="shared" si="3"/>
        <v>1742.1376279999999</v>
      </c>
      <c r="O10" s="122">
        <v>2024</v>
      </c>
      <c r="P10" t="s">
        <v>14</v>
      </c>
      <c r="Q10" t="s">
        <v>24</v>
      </c>
      <c r="R10" s="133">
        <v>11055988</v>
      </c>
      <c r="S10" s="134">
        <v>236126</v>
      </c>
    </row>
    <row r="11" spans="3:19" x14ac:dyDescent="0.2">
      <c r="C11" s="122">
        <v>2024</v>
      </c>
      <c r="D11" t="s">
        <v>15</v>
      </c>
      <c r="E11" t="s">
        <v>25</v>
      </c>
      <c r="F11" s="124">
        <f t="shared" si="0"/>
        <v>10758631.245440001</v>
      </c>
      <c r="G11" s="125">
        <f t="shared" si="1"/>
        <v>207242.18145999999</v>
      </c>
      <c r="I11" s="122">
        <v>2024</v>
      </c>
      <c r="J11" t="s">
        <v>15</v>
      </c>
      <c r="K11" t="s">
        <v>31</v>
      </c>
      <c r="L11" s="117">
        <f t="shared" si="2"/>
        <v>22856.754559999998</v>
      </c>
      <c r="M11" s="130">
        <f t="shared" si="3"/>
        <v>1540.4009739999999</v>
      </c>
      <c r="O11" s="122">
        <v>2024</v>
      </c>
      <c r="P11" t="s">
        <v>15</v>
      </c>
      <c r="Q11" t="s">
        <v>24</v>
      </c>
      <c r="R11" s="133">
        <v>10781488</v>
      </c>
      <c r="S11" s="134">
        <v>208783</v>
      </c>
    </row>
    <row r="12" spans="3:19" x14ac:dyDescent="0.2">
      <c r="C12" s="122">
        <v>2024</v>
      </c>
      <c r="D12" t="s">
        <v>16</v>
      </c>
      <c r="E12" t="s">
        <v>25</v>
      </c>
      <c r="F12" s="124">
        <f t="shared" si="0"/>
        <v>10208373.270679999</v>
      </c>
      <c r="G12" s="125">
        <f t="shared" si="1"/>
        <v>53191.52794</v>
      </c>
      <c r="I12" s="122">
        <v>2024</v>
      </c>
      <c r="J12" t="s">
        <v>16</v>
      </c>
      <c r="K12" t="s">
        <v>31</v>
      </c>
      <c r="L12" s="117">
        <f t="shared" si="2"/>
        <v>21687.729319999999</v>
      </c>
      <c r="M12" s="130">
        <f t="shared" si="3"/>
        <v>395.36488600000001</v>
      </c>
      <c r="O12" s="122">
        <v>2024</v>
      </c>
      <c r="P12" t="s">
        <v>16</v>
      </c>
      <c r="Q12" t="s">
        <v>24</v>
      </c>
      <c r="R12" s="133">
        <v>10230061</v>
      </c>
      <c r="S12" s="134">
        <v>53587</v>
      </c>
    </row>
    <row r="13" spans="3:19" x14ac:dyDescent="0.2">
      <c r="C13" s="122">
        <v>2024</v>
      </c>
      <c r="D13" t="s">
        <v>17</v>
      </c>
      <c r="E13" t="s">
        <v>25</v>
      </c>
      <c r="F13" s="124">
        <f t="shared" si="0"/>
        <v>10717718.165440001</v>
      </c>
      <c r="G13" s="125">
        <f t="shared" si="1"/>
        <v>50381.420719999995</v>
      </c>
      <c r="I13" s="122">
        <v>2024</v>
      </c>
      <c r="J13" t="s">
        <v>17</v>
      </c>
      <c r="K13" t="s">
        <v>31</v>
      </c>
      <c r="L13" s="117">
        <f t="shared" si="2"/>
        <v>22769.834559999999</v>
      </c>
      <c r="M13" s="130">
        <f t="shared" si="3"/>
        <v>374.47776800000003</v>
      </c>
      <c r="O13" s="122">
        <v>2024</v>
      </c>
      <c r="P13" t="s">
        <v>17</v>
      </c>
      <c r="Q13" t="s">
        <v>24</v>
      </c>
      <c r="R13" s="133">
        <v>10740488</v>
      </c>
      <c r="S13" s="134">
        <v>50756</v>
      </c>
    </row>
    <row r="14" spans="3:19" x14ac:dyDescent="0.2">
      <c r="C14" s="122">
        <v>2024</v>
      </c>
      <c r="D14" t="s">
        <v>18</v>
      </c>
      <c r="E14" t="s">
        <v>25</v>
      </c>
      <c r="F14" s="124">
        <f t="shared" si="0"/>
        <v>12523190.43248</v>
      </c>
      <c r="G14" s="125">
        <f t="shared" si="1"/>
        <v>70048.200779999999</v>
      </c>
      <c r="I14" s="122">
        <v>2024</v>
      </c>
      <c r="J14" t="s">
        <v>18</v>
      </c>
      <c r="K14" t="s">
        <v>31</v>
      </c>
      <c r="L14" s="117">
        <f t="shared" si="2"/>
        <v>26605.567520000001</v>
      </c>
      <c r="M14" s="130">
        <f t="shared" si="3"/>
        <v>520.65808200000004</v>
      </c>
      <c r="O14" s="122">
        <v>2024</v>
      </c>
      <c r="P14" t="s">
        <v>18</v>
      </c>
      <c r="Q14" t="s">
        <v>24</v>
      </c>
      <c r="R14" s="133">
        <v>12549796</v>
      </c>
      <c r="S14" s="134">
        <v>70569</v>
      </c>
    </row>
    <row r="15" spans="3:19" x14ac:dyDescent="0.2">
      <c r="C15" s="122">
        <v>2024</v>
      </c>
      <c r="D15" t="s">
        <v>19</v>
      </c>
      <c r="E15" t="s">
        <v>25</v>
      </c>
      <c r="F15" s="124">
        <f t="shared" si="0"/>
        <v>13098584.00656</v>
      </c>
      <c r="G15" s="125">
        <f t="shared" si="1"/>
        <v>62817.956699999995</v>
      </c>
      <c r="I15" s="122">
        <v>2024</v>
      </c>
      <c r="J15" t="s">
        <v>19</v>
      </c>
      <c r="K15" t="s">
        <v>31</v>
      </c>
      <c r="L15" s="117">
        <f t="shared" si="2"/>
        <v>27827.993439999998</v>
      </c>
      <c r="M15" s="130">
        <f t="shared" si="3"/>
        <v>466.91672999999997</v>
      </c>
      <c r="O15" s="122">
        <v>2024</v>
      </c>
      <c r="P15" t="s">
        <v>19</v>
      </c>
      <c r="Q15" t="s">
        <v>24</v>
      </c>
      <c r="R15" s="133">
        <v>13126412</v>
      </c>
      <c r="S15" s="134">
        <v>63285</v>
      </c>
    </row>
    <row r="16" spans="3:19" x14ac:dyDescent="0.2">
      <c r="C16" s="122">
        <v>2024</v>
      </c>
      <c r="E16" t="s">
        <v>24</v>
      </c>
      <c r="F16" s="124">
        <f>SUM(F8:F15)</f>
        <v>84203655.00248</v>
      </c>
      <c r="G16" s="125">
        <f>SUM(G8:G15)</f>
        <v>2165264.5410599997</v>
      </c>
      <c r="I16" s="122">
        <v>2024</v>
      </c>
      <c r="K16" t="s">
        <v>24</v>
      </c>
      <c r="L16" s="117">
        <f>SUM(L8:L15)</f>
        <v>178890.99752</v>
      </c>
      <c r="M16" s="130">
        <f t="shared" ref="M16" si="4">SUM(M8:M15)</f>
        <v>16094.096214000001</v>
      </c>
      <c r="N16" s="117"/>
      <c r="O16" s="122">
        <v>2024</v>
      </c>
      <c r="Q16" t="s">
        <v>24</v>
      </c>
      <c r="R16" s="133">
        <f>SUM(R8:R15)</f>
        <v>84382546</v>
      </c>
      <c r="S16" s="134">
        <f>SUM(S8:S15)</f>
        <v>2181363</v>
      </c>
    </row>
    <row r="17" spans="3:19" x14ac:dyDescent="0.2">
      <c r="C17" s="122"/>
      <c r="F17" s="124"/>
      <c r="G17" s="125"/>
      <c r="I17" s="122"/>
      <c r="L17" s="117"/>
      <c r="M17" s="130"/>
      <c r="N17" s="117"/>
      <c r="O17" s="122"/>
      <c r="R17" s="133"/>
      <c r="S17" s="134"/>
    </row>
    <row r="18" spans="3:19" x14ac:dyDescent="0.2">
      <c r="C18" s="122">
        <v>2025</v>
      </c>
      <c r="D18" t="s">
        <v>6</v>
      </c>
      <c r="E18" t="s">
        <v>25</v>
      </c>
      <c r="F18" s="124">
        <f t="shared" si="0"/>
        <v>11412797.46672</v>
      </c>
      <c r="G18" s="125">
        <f t="shared" si="1"/>
        <v>42359.065879999995</v>
      </c>
      <c r="I18" s="122">
        <v>2025</v>
      </c>
      <c r="J18" t="s">
        <v>6</v>
      </c>
      <c r="K18" t="s">
        <v>31</v>
      </c>
      <c r="L18" s="117">
        <f t="shared" si="2"/>
        <v>24246.53328</v>
      </c>
      <c r="M18" s="130">
        <f t="shared" si="3"/>
        <v>314.848772</v>
      </c>
      <c r="O18" s="122">
        <v>2025</v>
      </c>
      <c r="P18" t="s">
        <v>6</v>
      </c>
      <c r="Q18" t="s">
        <v>24</v>
      </c>
      <c r="R18" s="135">
        <v>11437044</v>
      </c>
      <c r="S18" s="136">
        <v>42674</v>
      </c>
    </row>
    <row r="19" spans="3:19" x14ac:dyDescent="0.2">
      <c r="C19" s="122">
        <v>2025</v>
      </c>
      <c r="D19" t="s">
        <v>9</v>
      </c>
      <c r="E19" t="s">
        <v>25</v>
      </c>
      <c r="F19" s="124">
        <f t="shared" si="0"/>
        <v>7795053.3783200001</v>
      </c>
      <c r="G19" s="125">
        <f t="shared" si="1"/>
        <v>33087.002459999996</v>
      </c>
      <c r="I19" s="122">
        <v>2025</v>
      </c>
      <c r="J19" t="s">
        <v>9</v>
      </c>
      <c r="K19" t="s">
        <v>31</v>
      </c>
      <c r="L19" s="117">
        <f t="shared" si="2"/>
        <v>16560.62168</v>
      </c>
      <c r="M19" s="130">
        <f t="shared" si="3"/>
        <v>245.93087399999999</v>
      </c>
      <c r="O19" s="122">
        <v>2025</v>
      </c>
      <c r="P19" t="s">
        <v>9</v>
      </c>
      <c r="Q19" t="s">
        <v>24</v>
      </c>
      <c r="R19" s="135">
        <v>7811614</v>
      </c>
      <c r="S19" s="136">
        <v>33333</v>
      </c>
    </row>
    <row r="20" spans="3:19" x14ac:dyDescent="0.2">
      <c r="C20" s="122">
        <v>2025</v>
      </c>
      <c r="D20" t="s">
        <v>10</v>
      </c>
      <c r="E20" t="s">
        <v>25</v>
      </c>
      <c r="F20" s="124">
        <f t="shared" si="0"/>
        <v>8001506.7672800003</v>
      </c>
      <c r="G20" s="125">
        <f t="shared" si="1"/>
        <v>54282.41732</v>
      </c>
      <c r="I20" s="122">
        <v>2025</v>
      </c>
      <c r="J20" t="s">
        <v>10</v>
      </c>
      <c r="K20" t="s">
        <v>31</v>
      </c>
      <c r="L20" s="117">
        <f t="shared" si="2"/>
        <v>16999.23272</v>
      </c>
      <c r="M20" s="130">
        <f t="shared" si="3"/>
        <v>403.47330799999997</v>
      </c>
      <c r="O20" s="122">
        <v>2025</v>
      </c>
      <c r="P20" t="s">
        <v>10</v>
      </c>
      <c r="Q20" t="s">
        <v>24</v>
      </c>
      <c r="R20" s="135">
        <v>8018506</v>
      </c>
      <c r="S20" s="136">
        <v>54686</v>
      </c>
    </row>
    <row r="21" spans="3:19" x14ac:dyDescent="0.2">
      <c r="C21" s="122">
        <v>2025</v>
      </c>
      <c r="D21" t="s">
        <v>11</v>
      </c>
      <c r="E21" t="s">
        <v>25</v>
      </c>
      <c r="F21" s="124">
        <f t="shared" si="0"/>
        <v>9547178.9805599991</v>
      </c>
      <c r="G21" s="125">
        <f t="shared" si="1"/>
        <v>53473.43202</v>
      </c>
      <c r="I21" s="122">
        <v>2025</v>
      </c>
      <c r="J21" t="s">
        <v>11</v>
      </c>
      <c r="K21" t="s">
        <v>31</v>
      </c>
      <c r="L21" s="117">
        <f t="shared" si="2"/>
        <v>20283.01944</v>
      </c>
      <c r="M21" s="130">
        <f t="shared" si="3"/>
        <v>397.460238</v>
      </c>
      <c r="O21" s="122">
        <v>2025</v>
      </c>
      <c r="P21" t="s">
        <v>11</v>
      </c>
      <c r="Q21" t="s">
        <v>24</v>
      </c>
      <c r="R21" s="135">
        <v>9567462</v>
      </c>
      <c r="S21" s="136">
        <v>53871</v>
      </c>
    </row>
    <row r="22" spans="3:19" x14ac:dyDescent="0.2">
      <c r="C22" s="122">
        <v>2025</v>
      </c>
      <c r="D22" t="s">
        <v>12</v>
      </c>
      <c r="E22" t="s">
        <v>25</v>
      </c>
      <c r="F22" s="124">
        <f t="shared" si="0"/>
        <v>11376277.054479999</v>
      </c>
      <c r="G22" s="125">
        <f t="shared" si="1"/>
        <v>62806.045259999999</v>
      </c>
      <c r="I22" s="122">
        <v>2025</v>
      </c>
      <c r="J22" t="s">
        <v>12</v>
      </c>
      <c r="K22" t="s">
        <v>31</v>
      </c>
      <c r="L22" s="117">
        <f t="shared" si="2"/>
        <v>24168.945519999997</v>
      </c>
      <c r="M22" s="130">
        <f t="shared" si="3"/>
        <v>466.828194</v>
      </c>
      <c r="O22" s="122">
        <v>2025</v>
      </c>
      <c r="P22" t="s">
        <v>12</v>
      </c>
      <c r="Q22" t="s">
        <v>24</v>
      </c>
      <c r="R22" s="135">
        <v>11400446</v>
      </c>
      <c r="S22" s="136">
        <v>63273</v>
      </c>
    </row>
    <row r="23" spans="3:19" x14ac:dyDescent="0.2">
      <c r="C23" s="126">
        <v>2025</v>
      </c>
      <c r="D23" s="127"/>
      <c r="E23" s="127" t="s">
        <v>24</v>
      </c>
      <c r="F23" s="128">
        <f>SUM(F18:F22)</f>
        <v>48132813.647360004</v>
      </c>
      <c r="G23" s="129">
        <f>SUM(G18:G22)</f>
        <v>246007.96294</v>
      </c>
      <c r="I23" s="126">
        <v>2025</v>
      </c>
      <c r="J23" s="127"/>
      <c r="K23" s="127" t="s">
        <v>24</v>
      </c>
      <c r="L23" s="131">
        <f>SUM(L18:L22)</f>
        <v>102258.35264</v>
      </c>
      <c r="M23" s="132">
        <f>SUM(M18:M22)</f>
        <v>1828.5413859999999</v>
      </c>
      <c r="O23" s="126">
        <v>2025</v>
      </c>
      <c r="P23" s="127"/>
      <c r="Q23" s="127" t="s">
        <v>24</v>
      </c>
      <c r="R23" s="128">
        <f>SUM(R18:R22)</f>
        <v>48235072</v>
      </c>
      <c r="S23" s="129">
        <f>SUM(S18:S22)</f>
        <v>247837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D8F88-8DC8-4C23-8E4C-D90A2953440E}">
  <dimension ref="B2:O27"/>
  <sheetViews>
    <sheetView workbookViewId="0">
      <selection activeCell="I10" sqref="I10"/>
    </sheetView>
  </sheetViews>
  <sheetFormatPr baseColWidth="10" defaultColWidth="8.83203125" defaultRowHeight="15" x14ac:dyDescent="0.2"/>
  <cols>
    <col min="3" max="3" width="10.83203125" customWidth="1"/>
    <col min="4" max="4" width="13.6640625" bestFit="1" customWidth="1"/>
    <col min="5" max="5" width="15.5" customWidth="1"/>
    <col min="6" max="6" width="18.83203125" customWidth="1"/>
    <col min="7" max="7" width="13.6640625" bestFit="1" customWidth="1"/>
    <col min="8" max="8" width="15.33203125" bestFit="1" customWidth="1"/>
    <col min="9" max="9" width="9.1640625" bestFit="1" customWidth="1"/>
    <col min="10" max="10" width="13.6640625" bestFit="1" customWidth="1"/>
    <col min="12" max="12" width="13.83203125" bestFit="1" customWidth="1"/>
    <col min="13" max="14" width="12.6640625" bestFit="1" customWidth="1"/>
    <col min="15" max="15" width="13.83203125" bestFit="1" customWidth="1"/>
  </cols>
  <sheetData>
    <row r="2" spans="2:15" x14ac:dyDescent="0.2">
      <c r="B2" s="14"/>
    </row>
    <row r="3" spans="2:15" x14ac:dyDescent="0.2">
      <c r="B3" s="17" t="s">
        <v>0</v>
      </c>
      <c r="C3" s="6" t="s">
        <v>1</v>
      </c>
      <c r="D3" s="6" t="s">
        <v>32</v>
      </c>
      <c r="E3" s="6" t="s">
        <v>33</v>
      </c>
      <c r="F3" s="11" t="s">
        <v>34</v>
      </c>
      <c r="G3" s="6" t="s">
        <v>35</v>
      </c>
      <c r="H3" s="23"/>
      <c r="I3" s="6"/>
      <c r="J3" s="17" t="s">
        <v>0</v>
      </c>
      <c r="K3" s="6" t="s">
        <v>1</v>
      </c>
      <c r="L3" s="15" t="s">
        <v>32</v>
      </c>
      <c r="M3" s="15" t="s">
        <v>33</v>
      </c>
      <c r="N3" s="16" t="s">
        <v>34</v>
      </c>
      <c r="O3" s="15" t="s">
        <v>35</v>
      </c>
    </row>
    <row r="4" spans="2:15" x14ac:dyDescent="0.2">
      <c r="B4" s="14">
        <v>2024</v>
      </c>
      <c r="C4" s="7">
        <v>45292</v>
      </c>
      <c r="D4" s="9">
        <v>1047386.58</v>
      </c>
      <c r="E4" s="9">
        <v>-107428.31</v>
      </c>
      <c r="F4" s="12">
        <v>-61116.9</v>
      </c>
      <c r="G4" s="9">
        <v>878841.37</v>
      </c>
      <c r="H4" s="9"/>
      <c r="I4" s="9"/>
      <c r="J4" s="14">
        <v>2025</v>
      </c>
      <c r="K4" s="7">
        <v>45658</v>
      </c>
      <c r="L4" s="9">
        <v>1173370.8700000001</v>
      </c>
      <c r="M4" s="9">
        <v>-122244.02</v>
      </c>
      <c r="N4" s="12">
        <v>-42002.41</v>
      </c>
      <c r="O4" s="9">
        <v>1009124.44</v>
      </c>
    </row>
    <row r="5" spans="2:15" x14ac:dyDescent="0.2">
      <c r="B5" s="14"/>
      <c r="C5" s="7">
        <v>45323</v>
      </c>
      <c r="D5" s="9">
        <v>1050134.33</v>
      </c>
      <c r="E5" s="9">
        <v>-103694.61</v>
      </c>
      <c r="F5" s="12">
        <v>-46543.44</v>
      </c>
      <c r="G5" s="9">
        <v>899896.28</v>
      </c>
      <c r="H5" s="9"/>
      <c r="I5" s="9"/>
      <c r="K5" s="7">
        <v>45689</v>
      </c>
      <c r="L5" s="9">
        <v>955761.18</v>
      </c>
      <c r="M5" s="9">
        <v>-97362.32</v>
      </c>
      <c r="N5" s="12">
        <v>-31037.05</v>
      </c>
      <c r="O5" s="9">
        <v>827361.81</v>
      </c>
    </row>
    <row r="6" spans="2:15" x14ac:dyDescent="0.2">
      <c r="B6" s="14"/>
      <c r="C6" s="7">
        <v>45352</v>
      </c>
      <c r="D6" s="9">
        <v>1042431.81</v>
      </c>
      <c r="E6" s="9">
        <v>-87628.99</v>
      </c>
      <c r="F6" s="12">
        <v>-50138.12</v>
      </c>
      <c r="G6" s="9">
        <v>904664.7</v>
      </c>
      <c r="H6" s="9"/>
      <c r="I6" s="9"/>
      <c r="K6" s="7">
        <v>45717</v>
      </c>
      <c r="L6" s="9">
        <v>1216270.17</v>
      </c>
      <c r="M6" s="9">
        <v>-109247.97</v>
      </c>
      <c r="N6" s="12">
        <v>-45448.41</v>
      </c>
      <c r="O6" s="9">
        <v>1061573.79</v>
      </c>
    </row>
    <row r="7" spans="2:15" x14ac:dyDescent="0.2">
      <c r="B7" s="14"/>
      <c r="C7" s="7">
        <v>45383</v>
      </c>
      <c r="D7" s="9">
        <v>1254339.5</v>
      </c>
      <c r="E7" s="9">
        <v>-182409.52</v>
      </c>
      <c r="F7" s="12">
        <v>-42238.03</v>
      </c>
      <c r="G7" s="9">
        <v>1029691.95</v>
      </c>
      <c r="H7" s="9"/>
      <c r="I7" s="9"/>
      <c r="K7" s="7">
        <v>45748</v>
      </c>
      <c r="L7" s="9">
        <v>1414754.88</v>
      </c>
      <c r="M7" s="9">
        <v>-204778.94</v>
      </c>
      <c r="N7" s="12">
        <v>-65685.070000000007</v>
      </c>
      <c r="O7" s="9">
        <v>1144290.8700000001</v>
      </c>
    </row>
    <row r="8" spans="2:15" x14ac:dyDescent="0.2">
      <c r="B8" s="14"/>
      <c r="C8" s="7">
        <v>45413</v>
      </c>
      <c r="D8" s="9">
        <v>1794135.77</v>
      </c>
      <c r="E8" s="9">
        <v>-296241.55</v>
      </c>
      <c r="F8" s="12">
        <v>-53802.15</v>
      </c>
      <c r="G8" s="9">
        <v>1444092.07</v>
      </c>
      <c r="H8" s="9"/>
      <c r="I8" s="9"/>
      <c r="K8" s="7">
        <v>45778</v>
      </c>
      <c r="L8" s="9">
        <v>1921886.83</v>
      </c>
      <c r="M8" s="9">
        <v>-312697.71000000002</v>
      </c>
      <c r="N8" s="12">
        <v>-54428.32</v>
      </c>
      <c r="O8" s="9">
        <v>1554760.8</v>
      </c>
    </row>
    <row r="9" spans="2:15" x14ac:dyDescent="0.2">
      <c r="B9" s="14"/>
      <c r="C9" s="7">
        <v>45444</v>
      </c>
      <c r="D9" s="9">
        <v>1102399.45</v>
      </c>
      <c r="E9" s="9">
        <v>-109422.36</v>
      </c>
      <c r="F9" s="12">
        <v>-51017.599999999999</v>
      </c>
      <c r="G9" s="9">
        <v>941959.49</v>
      </c>
      <c r="H9" s="9"/>
      <c r="I9" s="9"/>
      <c r="K9" s="7">
        <v>45809</v>
      </c>
      <c r="L9" s="9">
        <v>700929.36</v>
      </c>
      <c r="M9" s="9">
        <v>-64692.24</v>
      </c>
      <c r="N9" s="12">
        <v>-28439.599999999999</v>
      </c>
      <c r="O9" s="9">
        <v>607797.52</v>
      </c>
    </row>
    <row r="10" spans="2:15" x14ac:dyDescent="0.2">
      <c r="B10" s="14"/>
      <c r="C10" s="7">
        <v>45474</v>
      </c>
      <c r="D10" s="9">
        <v>1017758.01</v>
      </c>
      <c r="E10" s="9">
        <v>-88930.89</v>
      </c>
      <c r="F10" s="12">
        <v>-46815.46</v>
      </c>
      <c r="G10" s="9">
        <v>882011.66</v>
      </c>
      <c r="H10" s="9"/>
      <c r="I10" s="9"/>
      <c r="L10" s="10">
        <f>SUM(L4:L9)</f>
        <v>7382973.29</v>
      </c>
      <c r="M10" s="10">
        <f>SUM(M4:M9)</f>
        <v>-911023.2</v>
      </c>
      <c r="N10" s="13">
        <f>SUM(N4:N9)</f>
        <v>-267040.86</v>
      </c>
      <c r="O10" s="10">
        <f>SUM(O4:O9)</f>
        <v>6204909.2300000004</v>
      </c>
    </row>
    <row r="11" spans="2:15" x14ac:dyDescent="0.2">
      <c r="B11" s="14"/>
      <c r="C11" s="7">
        <v>45505</v>
      </c>
      <c r="D11" s="9">
        <v>1203508.98</v>
      </c>
      <c r="E11" s="9">
        <v>-94359.42</v>
      </c>
      <c r="F11" s="12">
        <v>-35156.1</v>
      </c>
      <c r="G11" s="9">
        <v>1073993.46</v>
      </c>
      <c r="H11" s="9"/>
      <c r="I11" s="9"/>
      <c r="J11" s="9"/>
      <c r="K11" s="8"/>
      <c r="L11" s="8"/>
      <c r="M11" s="8"/>
    </row>
    <row r="12" spans="2:15" x14ac:dyDescent="0.2">
      <c r="B12" s="14"/>
      <c r="C12" s="7">
        <v>45536</v>
      </c>
      <c r="D12" s="9">
        <v>1037038.97</v>
      </c>
      <c r="E12" s="9">
        <v>-99623.56</v>
      </c>
      <c r="F12" s="12">
        <v>-35440.03</v>
      </c>
      <c r="G12" s="9">
        <v>901975.38</v>
      </c>
      <c r="H12" s="9"/>
      <c r="I12" s="9"/>
      <c r="J12" s="9"/>
      <c r="K12" s="8"/>
      <c r="L12" s="8"/>
      <c r="M12" s="8"/>
    </row>
    <row r="13" spans="2:15" x14ac:dyDescent="0.2">
      <c r="B13" s="14"/>
      <c r="C13" s="7">
        <v>45566</v>
      </c>
      <c r="D13" s="9">
        <v>1146811.3799999999</v>
      </c>
      <c r="E13" s="9">
        <v>-176537.57</v>
      </c>
      <c r="F13" s="12">
        <v>-32516.32</v>
      </c>
      <c r="G13" s="9">
        <v>937757.49</v>
      </c>
      <c r="H13" s="9"/>
      <c r="I13" s="9"/>
      <c r="J13" s="9"/>
      <c r="K13" s="8"/>
      <c r="L13" s="8"/>
      <c r="M13" s="8"/>
    </row>
    <row r="14" spans="2:15" x14ac:dyDescent="0.2">
      <c r="B14" s="14"/>
      <c r="C14" s="7">
        <v>45597</v>
      </c>
      <c r="D14" s="9">
        <v>1848182.14</v>
      </c>
      <c r="E14" s="9">
        <v>-107769.19</v>
      </c>
      <c r="F14" s="12">
        <v>-27320.44</v>
      </c>
      <c r="G14" s="9">
        <v>1713092.51</v>
      </c>
      <c r="H14" s="9"/>
      <c r="I14" s="9"/>
      <c r="J14" s="9"/>
      <c r="K14" s="8"/>
      <c r="L14" s="8"/>
      <c r="M14" s="8"/>
    </row>
    <row r="15" spans="2:15" x14ac:dyDescent="0.2">
      <c r="B15" s="14"/>
      <c r="C15" s="7">
        <v>45627</v>
      </c>
      <c r="D15" s="9">
        <v>2441932.7599999998</v>
      </c>
      <c r="E15" s="9">
        <v>-127883.11</v>
      </c>
      <c r="F15" s="12">
        <v>-59364.07</v>
      </c>
      <c r="G15" s="9">
        <v>2254685.58</v>
      </c>
      <c r="H15" s="9"/>
      <c r="I15" s="9"/>
      <c r="J15" s="9"/>
      <c r="K15" s="8"/>
      <c r="L15" s="8"/>
      <c r="M15" s="8"/>
    </row>
    <row r="16" spans="2:15" x14ac:dyDescent="0.2">
      <c r="B16" s="14"/>
      <c r="D16" s="10">
        <f t="shared" ref="D16:G16" si="0">SUM(D4:D15)</f>
        <v>15986059.680000002</v>
      </c>
      <c r="E16" s="10">
        <f t="shared" si="0"/>
        <v>-1581929.08</v>
      </c>
      <c r="F16" s="13">
        <f t="shared" si="0"/>
        <v>-541468.65999999992</v>
      </c>
      <c r="G16" s="10">
        <f t="shared" si="0"/>
        <v>13862661.940000001</v>
      </c>
      <c r="H16" s="10"/>
      <c r="I16" s="10"/>
      <c r="J16" s="10"/>
    </row>
    <row r="17" spans="2:13" x14ac:dyDescent="0.2">
      <c r="B17" s="14"/>
    </row>
    <row r="18" spans="2:13" x14ac:dyDescent="0.2">
      <c r="B18" s="14"/>
    </row>
    <row r="20" spans="2:13" x14ac:dyDescent="0.2">
      <c r="H20" s="15"/>
      <c r="I20" s="15"/>
      <c r="J20" s="15"/>
      <c r="K20" s="6"/>
      <c r="L20" s="6"/>
      <c r="M20" s="6"/>
    </row>
    <row r="21" spans="2:13" x14ac:dyDescent="0.2">
      <c r="H21" s="9"/>
      <c r="I21" s="9"/>
      <c r="J21" s="9"/>
      <c r="K21" s="8"/>
      <c r="L21" s="8"/>
      <c r="M21" s="8"/>
    </row>
    <row r="22" spans="2:13" x14ac:dyDescent="0.2">
      <c r="H22" s="9"/>
      <c r="I22" s="9"/>
      <c r="J22" s="9"/>
      <c r="K22" s="8"/>
      <c r="L22" s="8"/>
      <c r="M22" s="8"/>
    </row>
    <row r="23" spans="2:13" x14ac:dyDescent="0.2">
      <c r="H23" s="9"/>
      <c r="I23" s="9"/>
      <c r="J23" s="9"/>
      <c r="K23" s="8"/>
      <c r="L23" s="8"/>
      <c r="M23" s="8"/>
    </row>
    <row r="24" spans="2:13" x14ac:dyDescent="0.2">
      <c r="H24" s="9"/>
      <c r="I24" s="9"/>
      <c r="J24" s="9"/>
      <c r="K24" s="8"/>
      <c r="L24" s="8"/>
      <c r="M24" s="8"/>
    </row>
    <row r="25" spans="2:13" x14ac:dyDescent="0.2">
      <c r="H25" s="9"/>
      <c r="I25" s="9"/>
      <c r="J25" s="9"/>
      <c r="K25" s="8"/>
      <c r="L25" s="8"/>
      <c r="M25" s="8"/>
    </row>
    <row r="26" spans="2:13" x14ac:dyDescent="0.2">
      <c r="H26" s="9"/>
      <c r="I26" s="9"/>
      <c r="J26" s="9"/>
      <c r="K26" s="8"/>
      <c r="L26" s="8"/>
      <c r="M26" s="8"/>
    </row>
    <row r="27" spans="2:13" x14ac:dyDescent="0.2">
      <c r="H27" s="10"/>
      <c r="I27" s="10"/>
      <c r="J27" s="1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F12EC-4513-458A-BC10-29A90614333F}">
  <dimension ref="A2:V286"/>
  <sheetViews>
    <sheetView workbookViewId="0">
      <selection activeCell="J138" sqref="J138"/>
    </sheetView>
  </sheetViews>
  <sheetFormatPr baseColWidth="10" defaultColWidth="9.1640625" defaultRowHeight="14" x14ac:dyDescent="0.2"/>
  <cols>
    <col min="1" max="1" width="13.1640625" style="50" customWidth="1"/>
    <col min="2" max="2" width="15.5" style="50" customWidth="1"/>
    <col min="3" max="3" width="12.33203125" style="50" customWidth="1"/>
    <col min="4" max="4" width="17.5" style="50" customWidth="1"/>
    <col min="5" max="5" width="9.6640625" style="114" customWidth="1"/>
    <col min="6" max="6" width="11.83203125" style="50" customWidth="1"/>
    <col min="7" max="7" width="9.5" style="114" customWidth="1"/>
    <col min="8" max="8" width="14.6640625" style="115" customWidth="1"/>
    <col min="9" max="9" width="10.83203125" style="114" customWidth="1"/>
    <col min="10" max="10" width="11" style="114" customWidth="1"/>
    <col min="11" max="11" width="9.1640625" style="115"/>
    <col min="12" max="12" width="10.6640625" style="50" customWidth="1"/>
    <col min="13" max="13" width="13" style="114" customWidth="1"/>
    <col min="14" max="14" width="8.83203125" style="50" bestFit="1" customWidth="1"/>
    <col min="15" max="15" width="6.33203125" style="50" customWidth="1"/>
    <col min="16" max="16384" width="9.1640625" style="50"/>
  </cols>
  <sheetData>
    <row r="2" spans="1:22" x14ac:dyDescent="0.2">
      <c r="A2" s="45" t="s">
        <v>36</v>
      </c>
      <c r="B2" s="45"/>
      <c r="C2" s="45"/>
      <c r="D2" s="45"/>
      <c r="E2" s="46"/>
      <c r="F2" s="45"/>
      <c r="G2" s="46"/>
      <c r="H2" s="47"/>
      <c r="I2" s="46"/>
      <c r="J2" s="46"/>
      <c r="K2" s="47"/>
      <c r="L2" s="48"/>
      <c r="M2" s="49"/>
    </row>
    <row r="3" spans="1:22" ht="45" x14ac:dyDescent="0.2">
      <c r="A3" s="50" t="s">
        <v>0</v>
      </c>
      <c r="B3" s="51" t="s">
        <v>1</v>
      </c>
      <c r="C3" s="51" t="s">
        <v>37</v>
      </c>
      <c r="D3" s="52" t="s">
        <v>38</v>
      </c>
      <c r="E3" s="53" t="s">
        <v>39</v>
      </c>
      <c r="F3" s="52" t="s">
        <v>40</v>
      </c>
      <c r="G3" s="53" t="s">
        <v>41</v>
      </c>
      <c r="H3" s="52" t="s">
        <v>42</v>
      </c>
      <c r="I3" s="53" t="s">
        <v>43</v>
      </c>
      <c r="J3" s="53" t="s">
        <v>44</v>
      </c>
      <c r="K3" s="54" t="s">
        <v>45</v>
      </c>
      <c r="L3" s="55" t="s">
        <v>46</v>
      </c>
      <c r="M3" s="56"/>
      <c r="N3" s="57"/>
      <c r="O3" s="57"/>
    </row>
    <row r="4" spans="1:22" s="58" customFormat="1" x14ac:dyDescent="0.2">
      <c r="A4" s="58">
        <v>2024</v>
      </c>
      <c r="B4" s="59" t="s">
        <v>47</v>
      </c>
      <c r="C4" s="60">
        <v>342385</v>
      </c>
      <c r="D4" s="60">
        <v>11370</v>
      </c>
      <c r="E4" s="61">
        <v>3.3208230500752098E-2</v>
      </c>
      <c r="F4" s="60">
        <v>10522</v>
      </c>
      <c r="G4" s="61">
        <v>3.0731486484513001E-2</v>
      </c>
      <c r="H4" s="60">
        <v>5897</v>
      </c>
      <c r="I4" s="61">
        <v>0.560444782360768</v>
      </c>
      <c r="J4" s="61">
        <v>1.7223301254435799E-2</v>
      </c>
      <c r="K4" s="62">
        <v>2.4677132467835898</v>
      </c>
      <c r="L4" s="63">
        <v>844908</v>
      </c>
      <c r="M4" s="64"/>
      <c r="N4" s="65"/>
      <c r="O4" s="65"/>
      <c r="P4" s="50"/>
      <c r="Q4" s="50"/>
      <c r="R4" s="50"/>
      <c r="S4" s="50"/>
      <c r="T4" s="50"/>
      <c r="U4" s="50"/>
      <c r="V4" s="50"/>
    </row>
    <row r="5" spans="1:22" x14ac:dyDescent="0.2">
      <c r="A5" s="50">
        <v>2025</v>
      </c>
      <c r="B5" s="66" t="s">
        <v>47</v>
      </c>
      <c r="C5" s="67">
        <v>336672</v>
      </c>
      <c r="D5" s="67">
        <v>31047</v>
      </c>
      <c r="E5" s="68">
        <v>9.2217351012261195E-2</v>
      </c>
      <c r="F5" s="67">
        <v>18627</v>
      </c>
      <c r="G5" s="68">
        <v>5.53268463073852E-2</v>
      </c>
      <c r="H5" s="67">
        <v>9058</v>
      </c>
      <c r="I5" s="68">
        <v>0.48628335212326201</v>
      </c>
      <c r="J5" s="68">
        <v>2.6904524284763798E-2</v>
      </c>
      <c r="K5" s="69">
        <v>3.4608699268130398</v>
      </c>
      <c r="L5" s="70">
        <v>1165178</v>
      </c>
      <c r="M5" s="64"/>
      <c r="N5" s="65"/>
      <c r="O5" s="65"/>
    </row>
    <row r="6" spans="1:22" s="58" customFormat="1" x14ac:dyDescent="0.2">
      <c r="A6" s="58">
        <v>2024</v>
      </c>
      <c r="B6" s="59" t="s">
        <v>48</v>
      </c>
      <c r="C6" s="60">
        <v>345773</v>
      </c>
      <c r="D6" s="60">
        <v>16583</v>
      </c>
      <c r="E6" s="61">
        <v>4.79592102333034E-2</v>
      </c>
      <c r="F6" s="60">
        <v>12264</v>
      </c>
      <c r="G6" s="61">
        <v>3.5468356407238298E-2</v>
      </c>
      <c r="H6" s="60">
        <v>7568</v>
      </c>
      <c r="I6" s="61">
        <v>0.61709067188519195</v>
      </c>
      <c r="J6" s="61">
        <v>2.1887191886006099E-2</v>
      </c>
      <c r="K6" s="62">
        <v>3.04937054078832</v>
      </c>
      <c r="L6" s="63">
        <v>1054390</v>
      </c>
      <c r="M6" s="64"/>
      <c r="N6" s="65"/>
      <c r="O6" s="65"/>
      <c r="P6" s="50"/>
      <c r="Q6" s="50"/>
      <c r="R6" s="50"/>
      <c r="S6" s="50"/>
      <c r="T6" s="50"/>
      <c r="U6" s="50"/>
      <c r="V6" s="50"/>
    </row>
    <row r="7" spans="1:22" x14ac:dyDescent="0.2">
      <c r="A7" s="50">
        <v>2025</v>
      </c>
      <c r="B7" s="66" t="s">
        <v>48</v>
      </c>
      <c r="C7" s="67">
        <v>336318</v>
      </c>
      <c r="D7" s="67">
        <v>25825</v>
      </c>
      <c r="E7" s="68">
        <v>7.6787445215540096E-2</v>
      </c>
      <c r="F7" s="67">
        <v>16284</v>
      </c>
      <c r="G7" s="68">
        <v>4.8418461099316697E-2</v>
      </c>
      <c r="H7" s="67">
        <v>7053</v>
      </c>
      <c r="I7" s="68">
        <v>0.43312453942520301</v>
      </c>
      <c r="J7" s="68">
        <v>2.0971223663318599E-2</v>
      </c>
      <c r="K7" s="69">
        <v>3.0671655992245399</v>
      </c>
      <c r="L7" s="70">
        <v>1031543</v>
      </c>
      <c r="M7" s="64"/>
      <c r="N7" s="65"/>
      <c r="O7" s="65"/>
    </row>
    <row r="8" spans="1:22" s="58" customFormat="1" x14ac:dyDescent="0.2">
      <c r="A8" s="58">
        <v>2024</v>
      </c>
      <c r="B8" s="59" t="s">
        <v>49</v>
      </c>
      <c r="C8" s="60">
        <v>286656</v>
      </c>
      <c r="D8" s="60">
        <v>18153</v>
      </c>
      <c r="E8" s="61">
        <v>6.3326774949765602E-2</v>
      </c>
      <c r="F8" s="60">
        <v>13083</v>
      </c>
      <c r="G8" s="61">
        <v>4.56400703281983E-2</v>
      </c>
      <c r="H8" s="60">
        <v>8476</v>
      </c>
      <c r="I8" s="61">
        <v>0.64786363983795803</v>
      </c>
      <c r="J8" s="61">
        <v>2.9568542085286899E-2</v>
      </c>
      <c r="K8" s="62">
        <v>3.2659703616878799</v>
      </c>
      <c r="L8" s="63">
        <v>936210</v>
      </c>
      <c r="M8" s="64"/>
      <c r="N8" s="65"/>
      <c r="O8" s="65"/>
      <c r="P8" s="50"/>
      <c r="Q8" s="50"/>
      <c r="R8" s="50"/>
      <c r="S8" s="50"/>
      <c r="T8" s="50"/>
      <c r="U8" s="50"/>
      <c r="V8" s="50"/>
    </row>
    <row r="9" spans="1:22" x14ac:dyDescent="0.2">
      <c r="A9" s="50">
        <v>2025</v>
      </c>
      <c r="B9" s="66" t="s">
        <v>49</v>
      </c>
      <c r="C9" s="67">
        <v>385347</v>
      </c>
      <c r="D9" s="67">
        <v>31679</v>
      </c>
      <c r="E9" s="68">
        <v>8.2209021998354698E-2</v>
      </c>
      <c r="F9" s="67">
        <v>20111</v>
      </c>
      <c r="G9" s="68">
        <v>5.21893254651003E-2</v>
      </c>
      <c r="H9" s="67">
        <v>9080</v>
      </c>
      <c r="I9" s="68">
        <v>0.45149420715031602</v>
      </c>
      <c r="J9" s="68">
        <v>2.3563178122575201E-2</v>
      </c>
      <c r="K9" s="69">
        <v>2.9524195076126198</v>
      </c>
      <c r="L9" s="70">
        <v>1137706</v>
      </c>
      <c r="M9" s="64"/>
      <c r="N9" s="65"/>
      <c r="O9" s="65"/>
    </row>
    <row r="10" spans="1:22" s="58" customFormat="1" x14ac:dyDescent="0.2">
      <c r="A10" s="58">
        <v>2024</v>
      </c>
      <c r="B10" s="59" t="s">
        <v>50</v>
      </c>
      <c r="C10" s="60">
        <v>300478</v>
      </c>
      <c r="D10" s="60">
        <v>21545</v>
      </c>
      <c r="E10" s="61">
        <v>7.1702420809510198E-2</v>
      </c>
      <c r="F10" s="60">
        <v>15317</v>
      </c>
      <c r="G10" s="61">
        <v>5.0975445789708397E-2</v>
      </c>
      <c r="H10" s="60">
        <v>9018</v>
      </c>
      <c r="I10" s="61">
        <v>0.58875758960631996</v>
      </c>
      <c r="J10" s="61">
        <v>3.0012180592256299E-2</v>
      </c>
      <c r="K10" s="62">
        <v>3.48382577093831</v>
      </c>
      <c r="L10" s="63">
        <v>1046813</v>
      </c>
      <c r="M10" s="64"/>
      <c r="N10" s="65"/>
      <c r="O10" s="65"/>
      <c r="P10" s="50"/>
      <c r="Q10" s="50"/>
      <c r="R10" s="50"/>
      <c r="S10" s="50"/>
      <c r="T10" s="50"/>
      <c r="U10" s="50"/>
      <c r="V10" s="50"/>
    </row>
    <row r="11" spans="1:22" x14ac:dyDescent="0.2">
      <c r="A11" s="50">
        <v>2025</v>
      </c>
      <c r="B11" s="66" t="s">
        <v>50</v>
      </c>
      <c r="C11" s="67">
        <v>360774</v>
      </c>
      <c r="D11" s="67">
        <v>40872</v>
      </c>
      <c r="E11" s="68">
        <v>0.113289760348584</v>
      </c>
      <c r="F11" s="67">
        <v>24574</v>
      </c>
      <c r="G11" s="68">
        <v>6.8114664582259302E-2</v>
      </c>
      <c r="H11" s="67">
        <v>9115</v>
      </c>
      <c r="I11" s="68">
        <v>0.370920485065516</v>
      </c>
      <c r="J11" s="68">
        <v>2.5265124426926602E-2</v>
      </c>
      <c r="K11" s="69">
        <v>3.2952901262286098</v>
      </c>
      <c r="L11" s="70">
        <v>1188855</v>
      </c>
      <c r="M11" s="64"/>
      <c r="N11" s="65"/>
      <c r="O11" s="65"/>
    </row>
    <row r="12" spans="1:22" s="58" customFormat="1" x14ac:dyDescent="0.2">
      <c r="A12" s="58">
        <v>2024</v>
      </c>
      <c r="B12" s="59" t="s">
        <v>12</v>
      </c>
      <c r="C12" s="60">
        <v>403487</v>
      </c>
      <c r="D12" s="60">
        <v>32837</v>
      </c>
      <c r="E12" s="61">
        <v>8.13830433198591E-2</v>
      </c>
      <c r="F12" s="60">
        <v>22473</v>
      </c>
      <c r="G12" s="61">
        <v>5.5696961736065802E-2</v>
      </c>
      <c r="H12" s="60">
        <v>14535</v>
      </c>
      <c r="I12" s="61">
        <v>0.64677613135762901</v>
      </c>
      <c r="J12" s="61">
        <v>3.6023465440026603E-2</v>
      </c>
      <c r="K12" s="62">
        <v>3.6055263242681899</v>
      </c>
      <c r="L12" s="63">
        <v>1454783</v>
      </c>
      <c r="M12" s="64"/>
      <c r="N12" s="65"/>
      <c r="O12" s="65"/>
      <c r="P12" s="50"/>
      <c r="Q12" s="50"/>
      <c r="R12" s="50"/>
      <c r="S12" s="50"/>
      <c r="T12" s="50"/>
      <c r="U12" s="50"/>
      <c r="V12" s="50"/>
    </row>
    <row r="13" spans="1:22" s="71" customFormat="1" ht="14.25" customHeight="1" x14ac:dyDescent="0.2">
      <c r="A13" s="71">
        <v>2025</v>
      </c>
      <c r="B13" s="72" t="s">
        <v>12</v>
      </c>
      <c r="C13" s="73">
        <v>454573</v>
      </c>
      <c r="D13" s="73">
        <v>55029</v>
      </c>
      <c r="E13" s="74">
        <v>0.121056463978283</v>
      </c>
      <c r="F13" s="73">
        <v>31619</v>
      </c>
      <c r="G13" s="74">
        <v>6.9557584810360507E-2</v>
      </c>
      <c r="H13" s="73">
        <v>14592</v>
      </c>
      <c r="I13" s="74">
        <v>0.46149467092570901</v>
      </c>
      <c r="J13" s="74">
        <v>3.2100454712444403E-2</v>
      </c>
      <c r="K13" s="75">
        <v>3.6512947315392701</v>
      </c>
      <c r="L13" s="76">
        <v>1659780</v>
      </c>
      <c r="M13" s="64"/>
      <c r="N13" s="65"/>
      <c r="O13" s="65"/>
      <c r="P13" s="50"/>
      <c r="Q13" s="50"/>
      <c r="R13" s="50"/>
      <c r="S13" s="50"/>
      <c r="T13" s="50"/>
      <c r="U13" s="50"/>
      <c r="V13" s="50"/>
    </row>
    <row r="14" spans="1:22" s="71" customFormat="1" x14ac:dyDescent="0.2">
      <c r="A14" s="58">
        <v>2024</v>
      </c>
      <c r="B14" s="59" t="s">
        <v>51</v>
      </c>
      <c r="C14" s="60">
        <v>375783</v>
      </c>
      <c r="D14" s="60">
        <v>20096</v>
      </c>
      <c r="E14" s="61">
        <v>5.3477671954292802E-2</v>
      </c>
      <c r="F14" s="60">
        <v>14189</v>
      </c>
      <c r="G14" s="61">
        <v>3.7758493598699303E-2</v>
      </c>
      <c r="H14" s="60">
        <v>8790</v>
      </c>
      <c r="I14" s="61">
        <v>0.61949397420537</v>
      </c>
      <c r="J14" s="61">
        <v>2.33911592594662E-2</v>
      </c>
      <c r="K14" s="62">
        <v>2.8443516603997501</v>
      </c>
      <c r="L14" s="63">
        <v>1068859</v>
      </c>
      <c r="M14" s="64"/>
      <c r="N14" s="65"/>
      <c r="O14" s="65"/>
      <c r="P14" s="50"/>
      <c r="Q14" s="50"/>
      <c r="R14" s="50"/>
      <c r="S14" s="50"/>
      <c r="T14" s="50"/>
      <c r="U14" s="50"/>
      <c r="V14" s="50"/>
    </row>
    <row r="15" spans="1:22" s="71" customFormat="1" x14ac:dyDescent="0.2">
      <c r="A15" s="58">
        <v>2024</v>
      </c>
      <c r="B15" s="59" t="s">
        <v>52</v>
      </c>
      <c r="C15" s="60">
        <v>396521</v>
      </c>
      <c r="D15" s="60">
        <v>19410</v>
      </c>
      <c r="E15" s="61">
        <v>4.8950749140650798E-2</v>
      </c>
      <c r="F15" s="60">
        <v>13620</v>
      </c>
      <c r="G15" s="61">
        <v>3.43487482377983E-2</v>
      </c>
      <c r="H15" s="60">
        <v>8228</v>
      </c>
      <c r="I15" s="61">
        <v>0.60411160058737201</v>
      </c>
      <c r="J15" s="61">
        <v>2.0750477276109E-2</v>
      </c>
      <c r="K15" s="62">
        <v>2.8269271993160499</v>
      </c>
      <c r="L15" s="63">
        <v>1120936</v>
      </c>
      <c r="M15" s="64"/>
      <c r="N15" s="65"/>
      <c r="O15" s="65"/>
      <c r="P15" s="50"/>
      <c r="Q15" s="50"/>
      <c r="R15" s="50"/>
      <c r="S15" s="50"/>
      <c r="T15" s="50"/>
      <c r="U15" s="50"/>
      <c r="V15" s="50"/>
    </row>
    <row r="16" spans="1:22" s="71" customFormat="1" x14ac:dyDescent="0.2">
      <c r="A16" s="58">
        <v>2024</v>
      </c>
      <c r="B16" s="59" t="s">
        <v>53</v>
      </c>
      <c r="C16" s="60">
        <v>418982</v>
      </c>
      <c r="D16" s="60">
        <v>22379</v>
      </c>
      <c r="E16" s="61">
        <v>5.3412795776429503E-2</v>
      </c>
      <c r="F16" s="60">
        <v>16020</v>
      </c>
      <c r="G16" s="61">
        <v>3.8235532791384801E-2</v>
      </c>
      <c r="H16" s="60">
        <v>9813</v>
      </c>
      <c r="I16" s="61">
        <v>0.61254681647940101</v>
      </c>
      <c r="J16" s="61">
        <v>2.3421053887756501E-2</v>
      </c>
      <c r="K16" s="62">
        <v>2.8155696426099501</v>
      </c>
      <c r="L16" s="63">
        <v>1179673</v>
      </c>
      <c r="M16" s="64"/>
      <c r="N16" s="65"/>
      <c r="O16" s="65"/>
      <c r="P16" s="50"/>
      <c r="Q16" s="50"/>
      <c r="R16" s="50"/>
      <c r="S16" s="50"/>
      <c r="T16" s="50"/>
      <c r="U16" s="50"/>
      <c r="V16" s="50"/>
    </row>
    <row r="17" spans="1:22" s="71" customFormat="1" x14ac:dyDescent="0.2">
      <c r="A17" s="58">
        <v>2024</v>
      </c>
      <c r="B17" s="59" t="s">
        <v>54</v>
      </c>
      <c r="C17" s="60">
        <v>361476</v>
      </c>
      <c r="D17" s="60">
        <v>19866</v>
      </c>
      <c r="E17" s="61">
        <v>5.4958005510739302E-2</v>
      </c>
      <c r="F17" s="60">
        <v>13276</v>
      </c>
      <c r="G17" s="61">
        <v>3.6727196273058198E-2</v>
      </c>
      <c r="H17" s="60">
        <v>8342</v>
      </c>
      <c r="I17" s="61">
        <v>0.628351913226876</v>
      </c>
      <c r="J17" s="61">
        <v>2.3077604045635101E-2</v>
      </c>
      <c r="K17" s="62">
        <v>2.78915612654782</v>
      </c>
      <c r="L17" s="63">
        <v>1008213</v>
      </c>
      <c r="M17" s="64"/>
      <c r="N17" s="65"/>
      <c r="O17" s="65"/>
      <c r="P17" s="50"/>
      <c r="Q17" s="50"/>
      <c r="R17" s="50"/>
      <c r="S17" s="50"/>
      <c r="T17" s="50"/>
      <c r="U17" s="50"/>
      <c r="V17" s="50"/>
    </row>
    <row r="18" spans="1:22" s="71" customFormat="1" x14ac:dyDescent="0.2">
      <c r="A18" s="58">
        <v>2024</v>
      </c>
      <c r="B18" s="59" t="s">
        <v>55</v>
      </c>
      <c r="C18" s="60">
        <v>304644</v>
      </c>
      <c r="D18" s="60">
        <v>26404</v>
      </c>
      <c r="E18" s="61">
        <v>8.6671656096952501E-2</v>
      </c>
      <c r="F18" s="60">
        <v>14884</v>
      </c>
      <c r="G18" s="61">
        <v>4.8857026562151198E-2</v>
      </c>
      <c r="H18" s="60">
        <v>8104</v>
      </c>
      <c r="I18" s="61">
        <v>0.54447729105079301</v>
      </c>
      <c r="J18" s="61">
        <v>2.66015414713567E-2</v>
      </c>
      <c r="K18" s="62">
        <v>3.2099204317170198</v>
      </c>
      <c r="L18" s="63">
        <v>977883</v>
      </c>
      <c r="M18" s="64"/>
      <c r="N18" s="65"/>
      <c r="O18" s="65"/>
      <c r="P18" s="50"/>
      <c r="Q18" s="50"/>
      <c r="R18" s="50"/>
      <c r="S18" s="50"/>
      <c r="T18" s="50"/>
      <c r="U18" s="50"/>
      <c r="V18" s="50"/>
    </row>
    <row r="19" spans="1:22" s="71" customFormat="1" x14ac:dyDescent="0.2">
      <c r="A19" s="58">
        <v>2024</v>
      </c>
      <c r="B19" s="59" t="s">
        <v>56</v>
      </c>
      <c r="C19" s="60">
        <v>370064</v>
      </c>
      <c r="D19" s="60">
        <v>47234</v>
      </c>
      <c r="E19" s="61">
        <v>0.12763738164209401</v>
      </c>
      <c r="F19" s="60">
        <v>28696</v>
      </c>
      <c r="G19" s="61">
        <v>7.7543343854036106E-2</v>
      </c>
      <c r="H19" s="60">
        <v>14760</v>
      </c>
      <c r="I19" s="61">
        <v>0.514357401728464</v>
      </c>
      <c r="J19" s="61">
        <v>3.9884992866098798E-2</v>
      </c>
      <c r="K19" s="62">
        <v>3.74584125989018</v>
      </c>
      <c r="L19" s="63">
        <v>1386201</v>
      </c>
      <c r="M19" s="64"/>
      <c r="N19" s="65"/>
      <c r="O19" s="65"/>
      <c r="P19" s="50"/>
      <c r="Q19" s="50"/>
      <c r="R19" s="50"/>
      <c r="S19" s="50"/>
      <c r="T19" s="50"/>
      <c r="U19" s="50"/>
      <c r="V19" s="50"/>
    </row>
    <row r="20" spans="1:22" s="71" customFormat="1" x14ac:dyDescent="0.2">
      <c r="A20" s="58">
        <v>2024</v>
      </c>
      <c r="B20" s="77" t="s">
        <v>57</v>
      </c>
      <c r="C20" s="78">
        <v>433467</v>
      </c>
      <c r="D20" s="78">
        <v>54569</v>
      </c>
      <c r="E20" s="79">
        <v>0.12588962942969101</v>
      </c>
      <c r="F20" s="78">
        <v>35931</v>
      </c>
      <c r="G20" s="79">
        <v>8.2892123275820295E-2</v>
      </c>
      <c r="H20" s="78">
        <v>20162</v>
      </c>
      <c r="I20" s="79">
        <v>0.56113105674765495</v>
      </c>
      <c r="J20" s="79">
        <v>4.6513344729818003E-2</v>
      </c>
      <c r="K20" s="80">
        <v>3.7075809692548698</v>
      </c>
      <c r="L20" s="81">
        <v>1607114</v>
      </c>
      <c r="M20" s="64"/>
      <c r="N20" s="65"/>
      <c r="O20" s="65"/>
      <c r="P20" s="50"/>
      <c r="Q20" s="50"/>
      <c r="R20" s="50"/>
      <c r="S20" s="50"/>
      <c r="T20" s="50"/>
      <c r="U20" s="50"/>
      <c r="V20" s="50"/>
    </row>
    <row r="21" spans="1:22" x14ac:dyDescent="0.2">
      <c r="B21" s="82"/>
      <c r="C21" s="65"/>
      <c r="D21" s="65"/>
      <c r="E21" s="64"/>
      <c r="F21" s="65"/>
      <c r="G21" s="64"/>
      <c r="H21" s="65"/>
      <c r="I21" s="64"/>
      <c r="J21" s="64"/>
      <c r="K21" s="83"/>
      <c r="L21" s="65"/>
      <c r="M21" s="64"/>
      <c r="N21" s="65"/>
      <c r="O21" s="65"/>
    </row>
    <row r="22" spans="1:22" x14ac:dyDescent="0.2">
      <c r="B22" s="82"/>
      <c r="C22" s="65"/>
      <c r="D22" s="65"/>
      <c r="E22" s="64"/>
      <c r="F22" s="65"/>
      <c r="G22" s="64"/>
      <c r="H22" s="65"/>
      <c r="I22" s="64"/>
      <c r="J22" s="64"/>
      <c r="K22" s="83"/>
      <c r="L22" s="65"/>
      <c r="M22" s="64"/>
      <c r="N22" s="65"/>
      <c r="O22" s="65"/>
    </row>
    <row r="23" spans="1:22" x14ac:dyDescent="0.2">
      <c r="B23" s="82" t="s">
        <v>58</v>
      </c>
      <c r="C23" s="65"/>
      <c r="D23" s="84"/>
      <c r="E23" s="64"/>
      <c r="F23" s="65"/>
      <c r="G23" s="64"/>
      <c r="H23" s="65"/>
      <c r="I23" s="64"/>
      <c r="J23" s="64"/>
      <c r="K23" s="83"/>
      <c r="L23" s="65"/>
      <c r="M23" s="64"/>
      <c r="N23" s="65"/>
      <c r="O23" s="65"/>
    </row>
    <row r="24" spans="1:22" x14ac:dyDescent="0.2">
      <c r="B24" s="85" t="s">
        <v>59</v>
      </c>
      <c r="C24" s="65"/>
      <c r="D24" s="65"/>
      <c r="E24" s="64"/>
      <c r="F24" s="65"/>
      <c r="G24" s="64"/>
      <c r="H24" s="65"/>
      <c r="I24" s="64"/>
      <c r="J24" s="64"/>
      <c r="K24" s="86"/>
      <c r="L24" s="84"/>
      <c r="M24" s="64"/>
      <c r="N24" s="65"/>
      <c r="O24" s="65"/>
    </row>
    <row r="25" spans="1:22" x14ac:dyDescent="0.2">
      <c r="B25" s="85" t="s">
        <v>60</v>
      </c>
      <c r="C25" s="65"/>
      <c r="D25" s="65"/>
      <c r="E25" s="64"/>
      <c r="F25" s="65"/>
      <c r="G25" s="64"/>
      <c r="H25" s="65"/>
      <c r="I25" s="64"/>
      <c r="J25" s="64"/>
      <c r="K25" s="86"/>
      <c r="L25" s="84"/>
      <c r="M25" s="64"/>
      <c r="N25" s="65"/>
      <c r="O25" s="65"/>
    </row>
    <row r="26" spans="1:22" x14ac:dyDescent="0.2">
      <c r="B26" s="85" t="s">
        <v>61</v>
      </c>
      <c r="C26" s="65"/>
      <c r="D26" s="65"/>
      <c r="E26" s="64"/>
      <c r="F26" s="65"/>
      <c r="G26" s="64"/>
      <c r="H26" s="65"/>
      <c r="I26" s="64"/>
      <c r="J26" s="64"/>
      <c r="K26" s="83"/>
      <c r="L26" s="65"/>
      <c r="M26" s="64"/>
      <c r="N26" s="65"/>
      <c r="O26" s="65"/>
    </row>
    <row r="27" spans="1:22" x14ac:dyDescent="0.2">
      <c r="B27" s="82" t="s">
        <v>62</v>
      </c>
      <c r="C27" s="65"/>
      <c r="D27" s="65"/>
      <c r="E27" s="64"/>
      <c r="F27" s="65"/>
      <c r="G27" s="64"/>
      <c r="H27" s="65"/>
      <c r="I27" s="64"/>
      <c r="J27" s="64"/>
      <c r="K27" s="83"/>
      <c r="L27" s="65"/>
      <c r="M27" s="64"/>
      <c r="N27" s="65"/>
      <c r="O27" s="65"/>
    </row>
    <row r="28" spans="1:22" x14ac:dyDescent="0.2">
      <c r="B28" s="82"/>
      <c r="C28" s="65"/>
      <c r="D28" s="65"/>
      <c r="E28" s="64"/>
      <c r="F28" s="65"/>
      <c r="G28" s="64"/>
      <c r="H28" s="65"/>
      <c r="I28" s="64"/>
      <c r="J28" s="64"/>
      <c r="K28" s="83"/>
      <c r="L28" s="65"/>
      <c r="M28" s="64"/>
      <c r="N28" s="65"/>
      <c r="O28" s="65"/>
    </row>
    <row r="29" spans="1:22" x14ac:dyDescent="0.2">
      <c r="A29" s="45" t="s">
        <v>63</v>
      </c>
      <c r="B29" s="87"/>
      <c r="C29" s="88"/>
      <c r="D29" s="88"/>
      <c r="E29" s="89"/>
      <c r="F29" s="88"/>
      <c r="G29" s="89"/>
      <c r="H29" s="88"/>
      <c r="I29" s="89"/>
      <c r="J29" s="89"/>
      <c r="K29" s="86"/>
      <c r="L29" s="84"/>
      <c r="M29" s="64"/>
      <c r="N29" s="65"/>
      <c r="O29" s="65"/>
    </row>
    <row r="30" spans="1:22" x14ac:dyDescent="0.2">
      <c r="B30" s="82"/>
      <c r="C30" s="65"/>
      <c r="D30" s="65"/>
      <c r="E30" s="64"/>
      <c r="F30" s="65"/>
      <c r="G30" s="64"/>
      <c r="H30" s="65"/>
      <c r="I30" s="64"/>
      <c r="J30" s="64"/>
      <c r="K30" s="83"/>
      <c r="L30" s="65"/>
      <c r="M30" s="64"/>
      <c r="N30" s="65"/>
      <c r="O30" s="65"/>
    </row>
    <row r="31" spans="1:22" x14ac:dyDescent="0.2">
      <c r="A31" s="90">
        <v>2024</v>
      </c>
      <c r="B31" s="91" t="s">
        <v>64</v>
      </c>
      <c r="C31" s="92" t="s">
        <v>65</v>
      </c>
      <c r="D31" s="92" t="s">
        <v>66</v>
      </c>
      <c r="E31" s="92" t="s">
        <v>37</v>
      </c>
      <c r="F31" s="92" t="s">
        <v>67</v>
      </c>
      <c r="G31" s="92" t="s">
        <v>29</v>
      </c>
      <c r="H31" s="92" t="s">
        <v>68</v>
      </c>
      <c r="I31" s="92" t="s">
        <v>69</v>
      </c>
      <c r="J31" s="93" t="s">
        <v>70</v>
      </c>
      <c r="K31" s="83"/>
      <c r="L31" s="65"/>
      <c r="M31" s="64"/>
      <c r="N31" s="65"/>
      <c r="O31" s="65"/>
    </row>
    <row r="32" spans="1:22" x14ac:dyDescent="0.2">
      <c r="B32" s="94" t="s">
        <v>71</v>
      </c>
      <c r="C32" s="95">
        <v>1708185.25</v>
      </c>
      <c r="D32" s="95">
        <v>1354900.53</v>
      </c>
      <c r="E32" s="96">
        <v>733202</v>
      </c>
      <c r="F32" s="97">
        <v>1.1900000000000001E-2</v>
      </c>
      <c r="G32" s="96">
        <v>1039302</v>
      </c>
      <c r="H32" s="97">
        <v>1.9900000000000001E-2</v>
      </c>
      <c r="I32" s="96">
        <v>14620</v>
      </c>
      <c r="J32" s="98">
        <v>7907</v>
      </c>
      <c r="K32" s="86"/>
      <c r="L32" s="84"/>
      <c r="M32" s="64"/>
      <c r="N32" s="65"/>
      <c r="O32" s="65"/>
    </row>
    <row r="33" spans="1:15" x14ac:dyDescent="0.2">
      <c r="B33" s="94" t="s">
        <v>72</v>
      </c>
      <c r="C33" s="95">
        <v>0</v>
      </c>
      <c r="D33" s="95">
        <v>44214.8</v>
      </c>
      <c r="E33" s="96">
        <v>54800</v>
      </c>
      <c r="G33" s="65">
        <v>0</v>
      </c>
      <c r="H33" s="97">
        <v>7.4999999999999997E-3</v>
      </c>
      <c r="I33" s="65">
        <v>411</v>
      </c>
      <c r="J33" s="99">
        <v>243</v>
      </c>
      <c r="K33" s="83"/>
      <c r="L33" s="65"/>
      <c r="M33" s="64"/>
      <c r="N33" s="65"/>
      <c r="O33" s="65"/>
    </row>
    <row r="34" spans="1:15" x14ac:dyDescent="0.2">
      <c r="B34" s="94" t="s">
        <v>73</v>
      </c>
      <c r="C34" s="95">
        <v>516648.74</v>
      </c>
      <c r="D34" s="95">
        <v>3249957.97</v>
      </c>
      <c r="E34" s="96">
        <v>431940</v>
      </c>
      <c r="F34" s="97">
        <v>1.89E-2</v>
      </c>
      <c r="G34" s="96">
        <v>537206</v>
      </c>
      <c r="H34" s="97">
        <v>6.4500000000000002E-2</v>
      </c>
      <c r="I34" s="96">
        <v>27861</v>
      </c>
      <c r="J34" s="98">
        <v>14333</v>
      </c>
      <c r="K34" s="86"/>
      <c r="L34" s="84"/>
      <c r="M34" s="64"/>
      <c r="N34" s="65"/>
      <c r="O34" s="65"/>
    </row>
    <row r="35" spans="1:15" x14ac:dyDescent="0.2">
      <c r="B35" s="94" t="s">
        <v>74</v>
      </c>
      <c r="C35" s="95">
        <v>209844.84</v>
      </c>
      <c r="D35" s="95">
        <v>610090.02</v>
      </c>
      <c r="E35" s="96">
        <v>53278</v>
      </c>
      <c r="F35" s="97">
        <v>6.4999999999999997E-3</v>
      </c>
      <c r="G35" s="96">
        <v>83658</v>
      </c>
      <c r="H35" s="97">
        <v>0.10630000000000001</v>
      </c>
      <c r="I35" s="96">
        <v>5666</v>
      </c>
      <c r="J35" s="98">
        <v>3200</v>
      </c>
      <c r="K35" s="83"/>
      <c r="L35" s="65"/>
      <c r="M35" s="64"/>
      <c r="N35" s="65"/>
      <c r="O35" s="65"/>
    </row>
    <row r="36" spans="1:15" x14ac:dyDescent="0.2">
      <c r="B36" s="94" t="s">
        <v>75</v>
      </c>
      <c r="C36" s="95">
        <v>0</v>
      </c>
      <c r="D36" s="95">
        <v>1705.41</v>
      </c>
      <c r="E36" s="96">
        <v>1824</v>
      </c>
      <c r="G36" s="65">
        <v>0</v>
      </c>
      <c r="H36" s="97">
        <v>1.26E-2</v>
      </c>
      <c r="I36" s="65">
        <v>23</v>
      </c>
      <c r="J36" s="99">
        <v>7</v>
      </c>
      <c r="K36" s="83"/>
      <c r="L36" s="65"/>
      <c r="M36" s="64"/>
      <c r="N36" s="65"/>
      <c r="O36" s="65"/>
    </row>
    <row r="37" spans="1:15" x14ac:dyDescent="0.2">
      <c r="B37" s="94" t="s">
        <v>76</v>
      </c>
      <c r="C37" s="95">
        <v>59978</v>
      </c>
      <c r="D37" s="95">
        <v>1961859.25</v>
      </c>
      <c r="E37" s="96">
        <v>627365</v>
      </c>
      <c r="F37" s="97">
        <v>2.1299999999999999E-2</v>
      </c>
      <c r="G37" s="96">
        <v>740744</v>
      </c>
      <c r="H37" s="97">
        <v>2.63E-2</v>
      </c>
      <c r="I37" s="96">
        <v>16488</v>
      </c>
      <c r="J37" s="98">
        <v>9623</v>
      </c>
      <c r="K37" s="83"/>
      <c r="L37" s="65"/>
      <c r="M37" s="64"/>
      <c r="N37" s="65"/>
      <c r="O37" s="65"/>
    </row>
    <row r="38" spans="1:15" x14ac:dyDescent="0.2">
      <c r="B38" s="94" t="s">
        <v>77</v>
      </c>
      <c r="C38" s="95">
        <v>162595.38</v>
      </c>
      <c r="D38" s="95">
        <v>424308.67</v>
      </c>
      <c r="E38" s="96">
        <v>89432</v>
      </c>
      <c r="G38" s="96">
        <v>320864</v>
      </c>
      <c r="H38" s="97">
        <v>4.5499999999999999E-2</v>
      </c>
      <c r="I38" s="96">
        <v>4069</v>
      </c>
      <c r="J38" s="98">
        <v>1894</v>
      </c>
      <c r="K38" s="83"/>
      <c r="L38" s="65"/>
      <c r="M38" s="64"/>
      <c r="N38" s="65"/>
      <c r="O38" s="65"/>
    </row>
    <row r="39" spans="1:15" x14ac:dyDescent="0.2">
      <c r="B39" s="94" t="s">
        <v>78</v>
      </c>
      <c r="C39" s="95">
        <v>96624</v>
      </c>
      <c r="D39" s="95">
        <v>2785148.54</v>
      </c>
      <c r="E39" s="96">
        <v>460971</v>
      </c>
      <c r="F39" s="97">
        <v>4.6100000000000002E-2</v>
      </c>
      <c r="G39" s="96">
        <v>2225234</v>
      </c>
      <c r="H39" s="97">
        <v>5.7099999999999998E-2</v>
      </c>
      <c r="I39" s="96">
        <v>26329</v>
      </c>
      <c r="J39" s="98">
        <v>5014</v>
      </c>
      <c r="K39" s="83"/>
      <c r="L39" s="65"/>
      <c r="M39" s="64"/>
      <c r="N39" s="65"/>
      <c r="O39" s="65"/>
    </row>
    <row r="40" spans="1:15" x14ac:dyDescent="0.2">
      <c r="B40" s="94" t="s">
        <v>79</v>
      </c>
      <c r="C40" s="95">
        <v>25270</v>
      </c>
      <c r="D40" s="95">
        <v>460352.79</v>
      </c>
      <c r="E40" s="96">
        <v>102180</v>
      </c>
      <c r="G40" s="65">
        <v>76</v>
      </c>
      <c r="H40" s="97">
        <v>4.4999999999999998E-2</v>
      </c>
      <c r="I40" s="96">
        <v>4598</v>
      </c>
      <c r="J40" s="98">
        <v>1218</v>
      </c>
      <c r="K40" s="86"/>
      <c r="L40" s="84"/>
      <c r="M40" s="64"/>
      <c r="N40" s="65"/>
      <c r="O40" s="65"/>
    </row>
    <row r="41" spans="1:15" x14ac:dyDescent="0.2">
      <c r="B41" s="94" t="s">
        <v>80</v>
      </c>
      <c r="C41" s="95">
        <v>0</v>
      </c>
      <c r="D41" s="95">
        <v>2373632.44</v>
      </c>
      <c r="E41" s="96">
        <v>489056</v>
      </c>
      <c r="G41" s="65">
        <v>0</v>
      </c>
      <c r="H41" s="97">
        <v>4.4200000000000003E-2</v>
      </c>
      <c r="I41" s="96">
        <v>21639</v>
      </c>
      <c r="J41" s="98">
        <v>10032</v>
      </c>
      <c r="K41" s="83"/>
      <c r="L41" s="65"/>
      <c r="M41" s="64"/>
      <c r="N41" s="65"/>
      <c r="O41" s="65"/>
    </row>
    <row r="42" spans="1:15" x14ac:dyDescent="0.2">
      <c r="B42" s="94" t="s">
        <v>81</v>
      </c>
      <c r="C42" s="95">
        <v>0</v>
      </c>
      <c r="D42" s="95">
        <v>1383467.08</v>
      </c>
      <c r="E42" s="96">
        <v>165797</v>
      </c>
      <c r="G42" s="65">
        <v>0</v>
      </c>
      <c r="H42" s="97">
        <v>6.0699999999999997E-2</v>
      </c>
      <c r="I42" s="96">
        <v>10057</v>
      </c>
      <c r="J42" s="98">
        <v>5016</v>
      </c>
      <c r="K42" s="86"/>
      <c r="L42" s="84"/>
      <c r="M42" s="64"/>
      <c r="N42" s="65"/>
      <c r="O42" s="65"/>
    </row>
    <row r="43" spans="1:15" x14ac:dyDescent="0.2">
      <c r="B43" s="94" t="s">
        <v>82</v>
      </c>
      <c r="C43" s="95">
        <v>0</v>
      </c>
      <c r="D43" s="95">
        <v>19281.580000000002</v>
      </c>
      <c r="E43" s="65">
        <v>0</v>
      </c>
      <c r="G43" s="65">
        <v>0</v>
      </c>
      <c r="H43" s="50"/>
      <c r="I43" s="96">
        <v>4969</v>
      </c>
      <c r="J43" s="98">
        <v>1698</v>
      </c>
      <c r="K43" s="83"/>
      <c r="L43" s="65"/>
      <c r="M43" s="64"/>
      <c r="N43" s="65"/>
      <c r="O43" s="65"/>
    </row>
    <row r="44" spans="1:15" x14ac:dyDescent="0.2">
      <c r="B44" s="100"/>
      <c r="C44" s="95"/>
      <c r="D44" s="95"/>
      <c r="E44" s="65"/>
      <c r="G44" s="65"/>
      <c r="H44" s="50"/>
      <c r="I44" s="65"/>
      <c r="J44" s="99"/>
      <c r="K44" s="83"/>
      <c r="L44" s="65"/>
      <c r="M44" s="64"/>
      <c r="N44" s="65"/>
      <c r="O44" s="65"/>
    </row>
    <row r="45" spans="1:15" x14ac:dyDescent="0.2">
      <c r="B45" s="101"/>
      <c r="C45" s="102">
        <v>3002387.21</v>
      </c>
      <c r="D45" s="102">
        <v>14668919.08</v>
      </c>
      <c r="E45" s="103">
        <v>3209845</v>
      </c>
      <c r="F45" s="104">
        <v>2.3400000000000001E-2</v>
      </c>
      <c r="G45" s="103">
        <v>4947084</v>
      </c>
      <c r="H45" s="104">
        <v>4.2599999999999999E-2</v>
      </c>
      <c r="I45" s="103">
        <v>136730</v>
      </c>
      <c r="J45" s="105">
        <v>60185</v>
      </c>
      <c r="K45" s="86"/>
      <c r="L45" s="84"/>
      <c r="M45" s="64"/>
      <c r="N45" s="65"/>
      <c r="O45" s="65"/>
    </row>
    <row r="46" spans="1:15" x14ac:dyDescent="0.2">
      <c r="E46" s="50"/>
      <c r="G46" s="50"/>
      <c r="H46" s="50"/>
      <c r="I46" s="50"/>
      <c r="J46" s="50"/>
      <c r="K46" s="83"/>
      <c r="L46" s="65"/>
      <c r="M46" s="64"/>
      <c r="N46" s="65"/>
      <c r="O46" s="65"/>
    </row>
    <row r="47" spans="1:15" x14ac:dyDescent="0.2">
      <c r="A47" s="90" t="s">
        <v>83</v>
      </c>
      <c r="B47" s="91" t="s">
        <v>64</v>
      </c>
      <c r="C47" s="92" t="s">
        <v>65</v>
      </c>
      <c r="D47" s="92" t="s">
        <v>66</v>
      </c>
      <c r="E47" s="92" t="s">
        <v>37</v>
      </c>
      <c r="F47" s="92" t="s">
        <v>67</v>
      </c>
      <c r="G47" s="92" t="s">
        <v>29</v>
      </c>
      <c r="H47" s="92" t="s">
        <v>68</v>
      </c>
      <c r="I47" s="92" t="s">
        <v>69</v>
      </c>
      <c r="J47" s="93" t="s">
        <v>70</v>
      </c>
      <c r="K47" s="83"/>
      <c r="L47" s="65"/>
      <c r="M47" s="64"/>
      <c r="N47" s="65"/>
      <c r="O47" s="65"/>
    </row>
    <row r="48" spans="1:15" x14ac:dyDescent="0.2">
      <c r="B48" s="94" t="s">
        <v>71</v>
      </c>
      <c r="C48" s="95">
        <v>747358.04</v>
      </c>
      <c r="D48" s="95">
        <v>619948.03</v>
      </c>
      <c r="E48" s="96">
        <v>331023</v>
      </c>
      <c r="F48" s="97">
        <v>1.34E-2</v>
      </c>
      <c r="G48" s="96">
        <v>455328</v>
      </c>
      <c r="H48" s="97">
        <v>2.0299999999999999E-2</v>
      </c>
      <c r="I48" s="96">
        <v>6734</v>
      </c>
      <c r="J48" s="98">
        <v>3210</v>
      </c>
      <c r="K48" s="86"/>
      <c r="L48" s="84"/>
      <c r="M48" s="64"/>
      <c r="N48" s="65"/>
      <c r="O48" s="65"/>
    </row>
    <row r="49" spans="2:15" ht="30" x14ac:dyDescent="0.2">
      <c r="B49" s="94" t="s">
        <v>72</v>
      </c>
      <c r="C49" s="95">
        <v>0</v>
      </c>
      <c r="D49" s="95">
        <v>19076.810000000001</v>
      </c>
      <c r="E49" s="96">
        <v>27248</v>
      </c>
      <c r="F49" s="84" t="s">
        <v>84</v>
      </c>
      <c r="G49" s="65">
        <v>0</v>
      </c>
      <c r="H49" s="97">
        <v>6.3E-3</v>
      </c>
      <c r="I49" s="65">
        <v>173</v>
      </c>
      <c r="J49" s="99">
        <v>99</v>
      </c>
      <c r="K49" s="83"/>
      <c r="L49" s="65"/>
      <c r="M49" s="64"/>
      <c r="N49" s="65"/>
      <c r="O49" s="65"/>
    </row>
    <row r="50" spans="2:15" x14ac:dyDescent="0.2">
      <c r="B50" s="94" t="s">
        <v>73</v>
      </c>
      <c r="C50" s="95">
        <v>263921.49</v>
      </c>
      <c r="D50" s="95">
        <v>1366537.94</v>
      </c>
      <c r="E50" s="96">
        <v>194234</v>
      </c>
      <c r="F50" s="97">
        <v>2.6599999999999999E-2</v>
      </c>
      <c r="G50" s="96">
        <v>182436</v>
      </c>
      <c r="H50" s="97">
        <v>5.8999999999999997E-2</v>
      </c>
      <c r="I50" s="96">
        <v>11453</v>
      </c>
      <c r="J50" s="98">
        <v>5653</v>
      </c>
      <c r="K50" s="83"/>
      <c r="L50" s="65"/>
      <c r="M50" s="64"/>
      <c r="N50" s="65"/>
      <c r="O50" s="65"/>
    </row>
    <row r="51" spans="2:15" ht="30" x14ac:dyDescent="0.2">
      <c r="B51" s="94" t="s">
        <v>75</v>
      </c>
      <c r="C51" s="95">
        <v>0</v>
      </c>
      <c r="D51" s="95">
        <v>29.98</v>
      </c>
      <c r="E51" s="65">
        <v>6</v>
      </c>
      <c r="F51" s="84" t="s">
        <v>84</v>
      </c>
      <c r="G51" s="65">
        <v>0</v>
      </c>
      <c r="H51" s="97">
        <v>0.16669999999999999</v>
      </c>
      <c r="I51" s="65">
        <v>1</v>
      </c>
      <c r="J51" s="99">
        <v>0</v>
      </c>
      <c r="K51" s="83"/>
      <c r="L51" s="65"/>
      <c r="M51" s="64"/>
      <c r="N51" s="65"/>
      <c r="O51" s="65"/>
    </row>
    <row r="52" spans="2:15" x14ac:dyDescent="0.2">
      <c r="B52" s="94" t="s">
        <v>74</v>
      </c>
      <c r="C52" s="95">
        <v>79223.42</v>
      </c>
      <c r="D52" s="95">
        <v>271974.94</v>
      </c>
      <c r="E52" s="96">
        <v>21583</v>
      </c>
      <c r="F52" s="97">
        <v>5.7000000000000002E-3</v>
      </c>
      <c r="G52" s="96">
        <v>30904</v>
      </c>
      <c r="H52" s="97">
        <v>0.111</v>
      </c>
      <c r="I52" s="96">
        <v>2396</v>
      </c>
      <c r="J52" s="98">
        <v>1235</v>
      </c>
      <c r="K52" s="83"/>
      <c r="L52" s="65"/>
      <c r="M52" s="64"/>
      <c r="N52" s="65"/>
      <c r="O52" s="65"/>
    </row>
    <row r="53" spans="2:15" x14ac:dyDescent="0.2">
      <c r="B53" s="94" t="s">
        <v>76</v>
      </c>
      <c r="C53" s="95">
        <v>0</v>
      </c>
      <c r="D53" s="95">
        <v>832951.48</v>
      </c>
      <c r="E53" s="96">
        <v>291420</v>
      </c>
      <c r="F53" s="97">
        <v>1.5900000000000001E-2</v>
      </c>
      <c r="G53" s="96">
        <v>327493</v>
      </c>
      <c r="H53" s="97">
        <v>2.4400000000000002E-2</v>
      </c>
      <c r="I53" s="96">
        <v>7117</v>
      </c>
      <c r="J53" s="98">
        <v>3687</v>
      </c>
      <c r="K53" s="83"/>
      <c r="L53" s="65"/>
      <c r="M53" s="64"/>
      <c r="N53" s="65"/>
      <c r="O53" s="65"/>
    </row>
    <row r="54" spans="2:15" ht="30" x14ac:dyDescent="0.2">
      <c r="B54" s="94" t="s">
        <v>77</v>
      </c>
      <c r="C54" s="95">
        <v>81096.03</v>
      </c>
      <c r="D54" s="95">
        <v>206467.38</v>
      </c>
      <c r="E54" s="96">
        <v>40064</v>
      </c>
      <c r="F54" s="84" t="s">
        <v>84</v>
      </c>
      <c r="G54" s="96">
        <v>173150</v>
      </c>
      <c r="H54" s="97">
        <v>4.8399999999999999E-2</v>
      </c>
      <c r="I54" s="96">
        <v>1939</v>
      </c>
      <c r="J54" s="99">
        <v>856</v>
      </c>
      <c r="K54" s="83"/>
      <c r="L54" s="65"/>
      <c r="M54" s="64"/>
      <c r="N54" s="65"/>
      <c r="O54" s="65"/>
    </row>
    <row r="55" spans="2:15" x14ac:dyDescent="0.2">
      <c r="B55" s="94" t="s">
        <v>78</v>
      </c>
      <c r="C55" s="95">
        <v>0</v>
      </c>
      <c r="D55" s="95">
        <v>958222.1</v>
      </c>
      <c r="E55" s="96">
        <v>160363</v>
      </c>
      <c r="F55" s="97">
        <v>7.7000000000000002E-3</v>
      </c>
      <c r="G55" s="96">
        <v>247837</v>
      </c>
      <c r="H55" s="97">
        <v>5.3699999999999998E-2</v>
      </c>
      <c r="I55" s="96">
        <v>8605</v>
      </c>
      <c r="J55" s="98">
        <v>1545</v>
      </c>
      <c r="K55" s="83"/>
      <c r="L55" s="65"/>
      <c r="M55" s="64"/>
      <c r="N55" s="65"/>
      <c r="O55" s="65"/>
    </row>
    <row r="56" spans="2:15" ht="30" x14ac:dyDescent="0.2">
      <c r="B56" s="94" t="s">
        <v>79</v>
      </c>
      <c r="C56" s="95">
        <v>0</v>
      </c>
      <c r="D56" s="95">
        <v>180884.06</v>
      </c>
      <c r="E56" s="96">
        <v>40317</v>
      </c>
      <c r="F56" s="84" t="s">
        <v>84</v>
      </c>
      <c r="G56" s="65">
        <v>24</v>
      </c>
      <c r="H56" s="97">
        <v>4.4900000000000002E-2</v>
      </c>
      <c r="I56" s="96">
        <v>1812</v>
      </c>
      <c r="J56" s="99">
        <v>530</v>
      </c>
      <c r="K56" s="86"/>
      <c r="L56" s="84"/>
      <c r="M56" s="64"/>
      <c r="N56" s="65"/>
      <c r="O56" s="65"/>
    </row>
    <row r="57" spans="2:15" ht="30" x14ac:dyDescent="0.2">
      <c r="B57" s="94" t="s">
        <v>80</v>
      </c>
      <c r="C57" s="95">
        <v>0</v>
      </c>
      <c r="D57" s="95">
        <v>890449.01</v>
      </c>
      <c r="E57" s="96">
        <v>294192</v>
      </c>
      <c r="F57" s="84" t="s">
        <v>84</v>
      </c>
      <c r="G57" s="65">
        <v>0</v>
      </c>
      <c r="H57" s="97">
        <v>2.7300000000000001E-2</v>
      </c>
      <c r="I57" s="96">
        <v>8038</v>
      </c>
      <c r="J57" s="98">
        <v>3401</v>
      </c>
      <c r="K57" s="83"/>
      <c r="L57" s="65"/>
      <c r="M57" s="64"/>
      <c r="N57" s="65"/>
      <c r="O57" s="65"/>
    </row>
    <row r="58" spans="2:15" ht="30" x14ac:dyDescent="0.2">
      <c r="B58" s="94" t="s">
        <v>81</v>
      </c>
      <c r="C58" s="95">
        <v>0</v>
      </c>
      <c r="D58" s="95">
        <v>591668.39</v>
      </c>
      <c r="E58" s="96">
        <v>65576</v>
      </c>
      <c r="F58" s="84" t="s">
        <v>84</v>
      </c>
      <c r="G58" s="65">
        <v>0</v>
      </c>
      <c r="H58" s="97">
        <v>6.54E-2</v>
      </c>
      <c r="I58" s="96">
        <v>4289</v>
      </c>
      <c r="J58" s="98">
        <v>2084</v>
      </c>
      <c r="K58" s="83"/>
      <c r="L58" s="65"/>
      <c r="M58" s="64"/>
      <c r="N58" s="65"/>
      <c r="O58" s="65"/>
    </row>
    <row r="59" spans="2:15" ht="30" x14ac:dyDescent="0.2">
      <c r="B59" s="94" t="s">
        <v>82</v>
      </c>
      <c r="C59" s="95">
        <v>0</v>
      </c>
      <c r="D59" s="95">
        <v>9789.48</v>
      </c>
      <c r="E59" s="65">
        <v>0</v>
      </c>
      <c r="F59" s="84" t="s">
        <v>84</v>
      </c>
      <c r="G59" s="65">
        <v>0</v>
      </c>
      <c r="H59" s="84" t="s">
        <v>84</v>
      </c>
      <c r="I59" s="96">
        <v>2218</v>
      </c>
      <c r="J59" s="99">
        <v>695</v>
      </c>
      <c r="K59" s="86"/>
      <c r="L59" s="84"/>
      <c r="M59" s="64"/>
      <c r="N59" s="65"/>
      <c r="O59" s="65"/>
    </row>
    <row r="60" spans="2:15" x14ac:dyDescent="0.2">
      <c r="B60" s="100"/>
      <c r="C60" s="95"/>
      <c r="D60" s="95"/>
      <c r="E60" s="65"/>
      <c r="F60" s="84"/>
      <c r="G60" s="65"/>
      <c r="H60" s="84"/>
      <c r="I60" s="65"/>
      <c r="J60" s="99"/>
      <c r="K60" s="86"/>
      <c r="L60" s="84"/>
      <c r="M60" s="64"/>
      <c r="N60" s="65"/>
      <c r="O60" s="65"/>
    </row>
    <row r="61" spans="2:15" x14ac:dyDescent="0.2">
      <c r="B61" s="101"/>
      <c r="C61" s="102">
        <v>1171598.98</v>
      </c>
      <c r="D61" s="102">
        <v>5947999.5999999996</v>
      </c>
      <c r="E61" s="103">
        <v>1466026</v>
      </c>
      <c r="F61" s="104">
        <v>1.43E-2</v>
      </c>
      <c r="G61" s="103">
        <v>1417172</v>
      </c>
      <c r="H61" s="104">
        <v>3.7400000000000003E-2</v>
      </c>
      <c r="I61" s="103">
        <v>54775</v>
      </c>
      <c r="J61" s="105">
        <v>22995</v>
      </c>
      <c r="K61" s="83"/>
      <c r="L61" s="65"/>
      <c r="M61" s="64"/>
      <c r="N61" s="65"/>
      <c r="O61" s="65"/>
    </row>
    <row r="62" spans="2:15" x14ac:dyDescent="0.2">
      <c r="B62" s="82"/>
      <c r="C62" s="65"/>
      <c r="D62" s="65"/>
      <c r="E62" s="64"/>
      <c r="F62" s="65"/>
      <c r="G62" s="64"/>
      <c r="H62" s="65"/>
      <c r="I62" s="64"/>
      <c r="J62" s="64"/>
      <c r="K62" s="83"/>
      <c r="L62" s="65"/>
      <c r="M62" s="64"/>
      <c r="N62" s="65"/>
      <c r="O62" s="65"/>
    </row>
    <row r="63" spans="2:15" x14ac:dyDescent="0.2">
      <c r="B63" s="82"/>
      <c r="C63" s="65"/>
      <c r="D63" s="65"/>
      <c r="E63" s="64"/>
      <c r="F63" s="65"/>
      <c r="G63" s="64"/>
      <c r="H63" s="65"/>
      <c r="I63" s="64"/>
      <c r="J63" s="64"/>
      <c r="K63" s="83"/>
      <c r="L63" s="65"/>
      <c r="M63" s="64"/>
      <c r="N63" s="65"/>
      <c r="O63" s="65"/>
    </row>
    <row r="64" spans="2:15" x14ac:dyDescent="0.2">
      <c r="B64" s="82"/>
      <c r="C64" s="65"/>
      <c r="D64" s="65"/>
      <c r="E64" s="64"/>
      <c r="F64" s="65"/>
      <c r="G64" s="64"/>
      <c r="H64" s="65"/>
      <c r="I64" s="64"/>
      <c r="J64" s="64"/>
      <c r="K64" s="86"/>
      <c r="L64" s="84"/>
      <c r="M64" s="64"/>
      <c r="N64" s="65"/>
      <c r="O64" s="65"/>
    </row>
    <row r="65" spans="2:15" x14ac:dyDescent="0.2">
      <c r="B65" s="82"/>
      <c r="C65" s="65"/>
      <c r="D65" s="65"/>
      <c r="E65" s="64"/>
      <c r="F65" s="65"/>
      <c r="G65" s="64"/>
      <c r="H65" s="65"/>
      <c r="I65" s="64"/>
      <c r="J65" s="64"/>
      <c r="K65" s="83"/>
      <c r="L65" s="65"/>
      <c r="M65" s="64"/>
      <c r="N65" s="65"/>
      <c r="O65" s="65"/>
    </row>
    <row r="66" spans="2:15" x14ac:dyDescent="0.2">
      <c r="B66" s="82"/>
      <c r="C66" s="65"/>
      <c r="D66" s="65"/>
      <c r="E66" s="64"/>
      <c r="F66" s="65"/>
      <c r="G66" s="64"/>
      <c r="H66" s="65"/>
      <c r="I66" s="64"/>
      <c r="J66" s="64"/>
      <c r="K66" s="83"/>
      <c r="L66" s="65"/>
      <c r="M66" s="64"/>
      <c r="N66" s="65"/>
      <c r="O66" s="65"/>
    </row>
    <row r="67" spans="2:15" x14ac:dyDescent="0.2">
      <c r="B67" s="82"/>
      <c r="C67" s="65"/>
      <c r="D67" s="65"/>
      <c r="E67" s="64"/>
      <c r="F67" s="65"/>
      <c r="G67" s="64"/>
      <c r="H67" s="65"/>
      <c r="I67" s="64"/>
      <c r="J67" s="64"/>
      <c r="K67" s="83"/>
      <c r="L67" s="65"/>
      <c r="M67" s="64"/>
      <c r="N67" s="65"/>
      <c r="O67" s="65"/>
    </row>
    <row r="68" spans="2:15" x14ac:dyDescent="0.2">
      <c r="B68" s="82"/>
      <c r="C68" s="65"/>
      <c r="D68" s="65"/>
      <c r="E68" s="64"/>
      <c r="F68" s="65"/>
      <c r="G68" s="64"/>
      <c r="H68" s="65"/>
      <c r="I68" s="64"/>
      <c r="J68" s="64"/>
      <c r="K68" s="83"/>
      <c r="L68" s="65"/>
      <c r="M68" s="64"/>
      <c r="N68" s="65"/>
      <c r="O68" s="65"/>
    </row>
    <row r="69" spans="2:15" x14ac:dyDescent="0.2">
      <c r="B69" s="82"/>
      <c r="C69" s="65"/>
      <c r="D69" s="65"/>
      <c r="E69" s="64"/>
      <c r="F69" s="65"/>
      <c r="G69" s="64"/>
      <c r="H69" s="65"/>
      <c r="I69" s="64"/>
      <c r="J69" s="64"/>
      <c r="K69" s="86"/>
      <c r="L69" s="84"/>
      <c r="M69" s="64"/>
      <c r="N69" s="65"/>
      <c r="O69" s="65"/>
    </row>
    <row r="70" spans="2:15" x14ac:dyDescent="0.2">
      <c r="B70" s="82"/>
      <c r="C70" s="65"/>
      <c r="D70" s="65"/>
      <c r="E70" s="64"/>
      <c r="F70" s="65"/>
      <c r="G70" s="64"/>
      <c r="H70" s="65"/>
      <c r="I70" s="64"/>
      <c r="J70" s="64"/>
      <c r="K70" s="83"/>
      <c r="L70" s="65"/>
      <c r="M70" s="64"/>
      <c r="N70" s="65"/>
      <c r="O70" s="65"/>
    </row>
    <row r="71" spans="2:15" x14ac:dyDescent="0.2">
      <c r="B71" s="82"/>
      <c r="C71" s="65"/>
      <c r="D71" s="65"/>
      <c r="E71" s="64"/>
      <c r="F71" s="65"/>
      <c r="G71" s="64"/>
      <c r="H71" s="65"/>
      <c r="I71" s="64"/>
      <c r="J71" s="64"/>
      <c r="K71" s="86"/>
      <c r="L71" s="84"/>
      <c r="M71" s="64"/>
      <c r="N71" s="65"/>
      <c r="O71" s="65"/>
    </row>
    <row r="72" spans="2:15" x14ac:dyDescent="0.2">
      <c r="B72" s="82"/>
      <c r="C72" s="65"/>
      <c r="D72" s="65"/>
      <c r="E72" s="64"/>
      <c r="F72" s="65"/>
      <c r="G72" s="64"/>
      <c r="H72" s="65"/>
      <c r="I72" s="64"/>
      <c r="J72" s="64"/>
      <c r="K72" s="86"/>
      <c r="L72" s="84"/>
      <c r="M72" s="64"/>
      <c r="N72" s="65"/>
      <c r="O72" s="65"/>
    </row>
    <row r="73" spans="2:15" x14ac:dyDescent="0.2">
      <c r="B73" s="82"/>
      <c r="C73" s="65"/>
      <c r="D73" s="65"/>
      <c r="E73" s="64"/>
      <c r="F73" s="65"/>
      <c r="G73" s="64"/>
      <c r="H73" s="65"/>
      <c r="I73" s="64"/>
      <c r="J73" s="64"/>
      <c r="K73" s="83"/>
      <c r="L73" s="65"/>
      <c r="M73" s="64"/>
      <c r="N73" s="65"/>
      <c r="O73" s="65"/>
    </row>
    <row r="74" spans="2:15" x14ac:dyDescent="0.2">
      <c r="B74" s="82"/>
      <c r="C74" s="65"/>
      <c r="D74" s="65"/>
      <c r="E74" s="64"/>
      <c r="F74" s="65"/>
      <c r="G74" s="64"/>
      <c r="H74" s="65"/>
      <c r="I74" s="64"/>
      <c r="J74" s="64"/>
      <c r="K74" s="83"/>
      <c r="L74" s="65"/>
      <c r="M74" s="64"/>
      <c r="N74" s="65"/>
      <c r="O74" s="65"/>
    </row>
    <row r="75" spans="2:15" x14ac:dyDescent="0.2">
      <c r="B75" s="82"/>
      <c r="C75" s="65"/>
      <c r="D75" s="84"/>
      <c r="E75" s="64"/>
      <c r="F75" s="65"/>
      <c r="G75" s="64"/>
      <c r="H75" s="65"/>
      <c r="I75" s="64"/>
      <c r="J75" s="64"/>
      <c r="K75" s="83"/>
      <c r="L75" s="65"/>
      <c r="M75" s="64"/>
      <c r="N75" s="65"/>
      <c r="O75" s="65"/>
    </row>
    <row r="76" spans="2:15" x14ac:dyDescent="0.2">
      <c r="B76" s="82"/>
      <c r="C76" s="65"/>
      <c r="D76" s="84"/>
      <c r="E76" s="64"/>
      <c r="F76" s="65"/>
      <c r="G76" s="64"/>
      <c r="H76" s="65"/>
      <c r="I76" s="64"/>
      <c r="J76" s="64"/>
      <c r="K76" s="83"/>
      <c r="L76" s="65"/>
      <c r="M76" s="64"/>
      <c r="N76" s="65"/>
      <c r="O76" s="65"/>
    </row>
    <row r="77" spans="2:15" x14ac:dyDescent="0.2">
      <c r="B77" s="82"/>
      <c r="C77" s="65"/>
      <c r="D77" s="65"/>
      <c r="E77" s="64"/>
      <c r="F77" s="65"/>
      <c r="G77" s="64"/>
      <c r="H77" s="65"/>
      <c r="I77" s="64"/>
      <c r="J77" s="64"/>
      <c r="K77" s="83"/>
      <c r="L77" s="65"/>
      <c r="M77" s="64"/>
      <c r="N77" s="65"/>
      <c r="O77" s="65"/>
    </row>
    <row r="78" spans="2:15" x14ac:dyDescent="0.2">
      <c r="B78" s="82"/>
      <c r="C78" s="65"/>
      <c r="D78" s="65"/>
      <c r="E78" s="64"/>
      <c r="F78" s="65"/>
      <c r="G78" s="64"/>
      <c r="H78" s="65"/>
      <c r="I78" s="64"/>
      <c r="J78" s="64"/>
      <c r="K78" s="86"/>
      <c r="L78" s="84"/>
      <c r="M78" s="64"/>
      <c r="N78" s="65"/>
      <c r="O78" s="65"/>
    </row>
    <row r="79" spans="2:15" x14ac:dyDescent="0.2">
      <c r="B79" s="82"/>
      <c r="C79" s="65"/>
      <c r="D79" s="65"/>
      <c r="E79" s="64"/>
      <c r="F79" s="65"/>
      <c r="G79" s="64"/>
      <c r="H79" s="65"/>
      <c r="I79" s="64"/>
      <c r="J79" s="64"/>
      <c r="K79" s="86"/>
      <c r="L79" s="84"/>
      <c r="M79" s="64"/>
      <c r="N79" s="65"/>
      <c r="O79" s="65"/>
    </row>
    <row r="80" spans="2:15" x14ac:dyDescent="0.2">
      <c r="B80" s="82"/>
      <c r="C80" s="65"/>
      <c r="D80" s="84"/>
      <c r="E80" s="64"/>
      <c r="F80" s="65"/>
      <c r="G80" s="64"/>
      <c r="H80" s="65"/>
      <c r="I80" s="64"/>
      <c r="J80" s="64"/>
      <c r="K80" s="83"/>
      <c r="L80" s="65"/>
      <c r="M80" s="64"/>
      <c r="N80" s="65"/>
      <c r="O80" s="65"/>
    </row>
    <row r="81" spans="2:15" x14ac:dyDescent="0.2">
      <c r="B81" s="82"/>
      <c r="C81" s="65"/>
      <c r="D81" s="65"/>
      <c r="E81" s="64"/>
      <c r="F81" s="65"/>
      <c r="G81" s="64"/>
      <c r="H81" s="65"/>
      <c r="I81" s="64"/>
      <c r="J81" s="64"/>
      <c r="K81" s="83"/>
      <c r="L81" s="65"/>
      <c r="M81" s="64"/>
      <c r="N81" s="65"/>
      <c r="O81" s="65"/>
    </row>
    <row r="82" spans="2:15" x14ac:dyDescent="0.2">
      <c r="B82" s="82"/>
      <c r="C82" s="65"/>
      <c r="D82" s="65"/>
      <c r="E82" s="64"/>
      <c r="F82" s="65"/>
      <c r="G82" s="64"/>
      <c r="H82" s="65"/>
      <c r="I82" s="64"/>
      <c r="J82" s="64"/>
      <c r="K82" s="83"/>
      <c r="L82" s="65"/>
      <c r="M82" s="64"/>
      <c r="N82" s="65"/>
      <c r="O82" s="65"/>
    </row>
    <row r="83" spans="2:15" x14ac:dyDescent="0.2">
      <c r="B83" s="82"/>
      <c r="C83" s="65"/>
      <c r="D83" s="65"/>
      <c r="E83" s="64"/>
      <c r="F83" s="65"/>
      <c r="G83" s="64"/>
      <c r="H83" s="65"/>
      <c r="I83" s="64"/>
      <c r="J83" s="64"/>
      <c r="K83" s="86"/>
      <c r="L83" s="84"/>
      <c r="M83" s="64"/>
      <c r="N83" s="65"/>
      <c r="O83" s="65"/>
    </row>
    <row r="84" spans="2:15" x14ac:dyDescent="0.2">
      <c r="B84" s="82"/>
      <c r="C84" s="65"/>
      <c r="D84" s="65"/>
      <c r="E84" s="64"/>
      <c r="F84" s="65"/>
      <c r="G84" s="64"/>
      <c r="H84" s="65"/>
      <c r="I84" s="64"/>
      <c r="J84" s="64"/>
      <c r="K84" s="83"/>
      <c r="L84" s="65"/>
      <c r="M84" s="64"/>
      <c r="N84" s="65"/>
      <c r="O84" s="65"/>
    </row>
    <row r="85" spans="2:15" x14ac:dyDescent="0.2">
      <c r="B85" s="82"/>
      <c r="C85" s="65"/>
      <c r="D85" s="65"/>
      <c r="E85" s="64"/>
      <c r="F85" s="65"/>
      <c r="G85" s="64"/>
      <c r="H85" s="65"/>
      <c r="I85" s="64"/>
      <c r="J85" s="64"/>
      <c r="K85" s="83"/>
      <c r="L85" s="65"/>
      <c r="M85" s="64"/>
      <c r="N85" s="65"/>
      <c r="O85" s="65"/>
    </row>
    <row r="86" spans="2:15" x14ac:dyDescent="0.2">
      <c r="B86" s="82"/>
      <c r="C86" s="65"/>
      <c r="D86" s="84"/>
      <c r="E86" s="64"/>
      <c r="F86" s="65"/>
      <c r="G86" s="64"/>
      <c r="H86" s="65"/>
      <c r="I86" s="64"/>
      <c r="J86" s="64"/>
      <c r="K86" s="83"/>
      <c r="L86" s="65"/>
      <c r="M86" s="64"/>
      <c r="N86" s="65"/>
      <c r="O86" s="65"/>
    </row>
    <row r="87" spans="2:15" x14ac:dyDescent="0.2">
      <c r="B87" s="82"/>
      <c r="C87" s="65"/>
      <c r="D87" s="65"/>
      <c r="E87" s="64"/>
      <c r="F87" s="65"/>
      <c r="G87" s="64"/>
      <c r="H87" s="65"/>
      <c r="I87" s="64"/>
      <c r="J87" s="64"/>
      <c r="K87" s="83"/>
      <c r="L87" s="65"/>
      <c r="M87" s="64"/>
      <c r="N87" s="65"/>
      <c r="O87" s="65"/>
    </row>
    <row r="88" spans="2:15" x14ac:dyDescent="0.2">
      <c r="B88" s="82"/>
      <c r="C88" s="65"/>
      <c r="D88" s="65"/>
      <c r="E88" s="64"/>
      <c r="F88" s="65"/>
      <c r="G88" s="64"/>
      <c r="H88" s="65"/>
      <c r="I88" s="64"/>
      <c r="J88" s="64"/>
      <c r="K88" s="83"/>
      <c r="L88" s="65"/>
      <c r="M88" s="64"/>
      <c r="N88" s="65"/>
      <c r="O88" s="65"/>
    </row>
    <row r="89" spans="2:15" x14ac:dyDescent="0.2">
      <c r="B89" s="82"/>
      <c r="C89" s="65"/>
      <c r="D89" s="65"/>
      <c r="E89" s="64"/>
      <c r="F89" s="65"/>
      <c r="G89" s="64"/>
      <c r="H89" s="65"/>
      <c r="I89" s="64"/>
      <c r="J89" s="64"/>
      <c r="K89" s="83"/>
      <c r="L89" s="65"/>
      <c r="M89" s="64"/>
      <c r="N89" s="65"/>
      <c r="O89" s="65"/>
    </row>
    <row r="90" spans="2:15" x14ac:dyDescent="0.2">
      <c r="B90" s="82"/>
      <c r="C90" s="65"/>
      <c r="D90" s="65"/>
      <c r="E90" s="64"/>
      <c r="F90" s="65"/>
      <c r="G90" s="64"/>
      <c r="H90" s="65"/>
      <c r="I90" s="64"/>
      <c r="J90" s="64"/>
      <c r="K90" s="83"/>
      <c r="L90" s="65"/>
      <c r="M90" s="64"/>
      <c r="N90" s="65"/>
      <c r="O90" s="65"/>
    </row>
    <row r="91" spans="2:15" x14ac:dyDescent="0.2">
      <c r="B91" s="82"/>
      <c r="C91" s="65"/>
      <c r="D91" s="65"/>
      <c r="E91" s="64"/>
      <c r="F91" s="65"/>
      <c r="G91" s="64"/>
      <c r="H91" s="65"/>
      <c r="I91" s="64"/>
      <c r="J91" s="64"/>
      <c r="K91" s="83"/>
      <c r="L91" s="65"/>
      <c r="M91" s="64"/>
      <c r="N91" s="65"/>
      <c r="O91" s="65"/>
    </row>
    <row r="92" spans="2:15" x14ac:dyDescent="0.2">
      <c r="B92" s="82"/>
      <c r="C92" s="65"/>
      <c r="D92" s="65"/>
      <c r="E92" s="64"/>
      <c r="F92" s="65"/>
      <c r="G92" s="64"/>
      <c r="H92" s="65"/>
      <c r="I92" s="64"/>
      <c r="J92" s="64"/>
      <c r="K92" s="86"/>
      <c r="L92" s="84"/>
      <c r="M92" s="64"/>
      <c r="N92" s="65"/>
      <c r="O92" s="65"/>
    </row>
    <row r="93" spans="2:15" x14ac:dyDescent="0.2">
      <c r="B93" s="82"/>
      <c r="C93" s="65"/>
      <c r="D93" s="65"/>
      <c r="E93" s="64"/>
      <c r="F93" s="65"/>
      <c r="G93" s="64"/>
      <c r="H93" s="65"/>
      <c r="I93" s="64"/>
      <c r="J93" s="64"/>
      <c r="K93" s="83"/>
      <c r="L93" s="65"/>
      <c r="M93" s="64"/>
      <c r="N93" s="65"/>
      <c r="O93" s="65"/>
    </row>
    <row r="94" spans="2:15" x14ac:dyDescent="0.2">
      <c r="B94" s="82"/>
      <c r="C94" s="65"/>
      <c r="D94" s="65"/>
      <c r="E94" s="64"/>
      <c r="F94" s="65"/>
      <c r="G94" s="64"/>
      <c r="H94" s="65"/>
      <c r="I94" s="64"/>
      <c r="J94" s="64"/>
      <c r="K94" s="83"/>
      <c r="L94" s="65"/>
      <c r="M94" s="64"/>
      <c r="N94" s="65"/>
      <c r="O94" s="65"/>
    </row>
    <row r="95" spans="2:15" x14ac:dyDescent="0.2">
      <c r="B95" s="82"/>
      <c r="C95" s="65"/>
      <c r="D95" s="65"/>
      <c r="E95" s="64"/>
      <c r="F95" s="65"/>
      <c r="G95" s="64"/>
      <c r="H95" s="65"/>
      <c r="I95" s="64"/>
      <c r="J95" s="64"/>
      <c r="K95" s="86"/>
      <c r="L95" s="84"/>
      <c r="M95" s="64"/>
      <c r="N95" s="65"/>
      <c r="O95" s="65"/>
    </row>
    <row r="96" spans="2:15" x14ac:dyDescent="0.2">
      <c r="B96" s="82"/>
      <c r="C96" s="65"/>
      <c r="D96" s="65"/>
      <c r="E96" s="64"/>
      <c r="F96" s="65"/>
      <c r="G96" s="64"/>
      <c r="H96" s="65"/>
      <c r="I96" s="64"/>
      <c r="J96" s="64"/>
      <c r="K96" s="83"/>
      <c r="L96" s="65"/>
      <c r="M96" s="64"/>
      <c r="N96" s="65"/>
      <c r="O96" s="65"/>
    </row>
    <row r="97" spans="2:15" x14ac:dyDescent="0.2">
      <c r="B97" s="82"/>
      <c r="C97" s="65"/>
      <c r="D97" s="65"/>
      <c r="E97" s="64"/>
      <c r="F97" s="65"/>
      <c r="G97" s="64"/>
      <c r="H97" s="65"/>
      <c r="I97" s="64"/>
      <c r="J97" s="64"/>
      <c r="K97" s="86"/>
      <c r="L97" s="84"/>
      <c r="M97" s="64"/>
      <c r="N97" s="65"/>
      <c r="O97" s="65"/>
    </row>
    <row r="98" spans="2:15" x14ac:dyDescent="0.2">
      <c r="B98" s="82"/>
      <c r="C98" s="65"/>
      <c r="D98" s="65"/>
      <c r="E98" s="64"/>
      <c r="F98" s="65"/>
      <c r="G98" s="64"/>
      <c r="H98" s="65"/>
      <c r="I98" s="64"/>
      <c r="J98" s="64"/>
      <c r="K98" s="83"/>
      <c r="L98" s="65"/>
      <c r="M98" s="64"/>
      <c r="N98" s="65"/>
      <c r="O98" s="65"/>
    </row>
    <row r="99" spans="2:15" x14ac:dyDescent="0.2">
      <c r="B99" s="82"/>
      <c r="C99" s="65"/>
      <c r="D99" s="65"/>
      <c r="E99" s="64"/>
      <c r="F99" s="65"/>
      <c r="G99" s="64"/>
      <c r="H99" s="65"/>
      <c r="I99" s="64"/>
      <c r="J99" s="64"/>
      <c r="K99" s="83"/>
      <c r="L99" s="65"/>
      <c r="M99" s="64"/>
      <c r="N99" s="65"/>
      <c r="O99" s="65"/>
    </row>
    <row r="100" spans="2:15" x14ac:dyDescent="0.2">
      <c r="B100" s="82"/>
      <c r="C100" s="65"/>
      <c r="D100" s="65"/>
      <c r="E100" s="64"/>
      <c r="F100" s="65"/>
      <c r="G100" s="64"/>
      <c r="H100" s="65"/>
      <c r="I100" s="64"/>
      <c r="J100" s="64"/>
      <c r="K100" s="83"/>
      <c r="L100" s="65"/>
      <c r="M100" s="64"/>
      <c r="N100" s="65"/>
      <c r="O100" s="65"/>
    </row>
    <row r="101" spans="2:15" x14ac:dyDescent="0.2">
      <c r="B101" s="82"/>
      <c r="C101" s="65"/>
      <c r="D101" s="65"/>
      <c r="E101" s="64"/>
      <c r="F101" s="65"/>
      <c r="G101" s="64"/>
      <c r="H101" s="65"/>
      <c r="I101" s="64"/>
      <c r="J101" s="64"/>
      <c r="K101" s="83"/>
      <c r="L101" s="65"/>
      <c r="M101" s="64"/>
      <c r="N101" s="65"/>
      <c r="O101" s="65"/>
    </row>
    <row r="102" spans="2:15" x14ac:dyDescent="0.2">
      <c r="B102" s="82"/>
      <c r="C102" s="65"/>
      <c r="D102" s="65"/>
      <c r="E102" s="64"/>
      <c r="F102" s="65"/>
      <c r="G102" s="64"/>
      <c r="H102" s="65"/>
      <c r="I102" s="64"/>
      <c r="J102" s="64"/>
      <c r="K102" s="83"/>
      <c r="L102" s="65"/>
      <c r="M102" s="64"/>
      <c r="N102" s="65"/>
      <c r="O102" s="65"/>
    </row>
    <row r="103" spans="2:15" x14ac:dyDescent="0.2">
      <c r="B103" s="82"/>
      <c r="C103" s="65"/>
      <c r="D103" s="65"/>
      <c r="E103" s="64"/>
      <c r="F103" s="65"/>
      <c r="G103" s="64"/>
      <c r="H103" s="65"/>
      <c r="I103" s="64"/>
      <c r="J103" s="64"/>
      <c r="K103" s="86"/>
      <c r="L103" s="84"/>
      <c r="M103" s="64"/>
      <c r="N103" s="65"/>
      <c r="O103" s="65"/>
    </row>
    <row r="104" spans="2:15" x14ac:dyDescent="0.2">
      <c r="B104" s="82"/>
      <c r="C104" s="65"/>
      <c r="D104" s="65"/>
      <c r="E104" s="64"/>
      <c r="F104" s="65"/>
      <c r="G104" s="64"/>
      <c r="H104" s="65"/>
      <c r="I104" s="64"/>
      <c r="J104" s="64"/>
      <c r="K104" s="86"/>
      <c r="L104" s="84"/>
      <c r="M104" s="64"/>
      <c r="N104" s="65"/>
      <c r="O104" s="65"/>
    </row>
    <row r="105" spans="2:15" x14ac:dyDescent="0.2">
      <c r="B105" s="82"/>
      <c r="C105" s="65"/>
      <c r="D105" s="65"/>
      <c r="E105" s="64"/>
      <c r="F105" s="65"/>
      <c r="G105" s="64"/>
      <c r="H105" s="65"/>
      <c r="I105" s="64"/>
      <c r="J105" s="64"/>
      <c r="K105" s="83"/>
      <c r="L105" s="65"/>
      <c r="M105" s="64"/>
      <c r="N105" s="65"/>
      <c r="O105" s="65"/>
    </row>
    <row r="106" spans="2:15" x14ac:dyDescent="0.2">
      <c r="B106" s="82"/>
      <c r="C106" s="65"/>
      <c r="D106" s="65"/>
      <c r="E106" s="64"/>
      <c r="F106" s="65"/>
      <c r="G106" s="64"/>
      <c r="H106" s="65"/>
      <c r="I106" s="64"/>
      <c r="J106" s="64"/>
      <c r="K106" s="83"/>
      <c r="L106" s="65"/>
      <c r="M106" s="64"/>
      <c r="N106" s="65"/>
      <c r="O106" s="65"/>
    </row>
    <row r="107" spans="2:15" x14ac:dyDescent="0.2">
      <c r="B107" s="82"/>
      <c r="C107" s="65"/>
      <c r="D107" s="65"/>
      <c r="E107" s="64"/>
      <c r="F107" s="65"/>
      <c r="G107" s="64"/>
      <c r="H107" s="65"/>
      <c r="I107" s="64"/>
      <c r="J107" s="64"/>
      <c r="K107" s="83"/>
      <c r="L107" s="65"/>
      <c r="M107" s="64"/>
      <c r="N107" s="65"/>
      <c r="O107" s="65"/>
    </row>
    <row r="108" spans="2:15" x14ac:dyDescent="0.2">
      <c r="B108" s="82"/>
      <c r="C108" s="65"/>
      <c r="D108" s="84"/>
      <c r="E108" s="64"/>
      <c r="F108" s="65"/>
      <c r="G108" s="64"/>
      <c r="H108" s="65"/>
      <c r="I108" s="64"/>
      <c r="J108" s="64"/>
      <c r="K108" s="83"/>
      <c r="L108" s="65"/>
      <c r="M108" s="64"/>
      <c r="N108" s="65"/>
      <c r="O108" s="65"/>
    </row>
    <row r="109" spans="2:15" x14ac:dyDescent="0.2">
      <c r="B109" s="82"/>
      <c r="C109" s="65"/>
      <c r="D109" s="84"/>
      <c r="E109" s="64"/>
      <c r="F109" s="65"/>
      <c r="G109" s="64"/>
      <c r="H109" s="65"/>
      <c r="I109" s="64"/>
      <c r="J109" s="64"/>
      <c r="K109" s="83"/>
      <c r="L109" s="65"/>
      <c r="M109" s="64"/>
      <c r="N109" s="65"/>
      <c r="O109" s="65"/>
    </row>
    <row r="110" spans="2:15" x14ac:dyDescent="0.2">
      <c r="B110" s="82"/>
      <c r="C110" s="65"/>
      <c r="D110" s="65"/>
      <c r="E110" s="64"/>
      <c r="F110" s="65"/>
      <c r="G110" s="64"/>
      <c r="H110" s="65"/>
      <c r="I110" s="64"/>
      <c r="J110" s="64"/>
      <c r="K110" s="83"/>
      <c r="L110" s="65"/>
      <c r="M110" s="64"/>
      <c r="N110" s="65"/>
      <c r="O110" s="65"/>
    </row>
    <row r="111" spans="2:15" x14ac:dyDescent="0.2">
      <c r="B111" s="82"/>
      <c r="C111" s="65"/>
      <c r="D111" s="65"/>
      <c r="E111" s="64"/>
      <c r="F111" s="65"/>
      <c r="G111" s="64"/>
      <c r="H111" s="65"/>
      <c r="I111" s="64"/>
      <c r="J111" s="64"/>
      <c r="K111" s="86"/>
      <c r="L111" s="84"/>
      <c r="M111" s="64"/>
      <c r="N111" s="65"/>
      <c r="O111" s="65"/>
    </row>
    <row r="112" spans="2:15" x14ac:dyDescent="0.2">
      <c r="B112" s="82"/>
      <c r="C112" s="65"/>
      <c r="D112" s="65"/>
      <c r="E112" s="64"/>
      <c r="F112" s="65"/>
      <c r="G112" s="64"/>
      <c r="H112" s="65"/>
      <c r="I112" s="64"/>
      <c r="J112" s="64"/>
      <c r="K112" s="86"/>
      <c r="L112" s="84"/>
      <c r="M112" s="64"/>
      <c r="N112" s="65"/>
      <c r="O112" s="65"/>
    </row>
    <row r="113" spans="2:15" x14ac:dyDescent="0.2">
      <c r="B113" s="82"/>
      <c r="C113" s="65"/>
      <c r="D113" s="65"/>
      <c r="E113" s="64"/>
      <c r="F113" s="65"/>
      <c r="G113" s="64"/>
      <c r="H113" s="65"/>
      <c r="I113" s="64"/>
      <c r="J113" s="64"/>
      <c r="K113" s="83"/>
      <c r="L113" s="65"/>
      <c r="M113" s="64"/>
      <c r="N113" s="65"/>
      <c r="O113" s="65"/>
    </row>
    <row r="114" spans="2:15" x14ac:dyDescent="0.2">
      <c r="B114" s="82"/>
      <c r="C114" s="65"/>
      <c r="D114" s="65"/>
      <c r="E114" s="64"/>
      <c r="F114" s="65"/>
      <c r="G114" s="64"/>
      <c r="H114" s="65"/>
      <c r="I114" s="64"/>
      <c r="J114" s="64"/>
      <c r="K114" s="83"/>
      <c r="L114" s="65"/>
      <c r="M114" s="64"/>
      <c r="N114" s="65"/>
      <c r="O114" s="65"/>
    </row>
    <row r="115" spans="2:15" x14ac:dyDescent="0.2">
      <c r="B115" s="82"/>
      <c r="C115" s="65"/>
      <c r="D115" s="65"/>
      <c r="E115" s="64"/>
      <c r="F115" s="65"/>
      <c r="G115" s="64"/>
      <c r="H115" s="65"/>
      <c r="I115" s="64"/>
      <c r="J115" s="64"/>
      <c r="K115" s="86"/>
      <c r="L115" s="84"/>
      <c r="M115" s="64"/>
      <c r="N115" s="65"/>
      <c r="O115" s="65"/>
    </row>
    <row r="116" spans="2:15" x14ac:dyDescent="0.2">
      <c r="B116" s="82"/>
      <c r="C116" s="65"/>
      <c r="D116" s="65"/>
      <c r="E116" s="64"/>
      <c r="F116" s="65"/>
      <c r="G116" s="64"/>
      <c r="H116" s="65"/>
      <c r="I116" s="64"/>
      <c r="J116" s="64"/>
      <c r="K116" s="83"/>
      <c r="L116" s="65"/>
      <c r="M116" s="64"/>
      <c r="N116" s="65"/>
      <c r="O116" s="65"/>
    </row>
    <row r="117" spans="2:15" x14ac:dyDescent="0.2">
      <c r="B117" s="82"/>
      <c r="C117" s="65"/>
      <c r="D117" s="65"/>
      <c r="E117" s="64"/>
      <c r="F117" s="65"/>
      <c r="G117" s="64"/>
      <c r="H117" s="65"/>
      <c r="I117" s="64"/>
      <c r="J117" s="64"/>
      <c r="K117" s="86"/>
      <c r="L117" s="84"/>
      <c r="M117" s="64"/>
      <c r="N117" s="65"/>
      <c r="O117" s="65"/>
    </row>
    <row r="118" spans="2:15" x14ac:dyDescent="0.2">
      <c r="B118" s="82"/>
      <c r="C118" s="65"/>
      <c r="D118" s="65"/>
      <c r="E118" s="64"/>
      <c r="F118" s="65"/>
      <c r="G118" s="64"/>
      <c r="H118" s="65"/>
      <c r="I118" s="64"/>
      <c r="J118" s="64"/>
      <c r="K118" s="83"/>
      <c r="L118" s="65"/>
      <c r="M118" s="64"/>
      <c r="N118" s="65"/>
      <c r="O118" s="65"/>
    </row>
    <row r="119" spans="2:15" x14ac:dyDescent="0.2">
      <c r="B119" s="82"/>
      <c r="C119" s="65"/>
      <c r="D119" s="65"/>
      <c r="E119" s="64"/>
      <c r="F119" s="65"/>
      <c r="G119" s="64"/>
      <c r="H119" s="65"/>
      <c r="I119" s="64"/>
      <c r="J119" s="64"/>
      <c r="K119" s="83"/>
      <c r="L119" s="65"/>
      <c r="M119" s="64"/>
      <c r="N119" s="65"/>
      <c r="O119" s="65"/>
    </row>
    <row r="120" spans="2:15" x14ac:dyDescent="0.2">
      <c r="B120" s="82"/>
      <c r="C120" s="65"/>
      <c r="D120" s="65"/>
      <c r="E120" s="64"/>
      <c r="F120" s="65"/>
      <c r="G120" s="64"/>
      <c r="H120" s="65"/>
      <c r="I120" s="64"/>
      <c r="J120" s="64"/>
      <c r="K120" s="86"/>
      <c r="L120" s="84"/>
      <c r="M120" s="64"/>
      <c r="N120" s="65"/>
      <c r="O120" s="65"/>
    </row>
    <row r="121" spans="2:15" x14ac:dyDescent="0.2">
      <c r="B121" s="82"/>
      <c r="C121" s="65"/>
      <c r="D121" s="65"/>
      <c r="E121" s="64"/>
      <c r="F121" s="65"/>
      <c r="G121" s="64"/>
      <c r="H121" s="65"/>
      <c r="I121" s="64"/>
      <c r="J121" s="64"/>
      <c r="K121" s="86"/>
      <c r="L121" s="84"/>
      <c r="M121" s="64"/>
      <c r="N121" s="65"/>
      <c r="O121" s="65"/>
    </row>
    <row r="122" spans="2:15" x14ac:dyDescent="0.2">
      <c r="B122" s="82"/>
      <c r="C122" s="65"/>
      <c r="D122" s="65"/>
      <c r="E122" s="64"/>
      <c r="F122" s="65"/>
      <c r="G122" s="64"/>
      <c r="H122" s="65"/>
      <c r="I122" s="64"/>
      <c r="J122" s="64"/>
      <c r="K122" s="83"/>
      <c r="L122" s="65"/>
      <c r="M122" s="64"/>
      <c r="N122" s="65"/>
      <c r="O122" s="65"/>
    </row>
    <row r="123" spans="2:15" x14ac:dyDescent="0.2">
      <c r="B123" s="82"/>
      <c r="C123" s="65"/>
      <c r="D123" s="65"/>
      <c r="E123" s="64"/>
      <c r="F123" s="65"/>
      <c r="G123" s="64"/>
      <c r="H123" s="65"/>
      <c r="I123" s="64"/>
      <c r="J123" s="64"/>
      <c r="K123" s="83"/>
      <c r="L123" s="65"/>
      <c r="M123" s="64"/>
      <c r="N123" s="65"/>
      <c r="O123" s="65"/>
    </row>
    <row r="124" spans="2:15" x14ac:dyDescent="0.2">
      <c r="B124" s="82"/>
      <c r="C124" s="65"/>
      <c r="D124" s="65"/>
      <c r="E124" s="64"/>
      <c r="F124" s="65"/>
      <c r="G124" s="64"/>
      <c r="H124" s="65"/>
      <c r="I124" s="64"/>
      <c r="J124" s="64"/>
      <c r="K124" s="83"/>
      <c r="L124" s="65"/>
      <c r="M124" s="64"/>
      <c r="N124" s="65"/>
      <c r="O124" s="65"/>
    </row>
    <row r="125" spans="2:15" x14ac:dyDescent="0.2">
      <c r="B125" s="82"/>
      <c r="C125" s="65"/>
      <c r="D125" s="84"/>
      <c r="E125" s="64"/>
      <c r="F125" s="65"/>
      <c r="G125" s="64"/>
      <c r="H125" s="65"/>
      <c r="I125" s="64"/>
      <c r="J125" s="64"/>
      <c r="K125" s="83"/>
      <c r="L125" s="65"/>
      <c r="M125" s="64"/>
      <c r="N125" s="65"/>
      <c r="O125" s="65"/>
    </row>
    <row r="126" spans="2:15" x14ac:dyDescent="0.2">
      <c r="B126" s="82"/>
      <c r="C126" s="65"/>
      <c r="D126" s="65"/>
      <c r="E126" s="64"/>
      <c r="F126" s="65"/>
      <c r="G126" s="64"/>
      <c r="H126" s="65"/>
      <c r="I126" s="64"/>
      <c r="J126" s="64"/>
      <c r="K126" s="86"/>
      <c r="L126" s="84"/>
      <c r="M126" s="64"/>
      <c r="N126" s="65"/>
      <c r="O126" s="65"/>
    </row>
    <row r="127" spans="2:15" x14ac:dyDescent="0.2">
      <c r="B127" s="82"/>
      <c r="C127" s="65"/>
      <c r="D127" s="65"/>
      <c r="E127" s="64"/>
      <c r="F127" s="65"/>
      <c r="G127" s="64"/>
      <c r="H127" s="65"/>
      <c r="I127" s="64"/>
      <c r="J127" s="64"/>
      <c r="K127" s="83"/>
      <c r="L127" s="65"/>
      <c r="M127" s="64"/>
      <c r="N127" s="65"/>
      <c r="O127" s="65"/>
    </row>
    <row r="128" spans="2:15" x14ac:dyDescent="0.2">
      <c r="B128" s="82"/>
      <c r="C128" s="65"/>
      <c r="D128" s="65"/>
      <c r="E128" s="64"/>
      <c r="F128" s="65"/>
      <c r="G128" s="64"/>
      <c r="H128" s="65"/>
      <c r="I128" s="64"/>
      <c r="J128" s="64"/>
      <c r="K128" s="83"/>
      <c r="L128" s="65"/>
      <c r="M128" s="64"/>
      <c r="N128" s="65"/>
      <c r="O128" s="65"/>
    </row>
    <row r="129" spans="2:15" x14ac:dyDescent="0.2">
      <c r="B129" s="82"/>
      <c r="C129" s="65"/>
      <c r="D129" s="65"/>
      <c r="E129" s="64"/>
      <c r="F129" s="65"/>
      <c r="G129" s="64"/>
      <c r="H129" s="65"/>
      <c r="I129" s="64"/>
      <c r="J129" s="64"/>
      <c r="K129" s="83"/>
      <c r="L129" s="65"/>
      <c r="M129" s="64"/>
      <c r="N129" s="65"/>
      <c r="O129" s="65"/>
    </row>
    <row r="130" spans="2:15" x14ac:dyDescent="0.2">
      <c r="B130" s="82"/>
      <c r="C130" s="65"/>
      <c r="D130" s="65"/>
      <c r="E130" s="64"/>
      <c r="F130" s="65"/>
      <c r="G130" s="64"/>
      <c r="H130" s="65"/>
      <c r="I130" s="64"/>
      <c r="J130" s="64"/>
      <c r="K130" s="83"/>
      <c r="L130" s="65"/>
      <c r="M130" s="64"/>
      <c r="N130" s="65"/>
      <c r="O130" s="65"/>
    </row>
    <row r="131" spans="2:15" x14ac:dyDescent="0.2">
      <c r="B131" s="82"/>
      <c r="C131" s="65"/>
      <c r="D131" s="65"/>
      <c r="E131" s="64"/>
      <c r="F131" s="65"/>
      <c r="G131" s="64"/>
      <c r="H131" s="65"/>
      <c r="I131" s="64"/>
      <c r="J131" s="64"/>
      <c r="K131" s="83"/>
      <c r="L131" s="65"/>
      <c r="M131" s="64"/>
      <c r="N131" s="65"/>
      <c r="O131" s="65"/>
    </row>
    <row r="132" spans="2:15" x14ac:dyDescent="0.2">
      <c r="B132" s="82"/>
      <c r="C132" s="65"/>
      <c r="D132" s="65"/>
      <c r="E132" s="64"/>
      <c r="F132" s="65"/>
      <c r="G132" s="64"/>
      <c r="H132" s="65"/>
      <c r="I132" s="64"/>
      <c r="J132" s="64"/>
      <c r="K132" s="86"/>
      <c r="L132" s="65"/>
      <c r="M132" s="64"/>
      <c r="N132" s="65"/>
      <c r="O132" s="65"/>
    </row>
    <row r="133" spans="2:15" x14ac:dyDescent="0.2">
      <c r="B133" s="82"/>
      <c r="C133" s="65"/>
      <c r="D133" s="65"/>
      <c r="E133" s="64"/>
      <c r="F133" s="65"/>
      <c r="G133" s="64"/>
      <c r="H133" s="65"/>
      <c r="I133" s="64"/>
      <c r="J133" s="64"/>
      <c r="K133" s="86"/>
      <c r="L133" s="84"/>
      <c r="M133" s="64"/>
      <c r="N133" s="65"/>
      <c r="O133" s="65"/>
    </row>
    <row r="134" spans="2:15" x14ac:dyDescent="0.2">
      <c r="B134" s="82"/>
      <c r="C134" s="65"/>
      <c r="D134" s="65"/>
      <c r="E134" s="64"/>
      <c r="F134" s="65"/>
      <c r="G134" s="64"/>
      <c r="H134" s="65"/>
      <c r="I134" s="64"/>
      <c r="J134" s="64"/>
      <c r="K134" s="83"/>
      <c r="L134" s="65"/>
      <c r="M134" s="64"/>
      <c r="N134" s="65"/>
      <c r="O134" s="65"/>
    </row>
    <row r="135" spans="2:15" x14ac:dyDescent="0.2">
      <c r="B135" s="82"/>
      <c r="C135" s="65"/>
      <c r="D135" s="65"/>
      <c r="E135" s="64"/>
      <c r="F135" s="65"/>
      <c r="G135" s="64"/>
      <c r="H135" s="65"/>
      <c r="I135" s="64"/>
      <c r="J135" s="64"/>
      <c r="K135" s="86"/>
      <c r="L135" s="84"/>
      <c r="M135" s="64"/>
      <c r="N135" s="65"/>
      <c r="O135" s="65"/>
    </row>
    <row r="136" spans="2:15" x14ac:dyDescent="0.2">
      <c r="B136" s="82"/>
      <c r="C136" s="65"/>
      <c r="D136" s="65"/>
      <c r="E136" s="64"/>
      <c r="F136" s="65"/>
      <c r="G136" s="64"/>
      <c r="H136" s="65"/>
      <c r="I136" s="64"/>
      <c r="J136" s="64"/>
      <c r="K136" s="83"/>
      <c r="L136" s="65"/>
      <c r="M136" s="64"/>
      <c r="N136" s="65"/>
      <c r="O136" s="65"/>
    </row>
    <row r="137" spans="2:15" x14ac:dyDescent="0.2">
      <c r="B137" s="82"/>
      <c r="C137" s="65"/>
      <c r="D137" s="65"/>
      <c r="E137" s="64"/>
      <c r="F137" s="65"/>
      <c r="G137" s="64"/>
      <c r="H137" s="65"/>
      <c r="I137" s="64"/>
      <c r="J137" s="64"/>
      <c r="K137" s="83"/>
      <c r="L137" s="65"/>
      <c r="M137" s="64"/>
      <c r="N137" s="65"/>
      <c r="O137" s="65"/>
    </row>
    <row r="138" spans="2:15" x14ac:dyDescent="0.2">
      <c r="B138" s="82"/>
      <c r="C138" s="65"/>
      <c r="D138" s="65"/>
      <c r="E138" s="64"/>
      <c r="F138" s="65"/>
      <c r="G138" s="64"/>
      <c r="H138" s="65"/>
      <c r="I138" s="64"/>
      <c r="J138" s="64"/>
      <c r="K138" s="83"/>
      <c r="L138" s="65"/>
      <c r="M138" s="64"/>
      <c r="N138" s="65"/>
      <c r="O138" s="65"/>
    </row>
    <row r="139" spans="2:15" x14ac:dyDescent="0.2">
      <c r="B139" s="82"/>
      <c r="C139" s="65"/>
      <c r="D139" s="84"/>
      <c r="E139" s="64"/>
      <c r="F139" s="65"/>
      <c r="G139" s="64"/>
      <c r="H139" s="65"/>
      <c r="I139" s="64"/>
      <c r="J139" s="64"/>
      <c r="K139" s="83"/>
      <c r="L139" s="65"/>
      <c r="M139" s="64"/>
      <c r="N139" s="65"/>
      <c r="O139" s="65"/>
    </row>
    <row r="140" spans="2:15" x14ac:dyDescent="0.2">
      <c r="B140" s="82"/>
      <c r="C140" s="65"/>
      <c r="D140" s="65"/>
      <c r="E140" s="64"/>
      <c r="F140" s="65"/>
      <c r="G140" s="64"/>
      <c r="H140" s="65"/>
      <c r="I140" s="64"/>
      <c r="J140" s="64"/>
      <c r="K140" s="83"/>
      <c r="L140" s="65"/>
      <c r="M140" s="64"/>
      <c r="N140" s="65"/>
      <c r="O140" s="65"/>
    </row>
    <row r="141" spans="2:15" x14ac:dyDescent="0.2">
      <c r="B141" s="82"/>
      <c r="C141" s="65"/>
      <c r="D141" s="65"/>
      <c r="E141" s="64"/>
      <c r="F141" s="65"/>
      <c r="G141" s="64"/>
      <c r="H141" s="65"/>
      <c r="I141" s="64"/>
      <c r="J141" s="64"/>
      <c r="K141" s="86"/>
      <c r="L141" s="84"/>
      <c r="M141" s="64"/>
      <c r="N141" s="65"/>
      <c r="O141" s="65"/>
    </row>
    <row r="142" spans="2:15" x14ac:dyDescent="0.2">
      <c r="B142" s="82"/>
      <c r="C142" s="65"/>
      <c r="D142" s="65"/>
      <c r="E142" s="64"/>
      <c r="F142" s="65"/>
      <c r="G142" s="64"/>
      <c r="H142" s="65"/>
      <c r="I142" s="64"/>
      <c r="J142" s="64"/>
      <c r="K142" s="86"/>
      <c r="L142" s="84"/>
      <c r="M142" s="64"/>
      <c r="N142" s="65"/>
      <c r="O142" s="65"/>
    </row>
    <row r="143" spans="2:15" x14ac:dyDescent="0.2">
      <c r="B143" s="82"/>
      <c r="C143" s="65"/>
      <c r="D143" s="65"/>
      <c r="E143" s="64"/>
      <c r="F143" s="65"/>
      <c r="G143" s="64"/>
      <c r="H143" s="65"/>
      <c r="I143" s="64"/>
      <c r="J143" s="64"/>
      <c r="K143" s="86"/>
      <c r="L143" s="84"/>
      <c r="M143" s="64"/>
      <c r="N143" s="65"/>
      <c r="O143" s="65"/>
    </row>
    <row r="144" spans="2:15" x14ac:dyDescent="0.2">
      <c r="B144" s="82"/>
      <c r="C144" s="65"/>
      <c r="D144" s="65"/>
      <c r="E144" s="64"/>
      <c r="F144" s="65"/>
      <c r="G144" s="64"/>
      <c r="H144" s="65"/>
      <c r="I144" s="64"/>
      <c r="J144" s="64"/>
      <c r="K144" s="86"/>
      <c r="L144" s="84"/>
      <c r="M144" s="64"/>
      <c r="N144" s="65"/>
      <c r="O144" s="65"/>
    </row>
    <row r="145" spans="2:15" x14ac:dyDescent="0.2">
      <c r="B145" s="82"/>
      <c r="C145" s="65"/>
      <c r="D145" s="65"/>
      <c r="E145" s="64"/>
      <c r="F145" s="65"/>
      <c r="G145" s="64"/>
      <c r="H145" s="65"/>
      <c r="I145" s="64"/>
      <c r="J145" s="64"/>
      <c r="K145" s="86"/>
      <c r="L145" s="84"/>
      <c r="M145" s="64"/>
      <c r="N145" s="65"/>
      <c r="O145" s="65"/>
    </row>
    <row r="146" spans="2:15" x14ac:dyDescent="0.2">
      <c r="B146" s="82"/>
      <c r="C146" s="65"/>
      <c r="D146" s="65"/>
      <c r="E146" s="64"/>
      <c r="F146" s="65"/>
      <c r="G146" s="64"/>
      <c r="H146" s="65"/>
      <c r="I146" s="64"/>
      <c r="J146" s="64"/>
      <c r="K146" s="83"/>
      <c r="L146" s="65"/>
      <c r="M146" s="64"/>
      <c r="N146" s="65"/>
      <c r="O146" s="65"/>
    </row>
    <row r="147" spans="2:15" x14ac:dyDescent="0.2">
      <c r="B147" s="82"/>
      <c r="C147" s="65"/>
      <c r="D147" s="65"/>
      <c r="E147" s="64"/>
      <c r="F147" s="65"/>
      <c r="G147" s="64"/>
      <c r="H147" s="65"/>
      <c r="I147" s="64"/>
      <c r="J147" s="64"/>
      <c r="K147" s="86"/>
      <c r="L147" s="84"/>
      <c r="M147" s="64"/>
      <c r="N147" s="65"/>
      <c r="O147" s="65"/>
    </row>
    <row r="148" spans="2:15" x14ac:dyDescent="0.2">
      <c r="B148" s="82"/>
      <c r="C148" s="65"/>
      <c r="D148" s="65"/>
      <c r="E148" s="64"/>
      <c r="F148" s="65"/>
      <c r="G148" s="64"/>
      <c r="H148" s="65"/>
      <c r="I148" s="64"/>
      <c r="J148" s="64"/>
      <c r="K148" s="83"/>
      <c r="L148" s="65"/>
      <c r="M148" s="64"/>
      <c r="N148" s="65"/>
      <c r="O148" s="65"/>
    </row>
    <row r="149" spans="2:15" x14ac:dyDescent="0.2">
      <c r="B149" s="82"/>
      <c r="C149" s="65"/>
      <c r="D149" s="65"/>
      <c r="E149" s="64"/>
      <c r="F149" s="65"/>
      <c r="G149" s="64"/>
      <c r="H149" s="65"/>
      <c r="I149" s="64"/>
      <c r="J149" s="64"/>
      <c r="K149" s="86"/>
      <c r="L149" s="84"/>
      <c r="M149" s="64"/>
      <c r="N149" s="65"/>
      <c r="O149" s="65"/>
    </row>
    <row r="150" spans="2:15" x14ac:dyDescent="0.2">
      <c r="B150" s="82"/>
      <c r="C150" s="65"/>
      <c r="D150" s="65"/>
      <c r="E150" s="64"/>
      <c r="F150" s="65"/>
      <c r="G150" s="64"/>
      <c r="H150" s="65"/>
      <c r="I150" s="64"/>
      <c r="J150" s="64"/>
      <c r="K150" s="86"/>
      <c r="L150" s="84"/>
      <c r="M150" s="64"/>
      <c r="N150" s="65"/>
      <c r="O150" s="65"/>
    </row>
    <row r="151" spans="2:15" x14ac:dyDescent="0.2">
      <c r="B151" s="116"/>
      <c r="C151" s="106"/>
      <c r="D151" s="106"/>
      <c r="E151" s="107"/>
      <c r="F151" s="106"/>
      <c r="G151" s="107"/>
      <c r="H151" s="106"/>
      <c r="I151" s="107"/>
      <c r="J151" s="107"/>
      <c r="K151" s="108"/>
      <c r="L151" s="109"/>
      <c r="M151" s="64"/>
      <c r="N151" s="65"/>
      <c r="O151" s="65"/>
    </row>
    <row r="152" spans="2:15" x14ac:dyDescent="0.2">
      <c r="B152" s="113"/>
      <c r="C152" s="67"/>
      <c r="D152" s="112"/>
      <c r="E152" s="68"/>
      <c r="F152" s="67"/>
      <c r="G152" s="68"/>
      <c r="H152" s="67"/>
      <c r="I152" s="68"/>
      <c r="J152" s="68"/>
      <c r="K152" s="69"/>
      <c r="L152" s="70"/>
      <c r="M152" s="64"/>
      <c r="N152" s="65"/>
      <c r="O152" s="65"/>
    </row>
    <row r="153" spans="2:15" x14ac:dyDescent="0.2">
      <c r="B153" s="113"/>
      <c r="C153" s="67"/>
      <c r="D153" s="67"/>
      <c r="E153" s="68"/>
      <c r="F153" s="67"/>
      <c r="G153" s="68"/>
      <c r="H153" s="67"/>
      <c r="I153" s="68"/>
      <c r="J153" s="68"/>
      <c r="K153" s="69"/>
      <c r="L153" s="70"/>
      <c r="M153" s="64"/>
      <c r="N153" s="65"/>
      <c r="O153" s="65"/>
    </row>
    <row r="154" spans="2:15" x14ac:dyDescent="0.2">
      <c r="B154" s="113"/>
      <c r="C154" s="67"/>
      <c r="D154" s="67"/>
      <c r="E154" s="68"/>
      <c r="F154" s="67"/>
      <c r="G154" s="68"/>
      <c r="H154" s="67"/>
      <c r="I154" s="68"/>
      <c r="J154" s="68"/>
      <c r="K154" s="69"/>
      <c r="L154" s="70"/>
      <c r="M154" s="64"/>
      <c r="N154" s="65"/>
      <c r="O154" s="65"/>
    </row>
    <row r="155" spans="2:15" x14ac:dyDescent="0.2">
      <c r="B155" s="113"/>
      <c r="C155" s="67"/>
      <c r="D155" s="67"/>
      <c r="E155" s="68"/>
      <c r="F155" s="67"/>
      <c r="G155" s="68"/>
      <c r="H155" s="67"/>
      <c r="I155" s="68"/>
      <c r="J155" s="68"/>
      <c r="K155" s="69"/>
      <c r="L155" s="70"/>
      <c r="M155" s="64"/>
      <c r="N155" s="65"/>
      <c r="O155" s="65"/>
    </row>
    <row r="156" spans="2:15" x14ac:dyDescent="0.2">
      <c r="B156" s="113"/>
      <c r="C156" s="67"/>
      <c r="D156" s="67"/>
      <c r="E156" s="68"/>
      <c r="F156" s="67"/>
      <c r="G156" s="68"/>
      <c r="H156" s="67"/>
      <c r="I156" s="68"/>
      <c r="J156" s="68"/>
      <c r="K156" s="69"/>
      <c r="L156" s="70"/>
      <c r="M156" s="64"/>
      <c r="N156" s="65"/>
      <c r="O156" s="65"/>
    </row>
    <row r="157" spans="2:15" x14ac:dyDescent="0.2">
      <c r="B157" s="113"/>
      <c r="C157" s="67"/>
      <c r="D157" s="67"/>
      <c r="E157" s="68"/>
      <c r="F157" s="67"/>
      <c r="G157" s="68"/>
      <c r="H157" s="67"/>
      <c r="I157" s="68"/>
      <c r="J157" s="68"/>
      <c r="K157" s="69"/>
      <c r="L157" s="70"/>
      <c r="M157" s="64"/>
      <c r="N157" s="65"/>
      <c r="O157" s="65"/>
    </row>
    <row r="158" spans="2:15" x14ac:dyDescent="0.2">
      <c r="B158" s="113"/>
      <c r="C158" s="67"/>
      <c r="D158" s="67"/>
      <c r="E158" s="68"/>
      <c r="F158" s="67"/>
      <c r="G158" s="68"/>
      <c r="H158" s="67"/>
      <c r="I158" s="68"/>
      <c r="J158" s="68"/>
      <c r="K158" s="69"/>
      <c r="L158" s="70"/>
      <c r="M158" s="64"/>
      <c r="N158" s="65"/>
      <c r="O158" s="65"/>
    </row>
    <row r="159" spans="2:15" x14ac:dyDescent="0.2">
      <c r="B159" s="113"/>
      <c r="C159" s="67"/>
      <c r="D159" s="67"/>
      <c r="E159" s="68"/>
      <c r="F159" s="67"/>
      <c r="G159" s="68"/>
      <c r="H159" s="67"/>
      <c r="I159" s="68"/>
      <c r="J159" s="68"/>
      <c r="K159" s="110"/>
      <c r="L159" s="111"/>
      <c r="M159" s="64"/>
      <c r="N159" s="65"/>
      <c r="O159" s="65"/>
    </row>
    <row r="160" spans="2:15" x14ac:dyDescent="0.2">
      <c r="B160" s="113"/>
      <c r="C160" s="67"/>
      <c r="D160" s="67"/>
      <c r="E160" s="68"/>
      <c r="F160" s="67"/>
      <c r="G160" s="68"/>
      <c r="H160" s="67"/>
      <c r="I160" s="68"/>
      <c r="J160" s="68"/>
      <c r="K160" s="69"/>
      <c r="L160" s="70"/>
      <c r="M160" s="64"/>
      <c r="N160" s="65"/>
      <c r="O160" s="65"/>
    </row>
    <row r="161" spans="2:15" x14ac:dyDescent="0.2">
      <c r="B161" s="113"/>
      <c r="C161" s="67"/>
      <c r="D161" s="67"/>
      <c r="E161" s="68"/>
      <c r="F161" s="67"/>
      <c r="G161" s="68"/>
      <c r="H161" s="67"/>
      <c r="I161" s="68"/>
      <c r="J161" s="68"/>
      <c r="K161" s="69"/>
      <c r="L161" s="70"/>
      <c r="M161" s="64"/>
      <c r="N161" s="65"/>
      <c r="O161" s="65"/>
    </row>
    <row r="162" spans="2:15" x14ac:dyDescent="0.2">
      <c r="B162" s="113"/>
      <c r="C162" s="67"/>
      <c r="D162" s="112"/>
      <c r="E162" s="68"/>
      <c r="F162" s="67"/>
      <c r="G162" s="68"/>
      <c r="H162" s="67"/>
      <c r="I162" s="68"/>
      <c r="J162" s="68"/>
      <c r="K162" s="69"/>
      <c r="L162" s="70"/>
      <c r="M162" s="64"/>
      <c r="N162" s="65"/>
      <c r="O162" s="65"/>
    </row>
    <row r="163" spans="2:15" x14ac:dyDescent="0.2">
      <c r="B163" s="113"/>
      <c r="C163" s="67"/>
      <c r="D163" s="67"/>
      <c r="E163" s="68"/>
      <c r="F163" s="67"/>
      <c r="G163" s="68"/>
      <c r="H163" s="67"/>
      <c r="I163" s="68"/>
      <c r="J163" s="68"/>
      <c r="K163" s="110"/>
      <c r="L163" s="111"/>
      <c r="M163" s="64"/>
      <c r="N163" s="65"/>
      <c r="O163" s="65"/>
    </row>
    <row r="164" spans="2:15" x14ac:dyDescent="0.2">
      <c r="B164" s="113"/>
      <c r="C164" s="67"/>
      <c r="D164" s="67"/>
      <c r="E164" s="68"/>
      <c r="F164" s="67"/>
      <c r="G164" s="68"/>
      <c r="H164" s="67"/>
      <c r="I164" s="68"/>
      <c r="J164" s="68"/>
      <c r="K164" s="69"/>
      <c r="L164" s="70"/>
      <c r="M164" s="64"/>
      <c r="N164" s="65"/>
      <c r="O164" s="65"/>
    </row>
    <row r="165" spans="2:15" x14ac:dyDescent="0.2">
      <c r="B165" s="113"/>
      <c r="C165" s="67"/>
      <c r="D165" s="67"/>
      <c r="E165" s="68"/>
      <c r="F165" s="67"/>
      <c r="G165" s="68"/>
      <c r="H165" s="67"/>
      <c r="I165" s="68"/>
      <c r="J165" s="68"/>
      <c r="K165" s="110"/>
      <c r="L165" s="111"/>
      <c r="M165" s="64"/>
      <c r="N165" s="65"/>
      <c r="O165" s="65"/>
    </row>
    <row r="166" spans="2:15" x14ac:dyDescent="0.2">
      <c r="B166" s="113"/>
      <c r="C166" s="67"/>
      <c r="D166" s="67"/>
      <c r="E166" s="68"/>
      <c r="F166" s="67"/>
      <c r="G166" s="68"/>
      <c r="H166" s="67"/>
      <c r="I166" s="68"/>
      <c r="J166" s="68"/>
      <c r="K166" s="69"/>
      <c r="L166" s="70"/>
      <c r="M166" s="64"/>
      <c r="N166" s="65"/>
      <c r="O166" s="65"/>
    </row>
    <row r="167" spans="2:15" x14ac:dyDescent="0.2">
      <c r="B167" s="113"/>
      <c r="C167" s="67"/>
      <c r="D167" s="67"/>
      <c r="E167" s="68"/>
      <c r="F167" s="67"/>
      <c r="G167" s="68"/>
      <c r="H167" s="67"/>
      <c r="I167" s="68"/>
      <c r="J167" s="68"/>
      <c r="K167" s="69"/>
      <c r="L167" s="70"/>
      <c r="M167" s="64"/>
      <c r="N167" s="65"/>
      <c r="O167" s="65"/>
    </row>
    <row r="168" spans="2:15" x14ac:dyDescent="0.2">
      <c r="B168" s="113"/>
      <c r="C168" s="67"/>
      <c r="D168" s="67"/>
      <c r="E168" s="68"/>
      <c r="F168" s="67"/>
      <c r="G168" s="68"/>
      <c r="H168" s="67"/>
      <c r="I168" s="68"/>
      <c r="J168" s="68"/>
      <c r="K168" s="69"/>
      <c r="L168" s="70"/>
      <c r="M168" s="64"/>
      <c r="N168" s="65"/>
      <c r="O168" s="65"/>
    </row>
    <row r="169" spans="2:15" x14ac:dyDescent="0.2">
      <c r="B169" s="113"/>
      <c r="C169" s="67"/>
      <c r="D169" s="67"/>
      <c r="E169" s="68"/>
      <c r="F169" s="67"/>
      <c r="G169" s="68"/>
      <c r="H169" s="67"/>
      <c r="I169" s="68"/>
      <c r="J169" s="68"/>
      <c r="K169" s="69"/>
      <c r="L169" s="70"/>
      <c r="M169" s="64"/>
      <c r="N169" s="65"/>
      <c r="O169" s="65"/>
    </row>
    <row r="170" spans="2:15" x14ac:dyDescent="0.2">
      <c r="B170" s="113"/>
      <c r="C170" s="67"/>
      <c r="D170" s="67"/>
      <c r="E170" s="68"/>
      <c r="F170" s="67"/>
      <c r="G170" s="68"/>
      <c r="H170" s="67"/>
      <c r="I170" s="68"/>
      <c r="J170" s="68"/>
      <c r="K170" s="69"/>
      <c r="L170" s="70"/>
      <c r="M170" s="64"/>
      <c r="N170" s="65"/>
      <c r="O170" s="65"/>
    </row>
    <row r="171" spans="2:15" x14ac:dyDescent="0.2">
      <c r="B171" s="113"/>
      <c r="C171" s="67"/>
      <c r="D171" s="67"/>
      <c r="E171" s="68"/>
      <c r="F171" s="67"/>
      <c r="G171" s="68"/>
      <c r="H171" s="67"/>
      <c r="I171" s="68"/>
      <c r="J171" s="68"/>
      <c r="K171" s="69"/>
      <c r="L171" s="70"/>
      <c r="M171" s="64"/>
      <c r="N171" s="65"/>
      <c r="O171" s="65"/>
    </row>
    <row r="172" spans="2:15" x14ac:dyDescent="0.2">
      <c r="B172" s="113"/>
      <c r="C172" s="67"/>
      <c r="D172" s="67"/>
      <c r="E172" s="68"/>
      <c r="F172" s="67"/>
      <c r="G172" s="68"/>
      <c r="H172" s="67"/>
      <c r="I172" s="68"/>
      <c r="J172" s="68"/>
      <c r="K172" s="69"/>
      <c r="L172" s="70"/>
      <c r="M172" s="64"/>
      <c r="N172" s="65"/>
      <c r="O172" s="65"/>
    </row>
    <row r="173" spans="2:15" x14ac:dyDescent="0.2">
      <c r="B173" s="113"/>
      <c r="C173" s="67"/>
      <c r="D173" s="67"/>
      <c r="E173" s="68"/>
      <c r="F173" s="67"/>
      <c r="G173" s="68"/>
      <c r="H173" s="67"/>
      <c r="I173" s="68"/>
      <c r="J173" s="68"/>
      <c r="K173" s="69"/>
      <c r="L173" s="70"/>
      <c r="M173" s="64"/>
      <c r="N173" s="65"/>
      <c r="O173" s="65"/>
    </row>
    <row r="174" spans="2:15" x14ac:dyDescent="0.2">
      <c r="B174" s="113"/>
      <c r="C174" s="67"/>
      <c r="D174" s="112"/>
      <c r="E174" s="68"/>
      <c r="F174" s="67"/>
      <c r="G174" s="68"/>
      <c r="H174" s="67"/>
      <c r="I174" s="68"/>
      <c r="J174" s="68"/>
      <c r="K174" s="69"/>
      <c r="L174" s="70"/>
      <c r="M174" s="64"/>
      <c r="N174" s="65"/>
      <c r="O174" s="65"/>
    </row>
    <row r="175" spans="2:15" x14ac:dyDescent="0.2">
      <c r="B175" s="113"/>
      <c r="C175" s="67"/>
      <c r="D175" s="67"/>
      <c r="E175" s="68"/>
      <c r="F175" s="67"/>
      <c r="G175" s="68"/>
      <c r="H175" s="67"/>
      <c r="I175" s="68"/>
      <c r="J175" s="68"/>
      <c r="K175" s="110"/>
      <c r="L175" s="111"/>
      <c r="M175" s="64"/>
      <c r="N175" s="65"/>
      <c r="O175" s="65"/>
    </row>
    <row r="176" spans="2:15" x14ac:dyDescent="0.2">
      <c r="B176" s="113"/>
      <c r="C176" s="67"/>
      <c r="D176" s="67"/>
      <c r="E176" s="68"/>
      <c r="F176" s="67"/>
      <c r="G176" s="68"/>
      <c r="H176" s="67"/>
      <c r="I176" s="68"/>
      <c r="J176" s="68"/>
      <c r="K176" s="69"/>
      <c r="L176" s="70"/>
      <c r="M176" s="64"/>
      <c r="N176" s="65"/>
      <c r="O176" s="65"/>
    </row>
    <row r="177" spans="2:15" x14ac:dyDescent="0.2">
      <c r="B177" s="113"/>
      <c r="C177" s="67"/>
      <c r="D177" s="67"/>
      <c r="E177" s="68"/>
      <c r="F177" s="67"/>
      <c r="G177" s="68"/>
      <c r="H177" s="67"/>
      <c r="I177" s="68"/>
      <c r="J177" s="68"/>
      <c r="K177" s="69"/>
      <c r="L177" s="70"/>
      <c r="M177" s="64"/>
      <c r="N177" s="65"/>
      <c r="O177" s="65"/>
    </row>
    <row r="178" spans="2:15" x14ac:dyDescent="0.2">
      <c r="B178" s="113"/>
      <c r="C178" s="67"/>
      <c r="D178" s="67"/>
      <c r="E178" s="68"/>
      <c r="F178" s="67"/>
      <c r="G178" s="68"/>
      <c r="H178" s="67"/>
      <c r="I178" s="68"/>
      <c r="J178" s="68"/>
      <c r="K178" s="69"/>
      <c r="L178" s="70"/>
      <c r="M178" s="64"/>
      <c r="N178" s="65"/>
      <c r="O178" s="65"/>
    </row>
    <row r="179" spans="2:15" x14ac:dyDescent="0.2">
      <c r="B179" s="113"/>
      <c r="C179" s="67"/>
      <c r="D179" s="67"/>
      <c r="E179" s="68"/>
      <c r="F179" s="67"/>
      <c r="G179" s="68"/>
      <c r="H179" s="67"/>
      <c r="I179" s="68"/>
      <c r="J179" s="68"/>
      <c r="K179" s="110"/>
      <c r="L179" s="111"/>
      <c r="M179" s="64"/>
      <c r="N179" s="65"/>
      <c r="O179" s="65"/>
    </row>
    <row r="180" spans="2:15" x14ac:dyDescent="0.2">
      <c r="B180" s="113"/>
      <c r="C180" s="67"/>
      <c r="D180" s="67"/>
      <c r="E180" s="68"/>
      <c r="F180" s="67"/>
      <c r="G180" s="68"/>
      <c r="H180" s="67"/>
      <c r="I180" s="68"/>
      <c r="J180" s="68"/>
      <c r="K180" s="110"/>
      <c r="L180" s="111"/>
      <c r="M180" s="64"/>
      <c r="N180" s="65"/>
      <c r="O180" s="65"/>
    </row>
    <row r="181" spans="2:15" x14ac:dyDescent="0.2">
      <c r="B181" s="113"/>
      <c r="C181" s="67"/>
      <c r="D181" s="67"/>
      <c r="E181" s="68"/>
      <c r="F181" s="67"/>
      <c r="G181" s="68"/>
      <c r="H181" s="67"/>
      <c r="I181" s="68"/>
      <c r="J181" s="68"/>
      <c r="K181" s="69"/>
      <c r="L181" s="70"/>
      <c r="M181" s="64"/>
      <c r="N181" s="65"/>
      <c r="O181" s="65"/>
    </row>
    <row r="182" spans="2:15" x14ac:dyDescent="0.2">
      <c r="B182" s="113"/>
      <c r="C182" s="67"/>
      <c r="D182" s="67"/>
      <c r="E182" s="68"/>
      <c r="F182" s="67"/>
      <c r="G182" s="68"/>
      <c r="H182" s="67"/>
      <c r="I182" s="68"/>
      <c r="J182" s="68"/>
      <c r="K182" s="110"/>
      <c r="L182" s="111"/>
      <c r="M182" s="64"/>
      <c r="N182" s="65"/>
      <c r="O182" s="65"/>
    </row>
    <row r="183" spans="2:15" x14ac:dyDescent="0.2">
      <c r="B183" s="113"/>
      <c r="C183" s="67"/>
      <c r="D183" s="112"/>
      <c r="E183" s="68"/>
      <c r="F183" s="67"/>
      <c r="G183" s="68"/>
      <c r="H183" s="67"/>
      <c r="I183" s="68"/>
      <c r="J183" s="68"/>
      <c r="K183" s="69"/>
      <c r="L183" s="70"/>
      <c r="M183" s="64"/>
      <c r="N183" s="65"/>
      <c r="O183" s="65"/>
    </row>
    <row r="184" spans="2:15" x14ac:dyDescent="0.2">
      <c r="B184" s="113"/>
      <c r="C184" s="67"/>
      <c r="D184" s="67"/>
      <c r="E184" s="68"/>
      <c r="F184" s="67"/>
      <c r="G184" s="68"/>
      <c r="H184" s="67"/>
      <c r="I184" s="68"/>
      <c r="J184" s="68"/>
      <c r="K184" s="110"/>
      <c r="L184" s="111"/>
      <c r="M184" s="64"/>
      <c r="N184" s="65"/>
      <c r="O184" s="65"/>
    </row>
    <row r="185" spans="2:15" x14ac:dyDescent="0.2">
      <c r="B185" s="113"/>
      <c r="C185" s="67"/>
      <c r="D185" s="67"/>
      <c r="E185" s="68"/>
      <c r="F185" s="67"/>
      <c r="G185" s="68"/>
      <c r="H185" s="67"/>
      <c r="I185" s="68"/>
      <c r="J185" s="68"/>
      <c r="K185" s="69"/>
      <c r="L185" s="70"/>
      <c r="M185" s="64"/>
      <c r="N185" s="65"/>
      <c r="O185" s="65"/>
    </row>
    <row r="186" spans="2:15" x14ac:dyDescent="0.2">
      <c r="B186" s="113"/>
      <c r="C186" s="67"/>
      <c r="D186" s="67"/>
      <c r="E186" s="68"/>
      <c r="F186" s="67"/>
      <c r="G186" s="68"/>
      <c r="H186" s="67"/>
      <c r="I186" s="68"/>
      <c r="J186" s="68"/>
      <c r="K186" s="69"/>
      <c r="L186" s="70"/>
      <c r="M186" s="64"/>
      <c r="N186" s="65"/>
      <c r="O186" s="65"/>
    </row>
    <row r="187" spans="2:15" x14ac:dyDescent="0.2">
      <c r="B187" s="113"/>
      <c r="C187" s="67"/>
      <c r="D187" s="67"/>
      <c r="E187" s="68"/>
      <c r="F187" s="67"/>
      <c r="G187" s="68"/>
      <c r="H187" s="67"/>
      <c r="I187" s="68"/>
      <c r="J187" s="68"/>
      <c r="K187" s="69"/>
      <c r="L187" s="70"/>
      <c r="M187" s="64"/>
      <c r="N187" s="65"/>
      <c r="O187" s="65"/>
    </row>
    <row r="188" spans="2:15" x14ac:dyDescent="0.2">
      <c r="B188" s="113"/>
      <c r="C188" s="67"/>
      <c r="D188" s="67"/>
      <c r="E188" s="68"/>
      <c r="F188" s="67"/>
      <c r="G188" s="68"/>
      <c r="H188" s="67"/>
      <c r="I188" s="68"/>
      <c r="J188" s="68"/>
      <c r="K188" s="69"/>
      <c r="L188" s="70"/>
      <c r="M188" s="64"/>
      <c r="N188" s="65"/>
      <c r="O188" s="65"/>
    </row>
    <row r="189" spans="2:15" x14ac:dyDescent="0.2">
      <c r="B189" s="113"/>
      <c r="C189" s="67"/>
      <c r="D189" s="67"/>
      <c r="E189" s="68"/>
      <c r="F189" s="67"/>
      <c r="G189" s="68"/>
      <c r="H189" s="67"/>
      <c r="I189" s="68"/>
      <c r="J189" s="68"/>
      <c r="K189" s="69"/>
      <c r="L189" s="70"/>
      <c r="M189" s="64"/>
      <c r="N189" s="65"/>
      <c r="O189" s="65"/>
    </row>
    <row r="190" spans="2:15" x14ac:dyDescent="0.2">
      <c r="B190" s="113"/>
      <c r="C190" s="67"/>
      <c r="D190" s="67"/>
      <c r="E190" s="68"/>
      <c r="F190" s="67"/>
      <c r="G190" s="68"/>
      <c r="H190" s="67"/>
      <c r="I190" s="68"/>
      <c r="J190" s="68"/>
      <c r="K190" s="69"/>
      <c r="L190" s="70"/>
      <c r="M190" s="64"/>
      <c r="N190" s="65"/>
      <c r="O190" s="65"/>
    </row>
    <row r="191" spans="2:15" x14ac:dyDescent="0.2">
      <c r="B191" s="113"/>
      <c r="C191" s="67"/>
      <c r="D191" s="67"/>
      <c r="E191" s="68"/>
      <c r="F191" s="67"/>
      <c r="G191" s="68"/>
      <c r="H191" s="67"/>
      <c r="I191" s="68"/>
      <c r="J191" s="68"/>
      <c r="K191" s="110"/>
      <c r="L191" s="111"/>
      <c r="M191" s="64"/>
      <c r="N191" s="65"/>
      <c r="O191" s="65"/>
    </row>
    <row r="192" spans="2:15" x14ac:dyDescent="0.2">
      <c r="B192" s="113"/>
      <c r="C192" s="67"/>
      <c r="D192" s="67"/>
      <c r="E192" s="68"/>
      <c r="F192" s="67"/>
      <c r="G192" s="68"/>
      <c r="H192" s="67"/>
      <c r="I192" s="68"/>
      <c r="J192" s="68"/>
      <c r="K192" s="69"/>
      <c r="L192" s="70"/>
      <c r="M192" s="64"/>
      <c r="N192" s="65"/>
      <c r="O192" s="65"/>
    </row>
    <row r="193" spans="2:15" x14ac:dyDescent="0.2">
      <c r="B193" s="113"/>
      <c r="C193" s="67"/>
      <c r="D193" s="67"/>
      <c r="E193" s="68"/>
      <c r="F193" s="67"/>
      <c r="G193" s="68"/>
      <c r="H193" s="67"/>
      <c r="I193" s="68"/>
      <c r="J193" s="68"/>
      <c r="K193" s="69"/>
      <c r="L193" s="70"/>
      <c r="M193" s="64"/>
      <c r="N193" s="65"/>
      <c r="O193" s="65"/>
    </row>
    <row r="194" spans="2:15" x14ac:dyDescent="0.2">
      <c r="B194" s="113"/>
      <c r="C194" s="67"/>
      <c r="D194" s="67"/>
      <c r="E194" s="68"/>
      <c r="F194" s="67"/>
      <c r="G194" s="68"/>
      <c r="H194" s="67"/>
      <c r="I194" s="68"/>
      <c r="J194" s="68"/>
      <c r="K194" s="69"/>
      <c r="L194" s="70"/>
      <c r="M194" s="64"/>
      <c r="N194" s="65"/>
      <c r="O194" s="65"/>
    </row>
    <row r="195" spans="2:15" x14ac:dyDescent="0.2">
      <c r="B195" s="113"/>
      <c r="C195" s="67"/>
      <c r="D195" s="67"/>
      <c r="E195" s="68"/>
      <c r="F195" s="67"/>
      <c r="G195" s="68"/>
      <c r="H195" s="67"/>
      <c r="I195" s="68"/>
      <c r="J195" s="68"/>
      <c r="K195" s="69"/>
      <c r="L195" s="70"/>
      <c r="M195" s="64"/>
      <c r="N195" s="65"/>
      <c r="O195" s="65"/>
    </row>
    <row r="196" spans="2:15" x14ac:dyDescent="0.2">
      <c r="B196" s="113"/>
      <c r="C196" s="67"/>
      <c r="D196" s="67"/>
      <c r="E196" s="68"/>
      <c r="F196" s="67"/>
      <c r="G196" s="68"/>
      <c r="H196" s="67"/>
      <c r="I196" s="68"/>
      <c r="J196" s="68"/>
      <c r="K196" s="69"/>
      <c r="L196" s="70"/>
      <c r="M196" s="64"/>
      <c r="N196" s="65"/>
      <c r="O196" s="65"/>
    </row>
    <row r="197" spans="2:15" x14ac:dyDescent="0.2">
      <c r="B197" s="113"/>
      <c r="C197" s="67"/>
      <c r="D197" s="67"/>
      <c r="E197" s="68"/>
      <c r="F197" s="67"/>
      <c r="G197" s="68"/>
      <c r="H197" s="67"/>
      <c r="I197" s="68"/>
      <c r="J197" s="68"/>
      <c r="K197" s="110"/>
      <c r="L197" s="111"/>
      <c r="M197" s="64"/>
      <c r="N197" s="65"/>
      <c r="O197" s="65"/>
    </row>
    <row r="198" spans="2:15" x14ac:dyDescent="0.2">
      <c r="B198" s="113"/>
      <c r="C198" s="67"/>
      <c r="D198" s="67"/>
      <c r="E198" s="68"/>
      <c r="F198" s="67"/>
      <c r="G198" s="68"/>
      <c r="H198" s="67"/>
      <c r="I198" s="68"/>
      <c r="J198" s="68"/>
      <c r="K198" s="69"/>
      <c r="L198" s="70"/>
      <c r="M198" s="64"/>
      <c r="N198" s="65"/>
      <c r="O198" s="65"/>
    </row>
    <row r="199" spans="2:15" x14ac:dyDescent="0.2">
      <c r="B199" s="113"/>
      <c r="C199" s="67"/>
      <c r="D199" s="67"/>
      <c r="E199" s="68"/>
      <c r="F199" s="67"/>
      <c r="G199" s="68"/>
      <c r="H199" s="67"/>
      <c r="I199" s="68"/>
      <c r="J199" s="68"/>
      <c r="K199" s="69"/>
      <c r="L199" s="70"/>
      <c r="M199" s="64"/>
      <c r="N199" s="65"/>
      <c r="O199" s="65"/>
    </row>
    <row r="200" spans="2:15" x14ac:dyDescent="0.2">
      <c r="B200" s="113"/>
      <c r="C200" s="67"/>
      <c r="D200" s="67"/>
      <c r="E200" s="68"/>
      <c r="F200" s="67"/>
      <c r="G200" s="68"/>
      <c r="H200" s="67"/>
      <c r="I200" s="68"/>
      <c r="J200" s="68"/>
      <c r="K200" s="69"/>
      <c r="L200" s="70"/>
      <c r="M200" s="64"/>
      <c r="N200" s="65"/>
      <c r="O200" s="65"/>
    </row>
    <row r="201" spans="2:15" x14ac:dyDescent="0.2">
      <c r="B201" s="113"/>
      <c r="C201" s="67"/>
      <c r="D201" s="67"/>
      <c r="E201" s="68"/>
      <c r="F201" s="67"/>
      <c r="G201" s="68"/>
      <c r="H201" s="67"/>
      <c r="I201" s="68"/>
      <c r="J201" s="68"/>
      <c r="K201" s="110"/>
      <c r="L201" s="111"/>
      <c r="M201" s="64"/>
      <c r="N201" s="65"/>
      <c r="O201" s="65"/>
    </row>
    <row r="202" spans="2:15" x14ac:dyDescent="0.2">
      <c r="B202" s="113"/>
      <c r="C202" s="67"/>
      <c r="D202" s="67"/>
      <c r="E202" s="68"/>
      <c r="F202" s="67"/>
      <c r="G202" s="68"/>
      <c r="H202" s="67"/>
      <c r="I202" s="68"/>
      <c r="J202" s="68"/>
      <c r="K202" s="110"/>
      <c r="L202" s="111"/>
      <c r="M202" s="64"/>
      <c r="N202" s="65"/>
      <c r="O202" s="65"/>
    </row>
    <row r="203" spans="2:15" x14ac:dyDescent="0.2">
      <c r="B203" s="113"/>
      <c r="C203" s="67"/>
      <c r="D203" s="112"/>
      <c r="E203" s="68"/>
      <c r="F203" s="67"/>
      <c r="G203" s="68"/>
      <c r="H203" s="67"/>
      <c r="I203" s="68"/>
      <c r="J203" s="68"/>
      <c r="K203" s="69"/>
      <c r="L203" s="70"/>
      <c r="M203" s="64"/>
      <c r="N203" s="65"/>
      <c r="O203" s="65"/>
    </row>
    <row r="204" spans="2:15" x14ac:dyDescent="0.2">
      <c r="B204" s="113"/>
      <c r="C204" s="67"/>
      <c r="D204" s="67"/>
      <c r="E204" s="68"/>
      <c r="F204" s="67"/>
      <c r="G204" s="68"/>
      <c r="H204" s="67"/>
      <c r="I204" s="68"/>
      <c r="J204" s="68"/>
      <c r="K204" s="69"/>
      <c r="L204" s="70"/>
      <c r="M204" s="64"/>
      <c r="N204" s="65"/>
      <c r="O204" s="65"/>
    </row>
    <row r="205" spans="2:15" x14ac:dyDescent="0.2">
      <c r="B205" s="113"/>
      <c r="C205" s="67"/>
      <c r="D205" s="67"/>
      <c r="E205" s="68"/>
      <c r="F205" s="67"/>
      <c r="G205" s="68"/>
      <c r="H205" s="67"/>
      <c r="I205" s="68"/>
      <c r="J205" s="68"/>
      <c r="K205" s="69"/>
      <c r="L205" s="70"/>
      <c r="M205" s="64"/>
      <c r="N205" s="65"/>
      <c r="O205" s="65"/>
    </row>
    <row r="206" spans="2:15" x14ac:dyDescent="0.2">
      <c r="B206" s="113"/>
      <c r="C206" s="67"/>
      <c r="D206" s="67"/>
      <c r="E206" s="68"/>
      <c r="F206" s="67"/>
      <c r="G206" s="68"/>
      <c r="H206" s="67"/>
      <c r="I206" s="68"/>
      <c r="J206" s="68"/>
      <c r="K206" s="69"/>
      <c r="L206" s="70"/>
      <c r="M206" s="64"/>
      <c r="N206" s="65"/>
      <c r="O206" s="65"/>
    </row>
    <row r="207" spans="2:15" x14ac:dyDescent="0.2">
      <c r="B207" s="113"/>
      <c r="C207" s="67"/>
      <c r="D207" s="67"/>
      <c r="E207" s="68"/>
      <c r="F207" s="67"/>
      <c r="G207" s="68"/>
      <c r="H207" s="67"/>
      <c r="I207" s="68"/>
      <c r="J207" s="68"/>
      <c r="K207" s="110"/>
      <c r="L207" s="70"/>
      <c r="M207" s="64"/>
      <c r="N207" s="65"/>
      <c r="O207" s="65"/>
    </row>
    <row r="208" spans="2:15" x14ac:dyDescent="0.2">
      <c r="B208" s="113"/>
      <c r="C208" s="67"/>
      <c r="D208" s="67"/>
      <c r="E208" s="68"/>
      <c r="F208" s="67"/>
      <c r="G208" s="68"/>
      <c r="H208" s="67"/>
      <c r="I208" s="68"/>
      <c r="J208" s="68"/>
      <c r="K208" s="69"/>
      <c r="L208" s="70"/>
      <c r="M208" s="64"/>
      <c r="N208" s="65"/>
      <c r="O208" s="65"/>
    </row>
    <row r="209" spans="2:15" x14ac:dyDescent="0.2">
      <c r="B209" s="113"/>
      <c r="C209" s="67"/>
      <c r="D209" s="112"/>
      <c r="E209" s="68"/>
      <c r="F209" s="67"/>
      <c r="G209" s="68"/>
      <c r="H209" s="67"/>
      <c r="I209" s="68"/>
      <c r="J209" s="68"/>
      <c r="K209" s="69"/>
      <c r="L209" s="70"/>
      <c r="M209" s="64"/>
      <c r="N209" s="65"/>
      <c r="O209" s="65"/>
    </row>
    <row r="210" spans="2:15" x14ac:dyDescent="0.2">
      <c r="B210" s="113"/>
      <c r="C210" s="67"/>
      <c r="D210" s="67"/>
      <c r="E210" s="68"/>
      <c r="F210" s="67"/>
      <c r="G210" s="68"/>
      <c r="H210" s="67"/>
      <c r="I210" s="68"/>
      <c r="J210" s="68"/>
      <c r="K210" s="110"/>
      <c r="L210" s="111"/>
      <c r="M210" s="64"/>
      <c r="N210" s="65"/>
      <c r="O210" s="65"/>
    </row>
    <row r="211" spans="2:15" x14ac:dyDescent="0.2">
      <c r="B211" s="113"/>
      <c r="C211" s="67"/>
      <c r="D211" s="112"/>
      <c r="E211" s="68"/>
      <c r="F211" s="67"/>
      <c r="G211" s="68"/>
      <c r="H211" s="67"/>
      <c r="I211" s="68"/>
      <c r="J211" s="68"/>
      <c r="K211" s="110"/>
      <c r="L211" s="111"/>
      <c r="M211" s="64"/>
      <c r="N211" s="65"/>
      <c r="O211" s="65"/>
    </row>
    <row r="212" spans="2:15" x14ac:dyDescent="0.2">
      <c r="B212" s="113"/>
      <c r="C212" s="67"/>
      <c r="D212" s="67"/>
      <c r="E212" s="68"/>
      <c r="F212" s="67"/>
      <c r="G212" s="68"/>
      <c r="H212" s="67"/>
      <c r="I212" s="68"/>
      <c r="J212" s="68"/>
      <c r="K212" s="69"/>
      <c r="L212" s="70"/>
      <c r="M212" s="64"/>
      <c r="N212" s="65"/>
      <c r="O212" s="65"/>
    </row>
    <row r="213" spans="2:15" x14ac:dyDescent="0.2">
      <c r="B213" s="113"/>
      <c r="C213" s="67"/>
      <c r="D213" s="67"/>
      <c r="E213" s="68"/>
      <c r="F213" s="67"/>
      <c r="G213" s="68"/>
      <c r="H213" s="67"/>
      <c r="I213" s="68"/>
      <c r="J213" s="68"/>
      <c r="K213" s="69"/>
      <c r="L213" s="70"/>
      <c r="M213" s="64"/>
      <c r="N213" s="65"/>
      <c r="O213" s="65"/>
    </row>
    <row r="214" spans="2:15" x14ac:dyDescent="0.2">
      <c r="B214" s="113"/>
      <c r="C214" s="67"/>
      <c r="D214" s="112"/>
      <c r="E214" s="68"/>
      <c r="F214" s="67"/>
      <c r="G214" s="68"/>
      <c r="H214" s="67"/>
      <c r="I214" s="68"/>
      <c r="J214" s="68"/>
      <c r="K214" s="69"/>
      <c r="L214" s="70"/>
      <c r="M214" s="64"/>
      <c r="N214" s="65"/>
      <c r="O214" s="65"/>
    </row>
    <row r="215" spans="2:15" x14ac:dyDescent="0.2">
      <c r="B215" s="113"/>
      <c r="C215" s="67"/>
      <c r="D215" s="67"/>
      <c r="E215" s="68"/>
      <c r="F215" s="67"/>
      <c r="G215" s="68"/>
      <c r="H215" s="67"/>
      <c r="I215" s="68"/>
      <c r="J215" s="68"/>
      <c r="K215" s="69"/>
      <c r="L215" s="70"/>
      <c r="M215" s="64"/>
      <c r="N215" s="65"/>
      <c r="O215" s="65"/>
    </row>
    <row r="216" spans="2:15" x14ac:dyDescent="0.2">
      <c r="B216" s="113"/>
      <c r="C216" s="67"/>
      <c r="D216" s="67"/>
      <c r="E216" s="68"/>
      <c r="F216" s="67"/>
      <c r="G216" s="68"/>
      <c r="H216" s="67"/>
      <c r="I216" s="68"/>
      <c r="J216" s="68"/>
      <c r="K216" s="110"/>
      <c r="L216" s="111"/>
      <c r="M216" s="64"/>
      <c r="N216" s="65"/>
      <c r="O216" s="65"/>
    </row>
    <row r="217" spans="2:15" x14ac:dyDescent="0.2">
      <c r="B217" s="113"/>
      <c r="C217" s="67"/>
      <c r="D217" s="67"/>
      <c r="E217" s="68"/>
      <c r="F217" s="67"/>
      <c r="G217" s="68"/>
      <c r="H217" s="67"/>
      <c r="I217" s="68"/>
      <c r="J217" s="68"/>
      <c r="K217" s="69"/>
      <c r="L217" s="70"/>
      <c r="M217" s="64"/>
      <c r="N217" s="65"/>
      <c r="O217" s="65"/>
    </row>
    <row r="218" spans="2:15" x14ac:dyDescent="0.2">
      <c r="B218" s="113"/>
      <c r="C218" s="67"/>
      <c r="D218" s="67"/>
      <c r="E218" s="68"/>
      <c r="F218" s="67"/>
      <c r="G218" s="68"/>
      <c r="H218" s="67"/>
      <c r="I218" s="68"/>
      <c r="J218" s="68"/>
      <c r="K218" s="69"/>
      <c r="L218" s="70"/>
      <c r="M218" s="64"/>
      <c r="N218" s="65"/>
      <c r="O218" s="65"/>
    </row>
    <row r="219" spans="2:15" x14ac:dyDescent="0.2">
      <c r="B219" s="113"/>
      <c r="C219" s="67"/>
      <c r="D219" s="67"/>
      <c r="E219" s="68"/>
      <c r="F219" s="67"/>
      <c r="G219" s="68"/>
      <c r="H219" s="67"/>
      <c r="I219" s="68"/>
      <c r="J219" s="68"/>
      <c r="K219" s="69"/>
      <c r="L219" s="70"/>
      <c r="M219" s="64"/>
      <c r="N219" s="65"/>
      <c r="O219" s="65"/>
    </row>
    <row r="220" spans="2:15" x14ac:dyDescent="0.2">
      <c r="B220" s="113"/>
      <c r="C220" s="67"/>
      <c r="D220" s="67"/>
      <c r="E220" s="68"/>
      <c r="F220" s="67"/>
      <c r="G220" s="68"/>
      <c r="H220" s="67"/>
      <c r="I220" s="68"/>
      <c r="J220" s="68"/>
      <c r="K220" s="110"/>
      <c r="L220" s="111"/>
      <c r="M220" s="64"/>
      <c r="N220" s="65"/>
      <c r="O220" s="65"/>
    </row>
    <row r="221" spans="2:15" x14ac:dyDescent="0.2">
      <c r="B221" s="113"/>
      <c r="C221" s="67"/>
      <c r="D221" s="67"/>
      <c r="E221" s="68"/>
      <c r="F221" s="67"/>
      <c r="G221" s="68"/>
      <c r="H221" s="67"/>
      <c r="I221" s="68"/>
      <c r="J221" s="68"/>
      <c r="K221" s="69"/>
      <c r="L221" s="70"/>
      <c r="M221" s="64"/>
      <c r="N221" s="65"/>
      <c r="O221" s="65"/>
    </row>
    <row r="222" spans="2:15" x14ac:dyDescent="0.2">
      <c r="B222" s="113"/>
      <c r="C222" s="67"/>
      <c r="D222" s="67"/>
      <c r="E222" s="68"/>
      <c r="F222" s="67"/>
      <c r="G222" s="68"/>
      <c r="H222" s="67"/>
      <c r="I222" s="68"/>
      <c r="J222" s="68"/>
      <c r="K222" s="110"/>
      <c r="L222" s="111"/>
      <c r="M222" s="64"/>
      <c r="N222" s="65"/>
      <c r="O222" s="65"/>
    </row>
    <row r="223" spans="2:15" x14ac:dyDescent="0.2">
      <c r="B223" s="113"/>
      <c r="C223" s="67"/>
      <c r="D223" s="67"/>
      <c r="E223" s="68"/>
      <c r="F223" s="67"/>
      <c r="G223" s="68"/>
      <c r="H223" s="67"/>
      <c r="I223" s="68"/>
      <c r="J223" s="68"/>
      <c r="K223" s="69"/>
      <c r="L223" s="70"/>
      <c r="M223" s="64"/>
      <c r="N223" s="65"/>
      <c r="O223" s="65"/>
    </row>
    <row r="224" spans="2:15" x14ac:dyDescent="0.2">
      <c r="B224" s="113"/>
      <c r="C224" s="67"/>
      <c r="D224" s="112"/>
      <c r="E224" s="68"/>
      <c r="F224" s="67"/>
      <c r="G224" s="68"/>
      <c r="H224" s="67"/>
      <c r="I224" s="68"/>
      <c r="J224" s="68"/>
      <c r="K224" s="69"/>
      <c r="L224" s="70"/>
      <c r="M224" s="64"/>
      <c r="N224" s="65"/>
      <c r="O224" s="65"/>
    </row>
    <row r="225" spans="2:15" x14ac:dyDescent="0.2">
      <c r="B225" s="113"/>
      <c r="C225" s="67"/>
      <c r="D225" s="67"/>
      <c r="E225" s="68"/>
      <c r="F225" s="67"/>
      <c r="G225" s="68"/>
      <c r="H225" s="67"/>
      <c r="I225" s="68"/>
      <c r="J225" s="68"/>
      <c r="K225" s="69"/>
      <c r="L225" s="70"/>
      <c r="M225" s="64"/>
      <c r="N225" s="65"/>
      <c r="O225" s="65"/>
    </row>
    <row r="226" spans="2:15" x14ac:dyDescent="0.2">
      <c r="B226" s="113"/>
      <c r="C226" s="67"/>
      <c r="D226" s="67"/>
      <c r="E226" s="68"/>
      <c r="F226" s="67"/>
      <c r="G226" s="68"/>
      <c r="H226" s="67"/>
      <c r="I226" s="68"/>
      <c r="J226" s="68"/>
      <c r="K226" s="69"/>
      <c r="L226" s="70"/>
      <c r="M226" s="64"/>
      <c r="N226" s="65"/>
      <c r="O226" s="65"/>
    </row>
    <row r="227" spans="2:15" x14ac:dyDescent="0.2">
      <c r="B227" s="113"/>
      <c r="C227" s="67"/>
      <c r="D227" s="67"/>
      <c r="E227" s="68"/>
      <c r="F227" s="67"/>
      <c r="G227" s="68"/>
      <c r="H227" s="67"/>
      <c r="I227" s="68"/>
      <c r="J227" s="68"/>
      <c r="K227" s="69"/>
      <c r="L227" s="70"/>
      <c r="M227" s="64"/>
      <c r="N227" s="65"/>
      <c r="O227" s="65"/>
    </row>
    <row r="228" spans="2:15" x14ac:dyDescent="0.2">
      <c r="B228" s="113"/>
      <c r="C228" s="67"/>
      <c r="D228" s="67"/>
      <c r="E228" s="68"/>
      <c r="F228" s="67"/>
      <c r="G228" s="68"/>
      <c r="H228" s="67"/>
      <c r="I228" s="68"/>
      <c r="J228" s="68"/>
      <c r="K228" s="69"/>
      <c r="L228" s="70"/>
      <c r="M228" s="64"/>
      <c r="N228" s="65"/>
      <c r="O228" s="65"/>
    </row>
    <row r="229" spans="2:15" x14ac:dyDescent="0.2">
      <c r="B229" s="113"/>
      <c r="C229" s="67"/>
      <c r="D229" s="67"/>
      <c r="E229" s="68"/>
      <c r="F229" s="67"/>
      <c r="G229" s="68"/>
      <c r="H229" s="67"/>
      <c r="I229" s="68"/>
      <c r="J229" s="68"/>
      <c r="K229" s="110"/>
      <c r="L229" s="111"/>
      <c r="M229" s="64"/>
      <c r="N229" s="65"/>
      <c r="O229" s="65"/>
    </row>
    <row r="230" spans="2:15" x14ac:dyDescent="0.2">
      <c r="B230" s="113"/>
      <c r="C230" s="67"/>
      <c r="D230" s="67"/>
      <c r="E230" s="68"/>
      <c r="F230" s="67"/>
      <c r="G230" s="68"/>
      <c r="H230" s="67"/>
      <c r="I230" s="68"/>
      <c r="J230" s="68"/>
      <c r="K230" s="110"/>
      <c r="L230" s="111"/>
      <c r="M230" s="64"/>
      <c r="N230" s="65"/>
      <c r="O230" s="65"/>
    </row>
    <row r="231" spans="2:15" x14ac:dyDescent="0.2">
      <c r="B231" s="113"/>
      <c r="C231" s="67"/>
      <c r="D231" s="67"/>
      <c r="E231" s="68"/>
      <c r="F231" s="67"/>
      <c r="G231" s="68"/>
      <c r="H231" s="67"/>
      <c r="I231" s="68"/>
      <c r="J231" s="68"/>
      <c r="K231" s="110"/>
      <c r="L231" s="111"/>
      <c r="M231" s="64"/>
      <c r="N231" s="65"/>
      <c r="O231" s="65"/>
    </row>
    <row r="232" spans="2:15" x14ac:dyDescent="0.2">
      <c r="B232" s="113"/>
      <c r="C232" s="67"/>
      <c r="D232" s="67"/>
      <c r="E232" s="68"/>
      <c r="F232" s="67"/>
      <c r="G232" s="68"/>
      <c r="H232" s="67"/>
      <c r="I232" s="68"/>
      <c r="J232" s="68"/>
      <c r="K232" s="69"/>
      <c r="L232" s="70"/>
      <c r="M232" s="64"/>
      <c r="N232" s="65"/>
      <c r="O232" s="65"/>
    </row>
    <row r="233" spans="2:15" x14ac:dyDescent="0.2">
      <c r="B233" s="113"/>
      <c r="C233" s="67"/>
      <c r="D233" s="67"/>
      <c r="E233" s="68"/>
      <c r="F233" s="67"/>
      <c r="G233" s="68"/>
      <c r="H233" s="67"/>
      <c r="I233" s="68"/>
      <c r="J233" s="68"/>
      <c r="K233" s="69"/>
      <c r="L233" s="70"/>
      <c r="M233" s="64"/>
      <c r="N233" s="65"/>
      <c r="O233" s="65"/>
    </row>
    <row r="234" spans="2:15" x14ac:dyDescent="0.2">
      <c r="B234" s="113"/>
      <c r="C234" s="67"/>
      <c r="D234" s="67"/>
      <c r="E234" s="68"/>
      <c r="F234" s="67"/>
      <c r="G234" s="68"/>
      <c r="H234" s="67"/>
      <c r="I234" s="68"/>
      <c r="J234" s="68"/>
      <c r="K234" s="110"/>
      <c r="L234" s="111"/>
      <c r="M234" s="64"/>
      <c r="N234" s="65"/>
      <c r="O234" s="65"/>
    </row>
    <row r="235" spans="2:15" x14ac:dyDescent="0.2">
      <c r="B235" s="113"/>
      <c r="C235" s="67"/>
      <c r="D235" s="67"/>
      <c r="E235" s="68"/>
      <c r="F235" s="67"/>
      <c r="G235" s="68"/>
      <c r="H235" s="67"/>
      <c r="I235" s="68"/>
      <c r="J235" s="68"/>
      <c r="K235" s="69"/>
      <c r="L235" s="70"/>
      <c r="M235" s="64"/>
      <c r="N235" s="65"/>
      <c r="O235" s="65"/>
    </row>
    <row r="236" spans="2:15" x14ac:dyDescent="0.2">
      <c r="B236" s="113"/>
      <c r="C236" s="67"/>
      <c r="D236" s="67"/>
      <c r="E236" s="68"/>
      <c r="F236" s="67"/>
      <c r="G236" s="68"/>
      <c r="H236" s="67"/>
      <c r="I236" s="68"/>
      <c r="J236" s="68"/>
      <c r="K236" s="110"/>
      <c r="L236" s="70"/>
      <c r="M236" s="64"/>
      <c r="N236" s="65"/>
      <c r="O236" s="65"/>
    </row>
    <row r="237" spans="2:15" x14ac:dyDescent="0.2">
      <c r="B237" s="113"/>
      <c r="C237" s="67"/>
      <c r="D237" s="67"/>
      <c r="E237" s="68"/>
      <c r="F237" s="67"/>
      <c r="G237" s="68"/>
      <c r="H237" s="67"/>
      <c r="I237" s="68"/>
      <c r="J237" s="68"/>
      <c r="K237" s="69"/>
      <c r="L237" s="70"/>
      <c r="M237" s="64"/>
      <c r="N237" s="65"/>
      <c r="O237" s="65"/>
    </row>
    <row r="238" spans="2:15" x14ac:dyDescent="0.2">
      <c r="B238" s="113"/>
      <c r="C238" s="67"/>
      <c r="D238" s="67"/>
      <c r="E238" s="68"/>
      <c r="F238" s="67"/>
      <c r="G238" s="68"/>
      <c r="H238" s="67"/>
      <c r="I238" s="68"/>
      <c r="J238" s="68"/>
      <c r="K238" s="69"/>
      <c r="L238" s="70"/>
      <c r="M238" s="64"/>
      <c r="N238" s="65"/>
      <c r="O238" s="65"/>
    </row>
    <row r="239" spans="2:15" x14ac:dyDescent="0.2">
      <c r="B239" s="113"/>
      <c r="C239" s="67"/>
      <c r="D239" s="67"/>
      <c r="E239" s="68"/>
      <c r="F239" s="67"/>
      <c r="G239" s="68"/>
      <c r="H239" s="67"/>
      <c r="I239" s="68"/>
      <c r="J239" s="68"/>
      <c r="K239" s="69"/>
      <c r="L239" s="70"/>
      <c r="M239" s="64"/>
      <c r="N239" s="65"/>
      <c r="O239" s="65"/>
    </row>
    <row r="240" spans="2:15" x14ac:dyDescent="0.2">
      <c r="B240" s="113"/>
      <c r="C240" s="67"/>
      <c r="D240" s="67"/>
      <c r="E240" s="68"/>
      <c r="F240" s="67"/>
      <c r="G240" s="68"/>
      <c r="H240" s="67"/>
      <c r="I240" s="68"/>
      <c r="J240" s="68"/>
      <c r="K240" s="69"/>
      <c r="L240" s="70"/>
      <c r="M240" s="64"/>
      <c r="N240" s="65"/>
      <c r="O240" s="65"/>
    </row>
    <row r="241" spans="2:15" x14ac:dyDescent="0.2">
      <c r="B241" s="113"/>
      <c r="C241" s="67"/>
      <c r="D241" s="67"/>
      <c r="E241" s="68"/>
      <c r="F241" s="67"/>
      <c r="G241" s="68"/>
      <c r="H241" s="67"/>
      <c r="I241" s="68"/>
      <c r="J241" s="68"/>
      <c r="K241" s="69"/>
      <c r="L241" s="70"/>
      <c r="M241" s="64"/>
      <c r="N241" s="65"/>
      <c r="O241" s="65"/>
    </row>
    <row r="242" spans="2:15" x14ac:dyDescent="0.2">
      <c r="B242" s="113"/>
      <c r="C242" s="67"/>
      <c r="D242" s="67"/>
      <c r="E242" s="68"/>
      <c r="F242" s="67"/>
      <c r="G242" s="68"/>
      <c r="H242" s="67"/>
      <c r="I242" s="68"/>
      <c r="J242" s="68"/>
      <c r="K242" s="110"/>
      <c r="L242" s="111"/>
      <c r="M242" s="64"/>
      <c r="N242" s="65"/>
      <c r="O242" s="65"/>
    </row>
    <row r="243" spans="2:15" x14ac:dyDescent="0.2">
      <c r="B243" s="113"/>
      <c r="C243" s="67"/>
      <c r="D243" s="67"/>
      <c r="E243" s="68"/>
      <c r="F243" s="67"/>
      <c r="G243" s="68"/>
      <c r="H243" s="67"/>
      <c r="I243" s="68"/>
      <c r="J243" s="68"/>
      <c r="K243" s="69"/>
      <c r="L243" s="70"/>
      <c r="M243" s="64"/>
      <c r="N243" s="65"/>
      <c r="O243" s="65"/>
    </row>
    <row r="244" spans="2:15" x14ac:dyDescent="0.2">
      <c r="B244" s="113"/>
      <c r="C244" s="67"/>
      <c r="D244" s="67"/>
      <c r="E244" s="68"/>
      <c r="F244" s="67"/>
      <c r="G244" s="68"/>
      <c r="H244" s="67"/>
      <c r="I244" s="68"/>
      <c r="J244" s="68"/>
      <c r="K244" s="69"/>
      <c r="L244" s="70"/>
      <c r="M244" s="64"/>
      <c r="N244" s="65"/>
      <c r="O244" s="65"/>
    </row>
    <row r="245" spans="2:15" x14ac:dyDescent="0.2">
      <c r="B245" s="113"/>
      <c r="C245" s="67"/>
      <c r="D245" s="67"/>
      <c r="E245" s="68"/>
      <c r="F245" s="67"/>
      <c r="G245" s="68"/>
      <c r="H245" s="67"/>
      <c r="I245" s="68"/>
      <c r="J245" s="68"/>
      <c r="K245" s="110"/>
      <c r="L245" s="111"/>
      <c r="M245" s="64"/>
      <c r="N245" s="65"/>
      <c r="O245" s="65"/>
    </row>
    <row r="246" spans="2:15" x14ac:dyDescent="0.2">
      <c r="B246" s="113"/>
      <c r="C246" s="67"/>
      <c r="D246" s="67"/>
      <c r="E246" s="68"/>
      <c r="F246" s="67"/>
      <c r="G246" s="68"/>
      <c r="H246" s="67"/>
      <c r="I246" s="68"/>
      <c r="J246" s="68"/>
      <c r="K246" s="110"/>
      <c r="L246" s="111"/>
      <c r="M246" s="64"/>
      <c r="N246" s="65"/>
      <c r="O246" s="65"/>
    </row>
    <row r="247" spans="2:15" x14ac:dyDescent="0.2">
      <c r="B247" s="113"/>
      <c r="C247" s="67"/>
      <c r="D247" s="67"/>
      <c r="E247" s="68"/>
      <c r="F247" s="67"/>
      <c r="G247" s="68"/>
      <c r="H247" s="67"/>
      <c r="I247" s="68"/>
      <c r="J247" s="68"/>
      <c r="K247" s="69"/>
      <c r="L247" s="70"/>
      <c r="M247" s="64"/>
      <c r="N247" s="65"/>
      <c r="O247" s="65"/>
    </row>
    <row r="248" spans="2:15" x14ac:dyDescent="0.2">
      <c r="B248" s="113"/>
      <c r="C248" s="67"/>
      <c r="D248" s="67"/>
      <c r="E248" s="68"/>
      <c r="F248" s="67"/>
      <c r="G248" s="68"/>
      <c r="H248" s="67"/>
      <c r="I248" s="68"/>
      <c r="J248" s="68"/>
      <c r="K248" s="69"/>
      <c r="L248" s="70"/>
      <c r="M248" s="64"/>
      <c r="N248" s="65"/>
      <c r="O248" s="65"/>
    </row>
    <row r="249" spans="2:15" x14ac:dyDescent="0.2">
      <c r="B249" s="113"/>
      <c r="C249" s="67"/>
      <c r="D249" s="67"/>
      <c r="E249" s="68"/>
      <c r="F249" s="67"/>
      <c r="G249" s="68"/>
      <c r="H249" s="67"/>
      <c r="I249" s="68"/>
      <c r="J249" s="68"/>
      <c r="K249" s="110"/>
      <c r="L249" s="111"/>
      <c r="M249" s="64"/>
      <c r="N249" s="65"/>
      <c r="O249" s="65"/>
    </row>
    <row r="250" spans="2:15" x14ac:dyDescent="0.2">
      <c r="B250" s="113"/>
      <c r="C250" s="67"/>
      <c r="D250" s="67"/>
      <c r="E250" s="68"/>
      <c r="F250" s="67"/>
      <c r="G250" s="68"/>
      <c r="H250" s="67"/>
      <c r="I250" s="68"/>
      <c r="J250" s="68"/>
      <c r="K250" s="69"/>
      <c r="L250" s="70"/>
      <c r="M250" s="64"/>
      <c r="N250" s="65"/>
      <c r="O250" s="65"/>
    </row>
    <row r="251" spans="2:15" x14ac:dyDescent="0.2">
      <c r="B251" s="113"/>
      <c r="C251" s="67"/>
      <c r="D251" s="67"/>
      <c r="E251" s="68"/>
      <c r="F251" s="67"/>
      <c r="G251" s="68"/>
      <c r="H251" s="67"/>
      <c r="I251" s="68"/>
      <c r="J251" s="68"/>
      <c r="K251" s="69"/>
      <c r="L251" s="70"/>
      <c r="M251" s="64"/>
      <c r="N251" s="65"/>
      <c r="O251" s="65"/>
    </row>
    <row r="252" spans="2:15" x14ac:dyDescent="0.2">
      <c r="B252" s="113"/>
      <c r="C252" s="67"/>
      <c r="D252" s="67"/>
      <c r="E252" s="68"/>
      <c r="F252" s="67"/>
      <c r="G252" s="68"/>
      <c r="H252" s="67"/>
      <c r="I252" s="68"/>
      <c r="J252" s="68"/>
      <c r="K252" s="69"/>
      <c r="L252" s="70"/>
      <c r="M252" s="64"/>
      <c r="N252" s="65"/>
      <c r="O252" s="65"/>
    </row>
    <row r="253" spans="2:15" x14ac:dyDescent="0.2">
      <c r="B253" s="113"/>
      <c r="C253" s="67"/>
      <c r="D253" s="67"/>
      <c r="E253" s="68"/>
      <c r="F253" s="67"/>
      <c r="G253" s="68"/>
      <c r="H253" s="67"/>
      <c r="I253" s="68"/>
      <c r="J253" s="68"/>
      <c r="K253" s="69"/>
      <c r="L253" s="70"/>
      <c r="M253" s="64"/>
      <c r="N253" s="65"/>
      <c r="O253" s="65"/>
    </row>
    <row r="254" spans="2:15" x14ac:dyDescent="0.2">
      <c r="B254" s="113"/>
      <c r="C254" s="67"/>
      <c r="D254" s="67"/>
      <c r="E254" s="68"/>
      <c r="F254" s="67"/>
      <c r="G254" s="68"/>
      <c r="H254" s="67"/>
      <c r="I254" s="68"/>
      <c r="J254" s="68"/>
      <c r="K254" s="110"/>
      <c r="L254" s="111"/>
      <c r="M254" s="64"/>
      <c r="N254" s="65"/>
      <c r="O254" s="65"/>
    </row>
    <row r="255" spans="2:15" x14ac:dyDescent="0.2">
      <c r="B255" s="113"/>
      <c r="C255" s="67"/>
      <c r="D255" s="112"/>
      <c r="E255" s="68"/>
      <c r="F255" s="67"/>
      <c r="G255" s="68"/>
      <c r="H255" s="67"/>
      <c r="I255" s="68"/>
      <c r="J255" s="68"/>
      <c r="K255" s="110"/>
      <c r="L255" s="111"/>
      <c r="M255" s="64"/>
      <c r="N255" s="65"/>
      <c r="O255" s="65"/>
    </row>
    <row r="256" spans="2:15" x14ac:dyDescent="0.2">
      <c r="B256" s="113"/>
      <c r="C256" s="67"/>
      <c r="D256" s="67"/>
      <c r="E256" s="68"/>
      <c r="F256" s="67"/>
      <c r="G256" s="68"/>
      <c r="H256" s="67"/>
      <c r="I256" s="68"/>
      <c r="J256" s="68"/>
      <c r="K256" s="69"/>
      <c r="L256" s="70"/>
      <c r="M256" s="64"/>
      <c r="N256" s="65"/>
      <c r="O256" s="65"/>
    </row>
    <row r="257" spans="2:15" x14ac:dyDescent="0.2">
      <c r="B257" s="113"/>
      <c r="C257" s="67"/>
      <c r="D257" s="67"/>
      <c r="E257" s="68"/>
      <c r="F257" s="67"/>
      <c r="G257" s="68"/>
      <c r="H257" s="67"/>
      <c r="I257" s="68"/>
      <c r="J257" s="68"/>
      <c r="K257" s="110"/>
      <c r="L257" s="70"/>
      <c r="M257" s="64"/>
      <c r="N257" s="65"/>
      <c r="O257" s="65"/>
    </row>
    <row r="258" spans="2:15" x14ac:dyDescent="0.2">
      <c r="B258" s="113"/>
      <c r="C258" s="67"/>
      <c r="D258" s="112"/>
      <c r="E258" s="68"/>
      <c r="F258" s="67"/>
      <c r="G258" s="68"/>
      <c r="H258" s="67"/>
      <c r="I258" s="68"/>
      <c r="J258" s="68"/>
      <c r="K258" s="69"/>
      <c r="L258" s="70"/>
      <c r="M258" s="64"/>
      <c r="N258" s="65"/>
      <c r="O258" s="65"/>
    </row>
    <row r="259" spans="2:15" x14ac:dyDescent="0.2">
      <c r="B259" s="113"/>
      <c r="C259" s="67"/>
      <c r="D259" s="67"/>
      <c r="E259" s="68"/>
      <c r="F259" s="67"/>
      <c r="G259" s="68"/>
      <c r="H259" s="67"/>
      <c r="I259" s="68"/>
      <c r="J259" s="68"/>
      <c r="K259" s="110"/>
      <c r="L259" s="111"/>
      <c r="M259" s="64"/>
      <c r="N259" s="65"/>
      <c r="O259" s="65"/>
    </row>
    <row r="260" spans="2:15" x14ac:dyDescent="0.2">
      <c r="B260" s="113"/>
      <c r="C260" s="67"/>
      <c r="D260" s="112"/>
      <c r="E260" s="68"/>
      <c r="F260" s="67"/>
      <c r="G260" s="68"/>
      <c r="H260" s="67"/>
      <c r="I260" s="68"/>
      <c r="J260" s="68"/>
      <c r="K260" s="69"/>
      <c r="L260" s="70"/>
      <c r="M260" s="64"/>
      <c r="N260" s="65"/>
      <c r="O260" s="65"/>
    </row>
    <row r="261" spans="2:15" x14ac:dyDescent="0.2">
      <c r="B261" s="113"/>
      <c r="C261" s="67"/>
      <c r="D261" s="67"/>
      <c r="E261" s="68"/>
      <c r="F261" s="67"/>
      <c r="G261" s="68"/>
      <c r="H261" s="67"/>
      <c r="I261" s="68"/>
      <c r="J261" s="68"/>
      <c r="K261" s="69"/>
      <c r="L261" s="70"/>
      <c r="M261" s="64"/>
      <c r="N261" s="65"/>
      <c r="O261" s="65"/>
    </row>
    <row r="262" spans="2:15" x14ac:dyDescent="0.2">
      <c r="B262" s="113"/>
      <c r="C262" s="67"/>
      <c r="D262" s="67"/>
      <c r="E262" s="68"/>
      <c r="F262" s="67"/>
      <c r="G262" s="68"/>
      <c r="H262" s="67"/>
      <c r="I262" s="68"/>
      <c r="J262" s="68"/>
      <c r="K262" s="69"/>
      <c r="L262" s="70"/>
      <c r="M262" s="64"/>
      <c r="N262" s="65"/>
      <c r="O262" s="65"/>
    </row>
    <row r="263" spans="2:15" x14ac:dyDescent="0.2">
      <c r="B263" s="113"/>
      <c r="C263" s="67"/>
      <c r="D263" s="67"/>
      <c r="E263" s="68"/>
      <c r="F263" s="67"/>
      <c r="G263" s="68"/>
      <c r="H263" s="67"/>
      <c r="I263" s="68"/>
      <c r="J263" s="68"/>
      <c r="K263" s="69"/>
      <c r="L263" s="70"/>
      <c r="M263" s="64"/>
      <c r="N263" s="65"/>
      <c r="O263" s="65"/>
    </row>
    <row r="264" spans="2:15" x14ac:dyDescent="0.2">
      <c r="B264" s="113"/>
      <c r="C264" s="67"/>
      <c r="D264" s="67"/>
      <c r="E264" s="68"/>
      <c r="F264" s="67"/>
      <c r="G264" s="68"/>
      <c r="H264" s="67"/>
      <c r="I264" s="68"/>
      <c r="J264" s="68"/>
      <c r="K264" s="69"/>
      <c r="L264" s="70"/>
      <c r="M264" s="64"/>
      <c r="N264" s="65"/>
      <c r="O264" s="65"/>
    </row>
    <row r="265" spans="2:15" x14ac:dyDescent="0.2">
      <c r="B265" s="113"/>
      <c r="C265" s="67"/>
      <c r="D265" s="67"/>
      <c r="E265" s="68"/>
      <c r="F265" s="67"/>
      <c r="G265" s="68"/>
      <c r="H265" s="67"/>
      <c r="I265" s="68"/>
      <c r="J265" s="68"/>
      <c r="K265" s="69"/>
      <c r="L265" s="70"/>
      <c r="M265" s="64"/>
      <c r="N265" s="65"/>
      <c r="O265" s="65"/>
    </row>
    <row r="266" spans="2:15" x14ac:dyDescent="0.2">
      <c r="B266" s="113"/>
      <c r="C266" s="67"/>
      <c r="D266" s="67"/>
      <c r="E266" s="68"/>
      <c r="F266" s="67"/>
      <c r="G266" s="68"/>
      <c r="H266" s="67"/>
      <c r="I266" s="68"/>
      <c r="J266" s="68"/>
      <c r="K266" s="69"/>
      <c r="L266" s="70"/>
      <c r="M266" s="64"/>
      <c r="N266" s="65"/>
      <c r="O266" s="65"/>
    </row>
    <row r="267" spans="2:15" x14ac:dyDescent="0.2">
      <c r="B267" s="113"/>
      <c r="C267" s="67"/>
      <c r="D267" s="67"/>
      <c r="E267" s="68"/>
      <c r="F267" s="67"/>
      <c r="G267" s="68"/>
      <c r="H267" s="67"/>
      <c r="I267" s="68"/>
      <c r="J267" s="68"/>
      <c r="K267" s="69"/>
      <c r="L267" s="70"/>
      <c r="M267" s="64"/>
      <c r="N267" s="65"/>
      <c r="O267" s="65"/>
    </row>
    <row r="268" spans="2:15" x14ac:dyDescent="0.2">
      <c r="B268" s="113"/>
      <c r="C268" s="67"/>
      <c r="D268" s="67"/>
      <c r="E268" s="68"/>
      <c r="F268" s="67"/>
      <c r="G268" s="68"/>
      <c r="H268" s="67"/>
      <c r="I268" s="68"/>
      <c r="J268" s="68"/>
      <c r="K268" s="69"/>
      <c r="L268" s="70"/>
      <c r="M268" s="64"/>
      <c r="N268" s="65"/>
      <c r="O268" s="65"/>
    </row>
    <row r="269" spans="2:15" x14ac:dyDescent="0.2">
      <c r="B269" s="113"/>
      <c r="C269" s="67"/>
      <c r="D269" s="67"/>
      <c r="E269" s="68"/>
      <c r="F269" s="67"/>
      <c r="G269" s="68"/>
      <c r="H269" s="67"/>
      <c r="I269" s="68"/>
      <c r="J269" s="68"/>
      <c r="K269" s="69"/>
      <c r="L269" s="70"/>
      <c r="M269" s="64"/>
      <c r="N269" s="65"/>
      <c r="O269" s="65"/>
    </row>
    <row r="270" spans="2:15" x14ac:dyDescent="0.2">
      <c r="B270" s="113"/>
      <c r="C270" s="67"/>
      <c r="D270" s="67"/>
      <c r="E270" s="68"/>
      <c r="F270" s="67"/>
      <c r="G270" s="68"/>
      <c r="H270" s="67"/>
      <c r="I270" s="68"/>
      <c r="J270" s="68"/>
      <c r="K270" s="110"/>
      <c r="L270" s="111"/>
      <c r="M270" s="64"/>
      <c r="N270" s="65"/>
      <c r="O270" s="65"/>
    </row>
    <row r="271" spans="2:15" x14ac:dyDescent="0.2">
      <c r="B271" s="113"/>
      <c r="C271" s="67"/>
      <c r="D271" s="67"/>
      <c r="E271" s="68"/>
      <c r="F271" s="67"/>
      <c r="G271" s="68"/>
      <c r="H271" s="67"/>
      <c r="I271" s="68"/>
      <c r="J271" s="68"/>
      <c r="K271" s="69"/>
      <c r="L271" s="70"/>
      <c r="M271" s="64"/>
      <c r="N271" s="65"/>
      <c r="O271" s="65"/>
    </row>
    <row r="272" spans="2:15" x14ac:dyDescent="0.2">
      <c r="B272" s="113"/>
      <c r="C272" s="67"/>
      <c r="D272" s="67"/>
      <c r="E272" s="68"/>
      <c r="F272" s="67"/>
      <c r="G272" s="68"/>
      <c r="H272" s="67"/>
      <c r="I272" s="68"/>
      <c r="J272" s="68"/>
      <c r="K272" s="110"/>
      <c r="L272" s="111"/>
      <c r="M272" s="64"/>
      <c r="N272" s="65"/>
      <c r="O272" s="65"/>
    </row>
    <row r="273" spans="2:15" x14ac:dyDescent="0.2">
      <c r="B273" s="113"/>
      <c r="C273" s="67"/>
      <c r="D273" s="112"/>
      <c r="E273" s="68"/>
      <c r="F273" s="67"/>
      <c r="G273" s="68"/>
      <c r="H273" s="67"/>
      <c r="I273" s="68"/>
      <c r="J273" s="68"/>
      <c r="K273" s="69"/>
      <c r="L273" s="70"/>
      <c r="M273" s="64"/>
      <c r="N273" s="65"/>
      <c r="O273" s="65"/>
    </row>
    <row r="274" spans="2:15" x14ac:dyDescent="0.2">
      <c r="B274" s="113"/>
      <c r="C274" s="67"/>
      <c r="D274" s="67"/>
      <c r="E274" s="68"/>
      <c r="F274" s="67"/>
      <c r="G274" s="68"/>
      <c r="H274" s="67"/>
      <c r="I274" s="68"/>
      <c r="J274" s="68"/>
      <c r="K274" s="69"/>
      <c r="L274" s="70"/>
      <c r="M274" s="64"/>
      <c r="N274" s="65"/>
      <c r="O274" s="65"/>
    </row>
    <row r="275" spans="2:15" x14ac:dyDescent="0.2">
      <c r="B275" s="113"/>
      <c r="C275" s="67"/>
      <c r="D275" s="67"/>
      <c r="E275" s="68"/>
      <c r="F275" s="67"/>
      <c r="G275" s="68"/>
      <c r="H275" s="67"/>
      <c r="I275" s="68"/>
      <c r="J275" s="68"/>
      <c r="K275" s="69"/>
      <c r="L275" s="70"/>
      <c r="M275" s="64"/>
      <c r="N275" s="65"/>
      <c r="O275" s="65"/>
    </row>
    <row r="276" spans="2:15" x14ac:dyDescent="0.2">
      <c r="B276" s="113"/>
      <c r="C276" s="67"/>
      <c r="D276" s="112"/>
      <c r="E276" s="68"/>
      <c r="F276" s="67"/>
      <c r="G276" s="68"/>
      <c r="H276" s="67"/>
      <c r="I276" s="68"/>
      <c r="J276" s="68"/>
      <c r="K276" s="69"/>
      <c r="L276" s="70"/>
      <c r="M276" s="64"/>
      <c r="N276" s="65"/>
      <c r="O276" s="65"/>
    </row>
    <row r="277" spans="2:15" x14ac:dyDescent="0.2">
      <c r="B277" s="113"/>
      <c r="C277" s="67"/>
      <c r="D277" s="67"/>
      <c r="E277" s="68"/>
      <c r="F277" s="67"/>
      <c r="G277" s="68"/>
      <c r="H277" s="67"/>
      <c r="I277" s="68"/>
      <c r="J277" s="68"/>
      <c r="K277" s="69"/>
      <c r="L277" s="70"/>
      <c r="M277" s="64"/>
      <c r="N277" s="65"/>
      <c r="O277" s="65"/>
    </row>
    <row r="278" spans="2:15" x14ac:dyDescent="0.2">
      <c r="B278" s="113"/>
      <c r="C278" s="67"/>
      <c r="D278" s="67"/>
      <c r="E278" s="68"/>
      <c r="F278" s="67"/>
      <c r="G278" s="68"/>
      <c r="H278" s="67"/>
      <c r="I278" s="68"/>
      <c r="J278" s="68"/>
      <c r="K278" s="69"/>
      <c r="L278" s="70"/>
      <c r="M278" s="64"/>
      <c r="N278" s="65"/>
      <c r="O278" s="65"/>
    </row>
    <row r="279" spans="2:15" x14ac:dyDescent="0.2">
      <c r="B279" s="113"/>
      <c r="C279" s="67"/>
      <c r="D279" s="67"/>
      <c r="E279" s="68"/>
      <c r="F279" s="67"/>
      <c r="G279" s="68"/>
      <c r="H279" s="67"/>
      <c r="I279" s="68"/>
      <c r="J279" s="68"/>
      <c r="K279" s="69"/>
      <c r="L279" s="70"/>
      <c r="M279" s="64"/>
      <c r="N279" s="65"/>
      <c r="O279" s="65"/>
    </row>
    <row r="280" spans="2:15" x14ac:dyDescent="0.2">
      <c r="B280" s="113"/>
      <c r="C280" s="67"/>
      <c r="D280" s="67"/>
      <c r="E280" s="68"/>
      <c r="F280" s="67"/>
      <c r="G280" s="68"/>
      <c r="H280" s="67"/>
      <c r="I280" s="68"/>
      <c r="J280" s="68"/>
      <c r="K280" s="110"/>
      <c r="L280" s="111"/>
      <c r="M280" s="64"/>
      <c r="N280" s="65"/>
      <c r="O280" s="65"/>
    </row>
    <row r="281" spans="2:15" x14ac:dyDescent="0.2">
      <c r="B281" s="113"/>
      <c r="C281" s="67"/>
      <c r="D281" s="67"/>
      <c r="E281" s="68"/>
      <c r="F281" s="67"/>
      <c r="G281" s="68"/>
      <c r="H281" s="67"/>
      <c r="I281" s="68"/>
      <c r="J281" s="68"/>
      <c r="K281" s="69"/>
      <c r="L281" s="70"/>
      <c r="M281" s="64"/>
      <c r="N281" s="65"/>
      <c r="O281" s="65"/>
    </row>
    <row r="282" spans="2:15" x14ac:dyDescent="0.2">
      <c r="B282" s="113"/>
      <c r="C282" s="67"/>
      <c r="D282" s="67"/>
      <c r="E282" s="68"/>
      <c r="F282" s="67"/>
      <c r="G282" s="68"/>
      <c r="H282" s="67"/>
      <c r="I282" s="68"/>
      <c r="J282" s="68"/>
      <c r="K282" s="110"/>
      <c r="L282" s="111"/>
      <c r="M282" s="64"/>
      <c r="N282" s="65"/>
      <c r="O282" s="65"/>
    </row>
    <row r="283" spans="2:15" x14ac:dyDescent="0.2">
      <c r="B283" s="113"/>
      <c r="C283" s="67"/>
      <c r="D283" s="67"/>
      <c r="E283" s="68"/>
      <c r="F283" s="67"/>
      <c r="G283" s="68"/>
      <c r="H283" s="67"/>
      <c r="I283" s="68"/>
      <c r="J283" s="68"/>
      <c r="K283" s="110"/>
      <c r="L283" s="111"/>
      <c r="M283" s="64"/>
      <c r="N283" s="65"/>
      <c r="O283" s="65"/>
    </row>
    <row r="284" spans="2:15" x14ac:dyDescent="0.2">
      <c r="B284" s="113"/>
      <c r="C284" s="67"/>
      <c r="D284" s="112"/>
      <c r="E284" s="68"/>
      <c r="F284" s="67"/>
      <c r="G284" s="68"/>
      <c r="H284" s="67"/>
      <c r="I284" s="68"/>
      <c r="J284" s="68"/>
      <c r="K284" s="110"/>
      <c r="L284" s="111"/>
      <c r="M284" s="64"/>
      <c r="N284" s="65"/>
      <c r="O284" s="65"/>
    </row>
    <row r="285" spans="2:15" x14ac:dyDescent="0.2">
      <c r="B285" s="113"/>
      <c r="C285" s="67"/>
      <c r="D285" s="67"/>
      <c r="E285" s="68"/>
      <c r="F285" s="67"/>
      <c r="G285" s="68"/>
      <c r="H285" s="67"/>
      <c r="I285" s="68"/>
      <c r="J285" s="68"/>
      <c r="K285" s="69"/>
      <c r="L285" s="70"/>
      <c r="M285" s="64"/>
      <c r="N285" s="65"/>
      <c r="O285" s="65"/>
    </row>
    <row r="286" spans="2:15" x14ac:dyDescent="0.2">
      <c r="B286" s="113"/>
      <c r="C286" s="67"/>
      <c r="D286" s="67"/>
      <c r="E286" s="68"/>
      <c r="F286" s="67"/>
      <c r="G286" s="68"/>
      <c r="H286" s="67"/>
      <c r="I286" s="68"/>
      <c r="J286" s="68"/>
      <c r="K286" s="69"/>
      <c r="L286" s="70"/>
      <c r="M286" s="64"/>
      <c r="N286" s="65"/>
      <c r="O286" s="6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360A3-C7ED-8245-A7CF-B8EB2C2AC136}">
  <dimension ref="A2:Q45"/>
  <sheetViews>
    <sheetView topLeftCell="A16" workbookViewId="0">
      <selection activeCell="A4" sqref="A4:J34"/>
    </sheetView>
  </sheetViews>
  <sheetFormatPr baseColWidth="10" defaultColWidth="11.5" defaultRowHeight="12" customHeight="1" x14ac:dyDescent="0.2"/>
  <cols>
    <col min="1" max="1" width="14.5" style="24" customWidth="1"/>
    <col min="2" max="2" width="18.5" style="24" customWidth="1"/>
    <col min="3" max="3" width="15.1640625" style="24" customWidth="1"/>
    <col min="4" max="4" width="22.6640625" style="24" customWidth="1"/>
    <col min="5" max="5" width="9.1640625" style="24"/>
    <col min="6" max="7" width="11.5" style="24"/>
    <col min="8" max="8" width="15.6640625" style="24" customWidth="1"/>
    <col min="9" max="9" width="11" style="24" customWidth="1"/>
    <col min="10" max="10" width="16" style="24" customWidth="1"/>
    <col min="11" max="11" width="11.5" style="24" customWidth="1"/>
    <col min="12" max="12" width="15.5" style="24" bestFit="1" customWidth="1"/>
    <col min="13" max="16384" width="11.5" style="24"/>
  </cols>
  <sheetData>
    <row r="2" spans="1:17" ht="13" x14ac:dyDescent="0.2"/>
    <row r="3" spans="1:17" ht="13" x14ac:dyDescent="0.2"/>
    <row r="4" spans="1:17" ht="13" x14ac:dyDescent="0.2">
      <c r="A4" s="25">
        <v>2024</v>
      </c>
      <c r="B4" s="26" t="s">
        <v>64</v>
      </c>
      <c r="C4" s="27" t="s">
        <v>65</v>
      </c>
      <c r="D4" s="27" t="s">
        <v>66</v>
      </c>
      <c r="E4" s="27" t="s">
        <v>37</v>
      </c>
      <c r="F4" s="27" t="s">
        <v>67</v>
      </c>
      <c r="G4" s="27" t="s">
        <v>29</v>
      </c>
      <c r="H4" s="27" t="s">
        <v>68</v>
      </c>
      <c r="I4" s="27" t="s">
        <v>69</v>
      </c>
      <c r="J4" s="28" t="s">
        <v>70</v>
      </c>
      <c r="K4" s="29"/>
      <c r="L4" s="30"/>
      <c r="M4" s="30"/>
      <c r="N4" s="30"/>
      <c r="O4" s="30"/>
      <c r="P4" s="30"/>
      <c r="Q4" s="30"/>
    </row>
    <row r="5" spans="1:17" ht="13" x14ac:dyDescent="0.2">
      <c r="B5" s="31" t="s">
        <v>71</v>
      </c>
      <c r="C5" s="32">
        <v>1708185.25</v>
      </c>
      <c r="D5" s="32">
        <v>1354900.53</v>
      </c>
      <c r="E5" s="33">
        <v>733202</v>
      </c>
      <c r="F5" s="34">
        <v>1.1900000000000001E-2</v>
      </c>
      <c r="G5" s="33">
        <v>1039302</v>
      </c>
      <c r="H5" s="34">
        <v>1.9900000000000001E-2</v>
      </c>
      <c r="I5" s="33">
        <v>14620</v>
      </c>
      <c r="J5" s="35">
        <v>7907</v>
      </c>
      <c r="L5" s="36"/>
      <c r="M5" s="32"/>
      <c r="N5" s="32"/>
      <c r="O5" s="32"/>
      <c r="P5" s="32"/>
      <c r="Q5" s="32"/>
    </row>
    <row r="6" spans="1:17" ht="13" x14ac:dyDescent="0.2">
      <c r="B6" s="31" t="s">
        <v>72</v>
      </c>
      <c r="C6" s="32">
        <v>0</v>
      </c>
      <c r="D6" s="32">
        <v>44214.8</v>
      </c>
      <c r="E6" s="33">
        <v>54800</v>
      </c>
      <c r="G6" s="36">
        <v>0</v>
      </c>
      <c r="H6" s="34">
        <v>7.4999999999999997E-3</v>
      </c>
      <c r="I6" s="36">
        <v>411</v>
      </c>
      <c r="J6" s="37">
        <v>243</v>
      </c>
      <c r="O6" s="32"/>
      <c r="P6" s="32"/>
      <c r="Q6" s="32"/>
    </row>
    <row r="7" spans="1:17" ht="13" x14ac:dyDescent="0.2">
      <c r="B7" s="31" t="s">
        <v>73</v>
      </c>
      <c r="C7" s="32">
        <v>516648.74</v>
      </c>
      <c r="D7" s="32">
        <v>3249957.97</v>
      </c>
      <c r="E7" s="33">
        <v>431940</v>
      </c>
      <c r="F7" s="34">
        <v>1.89E-2</v>
      </c>
      <c r="G7" s="33">
        <v>537206</v>
      </c>
      <c r="H7" s="34">
        <v>6.4500000000000002E-2</v>
      </c>
      <c r="I7" s="33">
        <v>27861</v>
      </c>
      <c r="J7" s="35">
        <v>14333</v>
      </c>
      <c r="L7" s="36"/>
      <c r="M7" s="32"/>
      <c r="N7" s="32"/>
      <c r="O7" s="32"/>
      <c r="P7" s="32"/>
      <c r="Q7" s="32"/>
    </row>
    <row r="8" spans="1:17" ht="13" x14ac:dyDescent="0.2">
      <c r="B8" s="31" t="s">
        <v>74</v>
      </c>
      <c r="C8" s="32">
        <v>209844.84</v>
      </c>
      <c r="D8" s="32">
        <v>610090.02</v>
      </c>
      <c r="E8" s="33">
        <v>53278</v>
      </c>
      <c r="F8" s="34">
        <v>6.4999999999999997E-3</v>
      </c>
      <c r="G8" s="33">
        <v>83658</v>
      </c>
      <c r="H8" s="34">
        <v>0.10630000000000001</v>
      </c>
      <c r="I8" s="33">
        <v>5666</v>
      </c>
      <c r="J8" s="35">
        <v>3200</v>
      </c>
      <c r="L8" s="36"/>
      <c r="M8" s="32"/>
      <c r="N8" s="32"/>
      <c r="O8" s="32"/>
      <c r="P8" s="32"/>
      <c r="Q8" s="32"/>
    </row>
    <row r="9" spans="1:17" ht="13" x14ac:dyDescent="0.2">
      <c r="B9" s="31" t="s">
        <v>75</v>
      </c>
      <c r="C9" s="32">
        <v>0</v>
      </c>
      <c r="D9" s="32">
        <v>1705.41</v>
      </c>
      <c r="E9" s="33">
        <v>1824</v>
      </c>
      <c r="G9" s="36">
        <v>0</v>
      </c>
      <c r="H9" s="34">
        <v>1.26E-2</v>
      </c>
      <c r="I9" s="36">
        <v>23</v>
      </c>
      <c r="J9" s="37">
        <v>7</v>
      </c>
      <c r="O9" s="32"/>
      <c r="P9" s="32"/>
      <c r="Q9" s="32"/>
    </row>
    <row r="10" spans="1:17" ht="13" x14ac:dyDescent="0.2">
      <c r="B10" s="31" t="s">
        <v>76</v>
      </c>
      <c r="C10" s="32">
        <v>59978</v>
      </c>
      <c r="D10" s="32">
        <v>1961859.25</v>
      </c>
      <c r="E10" s="33">
        <v>627365</v>
      </c>
      <c r="F10" s="34">
        <v>2.1299999999999999E-2</v>
      </c>
      <c r="G10" s="33">
        <v>740744</v>
      </c>
      <c r="H10" s="34">
        <v>2.63E-2</v>
      </c>
      <c r="I10" s="33">
        <v>16488</v>
      </c>
      <c r="J10" s="35">
        <v>9623</v>
      </c>
      <c r="L10" s="36"/>
      <c r="M10" s="32"/>
      <c r="N10" s="32"/>
      <c r="O10" s="32"/>
      <c r="P10" s="32"/>
      <c r="Q10" s="32"/>
    </row>
    <row r="11" spans="1:17" ht="13" x14ac:dyDescent="0.2">
      <c r="B11" s="31" t="s">
        <v>77</v>
      </c>
      <c r="C11" s="32">
        <v>162595.38</v>
      </c>
      <c r="D11" s="32">
        <v>424308.67</v>
      </c>
      <c r="E11" s="33">
        <v>89432</v>
      </c>
      <c r="G11" s="33">
        <v>320864</v>
      </c>
      <c r="H11" s="34">
        <v>4.5499999999999999E-2</v>
      </c>
      <c r="I11" s="33">
        <v>4069</v>
      </c>
      <c r="J11" s="35">
        <v>1894</v>
      </c>
      <c r="L11" s="36"/>
      <c r="N11" s="32"/>
      <c r="O11" s="32"/>
      <c r="P11" s="32"/>
      <c r="Q11" s="32"/>
    </row>
    <row r="12" spans="1:17" ht="13" x14ac:dyDescent="0.2">
      <c r="B12" s="31" t="s">
        <v>78</v>
      </c>
      <c r="C12" s="32">
        <v>96624</v>
      </c>
      <c r="D12" s="32">
        <v>2785148.54</v>
      </c>
      <c r="E12" s="33">
        <v>460971</v>
      </c>
      <c r="F12" s="34">
        <v>4.6100000000000002E-2</v>
      </c>
      <c r="G12" s="33">
        <v>2225234</v>
      </c>
      <c r="H12" s="34">
        <v>5.7099999999999998E-2</v>
      </c>
      <c r="I12" s="33">
        <v>26329</v>
      </c>
      <c r="J12" s="35">
        <v>5014</v>
      </c>
      <c r="L12" s="36"/>
      <c r="N12" s="32"/>
      <c r="O12" s="32"/>
      <c r="P12" s="32"/>
      <c r="Q12" s="32"/>
    </row>
    <row r="13" spans="1:17" ht="13" x14ac:dyDescent="0.2">
      <c r="B13" s="31" t="s">
        <v>79</v>
      </c>
      <c r="C13" s="32">
        <v>25270</v>
      </c>
      <c r="D13" s="32">
        <v>460352.79</v>
      </c>
      <c r="E13" s="33">
        <v>102180</v>
      </c>
      <c r="G13" s="36">
        <v>76</v>
      </c>
      <c r="H13" s="34">
        <v>4.4999999999999998E-2</v>
      </c>
      <c r="I13" s="33">
        <v>4598</v>
      </c>
      <c r="J13" s="35">
        <v>1218</v>
      </c>
      <c r="L13" s="36"/>
      <c r="N13" s="32"/>
      <c r="O13" s="32"/>
      <c r="P13" s="32"/>
      <c r="Q13" s="32"/>
    </row>
    <row r="14" spans="1:17" ht="13" x14ac:dyDescent="0.2">
      <c r="B14" s="31" t="s">
        <v>80</v>
      </c>
      <c r="C14" s="32">
        <v>0</v>
      </c>
      <c r="D14" s="32">
        <v>2373632.44</v>
      </c>
      <c r="E14" s="33">
        <v>489056</v>
      </c>
      <c r="G14" s="36">
        <v>0</v>
      </c>
      <c r="H14" s="34">
        <v>4.4200000000000003E-2</v>
      </c>
      <c r="I14" s="33">
        <v>21639</v>
      </c>
      <c r="J14" s="35">
        <v>10032</v>
      </c>
      <c r="O14" s="32"/>
      <c r="P14" s="32"/>
      <c r="Q14" s="32"/>
    </row>
    <row r="15" spans="1:17" ht="13" x14ac:dyDescent="0.2">
      <c r="B15" s="31" t="s">
        <v>81</v>
      </c>
      <c r="C15" s="32">
        <v>0</v>
      </c>
      <c r="D15" s="32">
        <v>1383467.08</v>
      </c>
      <c r="E15" s="33">
        <v>165797</v>
      </c>
      <c r="G15" s="36">
        <v>0</v>
      </c>
      <c r="H15" s="34">
        <v>6.0699999999999997E-2</v>
      </c>
      <c r="I15" s="33">
        <v>10057</v>
      </c>
      <c r="J15" s="35">
        <v>5016</v>
      </c>
      <c r="O15" s="32"/>
      <c r="P15" s="32"/>
      <c r="Q15" s="32"/>
    </row>
    <row r="16" spans="1:17" ht="13" x14ac:dyDescent="0.2">
      <c r="B16" s="31" t="s">
        <v>82</v>
      </c>
      <c r="C16" s="32">
        <v>0</v>
      </c>
      <c r="D16" s="32">
        <v>19281.580000000002</v>
      </c>
      <c r="E16" s="36">
        <v>0</v>
      </c>
      <c r="G16" s="36">
        <v>0</v>
      </c>
      <c r="I16" s="33">
        <v>4969</v>
      </c>
      <c r="J16" s="35">
        <v>1698</v>
      </c>
      <c r="O16" s="32"/>
      <c r="P16" s="32"/>
      <c r="Q16" s="32"/>
    </row>
    <row r="17" spans="1:17" ht="13" x14ac:dyDescent="0.2">
      <c r="B17" s="38"/>
      <c r="C17" s="32"/>
      <c r="D17" s="32"/>
      <c r="E17" s="36"/>
      <c r="G17" s="36"/>
      <c r="I17" s="36"/>
      <c r="J17" s="37"/>
    </row>
    <row r="18" spans="1:17" ht="13" x14ac:dyDescent="0.2">
      <c r="B18" s="39"/>
      <c r="C18" s="40">
        <v>3002387.21</v>
      </c>
      <c r="D18" s="40">
        <v>14668919.08</v>
      </c>
      <c r="E18" s="41">
        <v>3209845</v>
      </c>
      <c r="F18" s="42">
        <v>2.3400000000000001E-2</v>
      </c>
      <c r="G18" s="41">
        <v>4947084</v>
      </c>
      <c r="H18" s="42">
        <v>4.2599999999999999E-2</v>
      </c>
      <c r="I18" s="41">
        <v>136730</v>
      </c>
      <c r="J18" s="43">
        <v>60185</v>
      </c>
      <c r="L18" s="36"/>
      <c r="M18" s="32"/>
      <c r="N18" s="32"/>
      <c r="O18" s="32"/>
      <c r="P18" s="32"/>
      <c r="Q18" s="32"/>
    </row>
    <row r="19" spans="1:17" ht="13" x14ac:dyDescent="0.2"/>
    <row r="20" spans="1:17" ht="13" x14ac:dyDescent="0.2">
      <c r="A20" s="25" t="s">
        <v>83</v>
      </c>
      <c r="B20" s="26" t="s">
        <v>64</v>
      </c>
      <c r="C20" s="27" t="s">
        <v>65</v>
      </c>
      <c r="D20" s="27" t="s">
        <v>66</v>
      </c>
      <c r="E20" s="27" t="s">
        <v>37</v>
      </c>
      <c r="F20" s="27" t="s">
        <v>67</v>
      </c>
      <c r="G20" s="27" t="s">
        <v>29</v>
      </c>
      <c r="H20" s="27" t="s">
        <v>68</v>
      </c>
      <c r="I20" s="27" t="s">
        <v>69</v>
      </c>
      <c r="J20" s="28" t="s">
        <v>70</v>
      </c>
      <c r="L20" s="36"/>
    </row>
    <row r="21" spans="1:17" ht="13" x14ac:dyDescent="0.2">
      <c r="B21" s="31" t="s">
        <v>71</v>
      </c>
      <c r="C21" s="32">
        <v>747358.04</v>
      </c>
      <c r="D21" s="32">
        <v>619948.03</v>
      </c>
      <c r="E21" s="33">
        <v>331023</v>
      </c>
      <c r="F21" s="34">
        <v>1.34E-2</v>
      </c>
      <c r="G21" s="33">
        <v>455328</v>
      </c>
      <c r="H21" s="34">
        <v>2.0299999999999999E-2</v>
      </c>
      <c r="I21" s="33">
        <v>6734</v>
      </c>
      <c r="J21" s="35">
        <v>3210</v>
      </c>
    </row>
    <row r="22" spans="1:17" ht="13.5" customHeight="1" x14ac:dyDescent="0.2">
      <c r="B22" s="31" t="s">
        <v>72</v>
      </c>
      <c r="C22" s="32">
        <v>0</v>
      </c>
      <c r="D22" s="32">
        <v>19076.810000000001</v>
      </c>
      <c r="E22" s="33">
        <v>27248</v>
      </c>
      <c r="F22" s="44" t="s">
        <v>84</v>
      </c>
      <c r="G22" s="36">
        <v>0</v>
      </c>
      <c r="H22" s="34">
        <v>6.3E-3</v>
      </c>
      <c r="I22" s="36">
        <v>173</v>
      </c>
      <c r="J22" s="37">
        <v>99</v>
      </c>
    </row>
    <row r="23" spans="1:17" ht="13" x14ac:dyDescent="0.2">
      <c r="B23" s="31" t="s">
        <v>73</v>
      </c>
      <c r="C23" s="32">
        <v>263921.49</v>
      </c>
      <c r="D23" s="32">
        <v>1366537.94</v>
      </c>
      <c r="E23" s="33">
        <v>194234</v>
      </c>
      <c r="F23" s="34">
        <v>2.6599999999999999E-2</v>
      </c>
      <c r="G23" s="33">
        <v>182436</v>
      </c>
      <c r="H23" s="34">
        <v>5.8999999999999997E-2</v>
      </c>
      <c r="I23" s="33">
        <v>11453</v>
      </c>
      <c r="J23" s="35">
        <v>5653</v>
      </c>
    </row>
    <row r="24" spans="1:17" ht="15" customHeight="1" x14ac:dyDescent="0.2">
      <c r="B24" s="31" t="s">
        <v>75</v>
      </c>
      <c r="C24" s="32">
        <v>0</v>
      </c>
      <c r="D24" s="32">
        <v>29.98</v>
      </c>
      <c r="E24" s="36">
        <v>6</v>
      </c>
      <c r="F24" s="44" t="s">
        <v>84</v>
      </c>
      <c r="G24" s="36">
        <v>0</v>
      </c>
      <c r="H24" s="34">
        <v>0.16669999999999999</v>
      </c>
      <c r="I24" s="36">
        <v>1</v>
      </c>
      <c r="J24" s="37">
        <v>0</v>
      </c>
    </row>
    <row r="25" spans="1:17" ht="13" x14ac:dyDescent="0.2">
      <c r="B25" s="31" t="s">
        <v>74</v>
      </c>
      <c r="C25" s="32">
        <v>79223.42</v>
      </c>
      <c r="D25" s="32">
        <v>271974.94</v>
      </c>
      <c r="E25" s="33">
        <v>21583</v>
      </c>
      <c r="F25" s="34">
        <v>5.7000000000000002E-3</v>
      </c>
      <c r="G25" s="33">
        <v>30904</v>
      </c>
      <c r="H25" s="34">
        <v>0.111</v>
      </c>
      <c r="I25" s="33">
        <v>2396</v>
      </c>
      <c r="J25" s="35">
        <v>1235</v>
      </c>
    </row>
    <row r="26" spans="1:17" ht="13" x14ac:dyDescent="0.2">
      <c r="B26" s="31" t="s">
        <v>76</v>
      </c>
      <c r="C26" s="32">
        <v>0</v>
      </c>
      <c r="D26" s="32">
        <v>832951.48</v>
      </c>
      <c r="E26" s="33">
        <v>291420</v>
      </c>
      <c r="F26" s="34">
        <v>1.5900000000000001E-2</v>
      </c>
      <c r="G26" s="33">
        <v>327493</v>
      </c>
      <c r="H26" s="34">
        <v>2.4400000000000002E-2</v>
      </c>
      <c r="I26" s="33">
        <v>7117</v>
      </c>
      <c r="J26" s="35">
        <v>3687</v>
      </c>
    </row>
    <row r="27" spans="1:17" ht="15" customHeight="1" x14ac:dyDescent="0.2">
      <c r="B27" s="31" t="s">
        <v>77</v>
      </c>
      <c r="C27" s="32">
        <v>81096.03</v>
      </c>
      <c r="D27" s="32">
        <v>206467.38</v>
      </c>
      <c r="E27" s="33">
        <v>40064</v>
      </c>
      <c r="F27" s="44" t="s">
        <v>84</v>
      </c>
      <c r="G27" s="33">
        <v>173150</v>
      </c>
      <c r="H27" s="34">
        <v>4.8399999999999999E-2</v>
      </c>
      <c r="I27" s="33">
        <v>1939</v>
      </c>
      <c r="J27" s="37">
        <v>856</v>
      </c>
    </row>
    <row r="28" spans="1:17" ht="13" x14ac:dyDescent="0.2">
      <c r="B28" s="31" t="s">
        <v>78</v>
      </c>
      <c r="C28" s="32">
        <v>0</v>
      </c>
      <c r="D28" s="32">
        <v>958222.1</v>
      </c>
      <c r="E28" s="33">
        <v>160363</v>
      </c>
      <c r="F28" s="34">
        <v>7.7000000000000002E-3</v>
      </c>
      <c r="G28" s="33">
        <v>247837</v>
      </c>
      <c r="H28" s="34">
        <v>5.3699999999999998E-2</v>
      </c>
      <c r="I28" s="33">
        <v>8605</v>
      </c>
      <c r="J28" s="35">
        <v>1545</v>
      </c>
    </row>
    <row r="29" spans="1:17" ht="11.25" customHeight="1" x14ac:dyDescent="0.2">
      <c r="B29" s="31" t="s">
        <v>79</v>
      </c>
      <c r="C29" s="32">
        <v>0</v>
      </c>
      <c r="D29" s="32">
        <v>180884.06</v>
      </c>
      <c r="E29" s="33">
        <v>40317</v>
      </c>
      <c r="F29" s="44" t="s">
        <v>84</v>
      </c>
      <c r="G29" s="36">
        <v>24</v>
      </c>
      <c r="H29" s="34">
        <v>4.4900000000000002E-2</v>
      </c>
      <c r="I29" s="33">
        <v>1812</v>
      </c>
      <c r="J29" s="37">
        <v>530</v>
      </c>
    </row>
    <row r="30" spans="1:17" ht="15.75" customHeight="1" x14ac:dyDescent="0.2">
      <c r="B30" s="31" t="s">
        <v>80</v>
      </c>
      <c r="C30" s="32">
        <v>0</v>
      </c>
      <c r="D30" s="32">
        <v>890449.01</v>
      </c>
      <c r="E30" s="33">
        <v>294192</v>
      </c>
      <c r="F30" s="44" t="s">
        <v>84</v>
      </c>
      <c r="G30" s="36">
        <v>0</v>
      </c>
      <c r="H30" s="34">
        <v>2.7300000000000001E-2</v>
      </c>
      <c r="I30" s="33">
        <v>8038</v>
      </c>
      <c r="J30" s="35">
        <v>3401</v>
      </c>
    </row>
    <row r="31" spans="1:17" ht="12" customHeight="1" x14ac:dyDescent="0.2">
      <c r="B31" s="31" t="s">
        <v>81</v>
      </c>
      <c r="C31" s="32">
        <v>0</v>
      </c>
      <c r="D31" s="32">
        <v>591668.39</v>
      </c>
      <c r="E31" s="33">
        <v>65576</v>
      </c>
      <c r="F31" s="44" t="s">
        <v>84</v>
      </c>
      <c r="G31" s="36">
        <v>0</v>
      </c>
      <c r="H31" s="34">
        <v>6.54E-2</v>
      </c>
      <c r="I31" s="33">
        <v>4289</v>
      </c>
      <c r="J31" s="35">
        <v>2084</v>
      </c>
    </row>
    <row r="32" spans="1:17" ht="13.5" customHeight="1" x14ac:dyDescent="0.2">
      <c r="B32" s="31" t="s">
        <v>82</v>
      </c>
      <c r="C32" s="32">
        <v>0</v>
      </c>
      <c r="D32" s="32">
        <v>9789.48</v>
      </c>
      <c r="E32" s="36">
        <v>0</v>
      </c>
      <c r="F32" s="44" t="s">
        <v>84</v>
      </c>
      <c r="G32" s="36">
        <v>0</v>
      </c>
      <c r="H32" s="44" t="s">
        <v>84</v>
      </c>
      <c r="I32" s="33">
        <v>2218</v>
      </c>
      <c r="J32" s="37">
        <v>695</v>
      </c>
    </row>
    <row r="33" spans="2:10" ht="13" x14ac:dyDescent="0.2">
      <c r="B33" s="38"/>
      <c r="C33" s="32"/>
      <c r="D33" s="32"/>
      <c r="E33" s="36"/>
      <c r="F33" s="44"/>
      <c r="G33" s="36"/>
      <c r="H33" s="44"/>
      <c r="I33" s="36"/>
      <c r="J33" s="37"/>
    </row>
    <row r="34" spans="2:10" ht="13" x14ac:dyDescent="0.2">
      <c r="B34" s="39"/>
      <c r="C34" s="40">
        <v>1171598.98</v>
      </c>
      <c r="D34" s="40">
        <v>5947999.5999999996</v>
      </c>
      <c r="E34" s="41">
        <v>1466026</v>
      </c>
      <c r="F34" s="42">
        <v>1.43E-2</v>
      </c>
      <c r="G34" s="41">
        <v>1417172</v>
      </c>
      <c r="H34" s="42">
        <v>3.7400000000000003E-2</v>
      </c>
      <c r="I34" s="41">
        <v>54775</v>
      </c>
      <c r="J34" s="43">
        <v>22995</v>
      </c>
    </row>
    <row r="35" spans="2:10" ht="13" x14ac:dyDescent="0.2"/>
    <row r="36" spans="2:10" ht="13" x14ac:dyDescent="0.2"/>
    <row r="37" spans="2:10" ht="13" x14ac:dyDescent="0.2"/>
    <row r="38" spans="2:10" ht="13" x14ac:dyDescent="0.2"/>
    <row r="39" spans="2:10" ht="13" x14ac:dyDescent="0.2"/>
    <row r="40" spans="2:10" ht="13" x14ac:dyDescent="0.2"/>
    <row r="41" spans="2:10" ht="13" x14ac:dyDescent="0.2"/>
    <row r="42" spans="2:10" ht="13" x14ac:dyDescent="0.2"/>
    <row r="43" spans="2:10" ht="13" x14ac:dyDescent="0.2"/>
    <row r="44" spans="2:10" ht="13" x14ac:dyDescent="0.2"/>
    <row r="45" spans="2:10" ht="13" x14ac:dyDescent="0.2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D659E-0037-4D7E-827B-94DCC5003323}">
  <dimension ref="A3:R69"/>
  <sheetViews>
    <sheetView workbookViewId="0">
      <selection activeCell="B2" sqref="B2:G2"/>
    </sheetView>
  </sheetViews>
  <sheetFormatPr baseColWidth="10" defaultColWidth="8.83203125" defaultRowHeight="15" x14ac:dyDescent="0.2"/>
  <cols>
    <col min="3" max="3" width="10.1640625" customWidth="1"/>
    <col min="4" max="4" width="14.1640625" customWidth="1"/>
    <col min="5" max="5" width="17.33203125" customWidth="1"/>
    <col min="6" max="6" width="15.1640625" customWidth="1"/>
    <col min="7" max="7" width="31.1640625" customWidth="1"/>
    <col min="8" max="8" width="29" bestFit="1" customWidth="1"/>
    <col min="9" max="9" width="26" bestFit="1" customWidth="1"/>
    <col min="10" max="10" width="43.1640625" bestFit="1" customWidth="1"/>
    <col min="11" max="11" width="26" bestFit="1" customWidth="1"/>
    <col min="12" max="12" width="22.6640625" bestFit="1" customWidth="1"/>
    <col min="13" max="13" width="23.5" bestFit="1" customWidth="1"/>
    <col min="14" max="14" width="23.6640625" bestFit="1" customWidth="1"/>
    <col min="15" max="15" width="15" bestFit="1" customWidth="1"/>
    <col min="16" max="16" width="16.5" bestFit="1" customWidth="1"/>
    <col min="17" max="17" width="21.33203125" bestFit="1" customWidth="1"/>
    <col min="18" max="18" width="26.33203125" customWidth="1"/>
    <col min="22" max="22" width="24.83203125" bestFit="1" customWidth="1"/>
    <col min="23" max="23" width="23.1640625" bestFit="1" customWidth="1"/>
    <col min="24" max="24" width="26.5" bestFit="1" customWidth="1"/>
    <col min="25" max="25" width="23.6640625" bestFit="1" customWidth="1"/>
    <col min="26" max="26" width="18.1640625" customWidth="1"/>
    <col min="28" max="28" width="17" customWidth="1"/>
    <col min="29" max="29" width="13.83203125" customWidth="1"/>
  </cols>
  <sheetData>
    <row r="3" spans="1:18" x14ac:dyDescent="0.2">
      <c r="A3" s="22"/>
      <c r="B3" s="22"/>
      <c r="C3" s="22" t="s">
        <v>0</v>
      </c>
      <c r="D3" s="22" t="s">
        <v>1</v>
      </c>
      <c r="E3" s="22" t="s">
        <v>85</v>
      </c>
      <c r="F3" s="22" t="s">
        <v>86</v>
      </c>
      <c r="G3" s="22" t="s">
        <v>87</v>
      </c>
      <c r="H3" s="22" t="s">
        <v>37</v>
      </c>
      <c r="I3" s="22" t="s">
        <v>88</v>
      </c>
      <c r="J3" s="22" t="s">
        <v>89</v>
      </c>
      <c r="K3" s="22" t="s">
        <v>90</v>
      </c>
      <c r="L3" s="22" t="s">
        <v>91</v>
      </c>
      <c r="M3" s="22" t="s">
        <v>92</v>
      </c>
      <c r="N3" s="22" t="s">
        <v>93</v>
      </c>
      <c r="O3" s="22" t="s">
        <v>94</v>
      </c>
      <c r="P3" s="22" t="s">
        <v>95</v>
      </c>
      <c r="Q3" s="22" t="s">
        <v>34</v>
      </c>
      <c r="R3" s="22" t="s">
        <v>96</v>
      </c>
    </row>
    <row r="4" spans="1:18" x14ac:dyDescent="0.2"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</row>
    <row r="5" spans="1:18" x14ac:dyDescent="0.2">
      <c r="C5" s="19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</row>
    <row r="6" spans="1:18" x14ac:dyDescent="0.2">
      <c r="C6" s="19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</row>
    <row r="7" spans="1:18" x14ac:dyDescent="0.2">
      <c r="C7" s="19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</row>
    <row r="8" spans="1:18" x14ac:dyDescent="0.2">
      <c r="C8" s="19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</row>
    <row r="9" spans="1:18" x14ac:dyDescent="0.2">
      <c r="C9" s="19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</row>
    <row r="10" spans="1:18" x14ac:dyDescent="0.2">
      <c r="C10" s="19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</row>
    <row r="11" spans="1:18" x14ac:dyDescent="0.2">
      <c r="C11" s="19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</row>
    <row r="12" spans="1:18" x14ac:dyDescent="0.2">
      <c r="C12" s="19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</row>
    <row r="13" spans="1:18" x14ac:dyDescent="0.2">
      <c r="C13" s="19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</row>
    <row r="14" spans="1:18" ht="16" x14ac:dyDescent="0.2">
      <c r="C14" s="19"/>
      <c r="D14" s="21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</row>
    <row r="15" spans="1:18" x14ac:dyDescent="0.2">
      <c r="C15" s="19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</row>
    <row r="16" spans="1:18" x14ac:dyDescent="0.2">
      <c r="C16" s="19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</row>
    <row r="17" spans="3:18" x14ac:dyDescent="0.2">
      <c r="C17" s="19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</row>
    <row r="18" spans="3:18" x14ac:dyDescent="0.2">
      <c r="C18" s="19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</row>
    <row r="19" spans="3:18" x14ac:dyDescent="0.2">
      <c r="C19" s="19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</row>
    <row r="20" spans="3:18" x14ac:dyDescent="0.2">
      <c r="C20" s="19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</row>
    <row r="21" spans="3:18" x14ac:dyDescent="0.2">
      <c r="C21" s="19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</row>
    <row r="22" spans="3:18" x14ac:dyDescent="0.2">
      <c r="C22" s="19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</row>
    <row r="23" spans="3:18" x14ac:dyDescent="0.2">
      <c r="C23" s="19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</row>
    <row r="24" spans="3:18" x14ac:dyDescent="0.2">
      <c r="C24" s="19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</row>
    <row r="25" spans="3:18" x14ac:dyDescent="0.2">
      <c r="C25" s="19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</row>
    <row r="26" spans="3:18" x14ac:dyDescent="0.2">
      <c r="C26" s="19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</row>
    <row r="27" spans="3:18" x14ac:dyDescent="0.2">
      <c r="C27" s="19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</row>
    <row r="28" spans="3:18" x14ac:dyDescent="0.2">
      <c r="C28" s="19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</row>
    <row r="29" spans="3:18" x14ac:dyDescent="0.2">
      <c r="C29" s="19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</row>
    <row r="30" spans="3:18" x14ac:dyDescent="0.2">
      <c r="C30" s="19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</row>
    <row r="31" spans="3:18" x14ac:dyDescent="0.2">
      <c r="C31" s="19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</row>
    <row r="32" spans="3:18" x14ac:dyDescent="0.2">
      <c r="C32" s="19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</row>
    <row r="33" spans="3:18" x14ac:dyDescent="0.2">
      <c r="C33" s="19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</row>
    <row r="34" spans="3:18" x14ac:dyDescent="0.2">
      <c r="C34" s="19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</row>
    <row r="35" spans="3:18" x14ac:dyDescent="0.2">
      <c r="C35" s="19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</row>
    <row r="36" spans="3:18" x14ac:dyDescent="0.2">
      <c r="C36" s="19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</row>
    <row r="37" spans="3:18" x14ac:dyDescent="0.2">
      <c r="C37" s="19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</row>
    <row r="38" spans="3:18" x14ac:dyDescent="0.2">
      <c r="C38" s="19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</row>
    <row r="39" spans="3:18" x14ac:dyDescent="0.2">
      <c r="C39" s="19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</row>
    <row r="40" spans="3:18" x14ac:dyDescent="0.2">
      <c r="C40" s="19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</row>
    <row r="41" spans="3:18" x14ac:dyDescent="0.2">
      <c r="C41" s="19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</row>
    <row r="42" spans="3:18" x14ac:dyDescent="0.2">
      <c r="C42" s="19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</row>
    <row r="43" spans="3:18" x14ac:dyDescent="0.2">
      <c r="C43" s="19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</row>
    <row r="44" spans="3:18" x14ac:dyDescent="0.2">
      <c r="C44" s="19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</row>
    <row r="45" spans="3:18" x14ac:dyDescent="0.2">
      <c r="C45" s="19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</row>
    <row r="46" spans="3:18" x14ac:dyDescent="0.2">
      <c r="C46" s="19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</row>
    <row r="47" spans="3:18" x14ac:dyDescent="0.2">
      <c r="C47" s="19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</row>
    <row r="48" spans="3:18" x14ac:dyDescent="0.2">
      <c r="C48" s="19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</row>
    <row r="49" spans="3:18" x14ac:dyDescent="0.2">
      <c r="C49" s="19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</row>
    <row r="50" spans="3:18" x14ac:dyDescent="0.2">
      <c r="C50" s="19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</row>
    <row r="51" spans="3:18" x14ac:dyDescent="0.2">
      <c r="C51" s="19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</row>
    <row r="52" spans="3:18" x14ac:dyDescent="0.2">
      <c r="C52" s="19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</row>
    <row r="53" spans="3:18" x14ac:dyDescent="0.2">
      <c r="C53" s="19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</row>
    <row r="54" spans="3:18" ht="16" x14ac:dyDescent="0.2">
      <c r="C54" s="19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1"/>
      <c r="O54" s="20"/>
      <c r="P54" s="20"/>
      <c r="Q54" s="20"/>
      <c r="R54" s="21"/>
    </row>
    <row r="55" spans="3:18" x14ac:dyDescent="0.2">
      <c r="C55" s="19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</row>
    <row r="56" spans="3:18" x14ac:dyDescent="0.2">
      <c r="C56" s="19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</row>
    <row r="57" spans="3:18" x14ac:dyDescent="0.2">
      <c r="C57" s="19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</row>
    <row r="58" spans="3:18" x14ac:dyDescent="0.2">
      <c r="C58" s="19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</row>
    <row r="59" spans="3:18" x14ac:dyDescent="0.2">
      <c r="C59" s="19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</row>
    <row r="60" spans="3:18" x14ac:dyDescent="0.2">
      <c r="C60" s="19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</row>
    <row r="61" spans="3:18" ht="16" x14ac:dyDescent="0.2">
      <c r="C61" s="19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1"/>
      <c r="O61" s="20"/>
      <c r="P61" s="20"/>
      <c r="Q61" s="20"/>
      <c r="R61" s="21"/>
    </row>
    <row r="62" spans="3:18" x14ac:dyDescent="0.2">
      <c r="C62" s="19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</row>
    <row r="63" spans="3:18" x14ac:dyDescent="0.2">
      <c r="C63" s="19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</row>
    <row r="64" spans="3:18" ht="16" x14ac:dyDescent="0.2">
      <c r="C64" s="19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1"/>
      <c r="O64" s="20"/>
      <c r="P64" s="20"/>
      <c r="Q64" s="20"/>
      <c r="R64" s="21"/>
    </row>
    <row r="65" spans="3:18" x14ac:dyDescent="0.2">
      <c r="C65" s="19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</row>
    <row r="66" spans="3:18" x14ac:dyDescent="0.2">
      <c r="C66" s="19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</row>
    <row r="67" spans="3:18" x14ac:dyDescent="0.2">
      <c r="C67" s="19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</row>
    <row r="68" spans="3:18" x14ac:dyDescent="0.2">
      <c r="C68" s="19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</row>
    <row r="69" spans="3:18" ht="16" x14ac:dyDescent="0.2">
      <c r="C69" s="19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1"/>
      <c r="O69" s="20"/>
      <c r="P69" s="20"/>
      <c r="Q69" s="20"/>
      <c r="R69" s="2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A8F6A-580C-4584-BE9B-8E60BA145838}">
  <dimension ref="C2:G6"/>
  <sheetViews>
    <sheetView workbookViewId="0">
      <selection activeCell="M4" sqref="M4"/>
    </sheetView>
  </sheetViews>
  <sheetFormatPr baseColWidth="10" defaultColWidth="8.83203125" defaultRowHeight="15" x14ac:dyDescent="0.2"/>
  <sheetData>
    <row r="2" spans="3:7" x14ac:dyDescent="0.2">
      <c r="C2" t="s">
        <v>0</v>
      </c>
      <c r="D2" t="s">
        <v>1</v>
      </c>
      <c r="E2" t="s">
        <v>97</v>
      </c>
      <c r="F2" t="s">
        <v>98</v>
      </c>
      <c r="G2" t="s">
        <v>99</v>
      </c>
    </row>
    <row r="6" spans="3:7" x14ac:dyDescent="0.2">
      <c r="C6" s="118" t="s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Media Spend</vt:lpstr>
      <vt:lpstr>Email</vt:lpstr>
      <vt:lpstr>Returns</vt:lpstr>
      <vt:lpstr>Web Analytics</vt:lpstr>
      <vt:lpstr>Marketing Channel Breakdown</vt:lpstr>
      <vt:lpstr>Web analytics - 2</vt:lpstr>
      <vt:lpstr>Technology Spend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Roshan Varma</dc:creator>
  <cp:keywords/>
  <dc:description/>
  <cp:lastModifiedBy>Hillary Settle</cp:lastModifiedBy>
  <cp:revision/>
  <dcterms:created xsi:type="dcterms:W3CDTF">2025-06-20T12:29:20Z</dcterms:created>
  <dcterms:modified xsi:type="dcterms:W3CDTF">2025-06-24T20:50:49Z</dcterms:modified>
  <cp:category/>
  <cp:contentStatus/>
</cp:coreProperties>
</file>