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KK\"/>
    </mc:Choice>
  </mc:AlternateContent>
  <xr:revisionPtr revIDLastSave="0" documentId="13_ncr:1_{C598A4E9-F7B0-4527-956B-53F6243B8B0E}" xr6:coauthVersionLast="45" xr6:coauthVersionMax="45" xr10:uidLastSave="{00000000-0000-0000-0000-000000000000}"/>
  <bookViews>
    <workbookView xWindow="-120" yWindow="-120" windowWidth="20730" windowHeight="11160" firstSheet="1" activeTab="1" xr2:uid="{BABC8218-B660-49F8-90D7-C48AE2D31170}"/>
  </bookViews>
  <sheets>
    <sheet name="tahap1" sheetId="1" r:id="rId1"/>
    <sheet name="tahap2_freshman" sheetId="3" r:id="rId2"/>
    <sheet name="tahap2_experience" sheetId="4" r:id="rId3"/>
    <sheet name="tahap3_expertFreshman" sheetId="5" r:id="rId4"/>
    <sheet name="tahap3_beginnerExperienc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4" l="1"/>
  <c r="H46" i="4"/>
  <c r="H42" i="4"/>
  <c r="F39" i="4"/>
  <c r="G48" i="4"/>
  <c r="F28" i="4"/>
  <c r="H34" i="4"/>
  <c r="H45" i="3"/>
  <c r="H23" i="3"/>
  <c r="H36" i="3"/>
  <c r="H32" i="4"/>
  <c r="F27" i="4"/>
  <c r="F16" i="4"/>
  <c r="H18" i="4"/>
  <c r="F15" i="4"/>
  <c r="F42" i="3"/>
  <c r="F29" i="3"/>
  <c r="F30" i="3" s="1"/>
  <c r="F16" i="3"/>
  <c r="F17" i="3" s="1"/>
  <c r="G24" i="4"/>
  <c r="G51" i="3"/>
  <c r="G25" i="3"/>
  <c r="F79" i="1"/>
  <c r="H85" i="1"/>
  <c r="H83" i="1"/>
  <c r="H81" i="1"/>
  <c r="G87" i="1"/>
  <c r="F78" i="1"/>
  <c r="F60" i="1"/>
  <c r="H65" i="1"/>
  <c r="H63" i="1"/>
  <c r="G67" i="1"/>
  <c r="F59" i="1"/>
  <c r="F41" i="1"/>
  <c r="H46" i="1"/>
  <c r="H44" i="1"/>
  <c r="F40" i="1"/>
  <c r="G48" i="1"/>
  <c r="F22" i="1"/>
  <c r="F21" i="1"/>
  <c r="H28" i="1"/>
  <c r="H26" i="1"/>
  <c r="H24" i="1"/>
  <c r="G30" i="1"/>
  <c r="F43" i="3" l="1"/>
</calcChain>
</file>

<file path=xl/sharedStrings.xml><?xml version="1.0" encoding="utf-8"?>
<sst xmlns="http://schemas.openxmlformats.org/spreadsheetml/2006/main" count="691" uniqueCount="49">
  <si>
    <t>Skill</t>
  </si>
  <si>
    <t>Gender</t>
  </si>
  <si>
    <t>Experienced</t>
  </si>
  <si>
    <t>IQ</t>
  </si>
  <si>
    <t>Hired</t>
  </si>
  <si>
    <t>Expert</t>
  </si>
  <si>
    <t>Female</t>
  </si>
  <si>
    <t>Freshman</t>
  </si>
  <si>
    <t>High_Average</t>
  </si>
  <si>
    <t>No</t>
  </si>
  <si>
    <t>Yes</t>
  </si>
  <si>
    <t>no</t>
  </si>
  <si>
    <t>Beginner</t>
  </si>
  <si>
    <t>Intermediate</t>
  </si>
  <si>
    <t>Male</t>
  </si>
  <si>
    <t>Average</t>
  </si>
  <si>
    <t>Below_Average</t>
  </si>
  <si>
    <t>step 1</t>
  </si>
  <si>
    <t>entropy</t>
  </si>
  <si>
    <t>gain(s,skill)</t>
  </si>
  <si>
    <t>skill_beginner</t>
  </si>
  <si>
    <t>skill_intermediate</t>
  </si>
  <si>
    <t>skill_expert</t>
  </si>
  <si>
    <t>yes</t>
  </si>
  <si>
    <t>total_var</t>
  </si>
  <si>
    <t>step 2</t>
  </si>
  <si>
    <t>gain(s,gender)</t>
  </si>
  <si>
    <t>gender_male</t>
  </si>
  <si>
    <t>gender_female</t>
  </si>
  <si>
    <t>step 3</t>
  </si>
  <si>
    <t>ex_experienced</t>
  </si>
  <si>
    <t>ex_freshman</t>
  </si>
  <si>
    <t>gain(s,experience)</t>
  </si>
  <si>
    <t>step 4</t>
  </si>
  <si>
    <t>gain(s,iq)</t>
  </si>
  <si>
    <t>iq_high</t>
  </si>
  <si>
    <t>iq_avg</t>
  </si>
  <si>
    <t>iq_below</t>
  </si>
  <si>
    <t>Experience</t>
  </si>
  <si>
    <t>skill_b</t>
  </si>
  <si>
    <t>skill_i</t>
  </si>
  <si>
    <t>skill_e</t>
  </si>
  <si>
    <t>gender_m</t>
  </si>
  <si>
    <t>gender_f</t>
  </si>
  <si>
    <t>iq_h</t>
  </si>
  <si>
    <t>iq_a</t>
  </si>
  <si>
    <t>iq_b</t>
  </si>
  <si>
    <t>Hired = No</t>
  </si>
  <si>
    <t>Hired 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</si>
</sst>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915606</xdr:colOff>
      <xdr:row>34</xdr:row>
      <xdr:rowOff>135210</xdr:rowOff>
    </xdr:from>
    <xdr:to>
      <xdr:col>9</xdr:col>
      <xdr:colOff>78170</xdr:colOff>
      <xdr:row>37</xdr:row>
      <xdr:rowOff>131431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50A63A-8B06-420E-AA26-01F2E4C9A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583" y="6612210"/>
          <a:ext cx="3587360" cy="567721"/>
        </a:xfrm>
        <a:prstGeom prst="rect">
          <a:avLst/>
        </a:prstGeom>
      </xdr:spPr>
    </xdr:pic>
    <xdr:clientData/>
  </xdr:twoCellAnchor>
  <xdr:twoCellAnchor>
    <xdr:from>
      <xdr:col>9</xdr:col>
      <xdr:colOff>723900</xdr:colOff>
      <xdr:row>14</xdr:row>
      <xdr:rowOff>133350</xdr:rowOff>
    </xdr:from>
    <xdr:to>
      <xdr:col>10</xdr:col>
      <xdr:colOff>152401</xdr:colOff>
      <xdr:row>16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AAA112C-B731-4D94-9012-B137241187B5}"/>
            </a:ext>
          </a:extLst>
        </xdr:cNvPr>
        <xdr:cNvCxnSpPr/>
      </xdr:nvCxnSpPr>
      <xdr:spPr>
        <a:xfrm flipH="1">
          <a:off x="8953500" y="2800350"/>
          <a:ext cx="419101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1181100</xdr:colOff>
      <xdr:row>14</xdr:row>
      <xdr:rowOff>152400</xdr:rowOff>
    </xdr:from>
    <xdr:to>
      <xdr:col>11</xdr:col>
      <xdr:colOff>171450</xdr:colOff>
      <xdr:row>16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9CDB59-5B73-4386-9FD0-BBA9AF6CF4E5}"/>
            </a:ext>
          </a:extLst>
        </xdr:cNvPr>
        <xdr:cNvCxnSpPr/>
      </xdr:nvCxnSpPr>
      <xdr:spPr>
        <a:xfrm>
          <a:off x="10401300" y="2819400"/>
          <a:ext cx="33337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13</xdr:row>
      <xdr:rowOff>66675</xdr:rowOff>
    </xdr:from>
    <xdr:to>
      <xdr:col>12</xdr:col>
      <xdr:colOff>200789</xdr:colOff>
      <xdr:row>16</xdr:row>
      <xdr:rowOff>62896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64C525-0093-44BB-A628-6B3B5DCD6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2543175"/>
          <a:ext cx="3601214" cy="567721"/>
        </a:xfrm>
        <a:prstGeom prst="rect">
          <a:avLst/>
        </a:prstGeom>
      </xdr:spPr>
    </xdr:pic>
    <xdr:clientData/>
  </xdr:twoCellAnchor>
  <xdr:twoCellAnchor>
    <xdr:from>
      <xdr:col>9</xdr:col>
      <xdr:colOff>723900</xdr:colOff>
      <xdr:row>20</xdr:row>
      <xdr:rowOff>133350</xdr:rowOff>
    </xdr:from>
    <xdr:to>
      <xdr:col>10</xdr:col>
      <xdr:colOff>152401</xdr:colOff>
      <xdr:row>22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84CC225-6463-44D1-93A0-3FEF33AACE32}"/>
            </a:ext>
          </a:extLst>
        </xdr:cNvPr>
        <xdr:cNvCxnSpPr/>
      </xdr:nvCxnSpPr>
      <xdr:spPr>
        <a:xfrm flipH="1">
          <a:off x="8953500" y="2800350"/>
          <a:ext cx="419101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1181100</xdr:colOff>
      <xdr:row>20</xdr:row>
      <xdr:rowOff>152400</xdr:rowOff>
    </xdr:from>
    <xdr:to>
      <xdr:col>11</xdr:col>
      <xdr:colOff>171450</xdr:colOff>
      <xdr:row>22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4A9F34-2D96-4402-8442-E4669B4CD0BA}"/>
            </a:ext>
          </a:extLst>
        </xdr:cNvPr>
        <xdr:cNvCxnSpPr/>
      </xdr:nvCxnSpPr>
      <xdr:spPr>
        <a:xfrm>
          <a:off x="10401300" y="2819400"/>
          <a:ext cx="33337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95250</xdr:rowOff>
    </xdr:from>
    <xdr:to>
      <xdr:col>9</xdr:col>
      <xdr:colOff>257175</xdr:colOff>
      <xdr:row>26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BC884A1-9ECA-4C28-9D2E-DBE24F01DD4C}"/>
            </a:ext>
          </a:extLst>
        </xdr:cNvPr>
        <xdr:cNvCxnSpPr/>
      </xdr:nvCxnSpPr>
      <xdr:spPr>
        <a:xfrm flipH="1">
          <a:off x="8915400" y="4667250"/>
          <a:ext cx="9525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619126</xdr:colOff>
      <xdr:row>27</xdr:row>
      <xdr:rowOff>57150</xdr:rowOff>
    </xdr:from>
    <xdr:to>
      <xdr:col>9</xdr:col>
      <xdr:colOff>133350</xdr:colOff>
      <xdr:row>29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641170-5781-4110-8AC5-4354C93A7C19}"/>
            </a:ext>
          </a:extLst>
        </xdr:cNvPr>
        <xdr:cNvCxnSpPr/>
      </xdr:nvCxnSpPr>
      <xdr:spPr>
        <a:xfrm flipH="1">
          <a:off x="8343901" y="5200650"/>
          <a:ext cx="457199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27</xdr:row>
      <xdr:rowOff>152400</xdr:rowOff>
    </xdr:from>
    <xdr:to>
      <xdr:col>10</xdr:col>
      <xdr:colOff>361951</xdr:colOff>
      <xdr:row>29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20EF845-9F89-413B-AFC6-711CF1E094E1}"/>
            </a:ext>
          </a:extLst>
        </xdr:cNvPr>
        <xdr:cNvCxnSpPr/>
      </xdr:nvCxnSpPr>
      <xdr:spPr>
        <a:xfrm>
          <a:off x="9096375" y="5295900"/>
          <a:ext cx="542926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27</xdr:row>
      <xdr:rowOff>9525</xdr:rowOff>
    </xdr:from>
    <xdr:to>
      <xdr:col>12</xdr:col>
      <xdr:colOff>238126</xdr:colOff>
      <xdr:row>29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6BB87EC-7326-4480-ACC9-EE2A721E997B}"/>
            </a:ext>
          </a:extLst>
        </xdr:cNvPr>
        <xdr:cNvCxnSpPr/>
      </xdr:nvCxnSpPr>
      <xdr:spPr>
        <a:xfrm>
          <a:off x="9248775" y="5153025"/>
          <a:ext cx="2009776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30</xdr:row>
      <xdr:rowOff>104775</xdr:rowOff>
    </xdr:from>
    <xdr:to>
      <xdr:col>10</xdr:col>
      <xdr:colOff>638176</xdr:colOff>
      <xdr:row>32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B662B93-5C07-4FB1-BF1A-C77ADC6A9698}"/>
            </a:ext>
          </a:extLst>
        </xdr:cNvPr>
        <xdr:cNvCxnSpPr/>
      </xdr:nvCxnSpPr>
      <xdr:spPr>
        <a:xfrm>
          <a:off x="9867900" y="5819775"/>
          <a:ext cx="4762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30</xdr:row>
      <xdr:rowOff>104775</xdr:rowOff>
    </xdr:from>
    <xdr:to>
      <xdr:col>8</xdr:col>
      <xdr:colOff>552451</xdr:colOff>
      <xdr:row>32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8F2DDF8-E527-4018-AE3D-8E6AE778A811}"/>
            </a:ext>
          </a:extLst>
        </xdr:cNvPr>
        <xdr:cNvCxnSpPr/>
      </xdr:nvCxnSpPr>
      <xdr:spPr>
        <a:xfrm>
          <a:off x="8229600" y="5819775"/>
          <a:ext cx="4762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16</xdr:row>
      <xdr:rowOff>133350</xdr:rowOff>
    </xdr:from>
    <xdr:to>
      <xdr:col>11</xdr:col>
      <xdr:colOff>152401</xdr:colOff>
      <xdr:row>18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4DC391-CD7F-4ED5-B887-1B3B104B1BDA}"/>
            </a:ext>
          </a:extLst>
        </xdr:cNvPr>
        <xdr:cNvCxnSpPr/>
      </xdr:nvCxnSpPr>
      <xdr:spPr>
        <a:xfrm flipH="1">
          <a:off x="9277350" y="3943350"/>
          <a:ext cx="152401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1181100</xdr:colOff>
      <xdr:row>16</xdr:row>
      <xdr:rowOff>152400</xdr:rowOff>
    </xdr:from>
    <xdr:to>
      <xdr:col>12</xdr:col>
      <xdr:colOff>171450</xdr:colOff>
      <xdr:row>18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8BD0BE8-DB90-4E86-A790-B0B69E3C5965}"/>
            </a:ext>
          </a:extLst>
        </xdr:cNvPr>
        <xdr:cNvCxnSpPr/>
      </xdr:nvCxnSpPr>
      <xdr:spPr>
        <a:xfrm>
          <a:off x="10410825" y="3962400"/>
          <a:ext cx="1714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20</xdr:row>
      <xdr:rowOff>95250</xdr:rowOff>
    </xdr:from>
    <xdr:to>
      <xdr:col>10</xdr:col>
      <xdr:colOff>257175</xdr:colOff>
      <xdr:row>22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3FFE4ED-0F53-4EDC-A011-C535D9004409}"/>
            </a:ext>
          </a:extLst>
        </xdr:cNvPr>
        <xdr:cNvCxnSpPr/>
      </xdr:nvCxnSpPr>
      <xdr:spPr>
        <a:xfrm flipH="1">
          <a:off x="8915400" y="4667250"/>
          <a:ext cx="9525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619126</xdr:colOff>
      <xdr:row>23</xdr:row>
      <xdr:rowOff>57150</xdr:rowOff>
    </xdr:from>
    <xdr:to>
      <xdr:col>10</xdr:col>
      <xdr:colOff>133350</xdr:colOff>
      <xdr:row>25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922F79D-FABB-4CDA-8C62-C537ECCC7BC9}"/>
            </a:ext>
          </a:extLst>
        </xdr:cNvPr>
        <xdr:cNvCxnSpPr/>
      </xdr:nvCxnSpPr>
      <xdr:spPr>
        <a:xfrm flipH="1">
          <a:off x="8343901" y="5200650"/>
          <a:ext cx="457199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23</xdr:row>
      <xdr:rowOff>152400</xdr:rowOff>
    </xdr:from>
    <xdr:to>
      <xdr:col>11</xdr:col>
      <xdr:colOff>361951</xdr:colOff>
      <xdr:row>25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532C3A-0437-4B30-A8D2-6FF849812728}"/>
            </a:ext>
          </a:extLst>
        </xdr:cNvPr>
        <xdr:cNvCxnSpPr/>
      </xdr:nvCxnSpPr>
      <xdr:spPr>
        <a:xfrm>
          <a:off x="9096375" y="5295900"/>
          <a:ext cx="542926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23</xdr:row>
      <xdr:rowOff>9525</xdr:rowOff>
    </xdr:from>
    <xdr:to>
      <xdr:col>13</xdr:col>
      <xdr:colOff>238126</xdr:colOff>
      <xdr:row>25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8A90EBD-ED58-4BB6-9FE2-75A25DD14DD5}"/>
            </a:ext>
          </a:extLst>
        </xdr:cNvPr>
        <xdr:cNvCxnSpPr/>
      </xdr:nvCxnSpPr>
      <xdr:spPr>
        <a:xfrm>
          <a:off x="9248775" y="5153025"/>
          <a:ext cx="2343151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26</xdr:row>
      <xdr:rowOff>104775</xdr:rowOff>
    </xdr:from>
    <xdr:to>
      <xdr:col>11</xdr:col>
      <xdr:colOff>638176</xdr:colOff>
      <xdr:row>28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9777143-8A72-4A46-86AE-148A4ACF609B}"/>
            </a:ext>
          </a:extLst>
        </xdr:cNvPr>
        <xdr:cNvCxnSpPr/>
      </xdr:nvCxnSpPr>
      <xdr:spPr>
        <a:xfrm>
          <a:off x="9867900" y="5819775"/>
          <a:ext cx="4762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26</xdr:row>
      <xdr:rowOff>104775</xdr:rowOff>
    </xdr:from>
    <xdr:to>
      <xdr:col>9</xdr:col>
      <xdr:colOff>552451</xdr:colOff>
      <xdr:row>28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1A19788-6DF0-4071-BC59-39BC5AE095C5}"/>
            </a:ext>
          </a:extLst>
        </xdr:cNvPr>
        <xdr:cNvCxnSpPr/>
      </xdr:nvCxnSpPr>
      <xdr:spPr>
        <a:xfrm>
          <a:off x="8229600" y="5819775"/>
          <a:ext cx="4762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876300</xdr:colOff>
      <xdr:row>17</xdr:row>
      <xdr:rowOff>38100</xdr:rowOff>
    </xdr:from>
    <xdr:to>
      <xdr:col>14</xdr:col>
      <xdr:colOff>57150</xdr:colOff>
      <xdr:row>19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4E091A3-A349-46A4-8558-948DC9F50261}"/>
            </a:ext>
          </a:extLst>
        </xdr:cNvPr>
        <xdr:cNvCxnSpPr/>
      </xdr:nvCxnSpPr>
      <xdr:spPr>
        <a:xfrm flipV="1">
          <a:off x="12258675" y="3276600"/>
          <a:ext cx="74295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876300</xdr:colOff>
      <xdr:row>20</xdr:row>
      <xdr:rowOff>9525</xdr:rowOff>
    </xdr:from>
    <xdr:to>
      <xdr:col>14</xdr:col>
      <xdr:colOff>38100</xdr:colOff>
      <xdr:row>20</xdr:row>
      <xdr:rowOff>28575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EC5C606-4161-490F-9745-8D6D8EBF28AC}"/>
            </a:ext>
          </a:extLst>
        </xdr:cNvPr>
        <xdr:cNvCxnSpPr/>
      </xdr:nvCxnSpPr>
      <xdr:spPr>
        <a:xfrm flipV="1">
          <a:off x="12258675" y="3819525"/>
          <a:ext cx="7239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723900</xdr:colOff>
      <xdr:row>20</xdr:row>
      <xdr:rowOff>133350</xdr:rowOff>
    </xdr:from>
    <xdr:to>
      <xdr:col>14</xdr:col>
      <xdr:colOff>123825</xdr:colOff>
      <xdr:row>23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93C3FD3-7E66-478B-B71A-9EF151A6062E}"/>
            </a:ext>
          </a:extLst>
        </xdr:cNvPr>
        <xdr:cNvCxnSpPr/>
      </xdr:nvCxnSpPr>
      <xdr:spPr>
        <a:xfrm>
          <a:off x="12106275" y="3943350"/>
          <a:ext cx="9620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20</xdr:row>
      <xdr:rowOff>47625</xdr:rowOff>
    </xdr:from>
    <xdr:to>
      <xdr:col>16</xdr:col>
      <xdr:colOff>9525</xdr:colOff>
      <xdr:row>20</xdr:row>
      <xdr:rowOff>66675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891E104-DD9E-4CEB-BAF9-483BD09FE24C}"/>
            </a:ext>
          </a:extLst>
        </xdr:cNvPr>
        <xdr:cNvCxnSpPr/>
      </xdr:nvCxnSpPr>
      <xdr:spPr>
        <a:xfrm flipV="1">
          <a:off x="13820775" y="3857625"/>
          <a:ext cx="5905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38100</xdr:rowOff>
    </xdr:from>
    <xdr:to>
      <xdr:col>16</xdr:col>
      <xdr:colOff>9525</xdr:colOff>
      <xdr:row>23</xdr:row>
      <xdr:rowOff>47625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CEA8A5E-D18B-474D-A37D-84C2CB7DA717}"/>
            </a:ext>
          </a:extLst>
        </xdr:cNvPr>
        <xdr:cNvCxnSpPr/>
      </xdr:nvCxnSpPr>
      <xdr:spPr>
        <a:xfrm>
          <a:off x="13792200" y="441960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6319-F9AD-4B11-8ED9-BFD3BBD5890E}">
  <dimension ref="A1:L93"/>
  <sheetViews>
    <sheetView zoomScaleNormal="100" workbookViewId="0">
      <selection activeCell="F3" sqref="F3:F15"/>
    </sheetView>
  </sheetViews>
  <sheetFormatPr defaultRowHeight="15" x14ac:dyDescent="0.25"/>
  <cols>
    <col min="1" max="1" width="9.140625" customWidth="1"/>
    <col min="2" max="2" width="18.7109375" customWidth="1"/>
    <col min="3" max="3" width="13.28515625" customWidth="1"/>
    <col min="4" max="4" width="15.7109375" customWidth="1"/>
    <col min="5" max="5" width="17.7109375" customWidth="1"/>
    <col min="6" max="6" width="10" customWidth="1"/>
    <col min="8" max="8" width="13.42578125" customWidth="1"/>
    <col min="9" max="9" width="16.28515625" customWidth="1"/>
    <col min="10" max="10" width="14.85546875" customWidth="1"/>
    <col min="11" max="11" width="20.140625" customWidth="1"/>
    <col min="12" max="12" width="20.28515625" customWidth="1"/>
  </cols>
  <sheetData>
    <row r="1" spans="1:12" x14ac:dyDescent="0.25">
      <c r="A1" s="1" t="s">
        <v>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25">
      <c r="A2" s="1">
        <v>1</v>
      </c>
      <c r="B2" s="2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12" x14ac:dyDescent="0.25">
      <c r="A3" s="1">
        <v>2</v>
      </c>
      <c r="B3" s="1" t="s">
        <v>12</v>
      </c>
      <c r="C3" s="1" t="s">
        <v>14</v>
      </c>
      <c r="D3" s="1" t="s">
        <v>7</v>
      </c>
      <c r="E3" s="1" t="s">
        <v>15</v>
      </c>
      <c r="F3" s="1" t="s">
        <v>9</v>
      </c>
      <c r="H3" s="3" t="s">
        <v>0</v>
      </c>
      <c r="I3" s="5" t="s">
        <v>12</v>
      </c>
      <c r="K3" t="s">
        <v>19</v>
      </c>
      <c r="L3">
        <v>8.6875599198665832E-2</v>
      </c>
    </row>
    <row r="4" spans="1:12" x14ac:dyDescent="0.25">
      <c r="A4" s="1">
        <v>3</v>
      </c>
      <c r="B4" s="1" t="s">
        <v>13</v>
      </c>
      <c r="C4" s="1" t="s">
        <v>6</v>
      </c>
      <c r="D4" s="1" t="s">
        <v>2</v>
      </c>
      <c r="E4" s="1" t="s">
        <v>16</v>
      </c>
      <c r="F4" s="1" t="s">
        <v>10</v>
      </c>
      <c r="I4" s="6" t="s">
        <v>13</v>
      </c>
      <c r="K4" t="s">
        <v>26</v>
      </c>
      <c r="L4">
        <v>2.5654272849131798E-2</v>
      </c>
    </row>
    <row r="5" spans="1:12" x14ac:dyDescent="0.25">
      <c r="A5" s="1">
        <v>4</v>
      </c>
      <c r="B5" s="1" t="s">
        <v>12</v>
      </c>
      <c r="C5" s="1" t="s">
        <v>6</v>
      </c>
      <c r="D5" s="1" t="s">
        <v>7</v>
      </c>
      <c r="E5" s="1" t="s">
        <v>8</v>
      </c>
      <c r="F5" s="1" t="s">
        <v>9</v>
      </c>
      <c r="I5" s="6" t="s">
        <v>5</v>
      </c>
      <c r="K5" s="11" t="s">
        <v>32</v>
      </c>
      <c r="L5" s="11">
        <v>0.27825995941712267</v>
      </c>
    </row>
    <row r="6" spans="1:12" x14ac:dyDescent="0.25">
      <c r="A6" s="1">
        <v>5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H6" s="3" t="s">
        <v>1</v>
      </c>
      <c r="I6" s="7" t="s">
        <v>14</v>
      </c>
      <c r="K6" t="s">
        <v>34</v>
      </c>
      <c r="L6">
        <v>4.9355947431312108E-3</v>
      </c>
    </row>
    <row r="7" spans="1:12" x14ac:dyDescent="0.25">
      <c r="A7" s="1">
        <v>6</v>
      </c>
      <c r="B7" s="1" t="s">
        <v>13</v>
      </c>
      <c r="C7" s="1" t="s">
        <v>6</v>
      </c>
      <c r="D7" s="1" t="s">
        <v>7</v>
      </c>
      <c r="E7" s="1" t="s">
        <v>16</v>
      </c>
      <c r="F7" s="1" t="s">
        <v>9</v>
      </c>
      <c r="I7" s="6" t="s">
        <v>6</v>
      </c>
    </row>
    <row r="8" spans="1:12" x14ac:dyDescent="0.25">
      <c r="A8" s="1">
        <v>7</v>
      </c>
      <c r="B8" s="1" t="s">
        <v>12</v>
      </c>
      <c r="C8" s="1" t="s">
        <v>6</v>
      </c>
      <c r="D8" s="1" t="s">
        <v>2</v>
      </c>
      <c r="E8" s="1" t="s">
        <v>16</v>
      </c>
      <c r="F8" s="1" t="s">
        <v>10</v>
      </c>
      <c r="H8" s="3" t="s">
        <v>2</v>
      </c>
      <c r="I8" s="7" t="s">
        <v>7</v>
      </c>
    </row>
    <row r="9" spans="1:12" x14ac:dyDescent="0.25">
      <c r="A9" s="1">
        <v>8</v>
      </c>
      <c r="B9" s="1" t="s">
        <v>5</v>
      </c>
      <c r="C9" s="1" t="s">
        <v>14</v>
      </c>
      <c r="D9" s="1" t="s">
        <v>7</v>
      </c>
      <c r="E9" s="1" t="s">
        <v>8</v>
      </c>
      <c r="F9" s="1" t="s">
        <v>9</v>
      </c>
      <c r="I9" s="6" t="s">
        <v>2</v>
      </c>
    </row>
    <row r="10" spans="1:12" x14ac:dyDescent="0.25">
      <c r="A10" s="1">
        <v>9</v>
      </c>
      <c r="B10" s="1" t="s">
        <v>5</v>
      </c>
      <c r="C10" s="1" t="s">
        <v>6</v>
      </c>
      <c r="D10" s="1" t="s">
        <v>7</v>
      </c>
      <c r="E10" s="1" t="s">
        <v>16</v>
      </c>
      <c r="F10" s="1" t="s">
        <v>9</v>
      </c>
      <c r="H10" s="3" t="s">
        <v>3</v>
      </c>
      <c r="I10" s="6" t="s">
        <v>8</v>
      </c>
    </row>
    <row r="11" spans="1:12" x14ac:dyDescent="0.25">
      <c r="A11" s="1">
        <v>10</v>
      </c>
      <c r="B11" s="1" t="s">
        <v>13</v>
      </c>
      <c r="C11" s="1" t="s">
        <v>6</v>
      </c>
      <c r="D11" s="1" t="s">
        <v>2</v>
      </c>
      <c r="E11" s="1" t="s">
        <v>8</v>
      </c>
      <c r="F11" s="1" t="s">
        <v>10</v>
      </c>
      <c r="I11" s="6" t="s">
        <v>15</v>
      </c>
    </row>
    <row r="12" spans="1:12" x14ac:dyDescent="0.25">
      <c r="A12" s="1">
        <v>11</v>
      </c>
      <c r="B12" s="1" t="s">
        <v>12</v>
      </c>
      <c r="C12" s="1" t="s">
        <v>6</v>
      </c>
      <c r="D12" s="1" t="s">
        <v>2</v>
      </c>
      <c r="E12" s="1" t="s">
        <v>16</v>
      </c>
      <c r="F12" s="1" t="s">
        <v>9</v>
      </c>
      <c r="I12" s="6" t="s">
        <v>16</v>
      </c>
    </row>
    <row r="13" spans="1:12" x14ac:dyDescent="0.25">
      <c r="A13" s="1">
        <v>12</v>
      </c>
      <c r="B13" s="1" t="s">
        <v>12</v>
      </c>
      <c r="C13" s="1" t="s">
        <v>14</v>
      </c>
      <c r="D13" s="1" t="s">
        <v>2</v>
      </c>
      <c r="E13" s="1" t="s">
        <v>8</v>
      </c>
      <c r="F13" s="1" t="s">
        <v>9</v>
      </c>
    </row>
    <row r="14" spans="1:12" x14ac:dyDescent="0.25">
      <c r="A14" s="1">
        <v>13</v>
      </c>
      <c r="B14" s="1" t="s">
        <v>5</v>
      </c>
      <c r="C14" s="1" t="s">
        <v>6</v>
      </c>
      <c r="D14" s="1" t="s">
        <v>2</v>
      </c>
      <c r="E14" s="1" t="s">
        <v>15</v>
      </c>
      <c r="F14" s="1" t="s">
        <v>10</v>
      </c>
      <c r="K14" s="12" t="s">
        <v>38</v>
      </c>
    </row>
    <row r="15" spans="1:12" x14ac:dyDescent="0.25">
      <c r="A15" s="1">
        <v>14</v>
      </c>
      <c r="B15" s="1" t="s">
        <v>5</v>
      </c>
      <c r="C15" s="1" t="s">
        <v>14</v>
      </c>
      <c r="D15" s="1" t="s">
        <v>2</v>
      </c>
      <c r="E15" s="1" t="s">
        <v>8</v>
      </c>
      <c r="F15" s="1" t="s">
        <v>10</v>
      </c>
      <c r="K15" s="12"/>
    </row>
    <row r="16" spans="1:12" x14ac:dyDescent="0.25">
      <c r="A16" s="1">
        <v>15</v>
      </c>
      <c r="B16" s="1" t="s">
        <v>5</v>
      </c>
      <c r="C16" s="1" t="s">
        <v>6</v>
      </c>
      <c r="D16" s="1" t="s">
        <v>7</v>
      </c>
      <c r="E16" s="1" t="s">
        <v>8</v>
      </c>
      <c r="F16" s="1" t="s">
        <v>10</v>
      </c>
    </row>
    <row r="18" spans="1:12" x14ac:dyDescent="0.25">
      <c r="J18" s="13" t="s">
        <v>7</v>
      </c>
      <c r="K18" s="4"/>
      <c r="L18" s="13" t="s">
        <v>2</v>
      </c>
    </row>
    <row r="19" spans="1:12" x14ac:dyDescent="0.25">
      <c r="J19" s="13"/>
      <c r="K19" s="4"/>
      <c r="L19" s="13"/>
    </row>
    <row r="20" spans="1:12" x14ac:dyDescent="0.25">
      <c r="A20" t="s">
        <v>17</v>
      </c>
    </row>
    <row r="21" spans="1:12" x14ac:dyDescent="0.25">
      <c r="A21" s="1" t="s">
        <v>9</v>
      </c>
      <c r="B21" s="2" t="s">
        <v>0</v>
      </c>
      <c r="C21" s="1" t="s">
        <v>4</v>
      </c>
      <c r="E21" t="s">
        <v>18</v>
      </c>
      <c r="F21">
        <f>-(6/15*LOG(6/15,2))-(9/15*LOG(9/15,2))</f>
        <v>0.97095059445466858</v>
      </c>
    </row>
    <row r="22" spans="1:12" x14ac:dyDescent="0.25">
      <c r="A22" s="1">
        <v>1</v>
      </c>
      <c r="B22" s="2" t="s">
        <v>5</v>
      </c>
      <c r="C22" s="1" t="s">
        <v>9</v>
      </c>
      <c r="E22" t="s">
        <v>19</v>
      </c>
      <c r="F22">
        <f>F21-((5/15*H24)+(3/15*H26)+(7/15*H28))</f>
        <v>8.6875599198665832E-2</v>
      </c>
    </row>
    <row r="23" spans="1:12" x14ac:dyDescent="0.25">
      <c r="A23" s="1">
        <v>2</v>
      </c>
      <c r="B23" s="1" t="s">
        <v>12</v>
      </c>
      <c r="C23" s="1" t="s">
        <v>9</v>
      </c>
      <c r="H23" t="s">
        <v>18</v>
      </c>
    </row>
    <row r="24" spans="1:12" x14ac:dyDescent="0.25">
      <c r="A24" s="1">
        <v>3</v>
      </c>
      <c r="B24" s="1" t="s">
        <v>13</v>
      </c>
      <c r="C24" s="1" t="s">
        <v>10</v>
      </c>
      <c r="E24" t="s">
        <v>20</v>
      </c>
      <c r="F24" s="7" t="s">
        <v>23</v>
      </c>
      <c r="G24">
        <v>1</v>
      </c>
      <c r="H24" s="9">
        <f>-(1/5*LOG(1/5,2))-(4/5*LOG(4/5,2))</f>
        <v>0.72192809488736231</v>
      </c>
    </row>
    <row r="25" spans="1:12" x14ac:dyDescent="0.25">
      <c r="A25" s="1">
        <v>4</v>
      </c>
      <c r="B25" s="1" t="s">
        <v>12</v>
      </c>
      <c r="C25" s="1" t="s">
        <v>9</v>
      </c>
      <c r="F25" s="7" t="s">
        <v>11</v>
      </c>
      <c r="G25">
        <v>4</v>
      </c>
      <c r="H25" s="9"/>
    </row>
    <row r="26" spans="1:12" x14ac:dyDescent="0.25">
      <c r="A26" s="1">
        <v>5</v>
      </c>
      <c r="B26" s="1" t="s">
        <v>5</v>
      </c>
      <c r="C26" s="1" t="s">
        <v>9</v>
      </c>
      <c r="E26" t="s">
        <v>21</v>
      </c>
      <c r="F26" s="7" t="s">
        <v>23</v>
      </c>
      <c r="G26">
        <v>2</v>
      </c>
      <c r="H26" s="9">
        <f>-(2/3*LOG(2/3,2))-(1/3*LOG(1/3,2))</f>
        <v>0.91829583405448956</v>
      </c>
    </row>
    <row r="27" spans="1:12" x14ac:dyDescent="0.25">
      <c r="A27" s="1">
        <v>6</v>
      </c>
      <c r="B27" s="1" t="s">
        <v>13</v>
      </c>
      <c r="C27" s="1" t="s">
        <v>9</v>
      </c>
      <c r="F27" s="7" t="s">
        <v>11</v>
      </c>
      <c r="G27">
        <v>1</v>
      </c>
      <c r="H27" s="9"/>
    </row>
    <row r="28" spans="1:12" x14ac:dyDescent="0.25">
      <c r="A28" s="1">
        <v>7</v>
      </c>
      <c r="B28" s="1" t="s">
        <v>12</v>
      </c>
      <c r="C28" s="1" t="s">
        <v>10</v>
      </c>
      <c r="E28" t="s">
        <v>22</v>
      </c>
      <c r="F28" s="7" t="s">
        <v>23</v>
      </c>
      <c r="G28">
        <v>3</v>
      </c>
      <c r="H28" s="9">
        <f>-(3/7*LOG(3/7,2))-(4/7*LOG(4/7,2))</f>
        <v>0.98522813603425163</v>
      </c>
    </row>
    <row r="29" spans="1:12" x14ac:dyDescent="0.25">
      <c r="A29" s="1">
        <v>8</v>
      </c>
      <c r="B29" s="1" t="s">
        <v>5</v>
      </c>
      <c r="C29" s="1" t="s">
        <v>9</v>
      </c>
      <c r="F29" s="7" t="s">
        <v>11</v>
      </c>
      <c r="G29">
        <v>4</v>
      </c>
      <c r="H29" s="9"/>
    </row>
    <row r="30" spans="1:12" x14ac:dyDescent="0.25">
      <c r="A30" s="1">
        <v>9</v>
      </c>
      <c r="B30" s="1" t="s">
        <v>5</v>
      </c>
      <c r="C30" s="1" t="s">
        <v>9</v>
      </c>
      <c r="F30" s="6" t="s">
        <v>24</v>
      </c>
      <c r="G30">
        <f>SUM(G24:G29)</f>
        <v>15</v>
      </c>
    </row>
    <row r="31" spans="1:12" x14ac:dyDescent="0.25">
      <c r="A31" s="1">
        <v>10</v>
      </c>
      <c r="B31" s="1" t="s">
        <v>13</v>
      </c>
      <c r="C31" s="1" t="s">
        <v>10</v>
      </c>
      <c r="F31" s="6"/>
    </row>
    <row r="32" spans="1:12" x14ac:dyDescent="0.25">
      <c r="A32" s="1">
        <v>11</v>
      </c>
      <c r="B32" s="1" t="s">
        <v>12</v>
      </c>
      <c r="C32" s="1" t="s">
        <v>9</v>
      </c>
    </row>
    <row r="33" spans="1:8" x14ac:dyDescent="0.25">
      <c r="A33" s="1">
        <v>12</v>
      </c>
      <c r="B33" s="1" t="s">
        <v>12</v>
      </c>
      <c r="C33" s="1" t="s">
        <v>9</v>
      </c>
    </row>
    <row r="34" spans="1:8" x14ac:dyDescent="0.25">
      <c r="A34" s="1">
        <v>13</v>
      </c>
      <c r="B34" s="1" t="s">
        <v>5</v>
      </c>
      <c r="C34" s="1" t="s">
        <v>10</v>
      </c>
    </row>
    <row r="35" spans="1:8" x14ac:dyDescent="0.25">
      <c r="A35" s="1">
        <v>14</v>
      </c>
      <c r="B35" s="1" t="s">
        <v>5</v>
      </c>
      <c r="C35" s="1" t="s">
        <v>10</v>
      </c>
    </row>
    <row r="36" spans="1:8" x14ac:dyDescent="0.25">
      <c r="A36" s="1">
        <v>15</v>
      </c>
      <c r="B36" s="1" t="s">
        <v>5</v>
      </c>
      <c r="C36" s="1" t="s">
        <v>10</v>
      </c>
    </row>
    <row r="39" spans="1:8" x14ac:dyDescent="0.25">
      <c r="A39" t="s">
        <v>25</v>
      </c>
    </row>
    <row r="40" spans="1:8" x14ac:dyDescent="0.25">
      <c r="A40" s="1" t="s">
        <v>9</v>
      </c>
      <c r="B40" s="1" t="s">
        <v>1</v>
      </c>
      <c r="C40" s="1" t="s">
        <v>4</v>
      </c>
      <c r="E40" s="3" t="s">
        <v>18</v>
      </c>
      <c r="F40">
        <f>-(6/15*LOG(6/15,2))-(9/15*LOG(9/15,2))</f>
        <v>0.97095059445466858</v>
      </c>
    </row>
    <row r="41" spans="1:8" x14ac:dyDescent="0.25">
      <c r="A41" s="1">
        <v>1</v>
      </c>
      <c r="B41" s="1" t="s">
        <v>6</v>
      </c>
      <c r="C41" s="1" t="s">
        <v>9</v>
      </c>
      <c r="E41" t="s">
        <v>26</v>
      </c>
      <c r="F41">
        <f>F40-((4/15*H44)+(11/15*H46))</f>
        <v>2.5654272849131798E-2</v>
      </c>
    </row>
    <row r="42" spans="1:8" x14ac:dyDescent="0.25">
      <c r="A42" s="1">
        <v>2</v>
      </c>
      <c r="B42" s="1" t="s">
        <v>14</v>
      </c>
      <c r="C42" s="1" t="s">
        <v>9</v>
      </c>
    </row>
    <row r="43" spans="1:8" x14ac:dyDescent="0.25">
      <c r="A43" s="1">
        <v>3</v>
      </c>
      <c r="B43" s="1" t="s">
        <v>6</v>
      </c>
      <c r="C43" s="1" t="s">
        <v>10</v>
      </c>
      <c r="H43" t="s">
        <v>18</v>
      </c>
    </row>
    <row r="44" spans="1:8" x14ac:dyDescent="0.25">
      <c r="A44" s="1">
        <v>4</v>
      </c>
      <c r="B44" s="1" t="s">
        <v>6</v>
      </c>
      <c r="C44" s="1" t="s">
        <v>9</v>
      </c>
      <c r="E44" t="s">
        <v>27</v>
      </c>
      <c r="F44" s="8" t="s">
        <v>23</v>
      </c>
      <c r="G44">
        <v>1</v>
      </c>
      <c r="H44" s="10">
        <f>-(1/4*LOG(1/4,2))-(3/4*LOG(3/4,2))</f>
        <v>0.81127812445913283</v>
      </c>
    </row>
    <row r="45" spans="1:8" x14ac:dyDescent="0.25">
      <c r="A45" s="1">
        <v>5</v>
      </c>
      <c r="B45" s="1" t="s">
        <v>6</v>
      </c>
      <c r="C45" s="1" t="s">
        <v>9</v>
      </c>
      <c r="F45" s="4" t="s">
        <v>11</v>
      </c>
      <c r="G45">
        <v>3</v>
      </c>
      <c r="H45" s="10"/>
    </row>
    <row r="46" spans="1:8" x14ac:dyDescent="0.25">
      <c r="A46" s="1">
        <v>6</v>
      </c>
      <c r="B46" s="1" t="s">
        <v>6</v>
      </c>
      <c r="C46" s="1" t="s">
        <v>9</v>
      </c>
      <c r="E46" t="s">
        <v>28</v>
      </c>
      <c r="F46" s="8" t="s">
        <v>23</v>
      </c>
      <c r="G46">
        <v>5</v>
      </c>
      <c r="H46" s="10">
        <f>-(5/11*LOG(5/11,2))-(6/11*LOG(6/11,2))</f>
        <v>0.99403021147695647</v>
      </c>
    </row>
    <row r="47" spans="1:8" x14ac:dyDescent="0.25">
      <c r="A47" s="1">
        <v>7</v>
      </c>
      <c r="B47" s="1" t="s">
        <v>6</v>
      </c>
      <c r="C47" s="1" t="s">
        <v>10</v>
      </c>
      <c r="F47" s="4" t="s">
        <v>11</v>
      </c>
      <c r="G47">
        <v>6</v>
      </c>
      <c r="H47" s="10"/>
    </row>
    <row r="48" spans="1:8" x14ac:dyDescent="0.25">
      <c r="A48" s="1">
        <v>8</v>
      </c>
      <c r="B48" s="1" t="s">
        <v>14</v>
      </c>
      <c r="C48" s="1" t="s">
        <v>9</v>
      </c>
      <c r="G48">
        <f>SUM(G44:G47)</f>
        <v>15</v>
      </c>
    </row>
    <row r="49" spans="1:8" x14ac:dyDescent="0.25">
      <c r="A49" s="1">
        <v>9</v>
      </c>
      <c r="B49" s="1" t="s">
        <v>6</v>
      </c>
      <c r="C49" s="1" t="s">
        <v>9</v>
      </c>
    </row>
    <row r="50" spans="1:8" x14ac:dyDescent="0.25">
      <c r="A50" s="1">
        <v>10</v>
      </c>
      <c r="B50" s="1" t="s">
        <v>6</v>
      </c>
      <c r="C50" s="1" t="s">
        <v>10</v>
      </c>
    </row>
    <row r="51" spans="1:8" x14ac:dyDescent="0.25">
      <c r="A51" s="1">
        <v>11</v>
      </c>
      <c r="B51" s="1" t="s">
        <v>6</v>
      </c>
      <c r="C51" s="1" t="s">
        <v>9</v>
      </c>
    </row>
    <row r="52" spans="1:8" x14ac:dyDescent="0.25">
      <c r="A52" s="1">
        <v>12</v>
      </c>
      <c r="B52" s="1" t="s">
        <v>14</v>
      </c>
      <c r="C52" s="1" t="s">
        <v>9</v>
      </c>
    </row>
    <row r="53" spans="1:8" x14ac:dyDescent="0.25">
      <c r="A53" s="1">
        <v>13</v>
      </c>
      <c r="B53" s="1" t="s">
        <v>6</v>
      </c>
      <c r="C53" s="1" t="s">
        <v>10</v>
      </c>
    </row>
    <row r="54" spans="1:8" x14ac:dyDescent="0.25">
      <c r="A54" s="1">
        <v>14</v>
      </c>
      <c r="B54" s="1" t="s">
        <v>14</v>
      </c>
      <c r="C54" s="1" t="s">
        <v>10</v>
      </c>
    </row>
    <row r="55" spans="1:8" x14ac:dyDescent="0.25">
      <c r="A55" s="1">
        <v>15</v>
      </c>
      <c r="B55" s="1" t="s">
        <v>6</v>
      </c>
      <c r="C55" s="1" t="s">
        <v>10</v>
      </c>
    </row>
    <row r="58" spans="1:8" x14ac:dyDescent="0.25">
      <c r="A58" t="s">
        <v>29</v>
      </c>
    </row>
    <row r="59" spans="1:8" x14ac:dyDescent="0.25">
      <c r="A59" s="1" t="s">
        <v>9</v>
      </c>
      <c r="B59" s="1" t="s">
        <v>2</v>
      </c>
      <c r="C59" s="1" t="s">
        <v>4</v>
      </c>
      <c r="E59" s="3" t="s">
        <v>18</v>
      </c>
      <c r="F59">
        <f>-(6/15*LOG(6/15,2))-(9/15*LOG(9/15,2))</f>
        <v>0.97095059445466858</v>
      </c>
    </row>
    <row r="60" spans="1:8" x14ac:dyDescent="0.25">
      <c r="A60" s="1">
        <v>1</v>
      </c>
      <c r="B60" s="1" t="s">
        <v>7</v>
      </c>
      <c r="C60" s="1" t="s">
        <v>9</v>
      </c>
      <c r="E60" t="s">
        <v>32</v>
      </c>
      <c r="F60">
        <f>F59-((8/15*H63)+(7/15*H65))</f>
        <v>0.27825995941712267</v>
      </c>
    </row>
    <row r="61" spans="1:8" x14ac:dyDescent="0.25">
      <c r="A61" s="1">
        <v>2</v>
      </c>
      <c r="B61" s="1" t="s">
        <v>7</v>
      </c>
      <c r="C61" s="1" t="s">
        <v>9</v>
      </c>
    </row>
    <row r="62" spans="1:8" x14ac:dyDescent="0.25">
      <c r="A62" s="1">
        <v>3</v>
      </c>
      <c r="B62" s="1" t="s">
        <v>2</v>
      </c>
      <c r="C62" s="1" t="s">
        <v>10</v>
      </c>
      <c r="H62" t="s">
        <v>18</v>
      </c>
    </row>
    <row r="63" spans="1:8" x14ac:dyDescent="0.25">
      <c r="A63" s="1">
        <v>4</v>
      </c>
      <c r="B63" s="1" t="s">
        <v>7</v>
      </c>
      <c r="C63" s="1" t="s">
        <v>9</v>
      </c>
      <c r="E63" t="s">
        <v>31</v>
      </c>
      <c r="F63" s="8" t="s">
        <v>23</v>
      </c>
      <c r="G63">
        <v>1</v>
      </c>
      <c r="H63" s="10">
        <f>-(1/8*LOG(1/8,2))-(7/8*LOG(7/8,2))</f>
        <v>0.5435644431995964</v>
      </c>
    </row>
    <row r="64" spans="1:8" x14ac:dyDescent="0.25">
      <c r="A64" s="1">
        <v>5</v>
      </c>
      <c r="B64" s="1" t="s">
        <v>7</v>
      </c>
      <c r="C64" s="1" t="s">
        <v>9</v>
      </c>
      <c r="F64" s="4" t="s">
        <v>11</v>
      </c>
      <c r="G64">
        <v>7</v>
      </c>
      <c r="H64" s="10"/>
    </row>
    <row r="65" spans="1:8" x14ac:dyDescent="0.25">
      <c r="A65" s="1">
        <v>6</v>
      </c>
      <c r="B65" s="1" t="s">
        <v>7</v>
      </c>
      <c r="C65" s="1" t="s">
        <v>9</v>
      </c>
      <c r="E65" t="s">
        <v>30</v>
      </c>
      <c r="F65" s="8" t="s">
        <v>23</v>
      </c>
      <c r="G65">
        <v>5</v>
      </c>
      <c r="H65" s="10">
        <f>-(5/7*LOG(5/7,2))-(2/7*LOG(2/7,2))</f>
        <v>0.863120568566631</v>
      </c>
    </row>
    <row r="66" spans="1:8" x14ac:dyDescent="0.25">
      <c r="A66" s="1">
        <v>7</v>
      </c>
      <c r="B66" s="1" t="s">
        <v>2</v>
      </c>
      <c r="C66" s="1" t="s">
        <v>10</v>
      </c>
      <c r="F66" s="4" t="s">
        <v>11</v>
      </c>
      <c r="G66">
        <v>2</v>
      </c>
      <c r="H66" s="10"/>
    </row>
    <row r="67" spans="1:8" x14ac:dyDescent="0.25">
      <c r="A67" s="1">
        <v>8</v>
      </c>
      <c r="B67" s="1" t="s">
        <v>7</v>
      </c>
      <c r="C67" s="1" t="s">
        <v>9</v>
      </c>
      <c r="G67">
        <f>SUM(G63:G66)</f>
        <v>15</v>
      </c>
    </row>
    <row r="68" spans="1:8" x14ac:dyDescent="0.25">
      <c r="A68" s="1">
        <v>9</v>
      </c>
      <c r="B68" s="1" t="s">
        <v>7</v>
      </c>
      <c r="C68" s="1" t="s">
        <v>9</v>
      </c>
    </row>
    <row r="69" spans="1:8" x14ac:dyDescent="0.25">
      <c r="A69" s="1">
        <v>10</v>
      </c>
      <c r="B69" s="1" t="s">
        <v>2</v>
      </c>
      <c r="C69" s="1" t="s">
        <v>10</v>
      </c>
    </row>
    <row r="70" spans="1:8" x14ac:dyDescent="0.25">
      <c r="A70" s="1">
        <v>11</v>
      </c>
      <c r="B70" s="1" t="s">
        <v>2</v>
      </c>
      <c r="C70" s="1" t="s">
        <v>9</v>
      </c>
    </row>
    <row r="71" spans="1:8" x14ac:dyDescent="0.25">
      <c r="A71" s="1">
        <v>12</v>
      </c>
      <c r="B71" s="1" t="s">
        <v>2</v>
      </c>
      <c r="C71" s="1" t="s">
        <v>9</v>
      </c>
    </row>
    <row r="72" spans="1:8" x14ac:dyDescent="0.25">
      <c r="A72" s="1">
        <v>13</v>
      </c>
      <c r="B72" s="1" t="s">
        <v>2</v>
      </c>
      <c r="C72" s="1" t="s">
        <v>10</v>
      </c>
    </row>
    <row r="73" spans="1:8" x14ac:dyDescent="0.25">
      <c r="A73" s="1">
        <v>14</v>
      </c>
      <c r="B73" s="1" t="s">
        <v>2</v>
      </c>
      <c r="C73" s="1" t="s">
        <v>10</v>
      </c>
    </row>
    <row r="74" spans="1:8" x14ac:dyDescent="0.25">
      <c r="A74" s="1">
        <v>15</v>
      </c>
      <c r="B74" s="1" t="s">
        <v>7</v>
      </c>
      <c r="C74" s="1" t="s">
        <v>10</v>
      </c>
    </row>
    <row r="77" spans="1:8" x14ac:dyDescent="0.25">
      <c r="A77" t="s">
        <v>33</v>
      </c>
    </row>
    <row r="78" spans="1:8" x14ac:dyDescent="0.25">
      <c r="A78" s="1" t="s">
        <v>9</v>
      </c>
      <c r="B78" s="1" t="s">
        <v>3</v>
      </c>
      <c r="C78" s="1" t="s">
        <v>4</v>
      </c>
      <c r="E78" t="s">
        <v>18</v>
      </c>
      <c r="F78">
        <f>-(6/15*LOG(6/15,2))-(9/15*LOG(9/15,2))</f>
        <v>0.97095059445466858</v>
      </c>
    </row>
    <row r="79" spans="1:8" x14ac:dyDescent="0.25">
      <c r="A79" s="1">
        <v>1</v>
      </c>
      <c r="B79" s="1" t="s">
        <v>8</v>
      </c>
      <c r="C79" s="1" t="s">
        <v>9</v>
      </c>
      <c r="E79" t="s">
        <v>34</v>
      </c>
      <c r="F79">
        <f>F78-((8/15*H81)+(2/15*H83)+(5/15*H85))</f>
        <v>4.9355947431312108E-3</v>
      </c>
    </row>
    <row r="80" spans="1:8" x14ac:dyDescent="0.25">
      <c r="A80" s="1">
        <v>2</v>
      </c>
      <c r="B80" s="1" t="s">
        <v>15</v>
      </c>
      <c r="C80" s="1" t="s">
        <v>9</v>
      </c>
      <c r="H80" t="s">
        <v>18</v>
      </c>
    </row>
    <row r="81" spans="1:8" x14ac:dyDescent="0.25">
      <c r="A81" s="1">
        <v>3</v>
      </c>
      <c r="B81" s="1" t="s">
        <v>16</v>
      </c>
      <c r="C81" s="1" t="s">
        <v>10</v>
      </c>
      <c r="E81" t="s">
        <v>35</v>
      </c>
      <c r="F81" s="7" t="s">
        <v>23</v>
      </c>
      <c r="G81">
        <v>3</v>
      </c>
      <c r="H81" s="9">
        <f>-(3/8*LOG(3/8,2))-(5/8*LOG(5/8,2))</f>
        <v>0.95443400292496494</v>
      </c>
    </row>
    <row r="82" spans="1:8" x14ac:dyDescent="0.25">
      <c r="A82" s="1">
        <v>4</v>
      </c>
      <c r="B82" s="1" t="s">
        <v>8</v>
      </c>
      <c r="C82" s="1" t="s">
        <v>9</v>
      </c>
      <c r="F82" s="7" t="s">
        <v>11</v>
      </c>
      <c r="G82">
        <v>5</v>
      </c>
      <c r="H82" s="9"/>
    </row>
    <row r="83" spans="1:8" x14ac:dyDescent="0.25">
      <c r="A83" s="1">
        <v>5</v>
      </c>
      <c r="B83" s="1" t="s">
        <v>8</v>
      </c>
      <c r="C83" s="1" t="s">
        <v>9</v>
      </c>
      <c r="E83" t="s">
        <v>36</v>
      </c>
      <c r="F83" s="7" t="s">
        <v>23</v>
      </c>
      <c r="G83">
        <v>1</v>
      </c>
      <c r="H83" s="9">
        <f>-(1/2*LOG(1/2,2))-(1/2*LOG(1/2,2))</f>
        <v>1</v>
      </c>
    </row>
    <row r="84" spans="1:8" x14ac:dyDescent="0.25">
      <c r="A84" s="1">
        <v>6</v>
      </c>
      <c r="B84" s="1" t="s">
        <v>16</v>
      </c>
      <c r="C84" s="1" t="s">
        <v>9</v>
      </c>
      <c r="F84" s="7" t="s">
        <v>11</v>
      </c>
      <c r="G84">
        <v>1</v>
      </c>
      <c r="H84" s="9"/>
    </row>
    <row r="85" spans="1:8" x14ac:dyDescent="0.25">
      <c r="A85" s="1">
        <v>7</v>
      </c>
      <c r="B85" s="1" t="s">
        <v>16</v>
      </c>
      <c r="C85" s="1" t="s">
        <v>10</v>
      </c>
      <c r="E85" t="s">
        <v>37</v>
      </c>
      <c r="F85" s="7" t="s">
        <v>23</v>
      </c>
      <c r="G85">
        <v>2</v>
      </c>
      <c r="H85" s="9">
        <f>-(2/5*LOG(2/5,2))-(3/5*LOG(3/5,2))</f>
        <v>0.97095059445466858</v>
      </c>
    </row>
    <row r="86" spans="1:8" x14ac:dyDescent="0.25">
      <c r="A86" s="1">
        <v>8</v>
      </c>
      <c r="B86" s="1" t="s">
        <v>8</v>
      </c>
      <c r="C86" s="1" t="s">
        <v>9</v>
      </c>
      <c r="F86" s="7" t="s">
        <v>11</v>
      </c>
      <c r="G86">
        <v>3</v>
      </c>
      <c r="H86" s="9"/>
    </row>
    <row r="87" spans="1:8" x14ac:dyDescent="0.25">
      <c r="A87" s="1">
        <v>9</v>
      </c>
      <c r="B87" s="1" t="s">
        <v>16</v>
      </c>
      <c r="C87" s="1" t="s">
        <v>9</v>
      </c>
      <c r="F87" s="6" t="s">
        <v>24</v>
      </c>
      <c r="G87">
        <f>SUM(G81:G86)</f>
        <v>15</v>
      </c>
    </row>
    <row r="88" spans="1:8" x14ac:dyDescent="0.25">
      <c r="A88" s="1">
        <v>10</v>
      </c>
      <c r="B88" s="1" t="s">
        <v>8</v>
      </c>
      <c r="C88" s="1" t="s">
        <v>10</v>
      </c>
    </row>
    <row r="89" spans="1:8" x14ac:dyDescent="0.25">
      <c r="A89" s="1">
        <v>11</v>
      </c>
      <c r="B89" s="1" t="s">
        <v>16</v>
      </c>
      <c r="C89" s="1" t="s">
        <v>9</v>
      </c>
    </row>
    <row r="90" spans="1:8" x14ac:dyDescent="0.25">
      <c r="A90" s="1">
        <v>12</v>
      </c>
      <c r="B90" s="1" t="s">
        <v>8</v>
      </c>
      <c r="C90" s="1" t="s">
        <v>9</v>
      </c>
    </row>
    <row r="91" spans="1:8" x14ac:dyDescent="0.25">
      <c r="A91" s="1">
        <v>13</v>
      </c>
      <c r="B91" s="1" t="s">
        <v>15</v>
      </c>
      <c r="C91" s="1" t="s">
        <v>10</v>
      </c>
    </row>
    <row r="92" spans="1:8" x14ac:dyDescent="0.25">
      <c r="A92" s="1">
        <v>14</v>
      </c>
      <c r="B92" s="1" t="s">
        <v>8</v>
      </c>
      <c r="C92" s="1" t="s">
        <v>10</v>
      </c>
    </row>
    <row r="93" spans="1:8" x14ac:dyDescent="0.25">
      <c r="A93" s="1">
        <v>15</v>
      </c>
      <c r="B93" s="1" t="s">
        <v>8</v>
      </c>
      <c r="C93" s="1" t="s">
        <v>10</v>
      </c>
    </row>
  </sheetData>
  <mergeCells count="13">
    <mergeCell ref="K14:K15"/>
    <mergeCell ref="J18:J19"/>
    <mergeCell ref="L18:L19"/>
    <mergeCell ref="H46:H47"/>
    <mergeCell ref="H63:H64"/>
    <mergeCell ref="H65:H66"/>
    <mergeCell ref="H81:H82"/>
    <mergeCell ref="H83:H84"/>
    <mergeCell ref="H85:H86"/>
    <mergeCell ref="H24:H25"/>
    <mergeCell ref="H26:H27"/>
    <mergeCell ref="H28:H29"/>
    <mergeCell ref="H44:H45"/>
  </mergeCells>
  <conditionalFormatting sqref="B22:C36 F24:F29">
    <cfRule type="containsText" dxfId="37" priority="19" operator="containsText" text="Intermediate">
      <formula>NOT(ISERROR(SEARCH("Intermediate",B22)))</formula>
    </cfRule>
    <cfRule type="containsText" dxfId="36" priority="20" operator="containsText" text="Beginner">
      <formula>NOT(ISERROR(SEARCH("Beginner",B22)))</formula>
    </cfRule>
    <cfRule type="containsText" dxfId="35" priority="21" operator="containsText" text="Expert">
      <formula>NOT(ISERROR(SEARCH("Expert",B22)))</formula>
    </cfRule>
  </conditionalFormatting>
  <conditionalFormatting sqref="B41:B55">
    <cfRule type="containsText" dxfId="34" priority="16" operator="containsText" text="Female">
      <formula>NOT(ISERROR(SEARCH("Female",B41)))</formula>
    </cfRule>
    <cfRule type="containsText" dxfId="33" priority="17" operator="containsText" text="Male">
      <formula>NOT(ISERROR(SEARCH("Male",B41)))</formula>
    </cfRule>
    <cfRule type="containsText" dxfId="32" priority="18" operator="containsText" text="Female">
      <formula>NOT(ISERROR(SEARCH("Female",B41)))</formula>
    </cfRule>
  </conditionalFormatting>
  <conditionalFormatting sqref="B60:B74">
    <cfRule type="containsText" dxfId="31" priority="13" operator="containsText" text="Experienced">
      <formula>NOT(ISERROR(SEARCH("Experienced",B60)))</formula>
    </cfRule>
    <cfRule type="containsText" dxfId="30" priority="14" operator="containsText" text="Freshman">
      <formula>NOT(ISERROR(SEARCH("Freshman",B60)))</formula>
    </cfRule>
    <cfRule type="containsText" dxfId="29" priority="15" operator="containsText" text="Freshman">
      <formula>NOT(ISERROR(SEARCH("Freshman",B60)))</formula>
    </cfRule>
  </conditionalFormatting>
  <conditionalFormatting sqref="B79:B93">
    <cfRule type="containsText" dxfId="28" priority="4" operator="containsText" text="Below">
      <formula>NOT(ISERROR(SEARCH("Below",B79)))</formula>
    </cfRule>
    <cfRule type="containsText" dxfId="27" priority="5" operator="containsText" text="High">
      <formula>NOT(ISERROR(SEARCH("High",B79)))</formula>
    </cfRule>
    <cfRule type="containsText" dxfId="26" priority="6" operator="containsText" text="Average">
      <formula>NOT(ISERROR(SEARCH("Average",B79)))</formula>
    </cfRule>
  </conditionalFormatting>
  <conditionalFormatting sqref="F81:F86">
    <cfRule type="containsText" dxfId="25" priority="1" operator="containsText" text="Intermediate">
      <formula>NOT(ISERROR(SEARCH("Intermediate",F81)))</formula>
    </cfRule>
    <cfRule type="containsText" dxfId="24" priority="2" operator="containsText" text="Beginner">
      <formula>NOT(ISERROR(SEARCH("Beginner",F81)))</formula>
    </cfRule>
    <cfRule type="containsText" dxfId="23" priority="3" operator="containsText" text="Expert">
      <formula>NOT(ISERROR(SEARCH("Expert",F81)))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0009-6296-471C-8F41-09D1016AF831}">
  <dimension ref="A1:M51"/>
  <sheetViews>
    <sheetView tabSelected="1" workbookViewId="0">
      <selection activeCell="F12" sqref="F12"/>
    </sheetView>
  </sheetViews>
  <sheetFormatPr defaultRowHeight="15" x14ac:dyDescent="0.25"/>
  <cols>
    <col min="2" max="2" width="14.7109375" customWidth="1"/>
    <col min="3" max="3" width="13.7109375" customWidth="1"/>
    <col min="4" max="4" width="17.28515625" customWidth="1"/>
    <col min="5" max="5" width="16" customWidth="1"/>
    <col min="6" max="6" width="12.7109375" customWidth="1"/>
    <col min="7" max="7" width="13.5703125" customWidth="1"/>
    <col min="8" max="8" width="18.7109375" customWidth="1"/>
    <col min="9" max="9" width="14.140625" customWidth="1"/>
    <col min="11" max="11" width="17" customWidth="1"/>
    <col min="12" max="12" width="14.140625" customWidth="1"/>
    <col min="13" max="13" width="12.85546875" customWidth="1"/>
  </cols>
  <sheetData>
    <row r="1" spans="1:12" x14ac:dyDescent="0.25">
      <c r="A1" s="1" t="s">
        <v>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25">
      <c r="A2" s="1">
        <v>1</v>
      </c>
      <c r="B2" s="2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>
        <v>1</v>
      </c>
    </row>
    <row r="3" spans="1:12" x14ac:dyDescent="0.25">
      <c r="A3" s="1">
        <v>2</v>
      </c>
      <c r="B3" s="1" t="s">
        <v>12</v>
      </c>
      <c r="C3" s="1" t="s">
        <v>14</v>
      </c>
      <c r="D3" s="1" t="s">
        <v>7</v>
      </c>
      <c r="E3" s="1" t="s">
        <v>15</v>
      </c>
      <c r="F3" s="1" t="s">
        <v>9</v>
      </c>
      <c r="G3">
        <v>2</v>
      </c>
      <c r="H3" s="3" t="s">
        <v>0</v>
      </c>
      <c r="I3" s="5" t="s">
        <v>12</v>
      </c>
      <c r="K3" s="11" t="s">
        <v>19</v>
      </c>
      <c r="L3" s="11">
        <v>9.2359383894994984E-2</v>
      </c>
    </row>
    <row r="4" spans="1:12" x14ac:dyDescent="0.25">
      <c r="A4" s="1">
        <v>4</v>
      </c>
      <c r="B4" s="1" t="s">
        <v>12</v>
      </c>
      <c r="C4" s="1" t="s">
        <v>6</v>
      </c>
      <c r="D4" s="1" t="s">
        <v>7</v>
      </c>
      <c r="E4" s="1" t="s">
        <v>8</v>
      </c>
      <c r="F4" s="1" t="s">
        <v>9</v>
      </c>
      <c r="G4">
        <v>3</v>
      </c>
      <c r="I4" s="6" t="s">
        <v>13</v>
      </c>
      <c r="K4" t="s">
        <v>26</v>
      </c>
      <c r="L4">
        <v>0.05</v>
      </c>
    </row>
    <row r="5" spans="1:12" x14ac:dyDescent="0.25">
      <c r="A5" s="1">
        <v>5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>
        <v>4</v>
      </c>
      <c r="I5" s="6" t="s">
        <v>5</v>
      </c>
      <c r="K5" t="s">
        <v>34</v>
      </c>
      <c r="L5">
        <v>9.2359383894994984E-2</v>
      </c>
    </row>
    <row r="6" spans="1:12" x14ac:dyDescent="0.25">
      <c r="A6" s="1">
        <v>6</v>
      </c>
      <c r="B6" s="1" t="s">
        <v>13</v>
      </c>
      <c r="C6" s="1" t="s">
        <v>6</v>
      </c>
      <c r="D6" s="1" t="s">
        <v>7</v>
      </c>
      <c r="E6" s="1" t="s">
        <v>16</v>
      </c>
      <c r="F6" s="1" t="s">
        <v>9</v>
      </c>
      <c r="G6">
        <v>5</v>
      </c>
      <c r="H6" s="3" t="s">
        <v>1</v>
      </c>
      <c r="I6" s="7" t="s">
        <v>14</v>
      </c>
    </row>
    <row r="7" spans="1:12" x14ac:dyDescent="0.25">
      <c r="A7" s="1">
        <v>8</v>
      </c>
      <c r="B7" s="1" t="s">
        <v>5</v>
      </c>
      <c r="C7" s="1" t="s">
        <v>14</v>
      </c>
      <c r="D7" s="1" t="s">
        <v>7</v>
      </c>
      <c r="E7" s="1" t="s">
        <v>8</v>
      </c>
      <c r="F7" s="1" t="s">
        <v>9</v>
      </c>
      <c r="G7">
        <v>6</v>
      </c>
      <c r="I7" s="6" t="s">
        <v>6</v>
      </c>
    </row>
    <row r="8" spans="1:12" x14ac:dyDescent="0.25">
      <c r="A8" s="1">
        <v>9</v>
      </c>
      <c r="B8" s="1" t="s">
        <v>5</v>
      </c>
      <c r="C8" s="1" t="s">
        <v>6</v>
      </c>
      <c r="D8" s="1" t="s">
        <v>7</v>
      </c>
      <c r="E8" s="1" t="s">
        <v>16</v>
      </c>
      <c r="F8" s="1" t="s">
        <v>9</v>
      </c>
      <c r="G8">
        <v>7</v>
      </c>
      <c r="H8" s="3" t="s">
        <v>2</v>
      </c>
      <c r="I8" s="7" t="s">
        <v>7</v>
      </c>
    </row>
    <row r="9" spans="1:12" x14ac:dyDescent="0.25">
      <c r="A9" s="1">
        <v>15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10</v>
      </c>
      <c r="G9">
        <v>8</v>
      </c>
      <c r="I9" s="6" t="s">
        <v>2</v>
      </c>
    </row>
    <row r="10" spans="1:12" x14ac:dyDescent="0.25">
      <c r="H10" s="3" t="s">
        <v>3</v>
      </c>
      <c r="I10" s="6" t="s">
        <v>8</v>
      </c>
    </row>
    <row r="11" spans="1:12" x14ac:dyDescent="0.25">
      <c r="I11" s="6" t="s">
        <v>15</v>
      </c>
    </row>
    <row r="12" spans="1:12" x14ac:dyDescent="0.25">
      <c r="I12" s="6" t="s">
        <v>16</v>
      </c>
    </row>
    <row r="14" spans="1:12" x14ac:dyDescent="0.25">
      <c r="A14" t="s">
        <v>17</v>
      </c>
    </row>
    <row r="16" spans="1:12" x14ac:dyDescent="0.25">
      <c r="A16" s="1" t="s">
        <v>9</v>
      </c>
      <c r="B16" s="2" t="s">
        <v>0</v>
      </c>
      <c r="C16" s="1" t="s">
        <v>4</v>
      </c>
      <c r="E16" t="s">
        <v>18</v>
      </c>
      <c r="F16">
        <f>-(1/8*LOG(1/8,2))-(7/8*LOG(7/8,2))</f>
        <v>0.5435644431995964</v>
      </c>
    </row>
    <row r="17" spans="1:13" x14ac:dyDescent="0.25">
      <c r="A17" s="1">
        <v>1</v>
      </c>
      <c r="B17" s="2" t="s">
        <v>5</v>
      </c>
      <c r="C17" s="1" t="s">
        <v>9</v>
      </c>
      <c r="E17" t="s">
        <v>19</v>
      </c>
      <c r="F17">
        <f>F16-(0+0+(5/8*H23))</f>
        <v>9.2359383894994984E-2</v>
      </c>
    </row>
    <row r="18" spans="1:13" x14ac:dyDescent="0.25">
      <c r="A18" s="1">
        <v>2</v>
      </c>
      <c r="B18" s="1" t="s">
        <v>12</v>
      </c>
      <c r="C18" s="1" t="s">
        <v>9</v>
      </c>
      <c r="H18" t="s">
        <v>18</v>
      </c>
    </row>
    <row r="19" spans="1:13" x14ac:dyDescent="0.25">
      <c r="A19" s="1">
        <v>4</v>
      </c>
      <c r="B19" s="1" t="s">
        <v>12</v>
      </c>
      <c r="C19" s="1" t="s">
        <v>9</v>
      </c>
      <c r="E19" t="s">
        <v>39</v>
      </c>
      <c r="F19" s="8" t="s">
        <v>23</v>
      </c>
      <c r="G19">
        <v>0</v>
      </c>
      <c r="H19" s="9">
        <v>0</v>
      </c>
    </row>
    <row r="20" spans="1:13" x14ac:dyDescent="0.25">
      <c r="A20" s="1">
        <v>5</v>
      </c>
      <c r="B20" s="1" t="s">
        <v>5</v>
      </c>
      <c r="C20" s="1" t="s">
        <v>9</v>
      </c>
      <c r="F20" s="4" t="s">
        <v>11</v>
      </c>
      <c r="G20">
        <v>2</v>
      </c>
      <c r="H20" s="9"/>
      <c r="K20" s="12" t="s">
        <v>38</v>
      </c>
    </row>
    <row r="21" spans="1:13" x14ac:dyDescent="0.25">
      <c r="A21" s="1">
        <v>6</v>
      </c>
      <c r="B21" s="1" t="s">
        <v>13</v>
      </c>
      <c r="C21" s="1" t="s">
        <v>9</v>
      </c>
      <c r="E21" t="s">
        <v>40</v>
      </c>
      <c r="F21" s="8" t="s">
        <v>23</v>
      </c>
      <c r="G21">
        <v>0</v>
      </c>
      <c r="H21" s="9">
        <v>0</v>
      </c>
      <c r="K21" s="12"/>
    </row>
    <row r="22" spans="1:13" x14ac:dyDescent="0.25">
      <c r="A22" s="1">
        <v>8</v>
      </c>
      <c r="B22" s="1" t="s">
        <v>5</v>
      </c>
      <c r="C22" s="1" t="s">
        <v>9</v>
      </c>
      <c r="F22" s="4" t="s">
        <v>11</v>
      </c>
      <c r="G22">
        <v>1</v>
      </c>
      <c r="H22" s="9"/>
    </row>
    <row r="23" spans="1:13" x14ac:dyDescent="0.25">
      <c r="A23" s="1">
        <v>9</v>
      </c>
      <c r="B23" s="1" t="s">
        <v>5</v>
      </c>
      <c r="C23" s="1" t="s">
        <v>9</v>
      </c>
      <c r="E23" t="s">
        <v>41</v>
      </c>
      <c r="F23" s="8" t="s">
        <v>23</v>
      </c>
      <c r="G23">
        <v>1</v>
      </c>
      <c r="H23" s="9">
        <f>-(1/5*LOG(1/5,2))-(4/5*LOG(4/5,2))</f>
        <v>0.72192809488736231</v>
      </c>
    </row>
    <row r="24" spans="1:13" x14ac:dyDescent="0.25">
      <c r="A24" s="1">
        <v>15</v>
      </c>
      <c r="B24" s="1" t="s">
        <v>5</v>
      </c>
      <c r="C24" s="1" t="s">
        <v>10</v>
      </c>
      <c r="F24" s="4" t="s">
        <v>11</v>
      </c>
      <c r="G24">
        <v>4</v>
      </c>
      <c r="H24" s="9"/>
      <c r="J24" s="13" t="s">
        <v>7</v>
      </c>
      <c r="K24" s="4"/>
      <c r="L24" s="13" t="s">
        <v>2</v>
      </c>
    </row>
    <row r="25" spans="1:13" x14ac:dyDescent="0.25">
      <c r="G25">
        <f>SUM(G19:G24)</f>
        <v>8</v>
      </c>
      <c r="J25" s="13"/>
      <c r="K25" s="4"/>
      <c r="L25" s="13"/>
    </row>
    <row r="27" spans="1:13" x14ac:dyDescent="0.25">
      <c r="A27" t="s">
        <v>25</v>
      </c>
      <c r="J27" s="12" t="s">
        <v>0</v>
      </c>
    </row>
    <row r="28" spans="1:13" x14ac:dyDescent="0.25">
      <c r="J28" s="12"/>
    </row>
    <row r="29" spans="1:13" x14ac:dyDescent="0.25">
      <c r="A29" s="1" t="s">
        <v>9</v>
      </c>
      <c r="B29" s="1" t="s">
        <v>1</v>
      </c>
      <c r="C29" s="1" t="s">
        <v>4</v>
      </c>
      <c r="E29" t="s">
        <v>18</v>
      </c>
      <c r="F29">
        <f>-(1/8*LOG(1/8,2))-(7/8*LOG(7/8,2))</f>
        <v>0.5435644431995964</v>
      </c>
    </row>
    <row r="30" spans="1:13" x14ac:dyDescent="0.25">
      <c r="A30" s="1">
        <v>1</v>
      </c>
      <c r="B30" s="1" t="s">
        <v>6</v>
      </c>
      <c r="C30" s="1" t="s">
        <v>9</v>
      </c>
      <c r="E30" t="s">
        <v>26</v>
      </c>
      <c r="F30">
        <f>F29-(0+(6/8*H36))</f>
        <v>5.6047626963330821E-2</v>
      </c>
      <c r="I30" s="13" t="s">
        <v>12</v>
      </c>
      <c r="K30" s="13" t="s">
        <v>13</v>
      </c>
      <c r="M30" s="13" t="s">
        <v>5</v>
      </c>
    </row>
    <row r="31" spans="1:13" x14ac:dyDescent="0.25">
      <c r="A31" s="1">
        <v>2</v>
      </c>
      <c r="B31" s="1" t="s">
        <v>14</v>
      </c>
      <c r="C31" s="1" t="s">
        <v>9</v>
      </c>
      <c r="I31" s="13"/>
      <c r="K31" s="13"/>
      <c r="M31" s="13"/>
    </row>
    <row r="32" spans="1:13" x14ac:dyDescent="0.25">
      <c r="A32" s="1">
        <v>4</v>
      </c>
      <c r="B32" s="1" t="s">
        <v>6</v>
      </c>
      <c r="C32" s="1" t="s">
        <v>9</v>
      </c>
    </row>
    <row r="33" spans="1:13" x14ac:dyDescent="0.25">
      <c r="A33" s="1">
        <v>5</v>
      </c>
      <c r="B33" s="1" t="s">
        <v>6</v>
      </c>
      <c r="C33" s="1" t="s">
        <v>9</v>
      </c>
      <c r="H33" t="s">
        <v>18</v>
      </c>
      <c r="I33" s="14" t="s">
        <v>47</v>
      </c>
      <c r="K33" s="14" t="s">
        <v>47</v>
      </c>
      <c r="M33" s="9"/>
    </row>
    <row r="34" spans="1:13" x14ac:dyDescent="0.25">
      <c r="A34" s="1">
        <v>6</v>
      </c>
      <c r="B34" s="1" t="s">
        <v>6</v>
      </c>
      <c r="C34" s="1" t="s">
        <v>9</v>
      </c>
      <c r="E34" t="s">
        <v>42</v>
      </c>
      <c r="F34" s="8" t="s">
        <v>23</v>
      </c>
      <c r="G34">
        <v>0</v>
      </c>
      <c r="H34" s="9">
        <v>0</v>
      </c>
      <c r="I34" s="14"/>
      <c r="K34" s="14"/>
      <c r="M34" s="9"/>
    </row>
    <row r="35" spans="1:13" x14ac:dyDescent="0.25">
      <c r="A35" s="1">
        <v>8</v>
      </c>
      <c r="B35" s="1" t="s">
        <v>14</v>
      </c>
      <c r="C35" s="1" t="s">
        <v>9</v>
      </c>
      <c r="F35" s="4" t="s">
        <v>11</v>
      </c>
      <c r="G35">
        <v>2</v>
      </c>
      <c r="H35" s="9"/>
    </row>
    <row r="36" spans="1:13" x14ac:dyDescent="0.25">
      <c r="A36" s="1">
        <v>9</v>
      </c>
      <c r="B36" s="1" t="s">
        <v>6</v>
      </c>
      <c r="C36" s="1" t="s">
        <v>9</v>
      </c>
      <c r="E36" t="s">
        <v>43</v>
      </c>
      <c r="F36" s="8" t="s">
        <v>23</v>
      </c>
      <c r="G36">
        <v>1</v>
      </c>
      <c r="H36" s="9">
        <f>-(1/6*LOG(1/6,2))-(5/6*LOG(5/6,2))</f>
        <v>0.65002242164835411</v>
      </c>
    </row>
    <row r="37" spans="1:13" x14ac:dyDescent="0.25">
      <c r="A37" s="1">
        <v>15</v>
      </c>
      <c r="B37" s="1" t="s">
        <v>6</v>
      </c>
      <c r="C37" s="1" t="s">
        <v>10</v>
      </c>
      <c r="F37" s="4" t="s">
        <v>11</v>
      </c>
      <c r="G37">
        <v>5</v>
      </c>
      <c r="H37" s="9"/>
    </row>
    <row r="40" spans="1:13" x14ac:dyDescent="0.25">
      <c r="A40" t="s">
        <v>29</v>
      </c>
    </row>
    <row r="42" spans="1:13" x14ac:dyDescent="0.25">
      <c r="A42" s="1" t="s">
        <v>9</v>
      </c>
      <c r="B42" s="1" t="s">
        <v>3</v>
      </c>
      <c r="C42" s="1" t="s">
        <v>4</v>
      </c>
      <c r="E42" t="s">
        <v>18</v>
      </c>
      <c r="F42">
        <f>-(1/8*LOG(1/8,2))-(7/8*LOG(7/8,2))</f>
        <v>0.5435644431995964</v>
      </c>
    </row>
    <row r="43" spans="1:13" x14ac:dyDescent="0.25">
      <c r="A43" s="1">
        <v>1</v>
      </c>
      <c r="B43" s="1" t="s">
        <v>8</v>
      </c>
      <c r="C43" s="1" t="s">
        <v>9</v>
      </c>
      <c r="E43" t="s">
        <v>34</v>
      </c>
      <c r="F43">
        <f>F42-(0+0+(5/8*H45))</f>
        <v>9.2359383894994984E-2</v>
      </c>
    </row>
    <row r="44" spans="1:13" x14ac:dyDescent="0.25">
      <c r="A44" s="1">
        <v>2</v>
      </c>
      <c r="B44" s="1" t="s">
        <v>15</v>
      </c>
      <c r="C44" s="1" t="s">
        <v>9</v>
      </c>
      <c r="H44" t="s">
        <v>18</v>
      </c>
    </row>
    <row r="45" spans="1:13" x14ac:dyDescent="0.25">
      <c r="A45" s="1">
        <v>4</v>
      </c>
      <c r="B45" s="1" t="s">
        <v>8</v>
      </c>
      <c r="C45" s="1" t="s">
        <v>9</v>
      </c>
      <c r="E45" t="s">
        <v>44</v>
      </c>
      <c r="F45" s="8" t="s">
        <v>23</v>
      </c>
      <c r="G45">
        <v>1</v>
      </c>
      <c r="H45" s="9">
        <f>-(1/5*LOG(1/5,2))-(4/5*LOG(4/5,2))</f>
        <v>0.72192809488736231</v>
      </c>
    </row>
    <row r="46" spans="1:13" x14ac:dyDescent="0.25">
      <c r="A46" s="1">
        <v>5</v>
      </c>
      <c r="B46" s="1" t="s">
        <v>8</v>
      </c>
      <c r="C46" s="1" t="s">
        <v>9</v>
      </c>
      <c r="F46" s="4" t="s">
        <v>11</v>
      </c>
      <c r="G46">
        <v>4</v>
      </c>
      <c r="H46" s="9"/>
    </row>
    <row r="47" spans="1:13" x14ac:dyDescent="0.25">
      <c r="A47" s="1">
        <v>6</v>
      </c>
      <c r="B47" s="1" t="s">
        <v>16</v>
      </c>
      <c r="C47" s="1" t="s">
        <v>9</v>
      </c>
      <c r="E47" t="s">
        <v>45</v>
      </c>
      <c r="F47" s="8" t="s">
        <v>23</v>
      </c>
      <c r="G47">
        <v>0</v>
      </c>
      <c r="H47" s="9">
        <v>0</v>
      </c>
    </row>
    <row r="48" spans="1:13" x14ac:dyDescent="0.25">
      <c r="A48" s="1">
        <v>8</v>
      </c>
      <c r="B48" s="1" t="s">
        <v>8</v>
      </c>
      <c r="C48" s="1" t="s">
        <v>9</v>
      </c>
      <c r="F48" s="4" t="s">
        <v>11</v>
      </c>
      <c r="G48">
        <v>1</v>
      </c>
      <c r="H48" s="9"/>
    </row>
    <row r="49" spans="1:8" x14ac:dyDescent="0.25">
      <c r="A49" s="1">
        <v>9</v>
      </c>
      <c r="B49" s="1" t="s">
        <v>16</v>
      </c>
      <c r="C49" s="1" t="s">
        <v>9</v>
      </c>
      <c r="E49" t="s">
        <v>46</v>
      </c>
      <c r="F49" s="8" t="s">
        <v>23</v>
      </c>
      <c r="G49">
        <v>0</v>
      </c>
      <c r="H49" s="9">
        <v>0</v>
      </c>
    </row>
    <row r="50" spans="1:8" x14ac:dyDescent="0.25">
      <c r="A50" s="1">
        <v>15</v>
      </c>
      <c r="B50" s="1" t="s">
        <v>8</v>
      </c>
      <c r="C50" s="1" t="s">
        <v>10</v>
      </c>
      <c r="F50" s="4" t="s">
        <v>11</v>
      </c>
      <c r="G50">
        <v>2</v>
      </c>
      <c r="H50" s="9"/>
    </row>
    <row r="51" spans="1:8" x14ac:dyDescent="0.25">
      <c r="G51">
        <f>SUM(G45:G50)</f>
        <v>8</v>
      </c>
    </row>
  </sheetData>
  <mergeCells count="18">
    <mergeCell ref="L24:L25"/>
    <mergeCell ref="J27:J28"/>
    <mergeCell ref="I30:I31"/>
    <mergeCell ref="K30:K31"/>
    <mergeCell ref="M30:M31"/>
    <mergeCell ref="K33:K34"/>
    <mergeCell ref="M33:M34"/>
    <mergeCell ref="I33:I34"/>
    <mergeCell ref="H45:H46"/>
    <mergeCell ref="H47:H48"/>
    <mergeCell ref="H49:H50"/>
    <mergeCell ref="K20:K21"/>
    <mergeCell ref="J24:J25"/>
    <mergeCell ref="H19:H20"/>
    <mergeCell ref="H21:H22"/>
    <mergeCell ref="H23:H24"/>
    <mergeCell ref="H34:H35"/>
    <mergeCell ref="H36:H37"/>
  </mergeCells>
  <conditionalFormatting sqref="B2:B9">
    <cfRule type="containsText" dxfId="22" priority="2" operator="containsText" text="Interm">
      <formula>NOT(ISERROR(SEARCH("Interm",B2)))</formula>
    </cfRule>
    <cfRule type="containsText" dxfId="21" priority="3" operator="containsText" text="Expert">
      <formula>NOT(ISERROR(SEARCH("Expert",B2)))</formula>
    </cfRule>
  </conditionalFormatting>
  <conditionalFormatting sqref="B3:B4">
    <cfRule type="containsText" dxfId="20" priority="1" operator="containsText" text="Beginner">
      <formula>NOT(ISERROR(SEARCH("Beginner",B3)))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2F4-22E4-444D-AF7B-F1BFB6959558}">
  <dimension ref="A1:Q48"/>
  <sheetViews>
    <sheetView topLeftCell="E10" workbookViewId="0">
      <selection activeCell="O29" sqref="O29"/>
    </sheetView>
  </sheetViews>
  <sheetFormatPr defaultRowHeight="15" x14ac:dyDescent="0.25"/>
  <cols>
    <col min="2" max="2" width="17.85546875" customWidth="1"/>
    <col min="3" max="3" width="16.140625" customWidth="1"/>
    <col min="4" max="4" width="15.28515625" customWidth="1"/>
    <col min="5" max="5" width="19.7109375" customWidth="1"/>
    <col min="8" max="8" width="17.42578125" customWidth="1"/>
    <col min="9" max="9" width="18.7109375" customWidth="1"/>
    <col min="10" max="10" width="15.85546875" customWidth="1"/>
    <col min="12" max="12" width="13.140625" customWidth="1"/>
    <col min="13" max="13" width="14.28515625" customWidth="1"/>
    <col min="15" max="15" width="12.7109375" customWidth="1"/>
    <col min="17" max="17" width="11" customWidth="1"/>
  </cols>
  <sheetData>
    <row r="1" spans="1:12" x14ac:dyDescent="0.25">
      <c r="A1" s="1" t="s">
        <v>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25">
      <c r="A2" s="1">
        <v>3</v>
      </c>
      <c r="B2" s="1" t="s">
        <v>13</v>
      </c>
      <c r="C2" s="1" t="s">
        <v>6</v>
      </c>
      <c r="D2" s="1" t="s">
        <v>2</v>
      </c>
      <c r="E2" s="1" t="s">
        <v>16</v>
      </c>
      <c r="F2" s="1" t="s">
        <v>10</v>
      </c>
      <c r="G2">
        <v>1</v>
      </c>
    </row>
    <row r="3" spans="1:12" x14ac:dyDescent="0.25">
      <c r="A3" s="1">
        <v>7</v>
      </c>
      <c r="B3" s="1" t="s">
        <v>12</v>
      </c>
      <c r="C3" s="1" t="s">
        <v>6</v>
      </c>
      <c r="D3" s="1" t="s">
        <v>2</v>
      </c>
      <c r="E3" s="1" t="s">
        <v>16</v>
      </c>
      <c r="F3" s="1" t="s">
        <v>10</v>
      </c>
      <c r="G3">
        <v>2</v>
      </c>
      <c r="H3" s="3" t="s">
        <v>0</v>
      </c>
      <c r="I3" s="5" t="s">
        <v>12</v>
      </c>
      <c r="J3" s="11" t="s">
        <v>19</v>
      </c>
      <c r="K3" s="11">
        <v>0.46956521111470695</v>
      </c>
    </row>
    <row r="4" spans="1:12" x14ac:dyDescent="0.25">
      <c r="A4" s="1">
        <v>10</v>
      </c>
      <c r="B4" s="1" t="s">
        <v>13</v>
      </c>
      <c r="C4" s="1" t="s">
        <v>6</v>
      </c>
      <c r="D4" s="1" t="s">
        <v>2</v>
      </c>
      <c r="E4" s="1" t="s">
        <v>8</v>
      </c>
      <c r="F4" s="1" t="s">
        <v>10</v>
      </c>
      <c r="G4">
        <v>3</v>
      </c>
      <c r="I4" s="6" t="s">
        <v>13</v>
      </c>
      <c r="J4" t="s">
        <v>26</v>
      </c>
      <c r="K4">
        <v>0.11310455310352086</v>
      </c>
    </row>
    <row r="5" spans="1:12" x14ac:dyDescent="0.25">
      <c r="A5" s="1">
        <v>11</v>
      </c>
      <c r="B5" s="1" t="s">
        <v>12</v>
      </c>
      <c r="C5" s="1" t="s">
        <v>6</v>
      </c>
      <c r="D5" s="1" t="s">
        <v>2</v>
      </c>
      <c r="E5" s="1" t="s">
        <v>16</v>
      </c>
      <c r="F5" s="1" t="s">
        <v>9</v>
      </c>
      <c r="G5">
        <v>4</v>
      </c>
      <c r="I5" s="6" t="s">
        <v>5</v>
      </c>
      <c r="J5" t="s">
        <v>34</v>
      </c>
      <c r="K5">
        <v>7.60098536627829E-2</v>
      </c>
    </row>
    <row r="6" spans="1:12" x14ac:dyDescent="0.25">
      <c r="A6" s="1">
        <v>12</v>
      </c>
      <c r="B6" s="1" t="s">
        <v>12</v>
      </c>
      <c r="C6" s="1" t="s">
        <v>14</v>
      </c>
      <c r="D6" s="1" t="s">
        <v>2</v>
      </c>
      <c r="E6" s="1" t="s">
        <v>8</v>
      </c>
      <c r="F6" s="1" t="s">
        <v>9</v>
      </c>
      <c r="G6">
        <v>5</v>
      </c>
      <c r="H6" s="3" t="s">
        <v>1</v>
      </c>
      <c r="I6" s="7" t="s">
        <v>14</v>
      </c>
    </row>
    <row r="7" spans="1:12" x14ac:dyDescent="0.25">
      <c r="A7" s="1">
        <v>13</v>
      </c>
      <c r="B7" s="1" t="s">
        <v>5</v>
      </c>
      <c r="C7" s="1" t="s">
        <v>6</v>
      </c>
      <c r="D7" s="1" t="s">
        <v>2</v>
      </c>
      <c r="E7" s="1" t="s">
        <v>15</v>
      </c>
      <c r="F7" s="1" t="s">
        <v>10</v>
      </c>
      <c r="G7">
        <v>6</v>
      </c>
      <c r="I7" s="6" t="s">
        <v>6</v>
      </c>
    </row>
    <row r="8" spans="1:12" x14ac:dyDescent="0.25">
      <c r="A8" s="1">
        <v>14</v>
      </c>
      <c r="B8" s="1" t="s">
        <v>5</v>
      </c>
      <c r="C8" s="1" t="s">
        <v>14</v>
      </c>
      <c r="D8" s="1" t="s">
        <v>2</v>
      </c>
      <c r="E8" s="1" t="s">
        <v>8</v>
      </c>
      <c r="F8" s="1" t="s">
        <v>10</v>
      </c>
      <c r="G8">
        <v>7</v>
      </c>
      <c r="H8" s="3" t="s">
        <v>2</v>
      </c>
      <c r="I8" s="7" t="s">
        <v>7</v>
      </c>
    </row>
    <row r="9" spans="1:12" x14ac:dyDescent="0.25">
      <c r="I9" s="6" t="s">
        <v>2</v>
      </c>
    </row>
    <row r="10" spans="1:12" x14ac:dyDescent="0.25">
      <c r="H10" s="3" t="s">
        <v>3</v>
      </c>
      <c r="I10" s="6" t="s">
        <v>8</v>
      </c>
    </row>
    <row r="11" spans="1:12" x14ac:dyDescent="0.25">
      <c r="I11" s="6" t="s">
        <v>15</v>
      </c>
    </row>
    <row r="12" spans="1:12" x14ac:dyDescent="0.25">
      <c r="I12" s="6" t="s">
        <v>16</v>
      </c>
    </row>
    <row r="13" spans="1:12" x14ac:dyDescent="0.25">
      <c r="A13" t="s">
        <v>17</v>
      </c>
    </row>
    <row r="15" spans="1:12" x14ac:dyDescent="0.25">
      <c r="A15" s="1" t="s">
        <v>9</v>
      </c>
      <c r="B15" s="2" t="s">
        <v>0</v>
      </c>
      <c r="C15" s="1" t="s">
        <v>4</v>
      </c>
      <c r="E15" t="s">
        <v>18</v>
      </c>
      <c r="F15">
        <f>-(5/7*LOG(5/7,2))-(2/7*LOG(2/7,2))</f>
        <v>0.863120568566631</v>
      </c>
    </row>
    <row r="16" spans="1:12" x14ac:dyDescent="0.25">
      <c r="A16" s="1">
        <v>3</v>
      </c>
      <c r="B16" s="1" t="s">
        <v>13</v>
      </c>
      <c r="C16" s="1" t="s">
        <v>10</v>
      </c>
      <c r="E16" t="s">
        <v>19</v>
      </c>
      <c r="F16">
        <f>F15-(0+0+(3/7*H18))</f>
        <v>0.46956521111470695</v>
      </c>
      <c r="L16" s="12" t="s">
        <v>38</v>
      </c>
    </row>
    <row r="17" spans="1:17" x14ac:dyDescent="0.25">
      <c r="A17" s="1">
        <v>7</v>
      </c>
      <c r="B17" s="1" t="s">
        <v>12</v>
      </c>
      <c r="C17" s="1" t="s">
        <v>10</v>
      </c>
      <c r="H17" t="s">
        <v>18</v>
      </c>
      <c r="L17" s="12"/>
      <c r="O17" s="13" t="s">
        <v>12</v>
      </c>
    </row>
    <row r="18" spans="1:17" x14ac:dyDescent="0.25">
      <c r="A18" s="1">
        <v>10</v>
      </c>
      <c r="B18" s="1" t="s">
        <v>13</v>
      </c>
      <c r="C18" s="1" t="s">
        <v>10</v>
      </c>
      <c r="E18" t="s">
        <v>39</v>
      </c>
      <c r="F18" s="8" t="s">
        <v>23</v>
      </c>
      <c r="G18">
        <v>1</v>
      </c>
      <c r="H18" s="9">
        <f>-(1/3*LOG(1/3,2))-(2/3*LOG(2/3,2))</f>
        <v>0.91829583405448956</v>
      </c>
      <c r="O18" s="13"/>
    </row>
    <row r="19" spans="1:17" x14ac:dyDescent="0.25">
      <c r="A19" s="1">
        <v>11</v>
      </c>
      <c r="B19" s="1" t="s">
        <v>12</v>
      </c>
      <c r="C19" s="1" t="s">
        <v>9</v>
      </c>
      <c r="F19" s="4" t="s">
        <v>11</v>
      </c>
      <c r="G19">
        <v>2</v>
      </c>
      <c r="H19" s="9"/>
    </row>
    <row r="20" spans="1:17" x14ac:dyDescent="0.25">
      <c r="A20" s="1">
        <v>12</v>
      </c>
      <c r="B20" s="1" t="s">
        <v>12</v>
      </c>
      <c r="C20" s="1" t="s">
        <v>9</v>
      </c>
      <c r="E20" t="s">
        <v>40</v>
      </c>
      <c r="F20" s="8" t="s">
        <v>23</v>
      </c>
      <c r="G20">
        <v>2</v>
      </c>
      <c r="H20" s="9">
        <v>0</v>
      </c>
      <c r="K20" s="13" t="s">
        <v>7</v>
      </c>
      <c r="L20" s="4"/>
      <c r="M20" s="13" t="s">
        <v>2</v>
      </c>
      <c r="O20" s="15" t="s">
        <v>13</v>
      </c>
      <c r="Q20" s="17" t="s">
        <v>48</v>
      </c>
    </row>
    <row r="21" spans="1:17" x14ac:dyDescent="0.25">
      <c r="A21" s="1">
        <v>13</v>
      </c>
      <c r="B21" s="1" t="s">
        <v>5</v>
      </c>
      <c r="C21" s="1" t="s">
        <v>10</v>
      </c>
      <c r="F21" s="4" t="s">
        <v>11</v>
      </c>
      <c r="G21">
        <v>0</v>
      </c>
      <c r="H21" s="9"/>
      <c r="K21" s="13"/>
      <c r="L21" s="4"/>
      <c r="M21" s="13"/>
      <c r="O21" s="16"/>
      <c r="Q21" s="18"/>
    </row>
    <row r="22" spans="1:17" x14ac:dyDescent="0.25">
      <c r="A22" s="1">
        <v>14</v>
      </c>
      <c r="B22" s="1" t="s">
        <v>5</v>
      </c>
      <c r="C22" s="1" t="s">
        <v>10</v>
      </c>
      <c r="E22" t="s">
        <v>41</v>
      </c>
      <c r="F22" s="8" t="s">
        <v>23</v>
      </c>
      <c r="G22">
        <v>2</v>
      </c>
      <c r="H22" s="9">
        <v>0</v>
      </c>
    </row>
    <row r="23" spans="1:17" x14ac:dyDescent="0.25">
      <c r="F23" s="4" t="s">
        <v>11</v>
      </c>
      <c r="G23">
        <v>0</v>
      </c>
      <c r="H23" s="9"/>
      <c r="K23" s="12" t="s">
        <v>0</v>
      </c>
      <c r="O23" s="15" t="s">
        <v>5</v>
      </c>
      <c r="Q23" s="17" t="s">
        <v>48</v>
      </c>
    </row>
    <row r="24" spans="1:17" x14ac:dyDescent="0.25">
      <c r="G24">
        <f>SUM(G18:G23)</f>
        <v>7</v>
      </c>
      <c r="K24" s="12"/>
      <c r="O24" s="16"/>
      <c r="Q24" s="18"/>
    </row>
    <row r="26" spans="1:17" x14ac:dyDescent="0.25">
      <c r="J26" s="13" t="s">
        <v>12</v>
      </c>
      <c r="L26" s="15" t="s">
        <v>13</v>
      </c>
      <c r="N26" s="15" t="s">
        <v>5</v>
      </c>
    </row>
    <row r="27" spans="1:17" x14ac:dyDescent="0.25">
      <c r="A27" s="1" t="s">
        <v>9</v>
      </c>
      <c r="B27" s="1" t="s">
        <v>1</v>
      </c>
      <c r="C27" s="1" t="s">
        <v>4</v>
      </c>
      <c r="E27" t="s">
        <v>18</v>
      </c>
      <c r="F27">
        <f>-(5/7*LOG(5/7,2))-(2/7*LOG(2/7,2))</f>
        <v>0.863120568566631</v>
      </c>
      <c r="J27" s="13"/>
      <c r="L27" s="16"/>
      <c r="N27" s="16"/>
    </row>
    <row r="28" spans="1:17" x14ac:dyDescent="0.25">
      <c r="A28" s="1">
        <v>3</v>
      </c>
      <c r="B28" s="1" t="s">
        <v>6</v>
      </c>
      <c r="C28" s="1" t="s">
        <v>10</v>
      </c>
      <c r="E28" t="s">
        <v>26</v>
      </c>
      <c r="F28">
        <f>F27-((2/7*H32)+(5/7*H34))</f>
        <v>0.11310455310352086</v>
      </c>
    </row>
    <row r="29" spans="1:17" x14ac:dyDescent="0.25">
      <c r="A29" s="1">
        <v>7</v>
      </c>
      <c r="B29" s="1" t="s">
        <v>6</v>
      </c>
      <c r="C29" s="1" t="s">
        <v>10</v>
      </c>
      <c r="J29" s="14" t="s">
        <v>47</v>
      </c>
      <c r="L29" s="17" t="s">
        <v>47</v>
      </c>
      <c r="N29" s="4"/>
    </row>
    <row r="30" spans="1:17" x14ac:dyDescent="0.25">
      <c r="A30" s="1">
        <v>10</v>
      </c>
      <c r="B30" s="1" t="s">
        <v>6</v>
      </c>
      <c r="C30" s="1" t="s">
        <v>10</v>
      </c>
      <c r="J30" s="14"/>
      <c r="L30" s="18"/>
      <c r="N30" s="4"/>
    </row>
    <row r="31" spans="1:17" x14ac:dyDescent="0.25">
      <c r="A31" s="1">
        <v>11</v>
      </c>
      <c r="B31" s="1" t="s">
        <v>6</v>
      </c>
      <c r="C31" s="1" t="s">
        <v>9</v>
      </c>
      <c r="H31" t="s">
        <v>18</v>
      </c>
    </row>
    <row r="32" spans="1:17" x14ac:dyDescent="0.25">
      <c r="A32" s="1">
        <v>12</v>
      </c>
      <c r="B32" s="1" t="s">
        <v>14</v>
      </c>
      <c r="C32" s="1" t="s">
        <v>9</v>
      </c>
      <c r="E32" t="s">
        <v>42</v>
      </c>
      <c r="F32" s="8" t="s">
        <v>23</v>
      </c>
      <c r="G32">
        <v>1</v>
      </c>
      <c r="H32" s="9">
        <f>-(1/2*LOG(1/2,2))-(1/2*LOG(1/2,2))</f>
        <v>1</v>
      </c>
    </row>
    <row r="33" spans="1:8" x14ac:dyDescent="0.25">
      <c r="A33" s="1">
        <v>13</v>
      </c>
      <c r="B33" s="1" t="s">
        <v>6</v>
      </c>
      <c r="C33" s="1" t="s">
        <v>10</v>
      </c>
      <c r="F33" s="4" t="s">
        <v>11</v>
      </c>
      <c r="G33">
        <v>1</v>
      </c>
      <c r="H33" s="9"/>
    </row>
    <row r="34" spans="1:8" x14ac:dyDescent="0.25">
      <c r="A34" s="1">
        <v>14</v>
      </c>
      <c r="B34" s="1" t="s">
        <v>14</v>
      </c>
      <c r="C34" s="1" t="s">
        <v>10</v>
      </c>
      <c r="E34" t="s">
        <v>43</v>
      </c>
      <c r="F34" s="8" t="s">
        <v>23</v>
      </c>
      <c r="G34">
        <v>4</v>
      </c>
      <c r="H34" s="9">
        <f>-(1/6*LOG(1/6,2))-(5/6*LOG(5/6,2))</f>
        <v>0.65002242164835411</v>
      </c>
    </row>
    <row r="35" spans="1:8" x14ac:dyDescent="0.25">
      <c r="F35" s="4" t="s">
        <v>11</v>
      </c>
      <c r="G35">
        <v>1</v>
      </c>
      <c r="H35" s="9"/>
    </row>
    <row r="39" spans="1:8" x14ac:dyDescent="0.25">
      <c r="A39" s="1" t="s">
        <v>9</v>
      </c>
      <c r="B39" s="1" t="s">
        <v>3</v>
      </c>
      <c r="C39" s="1" t="s">
        <v>4</v>
      </c>
      <c r="E39" t="s">
        <v>18</v>
      </c>
      <c r="F39">
        <f>-(5/7*LOG(5/7,2))-(2/7*LOG(2/7,2))</f>
        <v>0.863120568566631</v>
      </c>
    </row>
    <row r="40" spans="1:8" x14ac:dyDescent="0.25">
      <c r="A40" s="1">
        <v>3</v>
      </c>
      <c r="B40" s="1" t="s">
        <v>16</v>
      </c>
      <c r="C40" s="1" t="s">
        <v>10</v>
      </c>
      <c r="E40" t="s">
        <v>34</v>
      </c>
      <c r="F40">
        <f>F39-((3/7*H46)+0+(3/7*H42))</f>
        <v>7.60098536627829E-2</v>
      </c>
    </row>
    <row r="41" spans="1:8" x14ac:dyDescent="0.25">
      <c r="A41" s="1">
        <v>7</v>
      </c>
      <c r="B41" s="1" t="s">
        <v>16</v>
      </c>
      <c r="C41" s="1" t="s">
        <v>10</v>
      </c>
      <c r="H41" t="s">
        <v>18</v>
      </c>
    </row>
    <row r="42" spans="1:8" x14ac:dyDescent="0.25">
      <c r="A42" s="1">
        <v>10</v>
      </c>
      <c r="B42" s="1" t="s">
        <v>8</v>
      </c>
      <c r="C42" s="1" t="s">
        <v>10</v>
      </c>
      <c r="E42" t="s">
        <v>44</v>
      </c>
      <c r="F42" s="8" t="s">
        <v>23</v>
      </c>
      <c r="G42">
        <v>2</v>
      </c>
      <c r="H42" s="9">
        <f>-(2/3*LOG(2/3,2))-(1/3*LOG(1/3,2))</f>
        <v>0.91829583405448956</v>
      </c>
    </row>
    <row r="43" spans="1:8" x14ac:dyDescent="0.25">
      <c r="A43" s="1">
        <v>11</v>
      </c>
      <c r="B43" s="1" t="s">
        <v>16</v>
      </c>
      <c r="C43" s="1" t="s">
        <v>9</v>
      </c>
      <c r="F43" s="4" t="s">
        <v>11</v>
      </c>
      <c r="G43">
        <v>1</v>
      </c>
      <c r="H43" s="9"/>
    </row>
    <row r="44" spans="1:8" x14ac:dyDescent="0.25">
      <c r="A44" s="1">
        <v>12</v>
      </c>
      <c r="B44" s="1" t="s">
        <v>8</v>
      </c>
      <c r="C44" s="1" t="s">
        <v>9</v>
      </c>
      <c r="E44" t="s">
        <v>45</v>
      </c>
      <c r="F44" s="8" t="s">
        <v>23</v>
      </c>
      <c r="G44">
        <v>1</v>
      </c>
      <c r="H44" s="9">
        <v>0</v>
      </c>
    </row>
    <row r="45" spans="1:8" x14ac:dyDescent="0.25">
      <c r="A45" s="1">
        <v>13</v>
      </c>
      <c r="B45" s="1" t="s">
        <v>15</v>
      </c>
      <c r="C45" s="1" t="s">
        <v>10</v>
      </c>
      <c r="F45" s="4" t="s">
        <v>11</v>
      </c>
      <c r="G45">
        <v>0</v>
      </c>
      <c r="H45" s="9"/>
    </row>
    <row r="46" spans="1:8" x14ac:dyDescent="0.25">
      <c r="A46" s="1">
        <v>14</v>
      </c>
      <c r="B46" s="1" t="s">
        <v>8</v>
      </c>
      <c r="C46" s="1" t="s">
        <v>10</v>
      </c>
      <c r="E46" t="s">
        <v>46</v>
      </c>
      <c r="F46" s="8" t="s">
        <v>23</v>
      </c>
      <c r="G46">
        <v>2</v>
      </c>
      <c r="H46" s="9">
        <f>-(2/3*LOG(2/3,2))-(1/3*LOG(1/3,2))</f>
        <v>0.91829583405448956</v>
      </c>
    </row>
    <row r="47" spans="1:8" x14ac:dyDescent="0.25">
      <c r="F47" s="4" t="s">
        <v>11</v>
      </c>
      <c r="G47">
        <v>1</v>
      </c>
      <c r="H47" s="9"/>
    </row>
    <row r="48" spans="1:8" x14ac:dyDescent="0.25">
      <c r="G48">
        <f>SUM(G42:G47)</f>
        <v>7</v>
      </c>
    </row>
  </sheetData>
  <mergeCells count="22">
    <mergeCell ref="Q20:Q21"/>
    <mergeCell ref="Q23:Q24"/>
    <mergeCell ref="N26:N27"/>
    <mergeCell ref="J29:J30"/>
    <mergeCell ref="L29:L30"/>
    <mergeCell ref="O17:O18"/>
    <mergeCell ref="O20:O21"/>
    <mergeCell ref="O23:O24"/>
    <mergeCell ref="H46:H47"/>
    <mergeCell ref="L16:L17"/>
    <mergeCell ref="K20:K21"/>
    <mergeCell ref="M20:M21"/>
    <mergeCell ref="K23:K24"/>
    <mergeCell ref="J26:J27"/>
    <mergeCell ref="L26:L27"/>
    <mergeCell ref="H32:H33"/>
    <mergeCell ref="H34:H35"/>
    <mergeCell ref="H42:H43"/>
    <mergeCell ref="H44:H45"/>
    <mergeCell ref="H18:H19"/>
    <mergeCell ref="H20:H21"/>
    <mergeCell ref="H22:H23"/>
  </mergeCells>
  <conditionalFormatting sqref="B2:B8">
    <cfRule type="cellIs" dxfId="16" priority="4" operator="equal">
      <formula>"inter"</formula>
    </cfRule>
  </conditionalFormatting>
  <conditionalFormatting sqref="B1:B8">
    <cfRule type="containsText" dxfId="10" priority="3" operator="containsText" text="inter">
      <formula>NOT(ISERROR(SEARCH("inter",B1)))</formula>
    </cfRule>
    <cfRule type="containsText" dxfId="11" priority="2" operator="containsText" text="beg">
      <formula>NOT(ISERROR(SEARCH("beg",B1)))</formula>
    </cfRule>
    <cfRule type="containsText" dxfId="12" priority="1" operator="containsText" text="expe">
      <formula>NOT(ISERROR(SEARCH("expe",B1)))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3D78-9C5E-483D-8D6C-CCA284B504CE}">
  <dimension ref="A1:F9"/>
  <sheetViews>
    <sheetView workbookViewId="0">
      <selection activeCell="H9" sqref="H9"/>
    </sheetView>
  </sheetViews>
  <sheetFormatPr defaultRowHeight="15" x14ac:dyDescent="0.25"/>
  <cols>
    <col min="2" max="2" width="14" customWidth="1"/>
    <col min="3" max="3" width="16.5703125" customWidth="1"/>
    <col min="4" max="4" width="12.5703125" customWidth="1"/>
    <col min="5" max="5" width="14.28515625" customWidth="1"/>
    <col min="6" max="6" width="12.7109375" customWidth="1"/>
  </cols>
  <sheetData>
    <row r="1" spans="1:6" x14ac:dyDescent="0.25">
      <c r="A1" s="1" t="s">
        <v>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2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1">
        <v>2</v>
      </c>
      <c r="B3" s="1" t="s">
        <v>12</v>
      </c>
      <c r="C3" s="1" t="s">
        <v>14</v>
      </c>
      <c r="D3" s="1" t="s">
        <v>7</v>
      </c>
      <c r="E3" s="1" t="s">
        <v>15</v>
      </c>
      <c r="F3" s="1" t="s">
        <v>9</v>
      </c>
    </row>
    <row r="4" spans="1:6" x14ac:dyDescent="0.25">
      <c r="A4" s="1">
        <v>4</v>
      </c>
      <c r="B4" s="1" t="s">
        <v>12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25">
      <c r="A5" s="1">
        <v>5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5">
      <c r="A6" s="1">
        <v>6</v>
      </c>
      <c r="B6" s="1" t="s">
        <v>13</v>
      </c>
      <c r="C6" s="1" t="s">
        <v>6</v>
      </c>
      <c r="D6" s="1" t="s">
        <v>7</v>
      </c>
      <c r="E6" s="1" t="s">
        <v>16</v>
      </c>
      <c r="F6" s="1" t="s">
        <v>9</v>
      </c>
    </row>
    <row r="7" spans="1:6" x14ac:dyDescent="0.25">
      <c r="A7" s="1">
        <v>8</v>
      </c>
      <c r="B7" s="1" t="s">
        <v>5</v>
      </c>
      <c r="C7" s="1" t="s">
        <v>14</v>
      </c>
      <c r="D7" s="1" t="s">
        <v>7</v>
      </c>
      <c r="E7" s="1" t="s">
        <v>8</v>
      </c>
      <c r="F7" s="1" t="s">
        <v>9</v>
      </c>
    </row>
    <row r="8" spans="1:6" x14ac:dyDescent="0.25">
      <c r="A8" s="1">
        <v>9</v>
      </c>
      <c r="B8" s="1" t="s">
        <v>5</v>
      </c>
      <c r="C8" s="1" t="s">
        <v>6</v>
      </c>
      <c r="D8" s="1" t="s">
        <v>7</v>
      </c>
      <c r="E8" s="1" t="s">
        <v>16</v>
      </c>
      <c r="F8" s="1" t="s">
        <v>9</v>
      </c>
    </row>
    <row r="9" spans="1:6" x14ac:dyDescent="0.25">
      <c r="A9" s="1">
        <v>15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10</v>
      </c>
    </row>
  </sheetData>
  <conditionalFormatting sqref="B2:B9">
    <cfRule type="containsText" dxfId="6" priority="2" operator="containsText" text="Interm">
      <formula>NOT(ISERROR(SEARCH("Interm",B2)))</formula>
    </cfRule>
    <cfRule type="containsText" dxfId="5" priority="3" operator="containsText" text="Expert">
      <formula>NOT(ISERROR(SEARCH("Expert",B2)))</formula>
    </cfRule>
  </conditionalFormatting>
  <conditionalFormatting sqref="B3:B4">
    <cfRule type="containsText" dxfId="4" priority="1" operator="containsText" text="Beginner">
      <formula>NOT(ISERROR(SEARCH("Beginner",B3)))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B511-0F69-4F3D-A9E2-7AA78A074917}">
  <dimension ref="A1:F8"/>
  <sheetViews>
    <sheetView workbookViewId="0">
      <selection activeCell="G11" sqref="G11"/>
    </sheetView>
  </sheetViews>
  <sheetFormatPr defaultRowHeight="15" x14ac:dyDescent="0.25"/>
  <cols>
    <col min="2" max="2" width="16" customWidth="1"/>
    <col min="3" max="3" width="10.42578125" customWidth="1"/>
    <col min="4" max="4" width="13.7109375" customWidth="1"/>
    <col min="5" max="5" width="16.5703125" customWidth="1"/>
  </cols>
  <sheetData>
    <row r="1" spans="1:6" x14ac:dyDescent="0.25">
      <c r="A1" s="1" t="s">
        <v>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3</v>
      </c>
      <c r="B2" s="1" t="s">
        <v>13</v>
      </c>
      <c r="C2" s="1" t="s">
        <v>6</v>
      </c>
      <c r="D2" s="1" t="s">
        <v>2</v>
      </c>
      <c r="E2" s="1" t="s">
        <v>16</v>
      </c>
      <c r="F2" s="1" t="s">
        <v>10</v>
      </c>
    </row>
    <row r="3" spans="1:6" x14ac:dyDescent="0.25">
      <c r="A3" s="1">
        <v>7</v>
      </c>
      <c r="B3" s="1" t="s">
        <v>12</v>
      </c>
      <c r="C3" s="1" t="s">
        <v>6</v>
      </c>
      <c r="D3" s="1" t="s">
        <v>2</v>
      </c>
      <c r="E3" s="1" t="s">
        <v>16</v>
      </c>
      <c r="F3" s="1" t="s">
        <v>10</v>
      </c>
    </row>
    <row r="4" spans="1:6" x14ac:dyDescent="0.25">
      <c r="A4" s="1">
        <v>10</v>
      </c>
      <c r="B4" s="1" t="s">
        <v>13</v>
      </c>
      <c r="C4" s="1" t="s">
        <v>6</v>
      </c>
      <c r="D4" s="1" t="s">
        <v>2</v>
      </c>
      <c r="E4" s="1" t="s">
        <v>8</v>
      </c>
      <c r="F4" s="1" t="s">
        <v>10</v>
      </c>
    </row>
    <row r="5" spans="1:6" x14ac:dyDescent="0.25">
      <c r="A5" s="1">
        <v>11</v>
      </c>
      <c r="B5" s="1" t="s">
        <v>12</v>
      </c>
      <c r="C5" s="1" t="s">
        <v>6</v>
      </c>
      <c r="D5" s="1" t="s">
        <v>2</v>
      </c>
      <c r="E5" s="1" t="s">
        <v>16</v>
      </c>
      <c r="F5" s="1" t="s">
        <v>9</v>
      </c>
    </row>
    <row r="6" spans="1:6" x14ac:dyDescent="0.25">
      <c r="A6" s="1">
        <v>12</v>
      </c>
      <c r="B6" s="1" t="s">
        <v>12</v>
      </c>
      <c r="C6" s="1" t="s">
        <v>14</v>
      </c>
      <c r="D6" s="1" t="s">
        <v>2</v>
      </c>
      <c r="E6" s="1" t="s">
        <v>8</v>
      </c>
      <c r="F6" s="1" t="s">
        <v>9</v>
      </c>
    </row>
    <row r="7" spans="1:6" x14ac:dyDescent="0.25">
      <c r="A7" s="1">
        <v>13</v>
      </c>
      <c r="B7" s="1" t="s">
        <v>5</v>
      </c>
      <c r="C7" s="1" t="s">
        <v>6</v>
      </c>
      <c r="D7" s="1" t="s">
        <v>2</v>
      </c>
      <c r="E7" s="1" t="s">
        <v>15</v>
      </c>
      <c r="F7" s="1" t="s">
        <v>10</v>
      </c>
    </row>
    <row r="8" spans="1:6" x14ac:dyDescent="0.25">
      <c r="A8" s="1">
        <v>14</v>
      </c>
      <c r="B8" s="1" t="s">
        <v>5</v>
      </c>
      <c r="C8" s="1" t="s">
        <v>14</v>
      </c>
      <c r="D8" s="1" t="s">
        <v>2</v>
      </c>
      <c r="E8" s="1" t="s">
        <v>8</v>
      </c>
      <c r="F8" s="1" t="s">
        <v>10</v>
      </c>
    </row>
  </sheetData>
  <conditionalFormatting sqref="B2:B8">
    <cfRule type="cellIs" dxfId="3" priority="4" operator="equal">
      <formula>"inter"</formula>
    </cfRule>
  </conditionalFormatting>
  <conditionalFormatting sqref="B1:B8">
    <cfRule type="containsText" dxfId="0" priority="1" operator="containsText" text="expe">
      <formula>NOT(ISERROR(SEARCH("expe",B1)))</formula>
    </cfRule>
    <cfRule type="containsText" dxfId="1" priority="2" operator="containsText" text="beg">
      <formula>NOT(ISERROR(SEARCH("beg",B1)))</formula>
    </cfRule>
    <cfRule type="containsText" dxfId="2" priority="3" operator="containsText" text="inter">
      <formula>NOT(ISERROR(SEARCH("inter",B1)))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tahap1</vt:lpstr>
      <vt:lpstr>tahap2_freshman</vt:lpstr>
      <vt:lpstr>tahap2_experience</vt:lpstr>
      <vt:lpstr>tahap3_expertFreshman</vt:lpstr>
      <vt:lpstr>tahap3_beginnerExperience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Fadhlurrahman</dc:creator>
  <cp:lastModifiedBy>Afif Fadhlurrahman</cp:lastModifiedBy>
  <dcterms:created xsi:type="dcterms:W3CDTF">2020-11-05T12:45:01Z</dcterms:created>
  <dcterms:modified xsi:type="dcterms:W3CDTF">2020-11-06T06:28:14Z</dcterms:modified>
</cp:coreProperties>
</file>