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
    </mc:Choice>
  </mc:AlternateContent>
  <xr:revisionPtr revIDLastSave="0" documentId="13_ncr:1_{FCD631ED-AE57-43AC-A9AF-D155D579ACCB}" xr6:coauthVersionLast="47" xr6:coauthVersionMax="47" xr10:uidLastSave="{00000000-0000-0000-0000-000000000000}"/>
  <bookViews>
    <workbookView xWindow="-120" yWindow="-120" windowWidth="29040" windowHeight="15720" tabRatio="446" xr2:uid="{00000000-000D-0000-FFFF-FFFF00000000}"/>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<sst xmlns="http://schemas.openxmlformats.org/spreadsheetml/2006/main" count="80859" uniqueCount="16036">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</sst>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59" zoomScale="23" zoomScaleNormal="20" zoomScaleSheetLayoutView="23" zoomScalePageLayoutView="39" workbookViewId="0">
      <selection activeCell="AD82" sqref="AD82:AE82"/>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20</v>
      </c>
      <c r="AE3" s="661" t="str">
        <f>UPPER("/ "&amp;TEXT(AQ3,"MMM")&amp;"  / 2026 - 8h00")</f>
        <v>/ AGO  / 2026 - 8H00</v>
      </c>
      <c r="AF3" s="661"/>
      <c r="AG3" s="661"/>
      <c r="AH3" s="661"/>
      <c r="AL3" s="1"/>
      <c r="AM3" s="1"/>
      <c r="AN3" s="1"/>
      <c r="AO3" s="1"/>
      <c r="AP3" s="1"/>
      <c r="AQ3" s="645">
        <v>46254</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21</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20</v>
      </c>
      <c r="AE5" s="661" t="str">
        <f>UPPER("/ "&amp;TEXT(AQ3,"MMM")&amp;"  / 2026 - 8h15")</f>
        <v>/ AGO  / 2026 - 8H15</v>
      </c>
      <c r="AF5" s="661"/>
      <c r="AG5" s="661"/>
      <c r="AH5" s="661"/>
      <c r="AL5" s="1"/>
      <c r="AM5" s="1"/>
      <c r="AN5" s="1"/>
      <c r="AO5" s="1"/>
      <c r="AP5" s="1"/>
      <c r="AQ5" s="653">
        <f>AQ3-1</f>
        <v>46253</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20</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46255</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4" t="s">
        <v>21</v>
      </c>
      <c r="AC10" s="552" t="s">
        <v>22</v>
      </c>
      <c r="AD10" s="554"/>
      <c r="AE10" s="642" t="s">
        <v>23</v>
      </c>
      <c r="AF10" s="642"/>
      <c r="BE10" s="1"/>
      <c r="BF10" s="1"/>
    </row>
    <row r="11" spans="1:58" s="227" customFormat="1" ht="66" customHeight="1">
      <c r="A11" s="260">
        <v>1</v>
      </c>
      <c r="B11" s="435" t="str">
        <f>B62</f>
        <v>Manaus</v>
      </c>
      <c r="C11" s="408">
        <v>112</v>
      </c>
      <c r="D11" s="409">
        <v>10</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557" t="s">
        <v>16032</v>
      </c>
      <c r="Z11" s="558"/>
      <c r="AA11" s="559"/>
      <c r="AB11" s="365">
        <f>SUM(C11)</f>
        <v>112</v>
      </c>
      <c r="AC11" s="560">
        <f>SUM(C12:C22,L11:L22,U11:U17)</f>
        <v>200</v>
      </c>
      <c r="AD11" s="562"/>
      <c r="AE11" s="643">
        <f>SUM(AB11:AD11)</f>
        <v>312</v>
      </c>
      <c r="AF11" s="643"/>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60" t="s">
        <v>18</v>
      </c>
      <c r="Z12" s="561"/>
      <c r="AA12" s="562"/>
      <c r="AB12" s="365">
        <f>SUM(D11)</f>
        <v>10</v>
      </c>
      <c r="AC12" s="560">
        <f>SUM(D12:D22,M11:M22,V11:V17)</f>
        <v>9</v>
      </c>
      <c r="AD12" s="562"/>
      <c r="AE12" s="643">
        <f>SUM(AB12:AD12)</f>
        <v>19</v>
      </c>
      <c r="AF12" s="643"/>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557" t="s">
        <v>19</v>
      </c>
      <c r="Z13" s="558"/>
      <c r="AA13" s="559"/>
      <c r="AB13" s="365">
        <f>SUM(E11)</f>
        <v>0</v>
      </c>
      <c r="AC13" s="560">
        <f>SUM(E12:E22,N11:N22,W11:W17)</f>
        <v>109</v>
      </c>
      <c r="AD13" s="562"/>
      <c r="AE13" s="643">
        <f>SUM(AB13:AD13)</f>
        <v>109</v>
      </c>
      <c r="AF13" s="643"/>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563" t="s">
        <v>23</v>
      </c>
      <c r="Z14" s="564"/>
      <c r="AA14" s="565"/>
      <c r="AB14" s="366">
        <f>SUM(AB11:AB13)</f>
        <v>122</v>
      </c>
      <c r="AC14" s="563">
        <f>SUM(AC11:AD13)</f>
        <v>318</v>
      </c>
      <c r="AD14" s="565"/>
      <c r="AE14" s="644">
        <f>SUM(AE11:AF13)</f>
        <v>440</v>
      </c>
      <c r="AF14" s="644"/>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458" t="s">
        <v>16025</v>
      </c>
      <c r="Q15" s="459"/>
      <c r="R15" s="459"/>
      <c r="S15" s="459"/>
      <c r="T15" s="460"/>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719" t="s">
        <v>16033</v>
      </c>
      <c r="Q17" s="720"/>
      <c r="R17" s="720"/>
      <c r="S17" s="720"/>
      <c r="T17" s="721"/>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731" t="s">
        <v>35</v>
      </c>
      <c r="H22" s="732"/>
      <c r="I22" s="732"/>
      <c r="J22" s="732"/>
      <c r="K22" s="733"/>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282</v>
      </c>
      <c r="M23" s="307">
        <f>SUM(D11:D22,M11:M22)</f>
        <v>19</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20/08/2026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20/08/2026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46253</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5</v>
      </c>
      <c r="D62" s="447"/>
      <c r="E62" s="448"/>
      <c r="F62" s="446">
        <v>22</v>
      </c>
      <c r="G62" s="447"/>
      <c r="H62" s="448"/>
      <c r="I62" s="449">
        <v>106</v>
      </c>
      <c r="J62" s="450"/>
      <c r="K62" s="451"/>
      <c r="L62" s="247"/>
      <c r="M62" s="305">
        <f>SUM(C62:H62)</f>
        <v>27</v>
      </c>
      <c r="N62" s="306"/>
      <c r="O62" s="247"/>
      <c r="P62" s="273">
        <v>1</v>
      </c>
      <c r="Q62" s="300" t="str">
        <f>B62</f>
        <v>Manaus</v>
      </c>
      <c r="R62" s="301"/>
      <c r="S62" s="301"/>
      <c r="T62" s="302"/>
      <c r="U62" s="436">
        <f t="shared" ref="U62:U92" si="4">AV62+C62</f>
        <v>405</v>
      </c>
      <c r="V62" s="437"/>
      <c r="W62" s="438"/>
      <c r="X62" s="436">
        <f>F62+AY62</f>
        <v>417</v>
      </c>
      <c r="Y62" s="437"/>
      <c r="Z62" s="438"/>
      <c r="AA62" s="439">
        <f t="shared" ref="AA62:AA92" si="5">I62+BB62</f>
        <v>1097</v>
      </c>
      <c r="AB62" s="440"/>
      <c r="AC62" s="441"/>
      <c r="AD62" s="545">
        <v>10</v>
      </c>
      <c r="AE62" s="546"/>
      <c r="AF62" s="547">
        <v>15474</v>
      </c>
      <c r="AG62" s="548"/>
      <c r="AH62" s="549"/>
      <c r="AI62" s="281"/>
      <c r="AJ62" s="311">
        <f t="shared" ref="AJ62:AJ71" si="6">SUM(U62:Z62)</f>
        <v>822</v>
      </c>
      <c r="AK62" s="279"/>
      <c r="AL62" s="275"/>
      <c r="AM62" s="275"/>
      <c r="AN62" s="275"/>
      <c r="AO62" s="1"/>
      <c r="AP62" s="1"/>
      <c r="AQ62" s="289">
        <v>1</v>
      </c>
      <c r="AR62" s="350" t="s">
        <v>24</v>
      </c>
      <c r="AS62" s="351"/>
      <c r="AT62" s="351"/>
      <c r="AU62" s="352"/>
      <c r="AV62" s="673">
        <v>400</v>
      </c>
      <c r="AW62" s="674"/>
      <c r="AX62" s="675"/>
      <c r="AY62" s="723">
        <v>395</v>
      </c>
      <c r="AZ62" s="674"/>
      <c r="BA62" s="675"/>
      <c r="BB62" s="724">
        <v>991</v>
      </c>
      <c r="BC62" s="725"/>
      <c r="BD62" s="726"/>
      <c r="BE62" s="686">
        <v>10</v>
      </c>
      <c r="BF62" s="687"/>
      <c r="BG62" s="683">
        <v>86897</v>
      </c>
      <c r="BH62" s="684"/>
      <c r="BI62" s="685"/>
      <c r="BJ62" s="343"/>
      <c r="BK62" s="355">
        <v>811</v>
      </c>
    </row>
    <row r="63" spans="1:63" ht="64.150000000000006" customHeight="1" thickTop="1" thickBot="1">
      <c r="A63" s="245"/>
      <c r="B63" s="240" t="s">
        <v>145</v>
      </c>
      <c r="C63" s="446"/>
      <c r="D63" s="447"/>
      <c r="E63" s="448"/>
      <c r="F63" s="446"/>
      <c r="G63" s="447"/>
      <c r="H63" s="448"/>
      <c r="I63" s="449"/>
      <c r="J63" s="450"/>
      <c r="K63" s="451"/>
      <c r="L63" s="247"/>
      <c r="M63" s="305">
        <f t="shared" ref="M63:M92" si="7">SUM(C63:H63)</f>
        <v>0</v>
      </c>
      <c r="N63" s="306"/>
      <c r="O63" s="247"/>
      <c r="P63" s="273">
        <v>2</v>
      </c>
      <c r="Q63" s="300" t="s">
        <v>145</v>
      </c>
      <c r="R63" s="301"/>
      <c r="S63" s="301"/>
      <c r="T63" s="302"/>
      <c r="U63" s="436">
        <f t="shared" si="4"/>
        <v>1</v>
      </c>
      <c r="V63" s="437"/>
      <c r="W63" s="438"/>
      <c r="X63" s="436">
        <f t="shared" ref="X63:X92" si="8">F63+AY63</f>
        <v>18</v>
      </c>
      <c r="Y63" s="437"/>
      <c r="Z63" s="438"/>
      <c r="AA63" s="439">
        <f t="shared" si="5"/>
        <v>58</v>
      </c>
      <c r="AB63" s="440"/>
      <c r="AC63" s="441"/>
      <c r="AD63" s="545">
        <v>326</v>
      </c>
      <c r="AE63" s="546"/>
      <c r="AF63" s="547">
        <v>352166</v>
      </c>
      <c r="AG63" s="548"/>
      <c r="AH63" s="549"/>
      <c r="AI63" s="281"/>
      <c r="AJ63" s="311">
        <f t="shared" si="6"/>
        <v>19</v>
      </c>
      <c r="AK63" s="279"/>
      <c r="AL63" s="275"/>
      <c r="AM63" s="275"/>
      <c r="AN63" s="275"/>
      <c r="AO63" s="1"/>
      <c r="AP63" s="1"/>
      <c r="AQ63" s="289">
        <v>2</v>
      </c>
      <c r="AR63" s="350" t="s">
        <v>145</v>
      </c>
      <c r="AS63" s="351"/>
      <c r="AT63" s="351"/>
      <c r="AU63" s="352"/>
      <c r="AV63" s="672">
        <v>1</v>
      </c>
      <c r="AW63" s="437"/>
      <c r="AX63" s="438"/>
      <c r="AY63" s="436">
        <v>18</v>
      </c>
      <c r="AZ63" s="437"/>
      <c r="BA63" s="438"/>
      <c r="BB63" s="439">
        <v>58</v>
      </c>
      <c r="BC63" s="440"/>
      <c r="BD63" s="676"/>
      <c r="BE63" s="686">
        <v>276</v>
      </c>
      <c r="BF63" s="687"/>
      <c r="BG63" s="683">
        <v>11166</v>
      </c>
      <c r="BH63" s="684"/>
      <c r="BI63" s="685"/>
      <c r="BJ63" s="343"/>
      <c r="BK63" s="355">
        <v>19</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71</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22</v>
      </c>
      <c r="AZ65" s="437"/>
      <c r="BA65" s="438"/>
      <c r="BB65" s="439">
        <v>67</v>
      </c>
      <c r="BC65" s="440"/>
      <c r="BD65" s="676"/>
      <c r="BE65" s="686">
        <v>71</v>
      </c>
      <c r="BF65" s="687"/>
      <c r="BG65" s="683">
        <v>20474</v>
      </c>
      <c r="BH65" s="684"/>
      <c r="BI65" s="685"/>
      <c r="BJ65" s="343"/>
      <c r="BK65" s="355">
        <v>33</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16</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9</v>
      </c>
      <c r="Y70" s="437"/>
      <c r="Z70" s="438"/>
      <c r="AA70" s="439">
        <f t="shared" si="5"/>
        <v>33</v>
      </c>
      <c r="AB70" s="440"/>
      <c r="AC70" s="441"/>
      <c r="AD70" s="545">
        <v>4</v>
      </c>
      <c r="AE70" s="546"/>
      <c r="AF70" s="547">
        <v>10800</v>
      </c>
      <c r="AG70" s="548"/>
      <c r="AH70" s="549"/>
      <c r="AI70" s="281"/>
      <c r="AJ70" s="311">
        <f t="shared" si="6"/>
        <v>11</v>
      </c>
      <c r="AK70" s="279"/>
      <c r="AL70" s="275"/>
      <c r="AM70" s="275"/>
      <c r="AN70" s="275"/>
      <c r="AO70" s="1"/>
      <c r="AP70" s="1"/>
      <c r="AQ70" s="289">
        <v>9</v>
      </c>
      <c r="AR70" s="350" t="s">
        <v>16022</v>
      </c>
      <c r="AS70" s="351"/>
      <c r="AT70" s="351"/>
      <c r="AU70" s="352"/>
      <c r="AV70" s="672">
        <v>2</v>
      </c>
      <c r="AW70" s="437"/>
      <c r="AX70" s="438"/>
      <c r="AY70" s="436">
        <v>9</v>
      </c>
      <c r="AZ70" s="437"/>
      <c r="BA70" s="438"/>
      <c r="BB70" s="439">
        <v>33</v>
      </c>
      <c r="BC70" s="440"/>
      <c r="BD70" s="676"/>
      <c r="BE70" s="686">
        <v>4</v>
      </c>
      <c r="BF70" s="687"/>
      <c r="BG70" s="683">
        <v>10800</v>
      </c>
      <c r="BH70" s="684"/>
      <c r="BI70" s="685"/>
      <c r="BJ70" s="343"/>
      <c r="BK70" s="355">
        <v>10</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v>2</v>
      </c>
      <c r="G73" s="447"/>
      <c r="H73" s="448"/>
      <c r="I73" s="449">
        <v>5</v>
      </c>
      <c r="J73" s="450"/>
      <c r="K73" s="451"/>
      <c r="L73" s="247"/>
      <c r="M73" s="305">
        <f>SUM(C73:H73)</f>
        <v>2</v>
      </c>
      <c r="N73" s="306"/>
      <c r="O73" s="247"/>
      <c r="P73" s="273">
        <v>12</v>
      </c>
      <c r="Q73" s="300" t="str">
        <f t="shared" ref="Q73:Q92" si="10">B73</f>
        <v>Humaitá</v>
      </c>
      <c r="R73" s="301"/>
      <c r="S73" s="301"/>
      <c r="T73" s="302"/>
      <c r="U73" s="436">
        <f t="shared" si="4"/>
        <v>9</v>
      </c>
      <c r="V73" s="437"/>
      <c r="W73" s="438"/>
      <c r="X73" s="436">
        <f t="shared" si="8"/>
        <v>64</v>
      </c>
      <c r="Y73" s="437"/>
      <c r="Z73" s="438"/>
      <c r="AA73" s="439">
        <f t="shared" si="5"/>
        <v>421</v>
      </c>
      <c r="AB73" s="440"/>
      <c r="AC73" s="441"/>
      <c r="AD73" s="545">
        <v>41</v>
      </c>
      <c r="AE73" s="546"/>
      <c r="AF73" s="547">
        <v>166690</v>
      </c>
      <c r="AG73" s="548"/>
      <c r="AH73" s="549"/>
      <c r="AI73" s="281"/>
      <c r="AJ73" s="311">
        <f t="shared" si="9"/>
        <v>73</v>
      </c>
      <c r="AK73" s="486"/>
      <c r="AL73" s="487"/>
      <c r="AM73" s="487"/>
      <c r="AN73" s="487"/>
      <c r="AO73" s="1"/>
      <c r="AP73" s="1"/>
      <c r="AQ73" s="289">
        <v>12</v>
      </c>
      <c r="AR73" s="350" t="s">
        <v>25</v>
      </c>
      <c r="AS73" s="351"/>
      <c r="AT73" s="351"/>
      <c r="AU73" s="352"/>
      <c r="AV73" s="672">
        <v>9</v>
      </c>
      <c r="AW73" s="437"/>
      <c r="AX73" s="438"/>
      <c r="AY73" s="436">
        <v>62</v>
      </c>
      <c r="AZ73" s="437"/>
      <c r="BA73" s="438"/>
      <c r="BB73" s="439">
        <v>416</v>
      </c>
      <c r="BC73" s="440"/>
      <c r="BD73" s="676"/>
      <c r="BE73" s="686">
        <v>41</v>
      </c>
      <c r="BF73" s="687"/>
      <c r="BG73" s="683">
        <v>166590</v>
      </c>
      <c r="BH73" s="684"/>
      <c r="BI73" s="685"/>
      <c r="BK73" s="355">
        <v>69</v>
      </c>
      <c r="BL73" s="258"/>
    </row>
    <row r="74" spans="1:64" ht="64.150000000000006" customHeight="1" thickTop="1" thickBot="1">
      <c r="A74" s="18">
        <v>3</v>
      </c>
      <c r="B74" s="240" t="s">
        <v>26</v>
      </c>
      <c r="C74" s="452"/>
      <c r="D74" s="453"/>
      <c r="E74" s="454"/>
      <c r="F74" s="455">
        <v>1</v>
      </c>
      <c r="G74" s="456"/>
      <c r="H74" s="457"/>
      <c r="I74" s="452">
        <v>2</v>
      </c>
      <c r="J74" s="453"/>
      <c r="K74" s="454"/>
      <c r="L74" s="247"/>
      <c r="M74" s="305">
        <f t="shared" si="7"/>
        <v>1</v>
      </c>
      <c r="N74" s="306"/>
      <c r="O74" s="247"/>
      <c r="P74" s="273">
        <v>13</v>
      </c>
      <c r="Q74" s="300" t="str">
        <f t="shared" si="10"/>
        <v>Iranduba</v>
      </c>
      <c r="R74" s="301"/>
      <c r="S74" s="301"/>
      <c r="T74" s="302"/>
      <c r="U74" s="436">
        <f t="shared" si="4"/>
        <v>5</v>
      </c>
      <c r="V74" s="437"/>
      <c r="W74" s="438"/>
      <c r="X74" s="436">
        <f t="shared" si="8"/>
        <v>31</v>
      </c>
      <c r="Y74" s="437"/>
      <c r="Z74" s="438"/>
      <c r="AA74" s="439">
        <f t="shared" si="5"/>
        <v>105</v>
      </c>
      <c r="AB74" s="440"/>
      <c r="AC74" s="441"/>
      <c r="AD74" s="545">
        <v>13</v>
      </c>
      <c r="AE74" s="546"/>
      <c r="AF74" s="547">
        <v>26860</v>
      </c>
      <c r="AG74" s="548"/>
      <c r="AH74" s="549"/>
      <c r="AI74" s="281"/>
      <c r="AJ74" s="311">
        <f t="shared" si="9"/>
        <v>36</v>
      </c>
      <c r="AK74" s="279"/>
      <c r="AL74" s="275"/>
      <c r="AM74" s="275"/>
      <c r="AN74" s="275"/>
      <c r="AO74" s="1"/>
      <c r="AP74" s="1"/>
      <c r="AQ74" s="289">
        <v>13</v>
      </c>
      <c r="AR74" s="350" t="s">
        <v>26</v>
      </c>
      <c r="AS74" s="351"/>
      <c r="AT74" s="351"/>
      <c r="AU74" s="352"/>
      <c r="AV74" s="672">
        <v>5</v>
      </c>
      <c r="AW74" s="437"/>
      <c r="AX74" s="438"/>
      <c r="AY74" s="436">
        <v>30</v>
      </c>
      <c r="AZ74" s="437"/>
      <c r="BA74" s="438"/>
      <c r="BB74" s="439">
        <v>103</v>
      </c>
      <c r="BC74" s="440"/>
      <c r="BD74" s="676"/>
      <c r="BE74" s="686">
        <v>13</v>
      </c>
      <c r="BF74" s="687"/>
      <c r="BG74" s="683">
        <v>26860</v>
      </c>
      <c r="BH74" s="684"/>
      <c r="BI74" s="685"/>
      <c r="BJ74" s="343"/>
      <c r="BK74" s="355">
        <v>36</v>
      </c>
      <c r="BL74" s="356"/>
    </row>
    <row r="75" spans="1:64" ht="64.150000000000006" customHeight="1" thickTop="1" thickBot="1">
      <c r="A75" s="19">
        <v>4</v>
      </c>
      <c r="B75" s="240" t="s">
        <v>27</v>
      </c>
      <c r="C75" s="446">
        <v>1</v>
      </c>
      <c r="D75" s="447"/>
      <c r="E75" s="448"/>
      <c r="F75" s="446">
        <v>1</v>
      </c>
      <c r="G75" s="447"/>
      <c r="H75" s="448"/>
      <c r="I75" s="449">
        <v>1</v>
      </c>
      <c r="J75" s="450"/>
      <c r="K75" s="451"/>
      <c r="L75" s="247"/>
      <c r="M75" s="305">
        <f t="shared" si="7"/>
        <v>2</v>
      </c>
      <c r="N75" s="306"/>
      <c r="O75" s="247"/>
      <c r="P75" s="273">
        <v>14</v>
      </c>
      <c r="Q75" s="300" t="str">
        <f t="shared" si="10"/>
        <v>Itacoatiara</v>
      </c>
      <c r="R75" s="301"/>
      <c r="S75" s="301"/>
      <c r="T75" s="302"/>
      <c r="U75" s="436">
        <f t="shared" si="4"/>
        <v>11</v>
      </c>
      <c r="V75" s="437"/>
      <c r="W75" s="438"/>
      <c r="X75" s="436">
        <f t="shared" si="8"/>
        <v>16</v>
      </c>
      <c r="Y75" s="437"/>
      <c r="Z75" s="438"/>
      <c r="AA75" s="439">
        <f t="shared" si="5"/>
        <v>33</v>
      </c>
      <c r="AB75" s="440"/>
      <c r="AC75" s="441"/>
      <c r="AD75" s="545">
        <v>29</v>
      </c>
      <c r="AE75" s="546"/>
      <c r="AF75" s="547">
        <v>30500</v>
      </c>
      <c r="AG75" s="548"/>
      <c r="AH75" s="549"/>
      <c r="AI75" s="281"/>
      <c r="AJ75" s="311">
        <f t="shared" si="9"/>
        <v>27</v>
      </c>
      <c r="AK75" s="279"/>
      <c r="AL75" s="275"/>
      <c r="AM75" s="275"/>
      <c r="AN75" s="275"/>
      <c r="AO75" s="1"/>
      <c r="AP75" s="1"/>
      <c r="AQ75" s="289">
        <v>14</v>
      </c>
      <c r="AR75" s="350" t="s">
        <v>27</v>
      </c>
      <c r="AS75" s="351"/>
      <c r="AT75" s="351"/>
      <c r="AU75" s="352"/>
      <c r="AV75" s="672">
        <v>10</v>
      </c>
      <c r="AW75" s="437"/>
      <c r="AX75" s="438"/>
      <c r="AY75" s="436">
        <v>15</v>
      </c>
      <c r="AZ75" s="437"/>
      <c r="BA75" s="438"/>
      <c r="BB75" s="439">
        <v>32</v>
      </c>
      <c r="BC75" s="440"/>
      <c r="BD75" s="676"/>
      <c r="BE75" s="686">
        <v>29</v>
      </c>
      <c r="BF75" s="687"/>
      <c r="BG75" s="683">
        <v>30500</v>
      </c>
      <c r="BH75" s="684"/>
      <c r="BI75" s="685"/>
      <c r="BJ75" s="343"/>
      <c r="BK75" s="355">
        <v>25</v>
      </c>
      <c r="BL75" s="356"/>
    </row>
    <row r="76" spans="1:64" ht="64.150000000000006" customHeight="1" thickTop="1" thickBot="1">
      <c r="A76" s="236"/>
      <c r="B76" s="240" t="s">
        <v>16025</v>
      </c>
      <c r="C76" s="600"/>
      <c r="D76" s="447"/>
      <c r="E76" s="448"/>
      <c r="F76" s="704">
        <v>1</v>
      </c>
      <c r="G76" s="705"/>
      <c r="H76" s="706"/>
      <c r="I76" s="713">
        <v>1</v>
      </c>
      <c r="J76" s="714"/>
      <c r="K76" s="715"/>
      <c r="L76" s="247"/>
      <c r="M76" s="305">
        <f t="shared" si="7"/>
        <v>1</v>
      </c>
      <c r="N76" s="306"/>
      <c r="O76" s="247"/>
      <c r="P76" s="273">
        <v>15</v>
      </c>
      <c r="Q76" s="300" t="str">
        <f t="shared" si="10"/>
        <v>Itapiranga</v>
      </c>
      <c r="R76" s="301"/>
      <c r="S76" s="301"/>
      <c r="T76" s="302"/>
      <c r="U76" s="436">
        <f t="shared" si="4"/>
        <v>4</v>
      </c>
      <c r="V76" s="437"/>
      <c r="W76" s="438"/>
      <c r="X76" s="436">
        <f t="shared" si="8"/>
        <v>18</v>
      </c>
      <c r="Y76" s="437"/>
      <c r="Z76" s="438"/>
      <c r="AA76" s="439">
        <f t="shared" si="5"/>
        <v>376</v>
      </c>
      <c r="AB76" s="440"/>
      <c r="AC76" s="441"/>
      <c r="AD76" s="545">
        <v>4</v>
      </c>
      <c r="AE76" s="546"/>
      <c r="AF76" s="547">
        <v>31595</v>
      </c>
      <c r="AG76" s="548"/>
      <c r="AH76" s="549"/>
      <c r="AI76" s="281"/>
      <c r="AJ76" s="311">
        <f t="shared" si="9"/>
        <v>22</v>
      </c>
      <c r="AK76" s="279"/>
      <c r="AL76" s="275"/>
      <c r="AM76" s="275"/>
      <c r="AN76" s="275"/>
      <c r="AO76" s="1"/>
      <c r="AP76" s="1"/>
      <c r="AQ76" s="289">
        <v>15</v>
      </c>
      <c r="AR76" s="350" t="s">
        <v>16025</v>
      </c>
      <c r="AS76" s="351"/>
      <c r="AT76" s="351"/>
      <c r="AU76" s="352"/>
      <c r="AV76" s="672">
        <v>4</v>
      </c>
      <c r="AW76" s="437"/>
      <c r="AX76" s="438"/>
      <c r="AY76" s="436">
        <v>17</v>
      </c>
      <c r="AZ76" s="437"/>
      <c r="BA76" s="438"/>
      <c r="BB76" s="439">
        <v>375</v>
      </c>
      <c r="BC76" s="440"/>
      <c r="BD76" s="676"/>
      <c r="BE76" s="686">
        <v>4</v>
      </c>
      <c r="BF76" s="687"/>
      <c r="BG76" s="683">
        <v>31595</v>
      </c>
      <c r="BH76" s="684"/>
      <c r="BI76" s="685"/>
      <c r="BJ76" s="343"/>
      <c r="BK76" s="355">
        <v>21</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2</v>
      </c>
      <c r="Y77" s="437"/>
      <c r="Z77" s="438"/>
      <c r="AA77" s="439">
        <f t="shared" si="5"/>
        <v>4</v>
      </c>
      <c r="AB77" s="440"/>
      <c r="AC77" s="441"/>
      <c r="AD77" s="545">
        <v>1</v>
      </c>
      <c r="AE77" s="546"/>
      <c r="AF77" s="547">
        <v>0</v>
      </c>
      <c r="AG77" s="548"/>
      <c r="AH77" s="549"/>
      <c r="AI77" s="281"/>
      <c r="AJ77" s="311">
        <f t="shared" si="9"/>
        <v>5</v>
      </c>
      <c r="AK77" s="279"/>
      <c r="AL77" s="275"/>
      <c r="AM77" s="275"/>
      <c r="AN77" s="275"/>
      <c r="AO77" s="1"/>
      <c r="AP77" s="1"/>
      <c r="AQ77" s="289">
        <v>16</v>
      </c>
      <c r="AR77" s="350" t="s">
        <v>16010</v>
      </c>
      <c r="AS77" s="351"/>
      <c r="AT77" s="351"/>
      <c r="AU77" s="352"/>
      <c r="AV77" s="672">
        <v>3</v>
      </c>
      <c r="AW77" s="437"/>
      <c r="AX77" s="438"/>
      <c r="AY77" s="436">
        <v>2</v>
      </c>
      <c r="AZ77" s="437"/>
      <c r="BA77" s="438"/>
      <c r="BB77" s="439">
        <v>4</v>
      </c>
      <c r="BC77" s="440"/>
      <c r="BD77" s="676"/>
      <c r="BE77" s="686">
        <v>1</v>
      </c>
      <c r="BF77" s="687"/>
      <c r="BG77" s="683">
        <v>0</v>
      </c>
      <c r="BH77" s="684"/>
      <c r="BI77" s="685"/>
      <c r="BJ77" s="343"/>
      <c r="BK77" s="355">
        <v>4</v>
      </c>
      <c r="BL77" s="356"/>
    </row>
    <row r="78" spans="1:64" ht="64.150000000000006" customHeight="1" thickTop="1" thickBot="1">
      <c r="A78" s="18">
        <v>5</v>
      </c>
      <c r="B78" s="240" t="s">
        <v>171</v>
      </c>
      <c r="C78" s="446"/>
      <c r="D78" s="447"/>
      <c r="E78" s="448"/>
      <c r="F78" s="446">
        <v>2</v>
      </c>
      <c r="G78" s="447"/>
      <c r="H78" s="448"/>
      <c r="I78" s="449">
        <v>3</v>
      </c>
      <c r="J78" s="450"/>
      <c r="K78" s="451"/>
      <c r="L78" s="247"/>
      <c r="M78" s="305">
        <f t="shared" si="7"/>
        <v>2</v>
      </c>
      <c r="N78" s="306"/>
      <c r="O78" s="247"/>
      <c r="P78" s="273">
        <v>17</v>
      </c>
      <c r="Q78" s="300" t="str">
        <f t="shared" si="10"/>
        <v>Lábrea</v>
      </c>
      <c r="R78" s="301"/>
      <c r="S78" s="301"/>
      <c r="T78" s="302"/>
      <c r="U78" s="436">
        <f t="shared" si="4"/>
        <v>4</v>
      </c>
      <c r="V78" s="437"/>
      <c r="W78" s="438"/>
      <c r="X78" s="436">
        <f t="shared" si="8"/>
        <v>37</v>
      </c>
      <c r="Y78" s="437"/>
      <c r="Z78" s="438"/>
      <c r="AA78" s="439">
        <f t="shared" si="5"/>
        <v>224</v>
      </c>
      <c r="AB78" s="440"/>
      <c r="AC78" s="441"/>
      <c r="AD78" s="545">
        <v>50</v>
      </c>
      <c r="AE78" s="546"/>
      <c r="AF78" s="547">
        <v>209000</v>
      </c>
      <c r="AG78" s="548"/>
      <c r="AH78" s="549"/>
      <c r="AI78" s="281"/>
      <c r="AJ78" s="311">
        <f t="shared" si="9"/>
        <v>41</v>
      </c>
      <c r="AK78" s="279"/>
      <c r="AL78" s="275"/>
      <c r="AM78" s="275"/>
      <c r="AN78" s="275"/>
      <c r="AO78" s="1"/>
      <c r="AP78" s="1"/>
      <c r="AQ78" s="289">
        <v>17</v>
      </c>
      <c r="AR78" s="350" t="s">
        <v>171</v>
      </c>
      <c r="AS78" s="351"/>
      <c r="AT78" s="351"/>
      <c r="AU78" s="352"/>
      <c r="AV78" s="672">
        <v>4</v>
      </c>
      <c r="AW78" s="437"/>
      <c r="AX78" s="438"/>
      <c r="AY78" s="436">
        <v>35</v>
      </c>
      <c r="AZ78" s="437"/>
      <c r="BA78" s="438"/>
      <c r="BB78" s="439">
        <v>221</v>
      </c>
      <c r="BC78" s="440"/>
      <c r="BD78" s="676"/>
      <c r="BE78" s="686">
        <v>50</v>
      </c>
      <c r="BF78" s="687"/>
      <c r="BG78" s="683">
        <v>208900</v>
      </c>
      <c r="BH78" s="684"/>
      <c r="BI78" s="685"/>
      <c r="BJ78" s="343"/>
      <c r="BK78" s="355">
        <v>38</v>
      </c>
      <c r="BL78" s="356"/>
    </row>
    <row r="79" spans="1:64" ht="64.150000000000006" customHeight="1" thickTop="1" thickBot="1">
      <c r="A79" s="245"/>
      <c r="B79" s="240" t="s">
        <v>29</v>
      </c>
      <c r="C79" s="452"/>
      <c r="D79" s="453"/>
      <c r="E79" s="454"/>
      <c r="F79" s="455">
        <v>4</v>
      </c>
      <c r="G79" s="456"/>
      <c r="H79" s="457"/>
      <c r="I79" s="452">
        <v>27</v>
      </c>
      <c r="J79" s="453"/>
      <c r="K79" s="454"/>
      <c r="L79" s="247"/>
      <c r="M79" s="305">
        <f t="shared" si="7"/>
        <v>4</v>
      </c>
      <c r="N79" s="306"/>
      <c r="O79" s="247"/>
      <c r="P79" s="273">
        <v>18</v>
      </c>
      <c r="Q79" s="300" t="str">
        <f t="shared" si="10"/>
        <v>Manacapuru</v>
      </c>
      <c r="R79" s="301"/>
      <c r="S79" s="301"/>
      <c r="T79" s="302"/>
      <c r="U79" s="436">
        <f t="shared" si="4"/>
        <v>11</v>
      </c>
      <c r="V79" s="437"/>
      <c r="W79" s="438"/>
      <c r="X79" s="436">
        <f t="shared" si="8"/>
        <v>40</v>
      </c>
      <c r="Y79" s="437"/>
      <c r="Z79" s="438"/>
      <c r="AA79" s="439">
        <f t="shared" si="5"/>
        <v>340</v>
      </c>
      <c r="AB79" s="440"/>
      <c r="AC79" s="441"/>
      <c r="AD79" s="545">
        <v>37</v>
      </c>
      <c r="AE79" s="546"/>
      <c r="AF79" s="547">
        <v>14700</v>
      </c>
      <c r="AG79" s="548"/>
      <c r="AH79" s="549"/>
      <c r="AI79" s="281"/>
      <c r="AJ79" s="311">
        <f t="shared" si="9"/>
        <v>51</v>
      </c>
      <c r="AK79" s="279"/>
      <c r="AL79" s="275"/>
      <c r="AM79" s="275"/>
      <c r="AN79" s="275"/>
      <c r="AO79" s="1"/>
      <c r="AP79" s="1"/>
      <c r="AQ79" s="289">
        <v>18</v>
      </c>
      <c r="AR79" s="350" t="s">
        <v>29</v>
      </c>
      <c r="AS79" s="351"/>
      <c r="AT79" s="351"/>
      <c r="AU79" s="352"/>
      <c r="AV79" s="672">
        <v>11</v>
      </c>
      <c r="AW79" s="437"/>
      <c r="AX79" s="438"/>
      <c r="AY79" s="436">
        <v>36</v>
      </c>
      <c r="AZ79" s="437"/>
      <c r="BA79" s="438"/>
      <c r="BB79" s="439">
        <v>313</v>
      </c>
      <c r="BC79" s="440"/>
      <c r="BD79" s="676"/>
      <c r="BE79" s="686">
        <v>35</v>
      </c>
      <c r="BF79" s="687"/>
      <c r="BG79" s="683">
        <v>12900</v>
      </c>
      <c r="BH79" s="684"/>
      <c r="BI79" s="685"/>
      <c r="BJ79" s="343"/>
      <c r="BK79" s="355">
        <v>48</v>
      </c>
      <c r="BL79" s="356"/>
    </row>
    <row r="80" spans="1:64" ht="64.150000000000006" customHeight="1" thickTop="1" thickBot="1">
      <c r="A80" s="245"/>
      <c r="B80" s="240" t="s">
        <v>190</v>
      </c>
      <c r="C80" s="446"/>
      <c r="D80" s="447"/>
      <c r="E80" s="448"/>
      <c r="F80" s="446"/>
      <c r="G80" s="447"/>
      <c r="H80" s="448"/>
      <c r="I80" s="449"/>
      <c r="J80" s="450"/>
      <c r="K80" s="451"/>
      <c r="L80" s="247"/>
      <c r="M80" s="305">
        <f t="shared" si="7"/>
        <v>0</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16</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14</v>
      </c>
      <c r="AZ80" s="437"/>
      <c r="BA80" s="438"/>
      <c r="BB80" s="439">
        <v>67</v>
      </c>
      <c r="BC80" s="440"/>
      <c r="BD80" s="676"/>
      <c r="BE80" s="686">
        <v>15</v>
      </c>
      <c r="BF80" s="687"/>
      <c r="BG80" s="683">
        <v>28350</v>
      </c>
      <c r="BH80" s="684"/>
      <c r="BI80" s="685"/>
      <c r="BJ80" s="343"/>
      <c r="BK80" s="355">
        <v>16</v>
      </c>
      <c r="BL80" s="356"/>
    </row>
    <row r="81" spans="1:64" ht="64.150000000000006" customHeight="1" thickTop="1" thickBot="1">
      <c r="A81" s="245"/>
      <c r="B81" s="240" t="s">
        <v>179</v>
      </c>
      <c r="C81" s="452">
        <v>1</v>
      </c>
      <c r="D81" s="453"/>
      <c r="E81" s="454"/>
      <c r="F81" s="455">
        <v>1</v>
      </c>
      <c r="G81" s="456"/>
      <c r="H81" s="457"/>
      <c r="I81" s="452">
        <v>1</v>
      </c>
      <c r="J81" s="453"/>
      <c r="K81" s="454"/>
      <c r="L81" s="247"/>
      <c r="M81" s="305">
        <f t="shared" si="7"/>
        <v>2</v>
      </c>
      <c r="N81" s="306"/>
      <c r="O81" s="247"/>
      <c r="P81" s="273">
        <v>20</v>
      </c>
      <c r="Q81" s="300" t="str">
        <f t="shared" si="10"/>
        <v>Manicoré</v>
      </c>
      <c r="R81" s="301"/>
      <c r="S81" s="301"/>
      <c r="T81" s="302"/>
      <c r="U81" s="436">
        <f t="shared" si="4"/>
        <v>2</v>
      </c>
      <c r="V81" s="437"/>
      <c r="W81" s="438"/>
      <c r="X81" s="436">
        <f t="shared" si="8"/>
        <v>17</v>
      </c>
      <c r="Y81" s="437"/>
      <c r="Z81" s="438"/>
      <c r="AA81" s="439">
        <f t="shared" si="5"/>
        <v>34</v>
      </c>
      <c r="AB81" s="440"/>
      <c r="AC81" s="441"/>
      <c r="AD81" s="545">
        <v>45</v>
      </c>
      <c r="AE81" s="546"/>
      <c r="AF81" s="547">
        <v>31145</v>
      </c>
      <c r="AG81" s="548"/>
      <c r="AH81" s="549"/>
      <c r="AI81" s="281"/>
      <c r="AJ81" s="311">
        <f t="shared" si="9"/>
        <v>19</v>
      </c>
      <c r="AK81" s="279"/>
      <c r="AL81" s="275"/>
      <c r="AM81" s="275"/>
      <c r="AN81" s="275"/>
      <c r="AO81" s="1"/>
      <c r="AP81" s="1"/>
      <c r="AQ81" s="289">
        <v>20</v>
      </c>
      <c r="AR81" s="350" t="s">
        <v>179</v>
      </c>
      <c r="AS81" s="351"/>
      <c r="AT81" s="351"/>
      <c r="AU81" s="352"/>
      <c r="AV81" s="672">
        <v>1</v>
      </c>
      <c r="AW81" s="437"/>
      <c r="AX81" s="438"/>
      <c r="AY81" s="436">
        <v>16</v>
      </c>
      <c r="AZ81" s="437"/>
      <c r="BA81" s="438"/>
      <c r="BB81" s="439">
        <v>33</v>
      </c>
      <c r="BC81" s="440"/>
      <c r="BD81" s="676"/>
      <c r="BE81" s="686">
        <v>43</v>
      </c>
      <c r="BF81" s="687"/>
      <c r="BG81" s="683">
        <v>31095</v>
      </c>
      <c r="BH81" s="684"/>
      <c r="BI81" s="685"/>
      <c r="BJ81" s="343"/>
      <c r="BK81" s="355">
        <v>18</v>
      </c>
      <c r="BL81" s="356"/>
    </row>
    <row r="82" spans="1:64" ht="64.150000000000006" customHeight="1" thickTop="1" thickBot="1">
      <c r="A82" s="245"/>
      <c r="B82" s="240" t="s">
        <v>177</v>
      </c>
      <c r="C82" s="613"/>
      <c r="D82" s="453"/>
      <c r="E82" s="454"/>
      <c r="F82" s="455">
        <v>1</v>
      </c>
      <c r="G82" s="456"/>
      <c r="H82" s="457"/>
      <c r="I82" s="452">
        <v>4</v>
      </c>
      <c r="J82" s="453"/>
      <c r="K82" s="454"/>
      <c r="L82" s="247"/>
      <c r="M82" s="305">
        <f t="shared" si="7"/>
        <v>1</v>
      </c>
      <c r="N82" s="306"/>
      <c r="O82" s="247"/>
      <c r="P82" s="273">
        <v>21</v>
      </c>
      <c r="Q82" s="300" t="str">
        <f t="shared" si="10"/>
        <v>Maués</v>
      </c>
      <c r="R82" s="301"/>
      <c r="S82" s="301"/>
      <c r="T82" s="302"/>
      <c r="U82" s="436">
        <f t="shared" si="4"/>
        <v>7</v>
      </c>
      <c r="V82" s="437"/>
      <c r="W82" s="438"/>
      <c r="X82" s="436">
        <f t="shared" si="8"/>
        <v>32</v>
      </c>
      <c r="Y82" s="437"/>
      <c r="Z82" s="438"/>
      <c r="AA82" s="439">
        <f t="shared" si="5"/>
        <v>98</v>
      </c>
      <c r="AB82" s="440"/>
      <c r="AC82" s="441"/>
      <c r="AD82" s="545">
        <v>17</v>
      </c>
      <c r="AE82" s="546"/>
      <c r="AF82" s="547">
        <v>3260</v>
      </c>
      <c r="AG82" s="548"/>
      <c r="AH82" s="549"/>
      <c r="AI82" s="281"/>
      <c r="AJ82" s="311">
        <f t="shared" si="9"/>
        <v>39</v>
      </c>
      <c r="AK82" s="279"/>
      <c r="AL82" s="275"/>
      <c r="AM82" s="275"/>
      <c r="AN82" s="275"/>
      <c r="AO82" s="1"/>
      <c r="AP82" s="1"/>
      <c r="AQ82" s="289">
        <v>21</v>
      </c>
      <c r="AR82" s="350" t="s">
        <v>177</v>
      </c>
      <c r="AS82" s="351"/>
      <c r="AT82" s="351"/>
      <c r="AU82" s="352"/>
      <c r="AV82" s="672">
        <v>7</v>
      </c>
      <c r="AW82" s="437"/>
      <c r="AX82" s="438"/>
      <c r="AY82" s="436">
        <v>31</v>
      </c>
      <c r="AZ82" s="437"/>
      <c r="BA82" s="438"/>
      <c r="BB82" s="439">
        <v>94</v>
      </c>
      <c r="BC82" s="440"/>
      <c r="BD82" s="676"/>
      <c r="BE82" s="686">
        <v>16</v>
      </c>
      <c r="BF82" s="687"/>
      <c r="BG82" s="683">
        <v>3100</v>
      </c>
      <c r="BH82" s="684"/>
      <c r="BI82" s="685"/>
      <c r="BJ82" s="343"/>
      <c r="BK82" s="355">
        <v>42</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v>1</v>
      </c>
      <c r="G84" s="447"/>
      <c r="H84" s="448"/>
      <c r="I84" s="449">
        <v>1</v>
      </c>
      <c r="J84" s="450"/>
      <c r="K84" s="451"/>
      <c r="L84" s="247"/>
      <c r="M84" s="305">
        <f t="shared" si="7"/>
        <v>1</v>
      </c>
      <c r="N84" s="306"/>
      <c r="O84" s="247"/>
      <c r="P84" s="273">
        <v>23</v>
      </c>
      <c r="Q84" s="300" t="str">
        <f t="shared" si="10"/>
        <v>Novo Airão</v>
      </c>
      <c r="R84" s="301"/>
      <c r="S84" s="301"/>
      <c r="T84" s="302"/>
      <c r="U84" s="436">
        <f t="shared" si="4"/>
        <v>1</v>
      </c>
      <c r="V84" s="437"/>
      <c r="W84" s="438"/>
      <c r="X84" s="436">
        <f t="shared" si="8"/>
        <v>18</v>
      </c>
      <c r="Y84" s="437"/>
      <c r="Z84" s="438"/>
      <c r="AA84" s="439">
        <f t="shared" si="5"/>
        <v>43</v>
      </c>
      <c r="AB84" s="440"/>
      <c r="AC84" s="441"/>
      <c r="AD84" s="545">
        <v>4</v>
      </c>
      <c r="AE84" s="546"/>
      <c r="AF84" s="547">
        <v>55410</v>
      </c>
      <c r="AG84" s="548"/>
      <c r="AH84" s="549"/>
      <c r="AI84" s="281"/>
      <c r="AJ84" s="311">
        <f t="shared" si="9"/>
        <v>19</v>
      </c>
      <c r="AK84" s="279"/>
      <c r="AL84" s="275"/>
      <c r="AM84" s="275"/>
      <c r="AN84" s="275"/>
      <c r="AO84" s="1"/>
      <c r="AP84" s="1"/>
      <c r="AQ84" s="289">
        <v>23</v>
      </c>
      <c r="AR84" s="350" t="s">
        <v>30</v>
      </c>
      <c r="AS84" s="351"/>
      <c r="AT84" s="351"/>
      <c r="AU84" s="352"/>
      <c r="AV84" s="672">
        <v>1</v>
      </c>
      <c r="AW84" s="437"/>
      <c r="AX84" s="438"/>
      <c r="AY84" s="436">
        <v>17</v>
      </c>
      <c r="AZ84" s="437"/>
      <c r="BA84" s="438"/>
      <c r="BB84" s="439">
        <v>42</v>
      </c>
      <c r="BC84" s="440"/>
      <c r="BD84" s="676"/>
      <c r="BE84" s="686">
        <v>4</v>
      </c>
      <c r="BF84" s="687"/>
      <c r="BG84" s="683">
        <v>35110</v>
      </c>
      <c r="BH84" s="684"/>
      <c r="BI84" s="685"/>
      <c r="BJ84" s="343"/>
      <c r="BK84" s="355">
        <v>22</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119</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114</v>
      </c>
      <c r="BF85" s="687"/>
      <c r="BG85" s="683">
        <v>233405</v>
      </c>
      <c r="BH85" s="684"/>
      <c r="BI85" s="685"/>
      <c r="BJ85" s="343"/>
      <c r="BK85" s="355">
        <v>16</v>
      </c>
      <c r="BL85" s="356"/>
    </row>
    <row r="86" spans="1:64" ht="64.150000000000006" customHeight="1" thickTop="1" thickBot="1">
      <c r="A86" s="18">
        <v>7</v>
      </c>
      <c r="B86" s="240" t="s">
        <v>31</v>
      </c>
      <c r="C86" s="446"/>
      <c r="D86" s="447"/>
      <c r="E86" s="448"/>
      <c r="F86" s="446"/>
      <c r="G86" s="447"/>
      <c r="H86" s="448"/>
      <c r="I86" s="449"/>
      <c r="J86" s="450"/>
      <c r="K86" s="451"/>
      <c r="L86" s="247"/>
      <c r="M86" s="305">
        <f t="shared" si="7"/>
        <v>0</v>
      </c>
      <c r="N86" s="306"/>
      <c r="O86" s="247"/>
      <c r="P86" s="273">
        <v>25</v>
      </c>
      <c r="Q86" s="300" t="str">
        <f t="shared" si="10"/>
        <v>Parintins</v>
      </c>
      <c r="R86" s="301"/>
      <c r="S86" s="301"/>
      <c r="T86" s="302"/>
      <c r="U86" s="436">
        <f t="shared" si="4"/>
        <v>14</v>
      </c>
      <c r="V86" s="437"/>
      <c r="W86" s="438"/>
      <c r="X86" s="436">
        <f t="shared" si="8"/>
        <v>7</v>
      </c>
      <c r="Y86" s="437"/>
      <c r="Z86" s="438"/>
      <c r="AA86" s="439">
        <f t="shared" si="5"/>
        <v>17</v>
      </c>
      <c r="AB86" s="440"/>
      <c r="AC86" s="441"/>
      <c r="AD86" s="545">
        <v>1</v>
      </c>
      <c r="AE86" s="546"/>
      <c r="AF86" s="547">
        <v>180</v>
      </c>
      <c r="AG86" s="548"/>
      <c r="AH86" s="549"/>
      <c r="AI86" s="281"/>
      <c r="AJ86" s="311">
        <f t="shared" si="9"/>
        <v>21</v>
      </c>
      <c r="AK86" s="279"/>
      <c r="AL86" s="275"/>
      <c r="AM86" s="275"/>
      <c r="AN86" s="275"/>
      <c r="AO86" s="1"/>
      <c r="AP86" s="1"/>
      <c r="AQ86" s="289">
        <v>25</v>
      </c>
      <c r="AR86" s="350" t="s">
        <v>31</v>
      </c>
      <c r="AS86" s="351"/>
      <c r="AT86" s="351"/>
      <c r="AU86" s="352"/>
      <c r="AV86" s="672">
        <v>14</v>
      </c>
      <c r="AW86" s="437"/>
      <c r="AX86" s="438"/>
      <c r="AY86" s="436">
        <v>7</v>
      </c>
      <c r="AZ86" s="437"/>
      <c r="BA86" s="438"/>
      <c r="BB86" s="439">
        <v>17</v>
      </c>
      <c r="BC86" s="440"/>
      <c r="BD86" s="676"/>
      <c r="BE86" s="686">
        <v>1</v>
      </c>
      <c r="BF86" s="687"/>
      <c r="BG86" s="683">
        <v>180</v>
      </c>
      <c r="BH86" s="684"/>
      <c r="BI86" s="685"/>
      <c r="BJ86" s="343"/>
      <c r="BK86" s="355">
        <v>22</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9</v>
      </c>
      <c r="Y87" s="437"/>
      <c r="Z87" s="438"/>
      <c r="AA87" s="439">
        <f t="shared" si="5"/>
        <v>48</v>
      </c>
      <c r="AB87" s="440"/>
      <c r="AC87" s="441"/>
      <c r="AD87" s="545">
        <v>32</v>
      </c>
      <c r="AE87" s="546"/>
      <c r="AF87" s="547">
        <v>126430</v>
      </c>
      <c r="AG87" s="548"/>
      <c r="AH87" s="549"/>
      <c r="AI87" s="281"/>
      <c r="AJ87" s="311">
        <f t="shared" si="9"/>
        <v>13</v>
      </c>
      <c r="AK87" s="279"/>
      <c r="AL87" s="275"/>
      <c r="AM87" s="275"/>
      <c r="AN87" s="275"/>
      <c r="AO87" s="1"/>
      <c r="AP87" s="1"/>
      <c r="AQ87" s="289">
        <v>26</v>
      </c>
      <c r="AR87" s="350" t="s">
        <v>32</v>
      </c>
      <c r="AS87" s="351"/>
      <c r="AT87" s="351"/>
      <c r="AU87" s="352"/>
      <c r="AV87" s="672">
        <v>4</v>
      </c>
      <c r="AW87" s="437"/>
      <c r="AX87" s="438"/>
      <c r="AY87" s="436">
        <v>9</v>
      </c>
      <c r="AZ87" s="437"/>
      <c r="BA87" s="438"/>
      <c r="BB87" s="439">
        <v>48</v>
      </c>
      <c r="BC87" s="440"/>
      <c r="BD87" s="676"/>
      <c r="BE87" s="686">
        <v>32</v>
      </c>
      <c r="BF87" s="687"/>
      <c r="BG87" s="683">
        <v>126130</v>
      </c>
      <c r="BH87" s="684"/>
      <c r="BI87" s="685"/>
      <c r="BJ87" s="343"/>
      <c r="BK87" s="355">
        <v>12</v>
      </c>
      <c r="BL87" s="356"/>
    </row>
    <row r="88" spans="1:64" ht="64.150000000000006" customHeight="1" thickTop="1" thickBot="1">
      <c r="A88" s="18">
        <v>9</v>
      </c>
      <c r="B88" s="240" t="s">
        <v>33</v>
      </c>
      <c r="C88" s="446"/>
      <c r="D88" s="447"/>
      <c r="E88" s="448"/>
      <c r="F88" s="446"/>
      <c r="G88" s="447"/>
      <c r="H88" s="448"/>
      <c r="I88" s="449"/>
      <c r="J88" s="450"/>
      <c r="K88" s="451"/>
      <c r="L88" s="247"/>
      <c r="M88" s="305">
        <f t="shared" si="7"/>
        <v>0</v>
      </c>
      <c r="N88" s="306"/>
      <c r="O88" s="247"/>
      <c r="P88" s="273">
        <v>27</v>
      </c>
      <c r="Q88" s="300" t="str">
        <f t="shared" si="10"/>
        <v>Rio Preto da Eva</v>
      </c>
      <c r="R88" s="301"/>
      <c r="S88" s="301"/>
      <c r="T88" s="302"/>
      <c r="U88" s="436">
        <f t="shared" si="4"/>
        <v>2</v>
      </c>
      <c r="V88" s="437"/>
      <c r="W88" s="438"/>
      <c r="X88" s="436">
        <f t="shared" si="8"/>
        <v>9</v>
      </c>
      <c r="Y88" s="437"/>
      <c r="Z88" s="438"/>
      <c r="AA88" s="439">
        <f t="shared" si="5"/>
        <v>38</v>
      </c>
      <c r="AB88" s="440"/>
      <c r="AC88" s="441"/>
      <c r="AD88" s="545">
        <v>7</v>
      </c>
      <c r="AE88" s="546"/>
      <c r="AF88" s="547">
        <v>165</v>
      </c>
      <c r="AG88" s="548"/>
      <c r="AH88" s="549"/>
      <c r="AI88" s="281"/>
      <c r="AJ88" s="311">
        <f t="shared" si="9"/>
        <v>11</v>
      </c>
      <c r="AK88" s="279"/>
      <c r="AL88" s="275"/>
      <c r="AM88" s="275"/>
      <c r="AN88" s="275"/>
      <c r="AO88" s="1"/>
      <c r="AP88" s="1"/>
      <c r="AQ88" s="289">
        <v>27</v>
      </c>
      <c r="AR88" s="350" t="s">
        <v>33</v>
      </c>
      <c r="AS88" s="351"/>
      <c r="AT88" s="351"/>
      <c r="AU88" s="352"/>
      <c r="AV88" s="672">
        <v>2</v>
      </c>
      <c r="AW88" s="437"/>
      <c r="AX88" s="438"/>
      <c r="AY88" s="436">
        <v>9</v>
      </c>
      <c r="AZ88" s="437"/>
      <c r="BA88" s="438"/>
      <c r="BB88" s="439">
        <v>38</v>
      </c>
      <c r="BC88" s="440"/>
      <c r="BD88" s="676"/>
      <c r="BE88" s="686">
        <v>7</v>
      </c>
      <c r="BF88" s="687"/>
      <c r="BG88" s="683">
        <v>165</v>
      </c>
      <c r="BH88" s="684"/>
      <c r="BI88" s="685"/>
      <c r="BJ88" s="343"/>
      <c r="BK88" s="355">
        <v>12</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c r="G90" s="447"/>
      <c r="H90" s="448"/>
      <c r="I90" s="449"/>
      <c r="J90" s="450"/>
      <c r="K90" s="451"/>
      <c r="L90" s="247"/>
      <c r="M90" s="737">
        <f t="shared" si="7"/>
        <v>0</v>
      </c>
      <c r="N90" s="738"/>
      <c r="O90" s="247"/>
      <c r="P90" s="273">
        <v>29</v>
      </c>
      <c r="Q90" s="300" t="str">
        <f t="shared" si="10"/>
        <v>Tapauá</v>
      </c>
      <c r="R90" s="301"/>
      <c r="S90" s="301"/>
      <c r="T90" s="302"/>
      <c r="U90" s="436">
        <f t="shared" si="4"/>
        <v>1</v>
      </c>
      <c r="V90" s="437"/>
      <c r="W90" s="438"/>
      <c r="X90" s="436">
        <f t="shared" si="8"/>
        <v>4</v>
      </c>
      <c r="Y90" s="437"/>
      <c r="Z90" s="438"/>
      <c r="AA90" s="439">
        <f t="shared" si="5"/>
        <v>27</v>
      </c>
      <c r="AB90" s="440"/>
      <c r="AC90" s="441"/>
      <c r="AD90" s="545">
        <v>10</v>
      </c>
      <c r="AE90" s="546"/>
      <c r="AF90" s="547">
        <v>7100</v>
      </c>
      <c r="AG90" s="548"/>
      <c r="AH90" s="549"/>
      <c r="AI90" s="281"/>
      <c r="AJ90" s="311">
        <f t="shared" si="9"/>
        <v>5</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ht="64.150000000000006" customHeight="1" thickTop="1" thickBot="1">
      <c r="A91" s="236"/>
      <c r="B91" s="240" t="s">
        <v>35</v>
      </c>
      <c r="C91" s="446">
        <v>1</v>
      </c>
      <c r="D91" s="447"/>
      <c r="E91" s="448"/>
      <c r="F91" s="446"/>
      <c r="G91" s="447"/>
      <c r="H91" s="448"/>
      <c r="I91" s="449"/>
      <c r="J91" s="450"/>
      <c r="K91" s="451"/>
      <c r="L91" s="247"/>
      <c r="M91" s="737">
        <f>SUM(C91:H91)</f>
        <v>1</v>
      </c>
      <c r="N91" s="738"/>
      <c r="O91" s="247"/>
      <c r="P91" s="273">
        <v>30</v>
      </c>
      <c r="Q91" s="300" t="str">
        <f t="shared" si="10"/>
        <v>Tefé</v>
      </c>
      <c r="R91" s="301"/>
      <c r="S91" s="301"/>
      <c r="T91" s="302"/>
      <c r="U91" s="436">
        <f t="shared" si="4"/>
        <v>8</v>
      </c>
      <c r="V91" s="437"/>
      <c r="W91" s="438"/>
      <c r="X91" s="436">
        <f t="shared" si="8"/>
        <v>5</v>
      </c>
      <c r="Y91" s="437"/>
      <c r="Z91" s="438"/>
      <c r="AA91" s="439">
        <f t="shared" si="5"/>
        <v>11</v>
      </c>
      <c r="AB91" s="440"/>
      <c r="AC91" s="441"/>
      <c r="AD91" s="545">
        <v>15</v>
      </c>
      <c r="AE91" s="546"/>
      <c r="AF91" s="547">
        <v>250</v>
      </c>
      <c r="AG91" s="739"/>
      <c r="AH91" s="740"/>
      <c r="AI91" s="281"/>
      <c r="AJ91" s="311">
        <f t="shared" si="9"/>
        <v>13</v>
      </c>
      <c r="AK91" s="279"/>
      <c r="AL91" s="275"/>
      <c r="AM91" s="275"/>
      <c r="AN91" s="275"/>
      <c r="AO91" s="1"/>
      <c r="AP91" s="1"/>
      <c r="AQ91" s="289">
        <v>30</v>
      </c>
      <c r="AR91" s="350" t="s">
        <v>16035</v>
      </c>
      <c r="AS91" s="351"/>
      <c r="AT91" s="351"/>
      <c r="AU91" s="352"/>
      <c r="AV91" s="747">
        <v>7</v>
      </c>
      <c r="AW91" s="748"/>
      <c r="AX91" s="749"/>
      <c r="AY91" s="750">
        <v>5</v>
      </c>
      <c r="AZ91" s="748"/>
      <c r="BA91" s="749"/>
      <c r="BB91" s="751">
        <v>11</v>
      </c>
      <c r="BC91" s="752"/>
      <c r="BD91" s="753"/>
      <c r="BE91" s="686">
        <v>15</v>
      </c>
      <c r="BF91" s="687"/>
      <c r="BG91" s="683">
        <v>250</v>
      </c>
      <c r="BH91" s="695"/>
      <c r="BI91" s="696"/>
      <c r="BJ91" s="343"/>
      <c r="BK91" s="355">
        <v>12</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8</v>
      </c>
      <c r="D93" s="755"/>
      <c r="E93" s="756"/>
      <c r="F93" s="754">
        <f>SUM(F62:H92)</f>
        <v>36</v>
      </c>
      <c r="G93" s="757"/>
      <c r="H93" s="758"/>
      <c r="I93" s="754">
        <f>SUM(I62:K92)</f>
        <v>151</v>
      </c>
      <c r="J93" s="755"/>
      <c r="K93" s="756"/>
      <c r="L93" s="15"/>
      <c r="M93" s="759">
        <f>SUM(M62:M92)</f>
        <v>44</v>
      </c>
      <c r="N93" s="760"/>
      <c r="O93" s="15"/>
      <c r="P93" s="270" t="s">
        <v>23</v>
      </c>
      <c r="Q93" s="271"/>
      <c r="R93" s="271"/>
      <c r="S93" s="271"/>
      <c r="T93" s="272"/>
      <c r="U93" s="521">
        <f>SUM(U62:W92)</f>
        <v>518</v>
      </c>
      <c r="V93" s="522"/>
      <c r="W93" s="523"/>
      <c r="X93" s="521">
        <f>SUM(X62:Z92)</f>
        <v>851</v>
      </c>
      <c r="Y93" s="522"/>
      <c r="Z93" s="523"/>
      <c r="AA93" s="521">
        <f>SUM(AA62:AC92)</f>
        <v>3495</v>
      </c>
      <c r="AB93" s="522"/>
      <c r="AC93" s="523"/>
      <c r="AD93" s="521">
        <f>SUM(AD62:AE92)</f>
        <v>974</v>
      </c>
      <c r="AE93" s="522"/>
      <c r="AF93" s="555">
        <f>SUM(AF62:AH92)</f>
        <v>1908594</v>
      </c>
      <c r="AG93" s="556"/>
      <c r="AH93" s="556"/>
      <c r="AI93" s="282"/>
      <c r="AJ93" s="406">
        <f>SUM(AJ62:AJ92)</f>
        <v>1369</v>
      </c>
      <c r="AK93" s="279"/>
      <c r="AL93" s="277"/>
      <c r="AM93" s="277"/>
      <c r="AN93" s="277"/>
      <c r="AO93" s="1"/>
      <c r="AP93" s="1"/>
      <c r="AQ93" s="764" t="s">
        <v>23</v>
      </c>
      <c r="AR93" s="764"/>
      <c r="AS93" s="764"/>
      <c r="AT93" s="764"/>
      <c r="AU93" s="764"/>
      <c r="AV93" s="680">
        <f>SUM(AV62:AX92)</f>
        <v>510</v>
      </c>
      <c r="AW93" s="681"/>
      <c r="AX93" s="765"/>
      <c r="AY93" s="680">
        <f>SUM(AY62:BA92)</f>
        <v>815</v>
      </c>
      <c r="AZ93" s="681"/>
      <c r="BA93" s="765"/>
      <c r="BB93" s="680">
        <f>SUM(BB62:BD92)</f>
        <v>3344</v>
      </c>
      <c r="BC93" s="681"/>
      <c r="BD93" s="681"/>
      <c r="BE93" s="693" t="e">
        <f>SUM(AJ62+BK59BE59:BF92)</f>
        <v>#NAME?</v>
      </c>
      <c r="BF93" s="694"/>
      <c r="BG93" s="688">
        <f>SUM(BG62:BI92)</f>
        <v>1615207</v>
      </c>
      <c r="BH93" s="689"/>
      <c r="BI93" s="690"/>
      <c r="BJ93" s="344"/>
      <c r="BK93" s="341">
        <f>SUM(BK62:BK92)</f>
        <v>1350</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20/08/2026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20/08/2026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5</v>
      </c>
      <c r="D97" s="465"/>
      <c r="E97" s="465"/>
      <c r="F97" s="464">
        <f>F62</f>
        <v>22</v>
      </c>
      <c r="G97" s="464"/>
      <c r="H97" s="464"/>
      <c r="I97" s="604">
        <f>I62</f>
        <v>106</v>
      </c>
      <c r="J97" s="604"/>
      <c r="K97" s="604"/>
      <c r="L97" s="1"/>
      <c r="M97" s="710">
        <f>SUM(C97:H97)</f>
        <v>27</v>
      </c>
      <c r="N97" s="711"/>
      <c r="P97" s="622" t="s">
        <v>21</v>
      </c>
      <c r="Q97" s="700"/>
      <c r="R97" s="700"/>
      <c r="S97" s="700"/>
      <c r="T97" s="623"/>
      <c r="U97" s="464">
        <f>U62</f>
        <v>405</v>
      </c>
      <c r="V97" s="465"/>
      <c r="W97" s="465"/>
      <c r="X97" s="464">
        <f>X62</f>
        <v>417</v>
      </c>
      <c r="Y97" s="465"/>
      <c r="Z97" s="465"/>
      <c r="AA97" s="461">
        <f>AA62</f>
        <v>1097</v>
      </c>
      <c r="AB97" s="462"/>
      <c r="AC97" s="463"/>
      <c r="AD97" s="1"/>
      <c r="AE97" s="485">
        <f>U97+X97</f>
        <v>822</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3</v>
      </c>
      <c r="D98" s="465"/>
      <c r="E98" s="465"/>
      <c r="F98" s="464">
        <f>SUM(F63:F92)</f>
        <v>14</v>
      </c>
      <c r="G98" s="464"/>
      <c r="H98" s="464"/>
      <c r="I98" s="604">
        <f>SUM(I63:I92)</f>
        <v>45</v>
      </c>
      <c r="J98" s="604"/>
      <c r="K98" s="604"/>
      <c r="L98" s="1"/>
      <c r="M98" s="710">
        <f>SUM(C98:H98)</f>
        <v>17</v>
      </c>
      <c r="N98" s="711"/>
      <c r="P98" s="622" t="s">
        <v>22</v>
      </c>
      <c r="Q98" s="700"/>
      <c r="R98" s="700"/>
      <c r="S98" s="700"/>
      <c r="T98" s="623"/>
      <c r="U98" s="464">
        <f>SUM(U63:U92)</f>
        <v>113</v>
      </c>
      <c r="V98" s="465"/>
      <c r="W98" s="465"/>
      <c r="X98" s="464">
        <f>SUM(X63:Z92)</f>
        <v>434</v>
      </c>
      <c r="Y98" s="465"/>
      <c r="Z98" s="465"/>
      <c r="AA98" s="461">
        <f>SUM(AA63:AB92)</f>
        <v>2398</v>
      </c>
      <c r="AB98" s="462"/>
      <c r="AC98" s="463"/>
      <c r="AD98" s="1"/>
      <c r="AE98" s="485">
        <f>U98+X98</f>
        <v>547</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8</v>
      </c>
      <c r="D99" s="528"/>
      <c r="E99" s="528"/>
      <c r="F99" s="524">
        <f>SUM(F97:H98)</f>
        <v>36</v>
      </c>
      <c r="G99" s="524"/>
      <c r="H99" s="524"/>
      <c r="I99" s="712">
        <f>SUM(I97:I98)</f>
        <v>151</v>
      </c>
      <c r="J99" s="712"/>
      <c r="K99" s="712"/>
      <c r="L99" s="1"/>
      <c r="M99" s="605">
        <f>SUM(M97:M98)</f>
        <v>44</v>
      </c>
      <c r="N99" s="606"/>
      <c r="P99" s="707" t="s">
        <v>23</v>
      </c>
      <c r="Q99" s="708"/>
      <c r="R99" s="708"/>
      <c r="S99" s="708"/>
      <c r="T99" s="709"/>
      <c r="U99" s="524">
        <f>SUM(U97:W98)</f>
        <v>518</v>
      </c>
      <c r="V99" s="528"/>
      <c r="W99" s="528"/>
      <c r="X99" s="524">
        <f>SUM(X97:X98)</f>
        <v>851</v>
      </c>
      <c r="Y99" s="528"/>
      <c r="Z99" s="528"/>
      <c r="AA99" s="466">
        <f>SUM(AA97:AA98)</f>
        <v>3495</v>
      </c>
      <c r="AB99" s="467"/>
      <c r="AC99" s="468"/>
      <c r="AD99" s="1"/>
      <c r="AE99" s="524">
        <f>SUM(AE97:AE98)</f>
        <v>1369</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20/08/2026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9</v>
      </c>
      <c r="D103" s="533"/>
      <c r="E103" s="533"/>
      <c r="F103" s="534"/>
      <c r="G103" s="532">
        <v>4</v>
      </c>
      <c r="H103" s="533"/>
      <c r="I103" s="534"/>
      <c r="J103" s="532">
        <v>8</v>
      </c>
      <c r="K103" s="533"/>
      <c r="L103" s="534"/>
      <c r="M103" s="532">
        <v>2</v>
      </c>
      <c r="N103" s="533"/>
      <c r="O103" s="533"/>
      <c r="P103" s="534"/>
      <c r="Q103" s="532">
        <v>1</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v>1</v>
      </c>
      <c r="N106" s="533"/>
      <c r="O106" s="533"/>
      <c r="P106" s="534"/>
      <c r="Q106" s="532"/>
      <c r="R106" s="533"/>
      <c r="S106" s="535"/>
      <c r="T106" s="1"/>
      <c r="U106" s="499" t="s">
        <v>21</v>
      </c>
      <c r="V106" s="500"/>
      <c r="W106" s="500"/>
      <c r="X106" s="500"/>
      <c r="Y106" s="501"/>
      <c r="Z106" s="472">
        <f>SUM(C103)</f>
        <v>9</v>
      </c>
      <c r="AA106" s="473"/>
      <c r="AB106" s="502"/>
      <c r="AC106" s="472">
        <f>G103</f>
        <v>4</v>
      </c>
      <c r="AD106" s="502"/>
      <c r="AE106" s="362">
        <f>J103</f>
        <v>8</v>
      </c>
      <c r="AF106" s="472">
        <f>M103</f>
        <v>2</v>
      </c>
      <c r="AG106" s="473"/>
      <c r="AH106" s="473"/>
      <c r="AI106" s="473"/>
      <c r="AJ106" s="502"/>
      <c r="AK106" s="472">
        <f>Q103</f>
        <v>1</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5</v>
      </c>
      <c r="AA107" s="513"/>
      <c r="AB107" s="514"/>
      <c r="AC107" s="512">
        <f>SUM(G104:G133)</f>
        <v>2</v>
      </c>
      <c r="AD107" s="514"/>
      <c r="AE107" s="361">
        <f>SUM(J104:J133)</f>
        <v>6</v>
      </c>
      <c r="AF107" s="512">
        <f>SUM(M104:M133)</f>
        <v>1</v>
      </c>
      <c r="AG107" s="513"/>
      <c r="AH107" s="513"/>
      <c r="AI107" s="513"/>
      <c r="AJ107" s="514"/>
      <c r="AK107" s="512">
        <f>SUM(Q104:Q133)</f>
        <v>0</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14</v>
      </c>
      <c r="AA108" s="489"/>
      <c r="AB108" s="489"/>
      <c r="AC108" s="469">
        <f>SUM(AC106:AD107)</f>
        <v>6</v>
      </c>
      <c r="AD108" s="475"/>
      <c r="AE108" s="363">
        <f>SUM(AE106:AE107)</f>
        <v>14</v>
      </c>
      <c r="AF108" s="469">
        <f>SUM(AF106:AJ107)</f>
        <v>3</v>
      </c>
      <c r="AG108" s="470"/>
      <c r="AH108" s="470"/>
      <c r="AI108" s="470"/>
      <c r="AJ108" s="475"/>
      <c r="AK108" s="469">
        <f>SUM(AK106:AM107)</f>
        <v>1</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c r="D114" s="533"/>
      <c r="E114" s="533"/>
      <c r="F114" s="534"/>
      <c r="G114" s="532">
        <v>1</v>
      </c>
      <c r="H114" s="533"/>
      <c r="I114" s="534"/>
      <c r="J114" s="532">
        <v>1</v>
      </c>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c r="H116" s="533"/>
      <c r="I116" s="534"/>
      <c r="J116" s="532">
        <v>1</v>
      </c>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v>1</v>
      </c>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v>1</v>
      </c>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c r="D120" s="533"/>
      <c r="E120" s="533"/>
      <c r="F120" s="534"/>
      <c r="G120" s="532"/>
      <c r="H120" s="533"/>
      <c r="I120" s="534"/>
      <c r="J120" s="532">
        <v>1</v>
      </c>
      <c r="K120" s="533"/>
      <c r="L120" s="534"/>
      <c r="M120" s="532"/>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v>1</v>
      </c>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v>1</v>
      </c>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v>1</v>
      </c>
      <c r="D127" s="533"/>
      <c r="E127" s="533"/>
      <c r="F127" s="534"/>
      <c r="G127" s="532">
        <v>1</v>
      </c>
      <c r="H127" s="533"/>
      <c r="I127" s="534"/>
      <c r="J127" s="532">
        <v>2</v>
      </c>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c r="H129" s="533"/>
      <c r="I129" s="534"/>
      <c r="J129" s="532"/>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c r="D130" s="533"/>
      <c r="E130" s="533"/>
      <c r="F130" s="534"/>
      <c r="G130" s="532"/>
      <c r="H130" s="533"/>
      <c r="I130" s="534"/>
      <c r="J130" s="532">
        <v>1</v>
      </c>
      <c r="K130" s="533"/>
      <c r="L130" s="534"/>
      <c r="M130" s="532"/>
      <c r="N130" s="533"/>
      <c r="O130" s="533"/>
      <c r="P130" s="534"/>
      <c r="Q130" s="532"/>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14</v>
      </c>
      <c r="D134" s="625"/>
      <c r="E134" s="625"/>
      <c r="F134" s="625"/>
      <c r="G134" s="624">
        <f>SUM(G103:I133)</f>
        <v>6</v>
      </c>
      <c r="H134" s="625"/>
      <c r="I134" s="625"/>
      <c r="J134" s="624">
        <f>SUM(J103:J133)</f>
        <v>14</v>
      </c>
      <c r="K134" s="625"/>
      <c r="L134" s="625"/>
      <c r="M134" s="626">
        <f>SUM(M103:M133)</f>
        <v>3</v>
      </c>
      <c r="N134" s="627"/>
      <c r="O134" s="627"/>
      <c r="P134" s="628"/>
      <c r="Q134" s="624">
        <f>SUM(Q103:S133)</f>
        <v>1</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2026-08-20T22:45:57Z</cp:lastPrinted>
  <dcterms:created xsi:type="dcterms:W3CDTF">2025-04-01T21:08:15Z</dcterms:created>
  <dcterms:modified xsi:type="dcterms:W3CDTF">2026-08-21T11:33:52Z</dcterms:modified>
</cp:coreProperties>
</file>