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ebe\业绩\2017-11\11.30\"/>
    </mc:Choice>
  </mc:AlternateContent>
  <bookViews>
    <workbookView xWindow="0" yWindow="0" windowWidth="20385" windowHeight="8520" activeTab="2"/>
  </bookViews>
  <sheets>
    <sheet name="Sheet1" sheetId="1" r:id="rId1"/>
    <sheet name="11.30" sheetId="2" r:id="rId2"/>
    <sheet name="11.30整理" sheetId="3" r:id="rId3"/>
  </sheets>
  <externalReferences>
    <externalReference r:id="rId4"/>
  </externalReferences>
  <definedNames>
    <definedName name="_xlnm._FilterDatabase" localSheetId="2" hidden="1">'11.30整理'!$A$1:$P$1</definedName>
    <definedName name="_xlnm._FilterDatabase" localSheetId="0" hidden="1">Sheet1!$A$1:$O$42</definedName>
  </definedNames>
  <calcPr calcId="152511"/>
</workbook>
</file>

<file path=xl/calcChain.xml><?xml version="1.0" encoding="utf-8"?>
<calcChain xmlns="http://schemas.openxmlformats.org/spreadsheetml/2006/main">
  <c r="O42" i="1" l="1"/>
  <c r="N42" i="1"/>
  <c r="M42" i="1"/>
  <c r="L42" i="1"/>
  <c r="K42" i="1"/>
  <c r="J42" i="1"/>
  <c r="G42" i="1"/>
  <c r="C42" i="1"/>
  <c r="O41" i="1"/>
  <c r="N41" i="1"/>
  <c r="M41" i="1"/>
  <c r="L41" i="1"/>
  <c r="K41" i="1"/>
  <c r="J41" i="1"/>
  <c r="G41" i="1"/>
  <c r="C41" i="1"/>
  <c r="O40" i="1"/>
  <c r="N40" i="1"/>
  <c r="M40" i="1"/>
  <c r="L40" i="1"/>
  <c r="K40" i="1"/>
  <c r="J40" i="1"/>
  <c r="I40" i="1"/>
  <c r="H40" i="1"/>
  <c r="G40" i="1"/>
  <c r="C40" i="1"/>
  <c r="N39" i="1"/>
  <c r="M39" i="1"/>
  <c r="L39" i="1"/>
  <c r="K39" i="1"/>
  <c r="J39" i="1"/>
  <c r="O39" i="1" s="1"/>
  <c r="G39" i="1"/>
  <c r="C39" i="1"/>
  <c r="N38" i="1"/>
  <c r="M38" i="1"/>
  <c r="L38" i="1"/>
  <c r="K38" i="1"/>
  <c r="J38" i="1"/>
  <c r="O38" i="1" s="1"/>
  <c r="G38" i="1"/>
  <c r="C38" i="1"/>
  <c r="N37" i="1"/>
  <c r="M37" i="1"/>
  <c r="L37" i="1"/>
  <c r="K37" i="1"/>
  <c r="J37" i="1"/>
  <c r="O37" i="1" s="1"/>
  <c r="G37" i="1"/>
  <c r="C37" i="1"/>
  <c r="N36" i="1"/>
  <c r="M36" i="1"/>
  <c r="L36" i="1"/>
  <c r="K36" i="1"/>
  <c r="J36" i="1"/>
  <c r="O36" i="1" s="1"/>
  <c r="I36" i="1"/>
  <c r="H36" i="1"/>
  <c r="G36" i="1"/>
  <c r="C36" i="1"/>
  <c r="O35" i="1"/>
  <c r="N35" i="1"/>
  <c r="M35" i="1"/>
  <c r="L35" i="1"/>
  <c r="K35" i="1"/>
  <c r="J35" i="1"/>
  <c r="G35" i="1"/>
  <c r="C35" i="1"/>
  <c r="O34" i="1"/>
  <c r="N34" i="1"/>
  <c r="M34" i="1"/>
  <c r="L34" i="1"/>
  <c r="K34" i="1"/>
  <c r="J34" i="1"/>
  <c r="G34" i="1"/>
  <c r="C34" i="1"/>
  <c r="O33" i="1"/>
  <c r="N33" i="1"/>
  <c r="M33" i="1"/>
  <c r="L33" i="1"/>
  <c r="K33" i="1"/>
  <c r="J33" i="1"/>
  <c r="G33" i="1"/>
  <c r="C33" i="1"/>
  <c r="O32" i="1"/>
  <c r="N32" i="1"/>
  <c r="M32" i="1"/>
  <c r="L32" i="1"/>
  <c r="K32" i="1"/>
  <c r="J32" i="1"/>
  <c r="G32" i="1"/>
  <c r="C32" i="1"/>
  <c r="O31" i="1"/>
  <c r="N31" i="1"/>
  <c r="M31" i="1"/>
  <c r="L31" i="1"/>
  <c r="K31" i="1"/>
  <c r="J31" i="1"/>
  <c r="G31" i="1"/>
  <c r="C31" i="1"/>
  <c r="O30" i="1"/>
  <c r="N30" i="1"/>
  <c r="M30" i="1"/>
  <c r="L30" i="1"/>
  <c r="K30" i="1"/>
  <c r="J30" i="1"/>
  <c r="G30" i="1"/>
  <c r="C30" i="1"/>
  <c r="O29" i="1"/>
  <c r="N29" i="1"/>
  <c r="M29" i="1"/>
  <c r="L29" i="1"/>
  <c r="K29" i="1"/>
  <c r="J29" i="1"/>
  <c r="I29" i="1"/>
  <c r="H29" i="1"/>
  <c r="G29" i="1"/>
  <c r="C29" i="1"/>
  <c r="N28" i="1"/>
  <c r="M28" i="1"/>
  <c r="L28" i="1"/>
  <c r="K28" i="1"/>
  <c r="J28" i="1"/>
  <c r="O28" i="1" s="1"/>
  <c r="G28" i="1"/>
  <c r="C28" i="1"/>
  <c r="N27" i="1"/>
  <c r="M27" i="1"/>
  <c r="L27" i="1"/>
  <c r="K27" i="1"/>
  <c r="J27" i="1"/>
  <c r="O27" i="1" s="1"/>
  <c r="G27" i="1"/>
  <c r="C27" i="1"/>
  <c r="N26" i="1"/>
  <c r="M26" i="1"/>
  <c r="L26" i="1"/>
  <c r="K26" i="1"/>
  <c r="J26" i="1"/>
  <c r="O26" i="1" s="1"/>
  <c r="G26" i="1"/>
  <c r="C26" i="1"/>
  <c r="N25" i="1"/>
  <c r="M25" i="1"/>
  <c r="L25" i="1"/>
  <c r="K25" i="1"/>
  <c r="J25" i="1"/>
  <c r="O25" i="1" s="1"/>
  <c r="I25" i="1"/>
  <c r="H25" i="1"/>
  <c r="G25" i="1"/>
  <c r="C25" i="1"/>
  <c r="O24" i="1"/>
  <c r="N24" i="1"/>
  <c r="M24" i="1"/>
  <c r="L24" i="1"/>
  <c r="K24" i="1"/>
  <c r="J24" i="1"/>
  <c r="I24" i="1"/>
  <c r="H24" i="1"/>
  <c r="G24" i="1"/>
  <c r="C24" i="1"/>
  <c r="N23" i="1"/>
  <c r="M23" i="1"/>
  <c r="L23" i="1"/>
  <c r="K23" i="1"/>
  <c r="J23" i="1"/>
  <c r="O23" i="1" s="1"/>
  <c r="G23" i="1"/>
  <c r="C23" i="1"/>
  <c r="N22" i="1"/>
  <c r="M22" i="1"/>
  <c r="L22" i="1"/>
  <c r="K22" i="1"/>
  <c r="J22" i="1"/>
  <c r="O22" i="1" s="1"/>
  <c r="I22" i="1"/>
  <c r="H22" i="1"/>
  <c r="G22" i="1"/>
  <c r="C22" i="1"/>
  <c r="O21" i="1"/>
  <c r="N21" i="1"/>
  <c r="M21" i="1"/>
  <c r="L21" i="1"/>
  <c r="K21" i="1"/>
  <c r="J21" i="1"/>
  <c r="G21" i="1"/>
  <c r="C21" i="1"/>
  <c r="O20" i="1"/>
  <c r="N20" i="1"/>
  <c r="M20" i="1"/>
  <c r="L20" i="1"/>
  <c r="K20" i="1"/>
  <c r="J20" i="1"/>
  <c r="I20" i="1"/>
  <c r="H20" i="1"/>
  <c r="G20" i="1"/>
  <c r="C20" i="1"/>
  <c r="N19" i="1"/>
  <c r="M19" i="1"/>
  <c r="L19" i="1"/>
  <c r="K19" i="1"/>
  <c r="J19" i="1"/>
  <c r="O19" i="1" s="1"/>
  <c r="I19" i="1"/>
  <c r="H19" i="1"/>
  <c r="G19" i="1"/>
  <c r="C19" i="1"/>
  <c r="O18" i="1"/>
  <c r="N18" i="1"/>
  <c r="M18" i="1"/>
  <c r="L18" i="1"/>
  <c r="K18" i="1"/>
  <c r="J18" i="1"/>
  <c r="G18" i="1"/>
  <c r="C18" i="1"/>
  <c r="O17" i="1"/>
  <c r="N17" i="1"/>
  <c r="M17" i="1"/>
  <c r="L17" i="1"/>
  <c r="K17" i="1"/>
  <c r="J17" i="1"/>
  <c r="G17" i="1"/>
  <c r="C17" i="1"/>
  <c r="O16" i="1"/>
  <c r="N16" i="1"/>
  <c r="M16" i="1"/>
  <c r="L16" i="1"/>
  <c r="K16" i="1"/>
  <c r="J16" i="1"/>
  <c r="I16" i="1"/>
  <c r="H16" i="1"/>
  <c r="G16" i="1"/>
  <c r="C16" i="1"/>
  <c r="N15" i="1"/>
  <c r="M15" i="1"/>
  <c r="L15" i="1"/>
  <c r="K15" i="1"/>
  <c r="J15" i="1"/>
  <c r="O15" i="1" s="1"/>
  <c r="I15" i="1"/>
  <c r="H15" i="1"/>
  <c r="G15" i="1"/>
  <c r="C15" i="1"/>
  <c r="O14" i="1"/>
  <c r="N14" i="1"/>
  <c r="M14" i="1"/>
  <c r="L14" i="1"/>
  <c r="K14" i="1"/>
  <c r="J14" i="1"/>
  <c r="G14" i="1"/>
  <c r="C14" i="1"/>
  <c r="O13" i="1"/>
  <c r="N13" i="1"/>
  <c r="M13" i="1"/>
  <c r="L13" i="1"/>
  <c r="K13" i="1"/>
  <c r="J13" i="1"/>
  <c r="G13" i="1"/>
  <c r="C13" i="1"/>
  <c r="O12" i="1"/>
  <c r="N12" i="1"/>
  <c r="M12" i="1"/>
  <c r="L12" i="1"/>
  <c r="K12" i="1"/>
  <c r="J12" i="1"/>
  <c r="G12" i="1"/>
  <c r="C12" i="1"/>
  <c r="O11" i="1"/>
  <c r="N11" i="1"/>
  <c r="M11" i="1"/>
  <c r="L11" i="1"/>
  <c r="K11" i="1"/>
  <c r="J11" i="1"/>
  <c r="G11" i="1"/>
  <c r="C11" i="1"/>
  <c r="O10" i="1"/>
  <c r="N10" i="1"/>
  <c r="M10" i="1"/>
  <c r="L10" i="1"/>
  <c r="K10" i="1"/>
  <c r="J10" i="1"/>
  <c r="G10" i="1"/>
  <c r="C10" i="1"/>
  <c r="O9" i="1"/>
  <c r="N9" i="1"/>
  <c r="M9" i="1"/>
  <c r="L9" i="1"/>
  <c r="K9" i="1"/>
  <c r="J9" i="1"/>
  <c r="G9" i="1"/>
  <c r="C9" i="1"/>
  <c r="O8" i="1"/>
  <c r="N8" i="1"/>
  <c r="M8" i="1"/>
  <c r="L8" i="1"/>
  <c r="K8" i="1"/>
  <c r="J8" i="1"/>
  <c r="G8" i="1"/>
  <c r="C8" i="1"/>
  <c r="O7" i="1"/>
  <c r="N7" i="1"/>
  <c r="M7" i="1"/>
  <c r="L7" i="1"/>
  <c r="K7" i="1"/>
  <c r="J7" i="1"/>
  <c r="G7" i="1"/>
  <c r="C7" i="1"/>
  <c r="O6" i="1"/>
  <c r="N6" i="1"/>
  <c r="M6" i="1"/>
  <c r="L6" i="1"/>
  <c r="K6" i="1"/>
  <c r="J6" i="1"/>
  <c r="G6" i="1"/>
  <c r="C6" i="1"/>
  <c r="O5" i="1"/>
  <c r="N5" i="1"/>
  <c r="M5" i="1"/>
  <c r="L5" i="1"/>
  <c r="K5" i="1"/>
  <c r="J5" i="1"/>
  <c r="G5" i="1"/>
  <c r="C5" i="1"/>
  <c r="O4" i="1"/>
  <c r="N4" i="1"/>
  <c r="M4" i="1"/>
  <c r="L4" i="1"/>
  <c r="K4" i="1"/>
  <c r="J4" i="1"/>
  <c r="G4" i="1"/>
  <c r="C4" i="1"/>
  <c r="O3" i="1"/>
  <c r="N3" i="1"/>
  <c r="M3" i="1"/>
  <c r="L3" i="1"/>
  <c r="K3" i="1"/>
  <c r="J3" i="1"/>
  <c r="G3" i="1"/>
  <c r="C3" i="1"/>
  <c r="O2" i="1"/>
  <c r="N2" i="1"/>
  <c r="M2" i="1"/>
  <c r="L2" i="1"/>
  <c r="K2" i="1"/>
  <c r="J2" i="1"/>
  <c r="G2" i="1"/>
  <c r="C2" i="1"/>
</calcChain>
</file>

<file path=xl/sharedStrings.xml><?xml version="1.0" encoding="utf-8"?>
<sst xmlns="http://schemas.openxmlformats.org/spreadsheetml/2006/main" count="520" uniqueCount="115">
  <si>
    <t>申请时间</t>
  </si>
  <si>
    <t>用户姓名</t>
  </si>
  <si>
    <t>身份证号码</t>
  </si>
  <si>
    <t>用户手机号</t>
  </si>
  <si>
    <t>金额</t>
  </si>
  <si>
    <t>产品</t>
  </si>
  <si>
    <t>业绩折算</t>
  </si>
  <si>
    <t>邀请人姓名</t>
  </si>
  <si>
    <t>推荐人手机号</t>
  </si>
  <si>
    <t>理财顾问</t>
  </si>
  <si>
    <t>团队经理</t>
  </si>
  <si>
    <t>城市经理</t>
  </si>
  <si>
    <t>营业部</t>
  </si>
  <si>
    <t>陈法喜</t>
  </si>
  <si>
    <t>月月佳</t>
  </si>
  <si>
    <t>凤晓庆</t>
  </si>
  <si>
    <t>常宏喜</t>
  </si>
  <si>
    <t>施荷英</t>
  </si>
  <si>
    <t>程爱珍</t>
  </si>
  <si>
    <t>叶彩霞</t>
  </si>
  <si>
    <t>冯秀梅</t>
  </si>
  <si>
    <t>陈吉艳</t>
  </si>
  <si>
    <t>舒昆华</t>
  </si>
  <si>
    <t>阙慧</t>
  </si>
  <si>
    <t>何凯</t>
  </si>
  <si>
    <t>张志勇</t>
  </si>
  <si>
    <t>王德铭</t>
  </si>
  <si>
    <t>崔凌欣</t>
  </si>
  <si>
    <t>董永</t>
  </si>
  <si>
    <t>吕可荣</t>
  </si>
  <si>
    <t>徐云雯</t>
  </si>
  <si>
    <t>杨依群</t>
  </si>
  <si>
    <t>袁海艳</t>
  </si>
  <si>
    <t>朱伏娟</t>
  </si>
  <si>
    <t>牛小明</t>
  </si>
  <si>
    <t>朱庚娟</t>
  </si>
  <si>
    <t>邱韦莲</t>
  </si>
  <si>
    <t>蔡秀银</t>
  </si>
  <si>
    <t>胡玥</t>
  </si>
  <si>
    <t>黄春红</t>
  </si>
  <si>
    <t>汤旭东</t>
  </si>
  <si>
    <t>汤新华</t>
  </si>
  <si>
    <t>袁亚琴</t>
  </si>
  <si>
    <t>李秀萍</t>
  </si>
  <si>
    <t>陈玲凤</t>
  </si>
  <si>
    <t>丁其富</t>
  </si>
  <si>
    <t>周生英</t>
  </si>
  <si>
    <t>张德</t>
  </si>
  <si>
    <t>朱鑫根</t>
  </si>
  <si>
    <t>孙倩雯</t>
  </si>
  <si>
    <t>于超</t>
  </si>
  <si>
    <t>夏玉芹</t>
  </si>
  <si>
    <t>黄进春</t>
  </si>
  <si>
    <t>杨为群</t>
  </si>
  <si>
    <t>李萍</t>
  </si>
  <si>
    <t>姓名</t>
  </si>
  <si>
    <t>邀请人手机号</t>
  </si>
  <si>
    <t>理财统计</t>
  </si>
  <si>
    <t>丁华翠</t>
  </si>
  <si>
    <t>吴英花</t>
  </si>
  <si>
    <t>李波</t>
  </si>
  <si>
    <t>月月佳</t>
    <phoneticPr fontId="3" type="noConversion"/>
  </si>
  <si>
    <t>客户姓名</t>
  </si>
  <si>
    <t>客户证件号</t>
  </si>
  <si>
    <t>客户手机号</t>
  </si>
  <si>
    <t>理财顾问手机号</t>
  </si>
  <si>
    <t>本期到期时间</t>
  </si>
  <si>
    <t>是否新投</t>
  </si>
  <si>
    <t>营业部经理</t>
  </si>
  <si>
    <t>城市</t>
  </si>
  <si>
    <t>再投资</t>
    <phoneticPr fontId="3" type="noConversion"/>
  </si>
  <si>
    <t>320122196206210819</t>
  </si>
  <si>
    <t>320123196411200421</t>
  </si>
  <si>
    <t>320123196712240427</t>
  </si>
  <si>
    <t>320121198910104529</t>
  </si>
  <si>
    <t>310104195007090835</t>
  </si>
  <si>
    <t>32010519771016141x</t>
  </si>
  <si>
    <t>320124198202222419</t>
  </si>
  <si>
    <t>360104199809151924</t>
  </si>
  <si>
    <t>320683198011249368</t>
  </si>
  <si>
    <t>32012319740611462X</t>
  </si>
  <si>
    <t>522526198606181426</t>
  </si>
  <si>
    <t>310104198702222426</t>
  </si>
  <si>
    <t>320103199303200262</t>
  </si>
  <si>
    <t>320124197610162246</t>
  </si>
  <si>
    <t>632126197808151259</t>
  </si>
  <si>
    <t>11010519390116611X</t>
  </si>
  <si>
    <t>320827197804290825</t>
  </si>
  <si>
    <t>姚奕</t>
  </si>
  <si>
    <t>卞小军</t>
  </si>
  <si>
    <t>孟令成</t>
  </si>
  <si>
    <t>南京市</t>
  </si>
  <si>
    <t>南京新百</t>
  </si>
  <si>
    <t>魏乃如</t>
  </si>
  <si>
    <t>赵和云</t>
  </si>
  <si>
    <t>汤银秋</t>
  </si>
  <si>
    <t>南京六合</t>
  </si>
  <si>
    <t>宋永新</t>
  </si>
  <si>
    <t>上海城市经理</t>
  </si>
  <si>
    <t>上海市</t>
  </si>
  <si>
    <t>世界广场</t>
  </si>
  <si>
    <t>甘来娣</t>
  </si>
  <si>
    <t>溧水营业部经理</t>
  </si>
  <si>
    <t>南京溧水</t>
  </si>
  <si>
    <t>汪亮</t>
  </si>
  <si>
    <t>贾明祥</t>
  </si>
  <si>
    <t>王伟</t>
  </si>
  <si>
    <t>泰山营业部经理</t>
  </si>
  <si>
    <t>南京泰山一部</t>
  </si>
  <si>
    <t>张雪莲</t>
  </si>
  <si>
    <t>汪超</t>
  </si>
  <si>
    <t>南京泰山二部</t>
  </si>
  <si>
    <t>南京市</t>
    <phoneticPr fontId="3" type="noConversion"/>
  </si>
  <si>
    <t>投资产品</t>
    <phoneticPr fontId="3" type="noConversion"/>
  </si>
  <si>
    <t>投资金额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</si>
</sst>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Arial"/>
      <family val="2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7.1&#26376;&#26376;&#26376;&#203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C1" t="str">
            <v>用户手机号</v>
          </cell>
          <cell r="D1" t="str">
            <v>身份证号码</v>
          </cell>
          <cell r="E1" t="str">
            <v>金额</v>
          </cell>
          <cell r="F1" t="str">
            <v>产品</v>
          </cell>
          <cell r="G1" t="str">
            <v>业绩折算</v>
          </cell>
          <cell r="H1" t="str">
            <v>邀请人姓名</v>
          </cell>
          <cell r="I1" t="str">
            <v>推荐人手机号</v>
          </cell>
          <cell r="J1" t="str">
            <v>理财顾问</v>
          </cell>
          <cell r="K1" t="str">
            <v>团队经理</v>
          </cell>
          <cell r="L1" t="str">
            <v>城市经理</v>
          </cell>
          <cell r="M1" t="str">
            <v>城市经理</v>
          </cell>
          <cell r="N1" t="str">
            <v>营业部</v>
          </cell>
        </row>
        <row r="2">
          <cell r="C2">
            <v>13585138906</v>
          </cell>
          <cell r="D2" t="str">
            <v>320122196206210819</v>
          </cell>
          <cell r="E2">
            <v>2000</v>
          </cell>
          <cell r="F2" t="str">
            <v>月月佳</v>
          </cell>
          <cell r="G2">
            <v>200</v>
          </cell>
          <cell r="H2" t="str">
            <v>凤晓庆</v>
          </cell>
          <cell r="I2">
            <v>15852906906</v>
          </cell>
          <cell r="J2" t="str">
            <v>凤晓庆</v>
          </cell>
          <cell r="K2" t="str">
            <v>凤晓庆</v>
          </cell>
          <cell r="L2" t="str">
            <v>彭家文</v>
          </cell>
          <cell r="M2" t="str">
            <v>孟令成</v>
          </cell>
          <cell r="N2" t="str">
            <v>南京江浦</v>
          </cell>
        </row>
        <row r="3">
          <cell r="C3">
            <v>13585138906</v>
          </cell>
          <cell r="D3" t="str">
            <v>320122196206210819</v>
          </cell>
          <cell r="E3">
            <v>20000</v>
          </cell>
          <cell r="F3" t="str">
            <v>月月佳</v>
          </cell>
          <cell r="G3">
            <v>2000</v>
          </cell>
          <cell r="H3" t="str">
            <v>凤晓庆</v>
          </cell>
          <cell r="I3">
            <v>15852906906</v>
          </cell>
          <cell r="J3" t="str">
            <v>凤晓庆</v>
          </cell>
          <cell r="K3" t="str">
            <v>凤晓庆</v>
          </cell>
          <cell r="L3" t="str">
            <v>彭家文</v>
          </cell>
          <cell r="M3" t="str">
            <v>孟令成</v>
          </cell>
          <cell r="N3" t="str">
            <v>南京江浦</v>
          </cell>
        </row>
        <row r="4">
          <cell r="C4">
            <v>13585138906</v>
          </cell>
          <cell r="D4" t="str">
            <v>320122196206210819</v>
          </cell>
          <cell r="E4">
            <v>30000</v>
          </cell>
          <cell r="F4" t="str">
            <v>月月佳</v>
          </cell>
          <cell r="G4">
            <v>3000</v>
          </cell>
          <cell r="H4" t="str">
            <v>凤晓庆</v>
          </cell>
          <cell r="I4">
            <v>15852906906</v>
          </cell>
          <cell r="J4" t="str">
            <v>凤晓庆</v>
          </cell>
          <cell r="K4" t="str">
            <v>凤晓庆</v>
          </cell>
          <cell r="L4" t="str">
            <v>彭家文</v>
          </cell>
          <cell r="M4" t="str">
            <v>孟令成</v>
          </cell>
          <cell r="N4" t="str">
            <v>南京江浦</v>
          </cell>
        </row>
        <row r="5">
          <cell r="C5">
            <v>13861372678</v>
          </cell>
          <cell r="D5" t="str">
            <v>321123196603130414</v>
          </cell>
          <cell r="E5">
            <v>100</v>
          </cell>
          <cell r="F5" t="str">
            <v>月月佳</v>
          </cell>
          <cell r="G5">
            <v>10</v>
          </cell>
          <cell r="H5" t="str">
            <v>施荷英</v>
          </cell>
          <cell r="I5">
            <v>13052940858</v>
          </cell>
          <cell r="J5" t="str">
            <v>施荷英</v>
          </cell>
          <cell r="K5" t="str">
            <v>姚奕</v>
          </cell>
          <cell r="L5" t="str">
            <v>卞小军</v>
          </cell>
          <cell r="M5" t="str">
            <v>杜孝斌</v>
          </cell>
          <cell r="N5" t="str">
            <v>镇江句容</v>
          </cell>
        </row>
        <row r="6">
          <cell r="C6">
            <v>13921410763</v>
          </cell>
          <cell r="D6" t="str">
            <v>320123196411200421</v>
          </cell>
          <cell r="E6">
            <v>5000</v>
          </cell>
          <cell r="F6" t="str">
            <v>月月佳</v>
          </cell>
          <cell r="G6">
            <v>500</v>
          </cell>
          <cell r="H6" t="str">
            <v>叶彩霞</v>
          </cell>
          <cell r="I6">
            <v>15951016015</v>
          </cell>
          <cell r="J6" t="str">
            <v>叶彩霞</v>
          </cell>
          <cell r="K6" t="str">
            <v>魏乃如</v>
          </cell>
          <cell r="L6" t="str">
            <v>赵和云</v>
          </cell>
          <cell r="M6" t="str">
            <v>孟令成</v>
          </cell>
          <cell r="N6" t="str">
            <v>南京六合</v>
          </cell>
        </row>
        <row r="7">
          <cell r="C7">
            <v>13921410763</v>
          </cell>
          <cell r="D7" t="str">
            <v>320123196411200421</v>
          </cell>
          <cell r="E7">
            <v>5000</v>
          </cell>
          <cell r="F7" t="str">
            <v>月月佳</v>
          </cell>
          <cell r="G7">
            <v>500</v>
          </cell>
          <cell r="H7" t="str">
            <v>叶彩霞</v>
          </cell>
          <cell r="I7">
            <v>15951016015</v>
          </cell>
          <cell r="J7" t="str">
            <v>叶彩霞</v>
          </cell>
          <cell r="K7" t="str">
            <v>魏乃如</v>
          </cell>
          <cell r="L7" t="str">
            <v>赵和云</v>
          </cell>
          <cell r="M7" t="str">
            <v>孟令成</v>
          </cell>
          <cell r="N7" t="str">
            <v>南京六合</v>
          </cell>
        </row>
        <row r="8">
          <cell r="C8">
            <v>13814182238</v>
          </cell>
          <cell r="D8" t="str">
            <v>320123196712240427</v>
          </cell>
          <cell r="E8">
            <v>5000</v>
          </cell>
          <cell r="F8" t="str">
            <v>月月佳</v>
          </cell>
          <cell r="G8">
            <v>500</v>
          </cell>
          <cell r="H8" t="str">
            <v>叶彩霞</v>
          </cell>
          <cell r="I8">
            <v>15951016015</v>
          </cell>
          <cell r="J8" t="str">
            <v>叶彩霞</v>
          </cell>
          <cell r="K8" t="str">
            <v>魏乃如</v>
          </cell>
          <cell r="L8" t="str">
            <v>赵和云</v>
          </cell>
          <cell r="M8" t="str">
            <v>孟令成</v>
          </cell>
          <cell r="N8" t="str">
            <v>南京六合</v>
          </cell>
        </row>
        <row r="9">
          <cell r="C9">
            <v>13401961374</v>
          </cell>
          <cell r="D9" t="str">
            <v>320122197807021225</v>
          </cell>
          <cell r="E9">
            <v>20000</v>
          </cell>
          <cell r="F9" t="str">
            <v>月月佳</v>
          </cell>
          <cell r="G9">
            <v>2000</v>
          </cell>
          <cell r="H9" t="str">
            <v>舒昆华</v>
          </cell>
          <cell r="I9">
            <v>18551771565</v>
          </cell>
          <cell r="J9" t="str">
            <v>舒昆华</v>
          </cell>
          <cell r="K9" t="str">
            <v>舒昆华</v>
          </cell>
          <cell r="L9" t="str">
            <v>彭家文</v>
          </cell>
          <cell r="M9" t="str">
            <v>孟令成</v>
          </cell>
          <cell r="N9" t="str">
            <v>南京江浦</v>
          </cell>
        </row>
        <row r="10">
          <cell r="C10">
            <v>13914770583</v>
          </cell>
          <cell r="D10" t="str">
            <v>320121198910104529</v>
          </cell>
          <cell r="E10">
            <v>500</v>
          </cell>
          <cell r="F10" t="str">
            <v>月月佳</v>
          </cell>
          <cell r="G10">
            <v>50</v>
          </cell>
          <cell r="H10" t="str">
            <v>何凯</v>
          </cell>
          <cell r="I10">
            <v>13776637082</v>
          </cell>
          <cell r="J10" t="str">
            <v>何凯</v>
          </cell>
          <cell r="K10" t="str">
            <v>姚奕</v>
          </cell>
          <cell r="L10" t="str">
            <v>卞小军</v>
          </cell>
          <cell r="M10" t="str">
            <v>杜孝斌</v>
          </cell>
          <cell r="N10" t="str">
            <v>南京新百</v>
          </cell>
        </row>
        <row r="11">
          <cell r="C11">
            <v>13814182238</v>
          </cell>
          <cell r="D11" t="str">
            <v>320123196712240427</v>
          </cell>
          <cell r="E11">
            <v>1000</v>
          </cell>
          <cell r="F11" t="str">
            <v>月月佳</v>
          </cell>
          <cell r="G11">
            <v>100</v>
          </cell>
          <cell r="H11" t="str">
            <v>叶彩霞</v>
          </cell>
          <cell r="I11">
            <v>15951016015</v>
          </cell>
          <cell r="J11" t="str">
            <v>叶彩霞</v>
          </cell>
          <cell r="K11" t="str">
            <v>魏乃如</v>
          </cell>
          <cell r="L11" t="str">
            <v>赵和云</v>
          </cell>
          <cell r="M11" t="str">
            <v>孟令成</v>
          </cell>
          <cell r="N11" t="str">
            <v>南京六合</v>
          </cell>
        </row>
        <row r="12">
          <cell r="C12">
            <v>13914492047</v>
          </cell>
          <cell r="D12" t="str">
            <v>321183198609222438</v>
          </cell>
          <cell r="E12">
            <v>52000</v>
          </cell>
          <cell r="F12" t="str">
            <v>月月佳</v>
          </cell>
          <cell r="G12">
            <v>5200</v>
          </cell>
          <cell r="H12" t="str">
            <v>施荷英</v>
          </cell>
          <cell r="I12">
            <v>13052940858</v>
          </cell>
          <cell r="J12" t="str">
            <v>施荷英</v>
          </cell>
          <cell r="K12" t="str">
            <v>姚奕</v>
          </cell>
          <cell r="L12" t="str">
            <v>卞小军</v>
          </cell>
          <cell r="M12" t="str">
            <v>杜孝斌</v>
          </cell>
          <cell r="N12" t="str">
            <v>镇江句容</v>
          </cell>
        </row>
        <row r="13">
          <cell r="C13">
            <v>13601815881</v>
          </cell>
          <cell r="D13" t="str">
            <v>310104195007090835</v>
          </cell>
          <cell r="E13">
            <v>10000</v>
          </cell>
          <cell r="F13" t="str">
            <v>月月佳</v>
          </cell>
          <cell r="G13">
            <v>1000</v>
          </cell>
          <cell r="H13" t="str">
            <v>崔凌欣</v>
          </cell>
          <cell r="I13">
            <v>18221095470</v>
          </cell>
          <cell r="J13" t="str">
            <v>崔凌欣</v>
          </cell>
          <cell r="K13" t="str">
            <v>吴英花</v>
          </cell>
          <cell r="L13" t="str">
            <v>宋永新</v>
          </cell>
          <cell r="M13" t="str">
            <v>上海城市经理</v>
          </cell>
          <cell r="N13" t="str">
            <v>世界广场</v>
          </cell>
        </row>
        <row r="14">
          <cell r="C14">
            <v>13601815881</v>
          </cell>
          <cell r="D14" t="str">
            <v>310104195007090835</v>
          </cell>
          <cell r="E14">
            <v>20000</v>
          </cell>
          <cell r="F14" t="str">
            <v>月月佳</v>
          </cell>
          <cell r="G14">
            <v>2000</v>
          </cell>
          <cell r="H14" t="str">
            <v>崔凌欣</v>
          </cell>
          <cell r="I14">
            <v>18221095470</v>
          </cell>
          <cell r="J14" t="str">
            <v>崔凌欣</v>
          </cell>
          <cell r="K14" t="str">
            <v>吴英花</v>
          </cell>
          <cell r="L14" t="str">
            <v>宋永新</v>
          </cell>
          <cell r="M14" t="str">
            <v>上海城市经理</v>
          </cell>
          <cell r="N14" t="str">
            <v>世界广场</v>
          </cell>
        </row>
        <row r="15">
          <cell r="C15">
            <v>13851956065</v>
          </cell>
          <cell r="D15" t="str">
            <v>32010519771016141x</v>
          </cell>
          <cell r="E15">
            <v>10000</v>
          </cell>
          <cell r="F15" t="str">
            <v>月月佳</v>
          </cell>
          <cell r="G15">
            <v>1000</v>
          </cell>
          <cell r="H15" t="str">
            <v>董永</v>
          </cell>
          <cell r="I15">
            <v>13851956065</v>
          </cell>
          <cell r="J15" t="str">
            <v>董永</v>
          </cell>
          <cell r="K15" t="str">
            <v>张雪莲</v>
          </cell>
          <cell r="L15" t="str">
            <v>汪超</v>
          </cell>
          <cell r="M15" t="str">
            <v>孟令成</v>
          </cell>
          <cell r="N15" t="str">
            <v>南京泰山</v>
          </cell>
        </row>
        <row r="16">
          <cell r="C16">
            <v>17702505917</v>
          </cell>
          <cell r="D16" t="str">
            <v>320124198202222419</v>
          </cell>
          <cell r="E16">
            <v>1000</v>
          </cell>
          <cell r="F16" t="str">
            <v>月月佳</v>
          </cell>
          <cell r="G16">
            <v>100</v>
          </cell>
          <cell r="H16" t="str">
            <v>吕可荣</v>
          </cell>
          <cell r="I16">
            <v>17702505917</v>
          </cell>
          <cell r="J16" t="str">
            <v>吕可荣</v>
          </cell>
          <cell r="K16" t="str">
            <v>甘来娣</v>
          </cell>
          <cell r="L16" t="str">
            <v>溧水营业部经理</v>
          </cell>
          <cell r="M16" t="str">
            <v>孟令成</v>
          </cell>
          <cell r="N16" t="str">
            <v>南京溧水</v>
          </cell>
        </row>
        <row r="17">
          <cell r="C17">
            <v>13761897090</v>
          </cell>
          <cell r="D17" t="str">
            <v>360104199809151924</v>
          </cell>
          <cell r="E17">
            <v>50000</v>
          </cell>
          <cell r="F17" t="str">
            <v>月月佳</v>
          </cell>
          <cell r="G17">
            <v>5000</v>
          </cell>
          <cell r="H17" t="str">
            <v>杨依群</v>
          </cell>
          <cell r="I17">
            <v>18930916319</v>
          </cell>
          <cell r="J17" t="str">
            <v>杨依群</v>
          </cell>
          <cell r="K17" t="str">
            <v>杨依群</v>
          </cell>
          <cell r="L17" t="str">
            <v>宋永新</v>
          </cell>
          <cell r="M17" t="str">
            <v>上海城市经理</v>
          </cell>
          <cell r="N17" t="str">
            <v>世界广场</v>
          </cell>
        </row>
        <row r="18">
          <cell r="C18">
            <v>13814182238</v>
          </cell>
          <cell r="D18" t="str">
            <v>320123196712240427</v>
          </cell>
          <cell r="E18">
            <v>5000</v>
          </cell>
          <cell r="F18" t="str">
            <v>月月佳</v>
          </cell>
          <cell r="G18">
            <v>500</v>
          </cell>
          <cell r="H18" t="str">
            <v>叶彩霞</v>
          </cell>
          <cell r="I18">
            <v>15951016015</v>
          </cell>
          <cell r="J18" t="str">
            <v>叶彩霞</v>
          </cell>
          <cell r="K18" t="str">
            <v>魏乃如</v>
          </cell>
          <cell r="L18" t="str">
            <v>赵和云</v>
          </cell>
          <cell r="M18" t="str">
            <v>孟令成</v>
          </cell>
          <cell r="N18" t="str">
            <v>南京六合</v>
          </cell>
        </row>
        <row r="19">
          <cell r="C19">
            <v>17702505917</v>
          </cell>
          <cell r="D19" t="str">
            <v>320124198202222419</v>
          </cell>
          <cell r="E19">
            <v>900</v>
          </cell>
          <cell r="F19" t="str">
            <v>月月佳</v>
          </cell>
          <cell r="G19">
            <v>90</v>
          </cell>
          <cell r="H19" t="str">
            <v>吕可荣</v>
          </cell>
          <cell r="I19">
            <v>17702505917</v>
          </cell>
          <cell r="J19" t="str">
            <v>吕可荣</v>
          </cell>
          <cell r="K19" t="str">
            <v>甘来娣</v>
          </cell>
          <cell r="L19" t="str">
            <v>溧水营业部经理</v>
          </cell>
          <cell r="M19" t="str">
            <v>孟令成</v>
          </cell>
          <cell r="N19" t="str">
            <v>南京溧水</v>
          </cell>
        </row>
        <row r="20">
          <cell r="C20">
            <v>13901939855</v>
          </cell>
          <cell r="D20" t="str">
            <v>320683198011249368</v>
          </cell>
          <cell r="E20">
            <v>1000</v>
          </cell>
          <cell r="F20" t="str">
            <v>月月佳</v>
          </cell>
          <cell r="G20">
            <v>100</v>
          </cell>
          <cell r="H20" t="str">
            <v>袁海艳</v>
          </cell>
          <cell r="I20">
            <v>13901939855</v>
          </cell>
          <cell r="J20" t="str">
            <v>袁海艳</v>
          </cell>
          <cell r="K20" t="str">
            <v>吴英花</v>
          </cell>
          <cell r="L20" t="str">
            <v>宋永新</v>
          </cell>
          <cell r="M20" t="str">
            <v>上海城市经理</v>
          </cell>
          <cell r="N20" t="str">
            <v>世界广场</v>
          </cell>
        </row>
        <row r="21">
          <cell r="C21">
            <v>13814182238</v>
          </cell>
          <cell r="D21" t="str">
            <v>320123196712240427</v>
          </cell>
          <cell r="E21">
            <v>6000</v>
          </cell>
          <cell r="F21" t="str">
            <v>月月佳</v>
          </cell>
          <cell r="G21">
            <v>600</v>
          </cell>
          <cell r="H21" t="str">
            <v>叶彩霞</v>
          </cell>
          <cell r="I21">
            <v>15951016015</v>
          </cell>
          <cell r="J21" t="str">
            <v>叶彩霞</v>
          </cell>
          <cell r="K21" t="str">
            <v>魏乃如</v>
          </cell>
          <cell r="L21" t="str">
            <v>赵和云</v>
          </cell>
          <cell r="M21" t="str">
            <v>孟令成</v>
          </cell>
          <cell r="N21" t="str">
            <v>南京六合</v>
          </cell>
        </row>
        <row r="22">
          <cell r="C22">
            <v>13101899169</v>
          </cell>
          <cell r="D22" t="str">
            <v>32012319740611462X</v>
          </cell>
          <cell r="E22">
            <v>4000</v>
          </cell>
          <cell r="F22" t="str">
            <v>月月佳</v>
          </cell>
          <cell r="G22">
            <v>400</v>
          </cell>
          <cell r="H22" t="str">
            <v>朱伏娟</v>
          </cell>
          <cell r="I22">
            <v>13101899169</v>
          </cell>
          <cell r="J22" t="str">
            <v>朱伏娟</v>
          </cell>
          <cell r="K22" t="str">
            <v>魏乃如</v>
          </cell>
          <cell r="L22" t="str">
            <v>赵和云</v>
          </cell>
          <cell r="M22" t="str">
            <v>孟令成</v>
          </cell>
          <cell r="N22" t="str">
            <v>南京六合</v>
          </cell>
        </row>
        <row r="23">
          <cell r="C23">
            <v>13585138906</v>
          </cell>
          <cell r="D23" t="str">
            <v>320122196206210819</v>
          </cell>
          <cell r="E23">
            <v>20000</v>
          </cell>
          <cell r="F23" t="str">
            <v>月月佳</v>
          </cell>
          <cell r="G23">
            <v>2000</v>
          </cell>
          <cell r="H23" t="str">
            <v>凤晓庆</v>
          </cell>
          <cell r="I23">
            <v>15852906906</v>
          </cell>
          <cell r="J23" t="str">
            <v>凤晓庆</v>
          </cell>
          <cell r="K23" t="str">
            <v>凤晓庆</v>
          </cell>
          <cell r="L23" t="str">
            <v>彭家文</v>
          </cell>
          <cell r="M23" t="str">
            <v>孟令成</v>
          </cell>
          <cell r="N23" t="str">
            <v>南京江浦</v>
          </cell>
        </row>
        <row r="24">
          <cell r="C24">
            <v>17702505917</v>
          </cell>
          <cell r="D24" t="str">
            <v>320124198202222419</v>
          </cell>
          <cell r="E24">
            <v>5000</v>
          </cell>
          <cell r="F24" t="str">
            <v>月月佳</v>
          </cell>
          <cell r="G24">
            <v>500</v>
          </cell>
          <cell r="H24" t="str">
            <v>吕可荣</v>
          </cell>
          <cell r="I24">
            <v>17702505917</v>
          </cell>
          <cell r="J24" t="str">
            <v>吕可荣</v>
          </cell>
          <cell r="K24" t="str">
            <v>甘来娣</v>
          </cell>
          <cell r="L24" t="str">
            <v>溧水营业部经理</v>
          </cell>
          <cell r="M24" t="str">
            <v>孟令成</v>
          </cell>
          <cell r="N24" t="str">
            <v>南京溧水</v>
          </cell>
        </row>
        <row r="25">
          <cell r="C25">
            <v>13915939727</v>
          </cell>
          <cell r="D25" t="str">
            <v>320124197908201623</v>
          </cell>
          <cell r="E25">
            <v>2500</v>
          </cell>
          <cell r="F25" t="str">
            <v>月月佳</v>
          </cell>
          <cell r="G25">
            <v>250</v>
          </cell>
          <cell r="H25" t="str">
            <v>牛小明</v>
          </cell>
          <cell r="I25">
            <v>13915939727</v>
          </cell>
          <cell r="J25" t="str">
            <v>牛小明</v>
          </cell>
          <cell r="K25" t="str">
            <v>甘来娣</v>
          </cell>
          <cell r="L25" t="str">
            <v>溧水营业部经理</v>
          </cell>
          <cell r="M25" t="str">
            <v>孟令成</v>
          </cell>
          <cell r="N25" t="str">
            <v>南京溧水</v>
          </cell>
        </row>
        <row r="26">
          <cell r="C26">
            <v>13913007969</v>
          </cell>
          <cell r="D26" t="str">
            <v>522526198606181426</v>
          </cell>
          <cell r="E26">
            <v>5000</v>
          </cell>
          <cell r="F26" t="str">
            <v>月月佳</v>
          </cell>
          <cell r="G26">
            <v>500</v>
          </cell>
          <cell r="H26" t="str">
            <v>邱韦莲</v>
          </cell>
          <cell r="I26">
            <v>15651607789</v>
          </cell>
          <cell r="J26" t="str">
            <v>邱韦莲</v>
          </cell>
          <cell r="K26" t="str">
            <v>凤晓庆</v>
          </cell>
          <cell r="L26" t="str">
            <v>彭家文</v>
          </cell>
          <cell r="M26" t="str">
            <v>孟令成</v>
          </cell>
          <cell r="N26" t="str">
            <v>南京江浦</v>
          </cell>
        </row>
        <row r="27">
          <cell r="C27">
            <v>13918508294</v>
          </cell>
          <cell r="D27" t="str">
            <v>310104198702222426</v>
          </cell>
          <cell r="E27">
            <v>20000</v>
          </cell>
          <cell r="F27" t="str">
            <v>月月佳</v>
          </cell>
          <cell r="G27">
            <v>2000</v>
          </cell>
          <cell r="H27" t="str">
            <v>崔凌欣</v>
          </cell>
          <cell r="I27">
            <v>18221095470</v>
          </cell>
          <cell r="J27" t="str">
            <v>崔凌欣</v>
          </cell>
          <cell r="K27" t="str">
            <v>吴英花</v>
          </cell>
          <cell r="L27" t="str">
            <v>宋永新</v>
          </cell>
          <cell r="M27" t="str">
            <v>上海城市经理</v>
          </cell>
          <cell r="N27" t="str">
            <v>世界广场</v>
          </cell>
        </row>
        <row r="28">
          <cell r="C28">
            <v>13675185566</v>
          </cell>
          <cell r="D28" t="str">
            <v>320103199303200262</v>
          </cell>
          <cell r="E28">
            <v>10000</v>
          </cell>
          <cell r="F28" t="str">
            <v>月月佳</v>
          </cell>
          <cell r="G28">
            <v>1000</v>
          </cell>
          <cell r="H28" t="str">
            <v>黄春红</v>
          </cell>
          <cell r="I28">
            <v>13951730817</v>
          </cell>
          <cell r="J28" t="str">
            <v>黄春红</v>
          </cell>
          <cell r="K28" t="str">
            <v>贾明祥</v>
          </cell>
          <cell r="L28" t="str">
            <v>卞小军</v>
          </cell>
          <cell r="M28" t="str">
            <v>杜孝斌</v>
          </cell>
          <cell r="N28" t="str">
            <v>南京新百</v>
          </cell>
        </row>
        <row r="29">
          <cell r="C29">
            <v>17702505917</v>
          </cell>
          <cell r="D29" t="str">
            <v>320124198202222419</v>
          </cell>
          <cell r="E29">
            <v>500</v>
          </cell>
          <cell r="F29" t="str">
            <v>月月佳</v>
          </cell>
          <cell r="G29">
            <v>50</v>
          </cell>
          <cell r="H29" t="str">
            <v>吕可荣</v>
          </cell>
          <cell r="I29">
            <v>17702505917</v>
          </cell>
          <cell r="J29" t="str">
            <v>吕可荣</v>
          </cell>
          <cell r="K29" t="str">
            <v>甘来娣</v>
          </cell>
          <cell r="L29" t="str">
            <v>溧水营业部经理</v>
          </cell>
          <cell r="M29" t="str">
            <v>孟令成</v>
          </cell>
          <cell r="N29" t="str">
            <v>南京溧水</v>
          </cell>
        </row>
        <row r="30">
          <cell r="C30">
            <v>18225877230</v>
          </cell>
          <cell r="D30" t="str">
            <v>341124198611207812</v>
          </cell>
          <cell r="E30">
            <v>100</v>
          </cell>
          <cell r="F30" t="str">
            <v>月月佳</v>
          </cell>
          <cell r="G30">
            <v>10</v>
          </cell>
          <cell r="H30" t="str">
            <v>汤新华</v>
          </cell>
          <cell r="I30">
            <v>18262618400</v>
          </cell>
          <cell r="J30" t="str">
            <v>汤新华</v>
          </cell>
          <cell r="K30" t="str">
            <v>王伟</v>
          </cell>
          <cell r="L30" t="str">
            <v>汤银秋</v>
          </cell>
          <cell r="M30" t="str">
            <v>孟令成</v>
          </cell>
          <cell r="N30" t="str">
            <v>南京泰山</v>
          </cell>
        </row>
        <row r="31">
          <cell r="C31">
            <v>15861817703</v>
          </cell>
          <cell r="D31" t="str">
            <v>320125199012102820</v>
          </cell>
          <cell r="E31">
            <v>17100</v>
          </cell>
          <cell r="F31" t="str">
            <v>月月佳</v>
          </cell>
          <cell r="G31">
            <v>1710</v>
          </cell>
          <cell r="H31" t="str">
            <v>朱伏娟</v>
          </cell>
          <cell r="I31">
            <v>13101899169</v>
          </cell>
          <cell r="J31" t="str">
            <v>朱伏娟</v>
          </cell>
          <cell r="K31" t="str">
            <v>魏乃如</v>
          </cell>
          <cell r="L31" t="str">
            <v>赵和云</v>
          </cell>
          <cell r="M31" t="str">
            <v>孟令成</v>
          </cell>
          <cell r="N31" t="str">
            <v>南京六合</v>
          </cell>
        </row>
        <row r="32">
          <cell r="C32">
            <v>13564914108</v>
          </cell>
          <cell r="D32" t="str">
            <v>310102195706084028</v>
          </cell>
          <cell r="E32">
            <v>50000</v>
          </cell>
          <cell r="F32" t="str">
            <v>月月佳</v>
          </cell>
          <cell r="G32">
            <v>5000</v>
          </cell>
          <cell r="H32" t="str">
            <v>陈玲凤</v>
          </cell>
          <cell r="I32">
            <v>18930133858</v>
          </cell>
          <cell r="J32" t="str">
            <v>陈玲凤</v>
          </cell>
          <cell r="K32" t="str">
            <v>吴英花</v>
          </cell>
          <cell r="L32" t="str">
            <v>宋永新</v>
          </cell>
          <cell r="M32" t="str">
            <v>上海城市经理</v>
          </cell>
          <cell r="N32" t="str">
            <v>世界广场</v>
          </cell>
        </row>
        <row r="33">
          <cell r="C33">
            <v>13905147488</v>
          </cell>
          <cell r="D33" t="str">
            <v>320124196904233236</v>
          </cell>
          <cell r="E33">
            <v>10000</v>
          </cell>
          <cell r="F33" t="str">
            <v>月月佳</v>
          </cell>
          <cell r="G33">
            <v>1000</v>
          </cell>
          <cell r="H33" t="str">
            <v>牛小明</v>
          </cell>
          <cell r="I33">
            <v>13915939727</v>
          </cell>
          <cell r="J33" t="str">
            <v>牛小明</v>
          </cell>
          <cell r="K33" t="str">
            <v>甘来娣</v>
          </cell>
          <cell r="L33" t="str">
            <v>溧水营业部经理</v>
          </cell>
          <cell r="M33" t="str">
            <v>孟令成</v>
          </cell>
          <cell r="N33" t="str">
            <v>南京溧水</v>
          </cell>
        </row>
        <row r="34">
          <cell r="C34">
            <v>13770901144</v>
          </cell>
          <cell r="D34" t="str">
            <v>320124197610162246</v>
          </cell>
          <cell r="E34">
            <v>100</v>
          </cell>
          <cell r="F34" t="str">
            <v>月月佳</v>
          </cell>
          <cell r="G34">
            <v>10</v>
          </cell>
          <cell r="H34" t="str">
            <v>牛小明</v>
          </cell>
          <cell r="I34">
            <v>13915939727</v>
          </cell>
          <cell r="J34" t="str">
            <v>牛小明</v>
          </cell>
          <cell r="K34" t="str">
            <v>甘来娣</v>
          </cell>
          <cell r="L34" t="str">
            <v>溧水营业部经理</v>
          </cell>
          <cell r="M34" t="str">
            <v>孟令成</v>
          </cell>
          <cell r="N34" t="str">
            <v>南京溧水</v>
          </cell>
        </row>
        <row r="35">
          <cell r="C35">
            <v>13814182238</v>
          </cell>
          <cell r="D35" t="str">
            <v>320123196712240427</v>
          </cell>
          <cell r="E35">
            <v>10000</v>
          </cell>
          <cell r="F35" t="str">
            <v>月月佳</v>
          </cell>
          <cell r="G35">
            <v>1000</v>
          </cell>
          <cell r="H35" t="str">
            <v>叶彩霞</v>
          </cell>
          <cell r="I35">
            <v>15951016015</v>
          </cell>
          <cell r="J35" t="str">
            <v>叶彩霞</v>
          </cell>
          <cell r="K35" t="str">
            <v>魏乃如</v>
          </cell>
          <cell r="L35" t="str">
            <v>赵和云</v>
          </cell>
          <cell r="M35" t="str">
            <v>孟令成</v>
          </cell>
          <cell r="N35" t="str">
            <v>南京六合</v>
          </cell>
        </row>
        <row r="36">
          <cell r="C36">
            <v>13605144973</v>
          </cell>
          <cell r="D36" t="str">
            <v>632126197808151259</v>
          </cell>
          <cell r="E36">
            <v>100</v>
          </cell>
          <cell r="F36" t="str">
            <v>月月佳</v>
          </cell>
          <cell r="G36">
            <v>10</v>
          </cell>
          <cell r="H36" t="str">
            <v>张德</v>
          </cell>
          <cell r="I36">
            <v>13605144973</v>
          </cell>
          <cell r="J36" t="str">
            <v>张德</v>
          </cell>
          <cell r="K36" t="str">
            <v>汪亮</v>
          </cell>
          <cell r="L36" t="str">
            <v>卞小军</v>
          </cell>
          <cell r="M36" t="str">
            <v>杜孝斌</v>
          </cell>
          <cell r="N36" t="str">
            <v>南京新百</v>
          </cell>
        </row>
        <row r="37">
          <cell r="C37">
            <v>13520602426</v>
          </cell>
          <cell r="D37" t="str">
            <v>11010519390116611X</v>
          </cell>
          <cell r="E37">
            <v>3000</v>
          </cell>
          <cell r="F37" t="str">
            <v>月月佳</v>
          </cell>
          <cell r="G37">
            <v>300</v>
          </cell>
          <cell r="H37" t="str">
            <v>张德</v>
          </cell>
          <cell r="I37">
            <v>13605144973</v>
          </cell>
          <cell r="J37" t="str">
            <v>张德</v>
          </cell>
          <cell r="K37" t="str">
            <v>汪亮</v>
          </cell>
          <cell r="L37" t="str">
            <v>卞小军</v>
          </cell>
          <cell r="M37" t="str">
            <v>杜孝斌</v>
          </cell>
          <cell r="N37" t="str">
            <v>南京新百</v>
          </cell>
        </row>
        <row r="38">
          <cell r="C38">
            <v>15850710937</v>
          </cell>
          <cell r="D38" t="str">
            <v>320112199201251663</v>
          </cell>
          <cell r="E38">
            <v>5700</v>
          </cell>
          <cell r="F38" t="str">
            <v>月月佳</v>
          </cell>
          <cell r="G38">
            <v>570</v>
          </cell>
          <cell r="H38" t="str">
            <v>于超</v>
          </cell>
          <cell r="I38">
            <v>15996339423</v>
          </cell>
          <cell r="J38" t="str">
            <v>于超</v>
          </cell>
          <cell r="K38" t="str">
            <v>于超</v>
          </cell>
          <cell r="L38" t="str">
            <v>王玉华</v>
          </cell>
          <cell r="M38" t="str">
            <v>孟令成</v>
          </cell>
          <cell r="N38" t="str">
            <v>南京大厂</v>
          </cell>
        </row>
        <row r="39">
          <cell r="C39">
            <v>13952031570</v>
          </cell>
          <cell r="D39" t="str">
            <v>320827197804290825</v>
          </cell>
          <cell r="E39">
            <v>5000</v>
          </cell>
          <cell r="F39" t="str">
            <v>月月佳</v>
          </cell>
          <cell r="G39">
            <v>500</v>
          </cell>
          <cell r="H39" t="str">
            <v>黄进春</v>
          </cell>
          <cell r="I39">
            <v>18795913980</v>
          </cell>
          <cell r="J39" t="str">
            <v>黄进春</v>
          </cell>
          <cell r="K39" t="str">
            <v>王伟</v>
          </cell>
          <cell r="L39" t="str">
            <v>汤银秋</v>
          </cell>
          <cell r="M39" t="str">
            <v>孟令成</v>
          </cell>
          <cell r="N39" t="str">
            <v>南京泰山</v>
          </cell>
        </row>
        <row r="40">
          <cell r="C40">
            <v>17702505917</v>
          </cell>
          <cell r="D40" t="str">
            <v>320124198202222419</v>
          </cell>
          <cell r="E40">
            <v>500</v>
          </cell>
          <cell r="F40" t="str">
            <v>月月佳</v>
          </cell>
          <cell r="G40">
            <v>50</v>
          </cell>
          <cell r="H40" t="str">
            <v>吕可荣</v>
          </cell>
          <cell r="I40">
            <v>17702505917</v>
          </cell>
          <cell r="J40" t="str">
            <v>吕可荣</v>
          </cell>
          <cell r="K40" t="str">
            <v>甘来娣</v>
          </cell>
          <cell r="L40" t="str">
            <v>溧水营业部经理</v>
          </cell>
          <cell r="M40" t="str">
            <v>孟令成</v>
          </cell>
          <cell r="N40" t="str">
            <v>南京溧水</v>
          </cell>
        </row>
        <row r="41">
          <cell r="C41">
            <v>13951921962</v>
          </cell>
          <cell r="D41" t="str">
            <v>320112196910021621</v>
          </cell>
          <cell r="E41">
            <v>24000</v>
          </cell>
          <cell r="F41" t="str">
            <v>月月佳</v>
          </cell>
          <cell r="G41">
            <v>2400</v>
          </cell>
          <cell r="H41" t="str">
            <v>李萍</v>
          </cell>
          <cell r="I41">
            <v>13815869771</v>
          </cell>
          <cell r="J41" t="str">
            <v>李萍</v>
          </cell>
          <cell r="K41" t="str">
            <v>李伏英</v>
          </cell>
          <cell r="L41" t="str">
            <v>汪超</v>
          </cell>
          <cell r="M41" t="str">
            <v>孟令成</v>
          </cell>
          <cell r="N41" t="str">
            <v>南京泰山</v>
          </cell>
        </row>
        <row r="42">
          <cell r="C42">
            <v>13952031570</v>
          </cell>
          <cell r="D42" t="str">
            <v>320827197804290825</v>
          </cell>
          <cell r="E42">
            <v>100</v>
          </cell>
          <cell r="F42" t="str">
            <v>月月佳</v>
          </cell>
          <cell r="G42">
            <v>10</v>
          </cell>
          <cell r="H42" t="str">
            <v>黄进春</v>
          </cell>
          <cell r="I42">
            <v>18795913980</v>
          </cell>
          <cell r="J42" t="str">
            <v>黄进春</v>
          </cell>
          <cell r="K42" t="str">
            <v>王伟</v>
          </cell>
          <cell r="L42" t="str">
            <v>汤银秋</v>
          </cell>
          <cell r="M42" t="str">
            <v>孟令成</v>
          </cell>
          <cell r="N42" t="str">
            <v>南京泰山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sqref="A1:F1"/>
    </sheetView>
  </sheetViews>
  <sheetFormatPr defaultColWidth="9" defaultRowHeight="14.25" x14ac:dyDescent="0.15"/>
  <cols>
    <col min="1" max="1" width="9" style="1"/>
    <col min="2" max="3" width="17.25" style="1" customWidth="1"/>
    <col min="4" max="4" width="17.125" style="1" customWidth="1"/>
    <col min="5" max="6" width="9" style="1"/>
    <col min="7" max="7" width="9" style="1" hidden="1" customWidth="1"/>
    <col min="8" max="8" width="16.125" style="1" hidden="1" customWidth="1"/>
    <col min="9" max="9" width="19.25" style="1" hidden="1" customWidth="1"/>
    <col min="10" max="15" width="9" style="1" hidden="1" customWidth="1"/>
    <col min="16" max="16384" width="9" style="1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11</v>
      </c>
      <c r="N1" s="2" t="s">
        <v>12</v>
      </c>
    </row>
    <row r="2" spans="1:15" x14ac:dyDescent="0.15">
      <c r="A2" s="3">
        <v>42767</v>
      </c>
      <c r="B2" s="1" t="s">
        <v>13</v>
      </c>
      <c r="C2" s="1" t="str">
        <f>VLOOKUP(D:D,[1]Sheet1!$C:$D,2,0)</f>
        <v>320122196206210819</v>
      </c>
      <c r="D2" s="1">
        <v>13585138906</v>
      </c>
      <c r="E2" s="1">
        <v>2000</v>
      </c>
      <c r="F2" s="1" t="s">
        <v>14</v>
      </c>
      <c r="G2" s="1">
        <f>E2*0.1</f>
        <v>200</v>
      </c>
      <c r="H2" s="1" t="s">
        <v>15</v>
      </c>
      <c r="I2" s="1">
        <v>15852906906</v>
      </c>
      <c r="J2" s="1" t="str">
        <f>VLOOKUP(D:D,[1]Sheet1!$C:$N,8,0)</f>
        <v>凤晓庆</v>
      </c>
      <c r="K2" s="1" t="str">
        <f>VLOOKUP(D:D,[1]Sheet1!$C:$N,9,0)</f>
        <v>凤晓庆</v>
      </c>
      <c r="L2" s="1" t="str">
        <f>VLOOKUP(D:D,[1]Sheet1!$C:$N,10,0)</f>
        <v>彭家文</v>
      </c>
      <c r="M2" s="1" t="str">
        <f>VLOOKUP(D:D,[1]Sheet1!$C:$N,11,0)</f>
        <v>孟令成</v>
      </c>
      <c r="N2" s="1" t="str">
        <f>VLOOKUP(D:D,[1]Sheet1!$C:$N,12,0)</f>
        <v>南京江浦</v>
      </c>
      <c r="O2" s="1" t="b">
        <f>H2=J2</f>
        <v>1</v>
      </c>
    </row>
    <row r="3" spans="1:15" x14ac:dyDescent="0.15">
      <c r="A3" s="3">
        <v>42767</v>
      </c>
      <c r="B3" s="1" t="s">
        <v>13</v>
      </c>
      <c r="C3" s="1" t="str">
        <f>VLOOKUP(D:D,[1]Sheet1!$C:$D,2,0)</f>
        <v>320122196206210819</v>
      </c>
      <c r="D3" s="1">
        <v>13585138906</v>
      </c>
      <c r="E3" s="1">
        <v>20000</v>
      </c>
      <c r="F3" s="1" t="s">
        <v>14</v>
      </c>
      <c r="G3" s="1">
        <f t="shared" ref="G3:G42" si="0">E3*0.1</f>
        <v>2000</v>
      </c>
      <c r="H3" s="1" t="s">
        <v>15</v>
      </c>
      <c r="I3" s="1">
        <v>15852906906</v>
      </c>
      <c r="J3" s="1" t="str">
        <f>VLOOKUP(D:D,[1]Sheet1!$C:$N,8,0)</f>
        <v>凤晓庆</v>
      </c>
      <c r="K3" s="1" t="str">
        <f>VLOOKUP(D:D,[1]Sheet1!$C:$N,9,0)</f>
        <v>凤晓庆</v>
      </c>
      <c r="L3" s="1" t="str">
        <f>VLOOKUP(D:D,[1]Sheet1!$C:$N,10,0)</f>
        <v>彭家文</v>
      </c>
      <c r="M3" s="1" t="str">
        <f>VLOOKUP(D:D,[1]Sheet1!$C:$N,11,0)</f>
        <v>孟令成</v>
      </c>
      <c r="N3" s="1" t="str">
        <f>VLOOKUP(D:D,[1]Sheet1!$C:$N,12,0)</f>
        <v>南京江浦</v>
      </c>
      <c r="O3" s="1" t="b">
        <f t="shared" ref="O3:O42" si="1">H3=J3</f>
        <v>1</v>
      </c>
    </row>
    <row r="4" spans="1:15" x14ac:dyDescent="0.15">
      <c r="A4" s="3">
        <v>42767</v>
      </c>
      <c r="B4" s="1" t="s">
        <v>13</v>
      </c>
      <c r="C4" s="1" t="str">
        <f>VLOOKUP(D:D,[1]Sheet1!$C:$D,2,0)</f>
        <v>320122196206210819</v>
      </c>
      <c r="D4" s="1">
        <v>13585138906</v>
      </c>
      <c r="E4" s="1">
        <v>30000</v>
      </c>
      <c r="F4" s="1" t="s">
        <v>14</v>
      </c>
      <c r="G4" s="1">
        <f t="shared" si="0"/>
        <v>3000</v>
      </c>
      <c r="H4" s="1" t="s">
        <v>15</v>
      </c>
      <c r="I4" s="1">
        <v>15852906906</v>
      </c>
      <c r="J4" s="1" t="str">
        <f>VLOOKUP(D:D,[1]Sheet1!$C:$N,8,0)</f>
        <v>凤晓庆</v>
      </c>
      <c r="K4" s="1" t="str">
        <f>VLOOKUP(D:D,[1]Sheet1!$C:$N,9,0)</f>
        <v>凤晓庆</v>
      </c>
      <c r="L4" s="1" t="str">
        <f>VLOOKUP(D:D,[1]Sheet1!$C:$N,10,0)</f>
        <v>彭家文</v>
      </c>
      <c r="M4" s="1" t="str">
        <f>VLOOKUP(D:D,[1]Sheet1!$C:$N,11,0)</f>
        <v>孟令成</v>
      </c>
      <c r="N4" s="1" t="str">
        <f>VLOOKUP(D:D,[1]Sheet1!$C:$N,12,0)</f>
        <v>南京江浦</v>
      </c>
      <c r="O4" s="1" t="b">
        <f t="shared" si="1"/>
        <v>1</v>
      </c>
    </row>
    <row r="5" spans="1:15" x14ac:dyDescent="0.15">
      <c r="A5" s="3">
        <v>42767</v>
      </c>
      <c r="B5" s="1" t="s">
        <v>16</v>
      </c>
      <c r="C5" s="1" t="str">
        <f>VLOOKUP(D:D,[1]Sheet1!$C:$D,2,0)</f>
        <v>321123196603130414</v>
      </c>
      <c r="D5" s="1">
        <v>13861372678</v>
      </c>
      <c r="E5" s="1">
        <v>100</v>
      </c>
      <c r="F5" s="1" t="s">
        <v>14</v>
      </c>
      <c r="G5" s="1">
        <f t="shared" si="0"/>
        <v>10</v>
      </c>
      <c r="H5" s="1" t="s">
        <v>17</v>
      </c>
      <c r="I5" s="1">
        <v>13052940858</v>
      </c>
      <c r="J5" s="1" t="str">
        <f>VLOOKUP(D:D,[1]Sheet1!$C:$N,8,0)</f>
        <v>施荷英</v>
      </c>
      <c r="K5" s="1" t="str">
        <f>VLOOKUP(D:D,[1]Sheet1!$C:$N,9,0)</f>
        <v>姚奕</v>
      </c>
      <c r="L5" s="1" t="str">
        <f>VLOOKUP(D:D,[1]Sheet1!$C:$N,10,0)</f>
        <v>卞小军</v>
      </c>
      <c r="M5" s="1" t="str">
        <f>VLOOKUP(D:D,[1]Sheet1!$C:$N,11,0)</f>
        <v>杜孝斌</v>
      </c>
      <c r="N5" s="1" t="str">
        <f>VLOOKUP(D:D,[1]Sheet1!$C:$N,12,0)</f>
        <v>镇江句容</v>
      </c>
      <c r="O5" s="1" t="b">
        <f t="shared" si="1"/>
        <v>1</v>
      </c>
    </row>
    <row r="6" spans="1:15" x14ac:dyDescent="0.15">
      <c r="A6" s="3">
        <v>42767</v>
      </c>
      <c r="B6" s="1" t="s">
        <v>18</v>
      </c>
      <c r="C6" s="1" t="str">
        <f>VLOOKUP(D:D,[1]Sheet1!$C:$D,2,0)</f>
        <v>320123196411200421</v>
      </c>
      <c r="D6" s="1">
        <v>13921410763</v>
      </c>
      <c r="E6" s="1">
        <v>5000</v>
      </c>
      <c r="F6" s="1" t="s">
        <v>14</v>
      </c>
      <c r="G6" s="1">
        <f t="shared" si="0"/>
        <v>500</v>
      </c>
      <c r="H6" s="1" t="s">
        <v>19</v>
      </c>
      <c r="I6" s="1">
        <v>15951016015</v>
      </c>
      <c r="J6" s="1" t="str">
        <f>VLOOKUP(D:D,[1]Sheet1!$C:$N,8,0)</f>
        <v>叶彩霞</v>
      </c>
      <c r="K6" s="1" t="str">
        <f>VLOOKUP(D:D,[1]Sheet1!$C:$N,9,0)</f>
        <v>魏乃如</v>
      </c>
      <c r="L6" s="1" t="str">
        <f>VLOOKUP(D:D,[1]Sheet1!$C:$N,10,0)</f>
        <v>赵和云</v>
      </c>
      <c r="M6" s="1" t="str">
        <f>VLOOKUP(D:D,[1]Sheet1!$C:$N,11,0)</f>
        <v>孟令成</v>
      </c>
      <c r="N6" s="1" t="str">
        <f>VLOOKUP(D:D,[1]Sheet1!$C:$N,12,0)</f>
        <v>南京六合</v>
      </c>
      <c r="O6" s="1" t="b">
        <f t="shared" si="1"/>
        <v>1</v>
      </c>
    </row>
    <row r="7" spans="1:15" x14ac:dyDescent="0.15">
      <c r="A7" s="3">
        <v>42767</v>
      </c>
      <c r="B7" s="1" t="s">
        <v>18</v>
      </c>
      <c r="C7" s="1" t="str">
        <f>VLOOKUP(D:D,[1]Sheet1!$C:$D,2,0)</f>
        <v>320123196411200421</v>
      </c>
      <c r="D7" s="1">
        <v>13921410763</v>
      </c>
      <c r="E7" s="1">
        <v>5000</v>
      </c>
      <c r="F7" s="1" t="s">
        <v>14</v>
      </c>
      <c r="G7" s="1">
        <f t="shared" si="0"/>
        <v>500</v>
      </c>
      <c r="H7" s="1" t="s">
        <v>19</v>
      </c>
      <c r="I7" s="1">
        <v>15951016015</v>
      </c>
      <c r="J7" s="1" t="str">
        <f>VLOOKUP(D:D,[1]Sheet1!$C:$N,8,0)</f>
        <v>叶彩霞</v>
      </c>
      <c r="K7" s="1" t="str">
        <f>VLOOKUP(D:D,[1]Sheet1!$C:$N,9,0)</f>
        <v>魏乃如</v>
      </c>
      <c r="L7" s="1" t="str">
        <f>VLOOKUP(D:D,[1]Sheet1!$C:$N,10,0)</f>
        <v>赵和云</v>
      </c>
      <c r="M7" s="1" t="str">
        <f>VLOOKUP(D:D,[1]Sheet1!$C:$N,11,0)</f>
        <v>孟令成</v>
      </c>
      <c r="N7" s="1" t="str">
        <f>VLOOKUP(D:D,[1]Sheet1!$C:$N,12,0)</f>
        <v>南京六合</v>
      </c>
      <c r="O7" s="1" t="b">
        <f t="shared" si="1"/>
        <v>1</v>
      </c>
    </row>
    <row r="8" spans="1:15" x14ac:dyDescent="0.15">
      <c r="A8" s="3">
        <v>42767</v>
      </c>
      <c r="B8" s="1" t="s">
        <v>20</v>
      </c>
      <c r="C8" s="1" t="str">
        <f>VLOOKUP(D:D,[1]Sheet1!$C:$D,2,0)</f>
        <v>320123196712240427</v>
      </c>
      <c r="D8" s="1">
        <v>13814182238</v>
      </c>
      <c r="E8" s="1">
        <v>5000</v>
      </c>
      <c r="F8" s="1" t="s">
        <v>14</v>
      </c>
      <c r="G8" s="1">
        <f t="shared" si="0"/>
        <v>500</v>
      </c>
      <c r="H8" s="1" t="s">
        <v>19</v>
      </c>
      <c r="I8" s="1">
        <v>15951016015</v>
      </c>
      <c r="J8" s="1" t="str">
        <f>VLOOKUP(D:D,[1]Sheet1!$C:$N,8,0)</f>
        <v>叶彩霞</v>
      </c>
      <c r="K8" s="1" t="str">
        <f>VLOOKUP(D:D,[1]Sheet1!$C:$N,9,0)</f>
        <v>魏乃如</v>
      </c>
      <c r="L8" s="1" t="str">
        <f>VLOOKUP(D:D,[1]Sheet1!$C:$N,10,0)</f>
        <v>赵和云</v>
      </c>
      <c r="M8" s="1" t="str">
        <f>VLOOKUP(D:D,[1]Sheet1!$C:$N,11,0)</f>
        <v>孟令成</v>
      </c>
      <c r="N8" s="1" t="str">
        <f>VLOOKUP(D:D,[1]Sheet1!$C:$N,12,0)</f>
        <v>南京六合</v>
      </c>
      <c r="O8" s="1" t="b">
        <f t="shared" si="1"/>
        <v>1</v>
      </c>
    </row>
    <row r="9" spans="1:15" x14ac:dyDescent="0.15">
      <c r="A9" s="3">
        <v>42767</v>
      </c>
      <c r="B9" s="1" t="s">
        <v>21</v>
      </c>
      <c r="C9" s="1" t="str">
        <f>VLOOKUP(D:D,[1]Sheet1!$C:$D,2,0)</f>
        <v>320122197807021225</v>
      </c>
      <c r="D9" s="1">
        <v>13401961374</v>
      </c>
      <c r="E9" s="1">
        <v>20000</v>
      </c>
      <c r="F9" s="1" t="s">
        <v>14</v>
      </c>
      <c r="G9" s="1">
        <f t="shared" si="0"/>
        <v>2000</v>
      </c>
      <c r="H9" s="1" t="s">
        <v>22</v>
      </c>
      <c r="I9" s="1">
        <v>18551771565</v>
      </c>
      <c r="J9" s="1" t="str">
        <f>VLOOKUP(D:D,[1]Sheet1!$C:$N,8,0)</f>
        <v>舒昆华</v>
      </c>
      <c r="K9" s="1" t="str">
        <f>VLOOKUP(D:D,[1]Sheet1!$C:$N,9,0)</f>
        <v>舒昆华</v>
      </c>
      <c r="L9" s="1" t="str">
        <f>VLOOKUP(D:D,[1]Sheet1!$C:$N,10,0)</f>
        <v>彭家文</v>
      </c>
      <c r="M9" s="1" t="str">
        <f>VLOOKUP(D:D,[1]Sheet1!$C:$N,11,0)</f>
        <v>孟令成</v>
      </c>
      <c r="N9" s="1" t="str">
        <f>VLOOKUP(D:D,[1]Sheet1!$C:$N,12,0)</f>
        <v>南京江浦</v>
      </c>
      <c r="O9" s="1" t="b">
        <f t="shared" si="1"/>
        <v>1</v>
      </c>
    </row>
    <row r="10" spans="1:15" x14ac:dyDescent="0.15">
      <c r="A10" s="3">
        <v>42767</v>
      </c>
      <c r="B10" s="1" t="s">
        <v>23</v>
      </c>
      <c r="C10" s="1" t="str">
        <f>VLOOKUP(D:D,[1]Sheet1!$C:$D,2,0)</f>
        <v>320121198910104529</v>
      </c>
      <c r="D10" s="1">
        <v>13914770583</v>
      </c>
      <c r="E10" s="1">
        <v>500</v>
      </c>
      <c r="F10" s="1" t="s">
        <v>14</v>
      </c>
      <c r="G10" s="1">
        <f t="shared" si="0"/>
        <v>50</v>
      </c>
      <c r="H10" s="1" t="s">
        <v>24</v>
      </c>
      <c r="I10" s="1">
        <v>13776637082</v>
      </c>
      <c r="J10" s="1" t="str">
        <f>VLOOKUP(D:D,[1]Sheet1!$C:$N,8,0)</f>
        <v>何凯</v>
      </c>
      <c r="K10" s="1" t="str">
        <f>VLOOKUP(D:D,[1]Sheet1!$C:$N,9,0)</f>
        <v>姚奕</v>
      </c>
      <c r="L10" s="1" t="str">
        <f>VLOOKUP(D:D,[1]Sheet1!$C:$N,10,0)</f>
        <v>卞小军</v>
      </c>
      <c r="M10" s="1" t="str">
        <f>VLOOKUP(D:D,[1]Sheet1!$C:$N,11,0)</f>
        <v>杜孝斌</v>
      </c>
      <c r="N10" s="1" t="str">
        <f>VLOOKUP(D:D,[1]Sheet1!$C:$N,12,0)</f>
        <v>南京新百</v>
      </c>
      <c r="O10" s="1" t="b">
        <f t="shared" si="1"/>
        <v>1</v>
      </c>
    </row>
    <row r="11" spans="1:15" x14ac:dyDescent="0.15">
      <c r="A11" s="3">
        <v>42767</v>
      </c>
      <c r="B11" s="1" t="s">
        <v>20</v>
      </c>
      <c r="C11" s="1" t="str">
        <f>VLOOKUP(D:D,[1]Sheet1!$C:$D,2,0)</f>
        <v>320123196712240427</v>
      </c>
      <c r="D11" s="1">
        <v>13814182238</v>
      </c>
      <c r="E11" s="1">
        <v>1000</v>
      </c>
      <c r="F11" s="1" t="s">
        <v>14</v>
      </c>
      <c r="G11" s="1">
        <f t="shared" si="0"/>
        <v>100</v>
      </c>
      <c r="H11" s="1" t="s">
        <v>19</v>
      </c>
      <c r="I11" s="1">
        <v>15951016015</v>
      </c>
      <c r="J11" s="1" t="str">
        <f>VLOOKUP(D:D,[1]Sheet1!$C:$N,8,0)</f>
        <v>叶彩霞</v>
      </c>
      <c r="K11" s="1" t="str">
        <f>VLOOKUP(D:D,[1]Sheet1!$C:$N,9,0)</f>
        <v>魏乃如</v>
      </c>
      <c r="L11" s="1" t="str">
        <f>VLOOKUP(D:D,[1]Sheet1!$C:$N,10,0)</f>
        <v>赵和云</v>
      </c>
      <c r="M11" s="1" t="str">
        <f>VLOOKUP(D:D,[1]Sheet1!$C:$N,11,0)</f>
        <v>孟令成</v>
      </c>
      <c r="N11" s="1" t="str">
        <f>VLOOKUP(D:D,[1]Sheet1!$C:$N,12,0)</f>
        <v>南京六合</v>
      </c>
      <c r="O11" s="1" t="b">
        <f t="shared" si="1"/>
        <v>1</v>
      </c>
    </row>
    <row r="12" spans="1:15" x14ac:dyDescent="0.15">
      <c r="A12" s="3">
        <v>42767</v>
      </c>
      <c r="B12" s="1" t="s">
        <v>25</v>
      </c>
      <c r="C12" s="1" t="str">
        <f>VLOOKUP(D:D,[1]Sheet1!$C:$D,2,0)</f>
        <v>321183198609222438</v>
      </c>
      <c r="D12" s="1">
        <v>13914492047</v>
      </c>
      <c r="E12" s="1">
        <v>52000</v>
      </c>
      <c r="F12" s="1" t="s">
        <v>14</v>
      </c>
      <c r="G12" s="1">
        <f t="shared" si="0"/>
        <v>5200</v>
      </c>
      <c r="H12" s="1" t="s">
        <v>17</v>
      </c>
      <c r="I12" s="1">
        <v>13052940858</v>
      </c>
      <c r="J12" s="1" t="str">
        <f>VLOOKUP(D:D,[1]Sheet1!$C:$N,8,0)</f>
        <v>施荷英</v>
      </c>
      <c r="K12" s="1" t="str">
        <f>VLOOKUP(D:D,[1]Sheet1!$C:$N,9,0)</f>
        <v>姚奕</v>
      </c>
      <c r="L12" s="1" t="str">
        <f>VLOOKUP(D:D,[1]Sheet1!$C:$N,10,0)</f>
        <v>卞小军</v>
      </c>
      <c r="M12" s="1" t="str">
        <f>VLOOKUP(D:D,[1]Sheet1!$C:$N,11,0)</f>
        <v>杜孝斌</v>
      </c>
      <c r="N12" s="1" t="str">
        <f>VLOOKUP(D:D,[1]Sheet1!$C:$N,12,0)</f>
        <v>镇江句容</v>
      </c>
      <c r="O12" s="1" t="b">
        <f t="shared" si="1"/>
        <v>1</v>
      </c>
    </row>
    <row r="13" spans="1:15" x14ac:dyDescent="0.15">
      <c r="A13" s="3">
        <v>42767</v>
      </c>
      <c r="B13" s="1" t="s">
        <v>26</v>
      </c>
      <c r="C13" s="1" t="str">
        <f>VLOOKUP(D:D,[1]Sheet1!$C:$D,2,0)</f>
        <v>310104195007090835</v>
      </c>
      <c r="D13" s="1">
        <v>13601815881</v>
      </c>
      <c r="E13" s="1">
        <v>10000</v>
      </c>
      <c r="F13" s="1" t="s">
        <v>14</v>
      </c>
      <c r="G13" s="1">
        <f t="shared" si="0"/>
        <v>1000</v>
      </c>
      <c r="H13" s="1" t="s">
        <v>27</v>
      </c>
      <c r="I13" s="1">
        <v>18221095470</v>
      </c>
      <c r="J13" s="1" t="str">
        <f>VLOOKUP(D:D,[1]Sheet1!$C:$N,8,0)</f>
        <v>崔凌欣</v>
      </c>
      <c r="K13" s="1" t="str">
        <f>VLOOKUP(D:D,[1]Sheet1!$C:$N,9,0)</f>
        <v>吴英花</v>
      </c>
      <c r="L13" s="1" t="str">
        <f>VLOOKUP(D:D,[1]Sheet1!$C:$N,10,0)</f>
        <v>宋永新</v>
      </c>
      <c r="M13" s="1" t="str">
        <f>VLOOKUP(D:D,[1]Sheet1!$C:$N,11,0)</f>
        <v>上海城市经理</v>
      </c>
      <c r="N13" s="1" t="str">
        <f>VLOOKUP(D:D,[1]Sheet1!$C:$N,12,0)</f>
        <v>世界广场</v>
      </c>
      <c r="O13" s="1" t="b">
        <f t="shared" si="1"/>
        <v>1</v>
      </c>
    </row>
    <row r="14" spans="1:15" x14ac:dyDescent="0.15">
      <c r="A14" s="3">
        <v>42767</v>
      </c>
      <c r="B14" s="1" t="s">
        <v>26</v>
      </c>
      <c r="C14" s="1" t="str">
        <f>VLOOKUP(D:D,[1]Sheet1!$C:$D,2,0)</f>
        <v>310104195007090835</v>
      </c>
      <c r="D14" s="1">
        <v>13601815881</v>
      </c>
      <c r="E14" s="1">
        <v>20000</v>
      </c>
      <c r="F14" s="1" t="s">
        <v>14</v>
      </c>
      <c r="G14" s="1">
        <f t="shared" si="0"/>
        <v>2000</v>
      </c>
      <c r="H14" s="1" t="s">
        <v>27</v>
      </c>
      <c r="I14" s="1">
        <v>18221095470</v>
      </c>
      <c r="J14" s="1" t="str">
        <f>VLOOKUP(D:D,[1]Sheet1!$C:$N,8,0)</f>
        <v>崔凌欣</v>
      </c>
      <c r="K14" s="1" t="str">
        <f>VLOOKUP(D:D,[1]Sheet1!$C:$N,9,0)</f>
        <v>吴英花</v>
      </c>
      <c r="L14" s="1" t="str">
        <f>VLOOKUP(D:D,[1]Sheet1!$C:$N,10,0)</f>
        <v>宋永新</v>
      </c>
      <c r="M14" s="1" t="str">
        <f>VLOOKUP(D:D,[1]Sheet1!$C:$N,11,0)</f>
        <v>上海城市经理</v>
      </c>
      <c r="N14" s="1" t="str">
        <f>VLOOKUP(D:D,[1]Sheet1!$C:$N,12,0)</f>
        <v>世界广场</v>
      </c>
      <c r="O14" s="1" t="b">
        <f t="shared" si="1"/>
        <v>1</v>
      </c>
    </row>
    <row r="15" spans="1:15" x14ac:dyDescent="0.15">
      <c r="A15" s="3">
        <v>42767</v>
      </c>
      <c r="B15" s="1" t="s">
        <v>28</v>
      </c>
      <c r="C15" s="1" t="str">
        <f>VLOOKUP(D:D,[1]Sheet1!$C:$D,2,0)</f>
        <v>32010519771016141x</v>
      </c>
      <c r="D15" s="1">
        <v>13851956065</v>
      </c>
      <c r="E15" s="1">
        <v>10000</v>
      </c>
      <c r="F15" s="1" t="s">
        <v>14</v>
      </c>
      <c r="G15" s="1">
        <f t="shared" si="0"/>
        <v>1000</v>
      </c>
      <c r="H15" s="1" t="str">
        <f>B15</f>
        <v>董永</v>
      </c>
      <c r="I15" s="1">
        <f>D15</f>
        <v>13851956065</v>
      </c>
      <c r="J15" s="1" t="str">
        <f>VLOOKUP(D:D,[1]Sheet1!$C:$N,8,0)</f>
        <v>董永</v>
      </c>
      <c r="K15" s="1" t="str">
        <f>VLOOKUP(D:D,[1]Sheet1!$C:$N,9,0)</f>
        <v>张雪莲</v>
      </c>
      <c r="L15" s="1" t="str">
        <f>VLOOKUP(D:D,[1]Sheet1!$C:$N,10,0)</f>
        <v>汪超</v>
      </c>
      <c r="M15" s="1" t="str">
        <f>VLOOKUP(D:D,[1]Sheet1!$C:$N,11,0)</f>
        <v>孟令成</v>
      </c>
      <c r="N15" s="1" t="str">
        <f>VLOOKUP(D:D,[1]Sheet1!$C:$N,12,0)</f>
        <v>南京泰山</v>
      </c>
      <c r="O15" s="1" t="b">
        <f t="shared" si="1"/>
        <v>1</v>
      </c>
    </row>
    <row r="16" spans="1:15" x14ac:dyDescent="0.15">
      <c r="A16" s="3">
        <v>42767</v>
      </c>
      <c r="B16" s="1" t="s">
        <v>29</v>
      </c>
      <c r="C16" s="1" t="str">
        <f>VLOOKUP(D:D,[1]Sheet1!$C:$D,2,0)</f>
        <v>320124198202222419</v>
      </c>
      <c r="D16" s="1">
        <v>17702505917</v>
      </c>
      <c r="E16" s="1">
        <v>1000</v>
      </c>
      <c r="F16" s="1" t="s">
        <v>14</v>
      </c>
      <c r="G16" s="1">
        <f t="shared" si="0"/>
        <v>100</v>
      </c>
      <c r="H16" s="1" t="str">
        <f>B16</f>
        <v>吕可荣</v>
      </c>
      <c r="I16" s="1">
        <f>D16</f>
        <v>17702505917</v>
      </c>
      <c r="J16" s="1" t="str">
        <f>VLOOKUP(D:D,[1]Sheet1!$C:$N,8,0)</f>
        <v>吕可荣</v>
      </c>
      <c r="K16" s="1" t="str">
        <f>VLOOKUP(D:D,[1]Sheet1!$C:$N,9,0)</f>
        <v>甘来娣</v>
      </c>
      <c r="L16" s="1" t="str">
        <f>VLOOKUP(D:D,[1]Sheet1!$C:$N,10,0)</f>
        <v>溧水营业部经理</v>
      </c>
      <c r="M16" s="1" t="str">
        <f>VLOOKUP(D:D,[1]Sheet1!$C:$N,11,0)</f>
        <v>孟令成</v>
      </c>
      <c r="N16" s="1" t="str">
        <f>VLOOKUP(D:D,[1]Sheet1!$C:$N,12,0)</f>
        <v>南京溧水</v>
      </c>
      <c r="O16" s="1" t="b">
        <f t="shared" si="1"/>
        <v>1</v>
      </c>
    </row>
    <row r="17" spans="1:15" x14ac:dyDescent="0.15">
      <c r="A17" s="3">
        <v>42767</v>
      </c>
      <c r="B17" s="1" t="s">
        <v>30</v>
      </c>
      <c r="C17" s="1" t="str">
        <f>VLOOKUP(D:D,[1]Sheet1!$C:$D,2,0)</f>
        <v>360104199809151924</v>
      </c>
      <c r="D17" s="1">
        <v>13761897090</v>
      </c>
      <c r="E17" s="1">
        <v>50000</v>
      </c>
      <c r="F17" s="1" t="s">
        <v>14</v>
      </c>
      <c r="G17" s="1">
        <f t="shared" si="0"/>
        <v>5000</v>
      </c>
      <c r="H17" s="1" t="s">
        <v>31</v>
      </c>
      <c r="I17" s="1">
        <v>18930916319</v>
      </c>
      <c r="J17" s="1" t="str">
        <f>VLOOKUP(D:D,[1]Sheet1!$C:$N,8,0)</f>
        <v>杨依群</v>
      </c>
      <c r="K17" s="1" t="str">
        <f>VLOOKUP(D:D,[1]Sheet1!$C:$N,9,0)</f>
        <v>杨依群</v>
      </c>
      <c r="L17" s="1" t="str">
        <f>VLOOKUP(D:D,[1]Sheet1!$C:$N,10,0)</f>
        <v>宋永新</v>
      </c>
      <c r="M17" s="1" t="str">
        <f>VLOOKUP(D:D,[1]Sheet1!$C:$N,11,0)</f>
        <v>上海城市经理</v>
      </c>
      <c r="N17" s="1" t="str">
        <f>VLOOKUP(D:D,[1]Sheet1!$C:$N,12,0)</f>
        <v>世界广场</v>
      </c>
      <c r="O17" s="1" t="b">
        <f t="shared" si="1"/>
        <v>1</v>
      </c>
    </row>
    <row r="18" spans="1:15" x14ac:dyDescent="0.15">
      <c r="A18" s="3">
        <v>42767</v>
      </c>
      <c r="B18" s="1" t="s">
        <v>20</v>
      </c>
      <c r="C18" s="1" t="str">
        <f>VLOOKUP(D:D,[1]Sheet1!$C:$D,2,0)</f>
        <v>320123196712240427</v>
      </c>
      <c r="D18" s="1">
        <v>13814182238</v>
      </c>
      <c r="E18" s="1">
        <v>5000</v>
      </c>
      <c r="F18" s="1" t="s">
        <v>14</v>
      </c>
      <c r="G18" s="1">
        <f t="shared" si="0"/>
        <v>500</v>
      </c>
      <c r="H18" s="1" t="s">
        <v>19</v>
      </c>
      <c r="I18" s="1">
        <v>15951016015</v>
      </c>
      <c r="J18" s="1" t="str">
        <f>VLOOKUP(D:D,[1]Sheet1!$C:$N,8,0)</f>
        <v>叶彩霞</v>
      </c>
      <c r="K18" s="1" t="str">
        <f>VLOOKUP(D:D,[1]Sheet1!$C:$N,9,0)</f>
        <v>魏乃如</v>
      </c>
      <c r="L18" s="1" t="str">
        <f>VLOOKUP(D:D,[1]Sheet1!$C:$N,10,0)</f>
        <v>赵和云</v>
      </c>
      <c r="M18" s="1" t="str">
        <f>VLOOKUP(D:D,[1]Sheet1!$C:$N,11,0)</f>
        <v>孟令成</v>
      </c>
      <c r="N18" s="1" t="str">
        <f>VLOOKUP(D:D,[1]Sheet1!$C:$N,12,0)</f>
        <v>南京六合</v>
      </c>
      <c r="O18" s="1" t="b">
        <f t="shared" si="1"/>
        <v>1</v>
      </c>
    </row>
    <row r="19" spans="1:15" x14ac:dyDescent="0.15">
      <c r="A19" s="3">
        <v>42767</v>
      </c>
      <c r="B19" s="1" t="s">
        <v>29</v>
      </c>
      <c r="C19" s="1" t="str">
        <f>VLOOKUP(D:D,[1]Sheet1!$C:$D,2,0)</f>
        <v>320124198202222419</v>
      </c>
      <c r="D19" s="1">
        <v>17702505917</v>
      </c>
      <c r="E19" s="1">
        <v>900</v>
      </c>
      <c r="F19" s="1" t="s">
        <v>14</v>
      </c>
      <c r="G19" s="1">
        <f t="shared" si="0"/>
        <v>90</v>
      </c>
      <c r="H19" s="1" t="str">
        <f t="shared" ref="H19:H20" si="2">B19</f>
        <v>吕可荣</v>
      </c>
      <c r="I19" s="1">
        <f t="shared" ref="I19:I20" si="3">D19</f>
        <v>17702505917</v>
      </c>
      <c r="J19" s="1" t="str">
        <f>VLOOKUP(D:D,[1]Sheet1!$C:$N,8,0)</f>
        <v>吕可荣</v>
      </c>
      <c r="K19" s="1" t="str">
        <f>VLOOKUP(D:D,[1]Sheet1!$C:$N,9,0)</f>
        <v>甘来娣</v>
      </c>
      <c r="L19" s="1" t="str">
        <f>VLOOKUP(D:D,[1]Sheet1!$C:$N,10,0)</f>
        <v>溧水营业部经理</v>
      </c>
      <c r="M19" s="1" t="str">
        <f>VLOOKUP(D:D,[1]Sheet1!$C:$N,11,0)</f>
        <v>孟令成</v>
      </c>
      <c r="N19" s="1" t="str">
        <f>VLOOKUP(D:D,[1]Sheet1!$C:$N,12,0)</f>
        <v>南京溧水</v>
      </c>
      <c r="O19" s="1" t="b">
        <f t="shared" si="1"/>
        <v>1</v>
      </c>
    </row>
    <row r="20" spans="1:15" x14ac:dyDescent="0.15">
      <c r="A20" s="3">
        <v>42767</v>
      </c>
      <c r="B20" s="1" t="s">
        <v>32</v>
      </c>
      <c r="C20" s="1" t="str">
        <f>VLOOKUP(D:D,[1]Sheet1!$C:$D,2,0)</f>
        <v>320683198011249368</v>
      </c>
      <c r="D20" s="1">
        <v>13901939855</v>
      </c>
      <c r="E20" s="1">
        <v>1000</v>
      </c>
      <c r="F20" s="1" t="s">
        <v>14</v>
      </c>
      <c r="G20" s="1">
        <f t="shared" si="0"/>
        <v>100</v>
      </c>
      <c r="H20" s="1" t="str">
        <f t="shared" si="2"/>
        <v>袁海艳</v>
      </c>
      <c r="I20" s="1">
        <f t="shared" si="3"/>
        <v>13901939855</v>
      </c>
      <c r="J20" s="1" t="str">
        <f>VLOOKUP(D:D,[1]Sheet1!$C:$N,8,0)</f>
        <v>袁海艳</v>
      </c>
      <c r="K20" s="1" t="str">
        <f>VLOOKUP(D:D,[1]Sheet1!$C:$N,9,0)</f>
        <v>吴英花</v>
      </c>
      <c r="L20" s="1" t="str">
        <f>VLOOKUP(D:D,[1]Sheet1!$C:$N,10,0)</f>
        <v>宋永新</v>
      </c>
      <c r="M20" s="1" t="str">
        <f>VLOOKUP(D:D,[1]Sheet1!$C:$N,11,0)</f>
        <v>上海城市经理</v>
      </c>
      <c r="N20" s="1" t="str">
        <f>VLOOKUP(D:D,[1]Sheet1!$C:$N,12,0)</f>
        <v>世界广场</v>
      </c>
      <c r="O20" s="1" t="b">
        <f t="shared" si="1"/>
        <v>1</v>
      </c>
    </row>
    <row r="21" spans="1:15" x14ac:dyDescent="0.15">
      <c r="A21" s="3">
        <v>42767</v>
      </c>
      <c r="B21" s="1" t="s">
        <v>20</v>
      </c>
      <c r="C21" s="1" t="str">
        <f>VLOOKUP(D:D,[1]Sheet1!$C:$D,2,0)</f>
        <v>320123196712240427</v>
      </c>
      <c r="D21" s="1">
        <v>13814182238</v>
      </c>
      <c r="E21" s="1">
        <v>6000</v>
      </c>
      <c r="F21" s="1" t="s">
        <v>14</v>
      </c>
      <c r="G21" s="1">
        <f t="shared" si="0"/>
        <v>600</v>
      </c>
      <c r="H21" s="1" t="s">
        <v>19</v>
      </c>
      <c r="I21" s="1">
        <v>15951016015</v>
      </c>
      <c r="J21" s="1" t="str">
        <f>VLOOKUP(D:D,[1]Sheet1!$C:$N,8,0)</f>
        <v>叶彩霞</v>
      </c>
      <c r="K21" s="1" t="str">
        <f>VLOOKUP(D:D,[1]Sheet1!$C:$N,9,0)</f>
        <v>魏乃如</v>
      </c>
      <c r="L21" s="1" t="str">
        <f>VLOOKUP(D:D,[1]Sheet1!$C:$N,10,0)</f>
        <v>赵和云</v>
      </c>
      <c r="M21" s="1" t="str">
        <f>VLOOKUP(D:D,[1]Sheet1!$C:$N,11,0)</f>
        <v>孟令成</v>
      </c>
      <c r="N21" s="1" t="str">
        <f>VLOOKUP(D:D,[1]Sheet1!$C:$N,12,0)</f>
        <v>南京六合</v>
      </c>
      <c r="O21" s="1" t="b">
        <f t="shared" si="1"/>
        <v>1</v>
      </c>
    </row>
    <row r="22" spans="1:15" x14ac:dyDescent="0.15">
      <c r="A22" s="3">
        <v>42767</v>
      </c>
      <c r="B22" s="1" t="s">
        <v>33</v>
      </c>
      <c r="C22" s="1" t="str">
        <f>VLOOKUP(D:D,[1]Sheet1!$C:$D,2,0)</f>
        <v>32012319740611462X</v>
      </c>
      <c r="D22" s="1">
        <v>13101899169</v>
      </c>
      <c r="E22" s="1">
        <v>4000</v>
      </c>
      <c r="F22" s="1" t="s">
        <v>14</v>
      </c>
      <c r="G22" s="1">
        <f t="shared" si="0"/>
        <v>400</v>
      </c>
      <c r="H22" s="1" t="str">
        <f>B22</f>
        <v>朱伏娟</v>
      </c>
      <c r="I22" s="1">
        <f>D22</f>
        <v>13101899169</v>
      </c>
      <c r="J22" s="1" t="str">
        <f>VLOOKUP(D:D,[1]Sheet1!$C:$N,8,0)</f>
        <v>朱伏娟</v>
      </c>
      <c r="K22" s="1" t="str">
        <f>VLOOKUP(D:D,[1]Sheet1!$C:$N,9,0)</f>
        <v>魏乃如</v>
      </c>
      <c r="L22" s="1" t="str">
        <f>VLOOKUP(D:D,[1]Sheet1!$C:$N,10,0)</f>
        <v>赵和云</v>
      </c>
      <c r="M22" s="1" t="str">
        <f>VLOOKUP(D:D,[1]Sheet1!$C:$N,11,0)</f>
        <v>孟令成</v>
      </c>
      <c r="N22" s="1" t="str">
        <f>VLOOKUP(D:D,[1]Sheet1!$C:$N,12,0)</f>
        <v>南京六合</v>
      </c>
      <c r="O22" s="1" t="b">
        <f t="shared" si="1"/>
        <v>1</v>
      </c>
    </row>
    <row r="23" spans="1:15" x14ac:dyDescent="0.15">
      <c r="A23" s="3">
        <v>42767</v>
      </c>
      <c r="B23" s="1" t="s">
        <v>13</v>
      </c>
      <c r="C23" s="1" t="str">
        <f>VLOOKUP(D:D,[1]Sheet1!$C:$D,2,0)</f>
        <v>320122196206210819</v>
      </c>
      <c r="D23" s="1">
        <v>13585138906</v>
      </c>
      <c r="E23" s="1">
        <v>20000</v>
      </c>
      <c r="F23" s="1" t="s">
        <v>14</v>
      </c>
      <c r="G23" s="1">
        <f t="shared" si="0"/>
        <v>2000</v>
      </c>
      <c r="H23" s="1" t="s">
        <v>15</v>
      </c>
      <c r="I23" s="1">
        <v>15852906906</v>
      </c>
      <c r="J23" s="1" t="str">
        <f>VLOOKUP(D:D,[1]Sheet1!$C:$N,8,0)</f>
        <v>凤晓庆</v>
      </c>
      <c r="K23" s="1" t="str">
        <f>VLOOKUP(D:D,[1]Sheet1!$C:$N,9,0)</f>
        <v>凤晓庆</v>
      </c>
      <c r="L23" s="1" t="str">
        <f>VLOOKUP(D:D,[1]Sheet1!$C:$N,10,0)</f>
        <v>彭家文</v>
      </c>
      <c r="M23" s="1" t="str">
        <f>VLOOKUP(D:D,[1]Sheet1!$C:$N,11,0)</f>
        <v>孟令成</v>
      </c>
      <c r="N23" s="1" t="str">
        <f>VLOOKUP(D:D,[1]Sheet1!$C:$N,12,0)</f>
        <v>南京江浦</v>
      </c>
      <c r="O23" s="1" t="b">
        <f t="shared" si="1"/>
        <v>1</v>
      </c>
    </row>
    <row r="24" spans="1:15" x14ac:dyDescent="0.15">
      <c r="A24" s="3">
        <v>42767</v>
      </c>
      <c r="B24" s="1" t="s">
        <v>29</v>
      </c>
      <c r="C24" s="1" t="str">
        <f>VLOOKUP(D:D,[1]Sheet1!$C:$D,2,0)</f>
        <v>320124198202222419</v>
      </c>
      <c r="D24" s="1">
        <v>17702505917</v>
      </c>
      <c r="E24" s="1">
        <v>5000</v>
      </c>
      <c r="F24" s="1" t="s">
        <v>14</v>
      </c>
      <c r="G24" s="1">
        <f t="shared" si="0"/>
        <v>500</v>
      </c>
      <c r="H24" s="1" t="str">
        <f t="shared" ref="H24:H25" si="4">B24</f>
        <v>吕可荣</v>
      </c>
      <c r="I24" s="1">
        <f t="shared" ref="I24:I25" si="5">D24</f>
        <v>17702505917</v>
      </c>
      <c r="J24" s="1" t="str">
        <f>VLOOKUP(D:D,[1]Sheet1!$C:$N,8,0)</f>
        <v>吕可荣</v>
      </c>
      <c r="K24" s="1" t="str">
        <f>VLOOKUP(D:D,[1]Sheet1!$C:$N,9,0)</f>
        <v>甘来娣</v>
      </c>
      <c r="L24" s="1" t="str">
        <f>VLOOKUP(D:D,[1]Sheet1!$C:$N,10,0)</f>
        <v>溧水营业部经理</v>
      </c>
      <c r="M24" s="1" t="str">
        <f>VLOOKUP(D:D,[1]Sheet1!$C:$N,11,0)</f>
        <v>孟令成</v>
      </c>
      <c r="N24" s="1" t="str">
        <f>VLOOKUP(D:D,[1]Sheet1!$C:$N,12,0)</f>
        <v>南京溧水</v>
      </c>
      <c r="O24" s="1" t="b">
        <f t="shared" si="1"/>
        <v>1</v>
      </c>
    </row>
    <row r="25" spans="1:15" x14ac:dyDescent="0.15">
      <c r="A25" s="3">
        <v>42767</v>
      </c>
      <c r="B25" s="1" t="s">
        <v>34</v>
      </c>
      <c r="C25" s="1" t="str">
        <f>VLOOKUP(D:D,[1]Sheet1!$C:$D,2,0)</f>
        <v>320124197908201623</v>
      </c>
      <c r="D25" s="1">
        <v>13915939727</v>
      </c>
      <c r="E25" s="1">
        <v>2500</v>
      </c>
      <c r="F25" s="1" t="s">
        <v>14</v>
      </c>
      <c r="G25" s="1">
        <f t="shared" si="0"/>
        <v>250</v>
      </c>
      <c r="H25" s="1" t="str">
        <f t="shared" si="4"/>
        <v>牛小明</v>
      </c>
      <c r="I25" s="1">
        <f t="shared" si="5"/>
        <v>13915939727</v>
      </c>
      <c r="J25" s="1" t="str">
        <f>VLOOKUP(D:D,[1]Sheet1!$C:$N,8,0)</f>
        <v>牛小明</v>
      </c>
      <c r="K25" s="1" t="str">
        <f>VLOOKUP(D:D,[1]Sheet1!$C:$N,9,0)</f>
        <v>甘来娣</v>
      </c>
      <c r="L25" s="1" t="str">
        <f>VLOOKUP(D:D,[1]Sheet1!$C:$N,10,0)</f>
        <v>溧水营业部经理</v>
      </c>
      <c r="M25" s="1" t="str">
        <f>VLOOKUP(D:D,[1]Sheet1!$C:$N,11,0)</f>
        <v>孟令成</v>
      </c>
      <c r="N25" s="1" t="str">
        <f>VLOOKUP(D:D,[1]Sheet1!$C:$N,12,0)</f>
        <v>南京溧水</v>
      </c>
      <c r="O25" s="1" t="b">
        <f t="shared" si="1"/>
        <v>1</v>
      </c>
    </row>
    <row r="26" spans="1:15" x14ac:dyDescent="0.15">
      <c r="A26" s="3">
        <v>42767</v>
      </c>
      <c r="B26" s="1" t="s">
        <v>35</v>
      </c>
      <c r="C26" s="1" t="str">
        <f>VLOOKUP(D:D,[1]Sheet1!$C:$D,2,0)</f>
        <v>522526198606181426</v>
      </c>
      <c r="D26" s="1">
        <v>13913007969</v>
      </c>
      <c r="E26" s="1">
        <v>5000</v>
      </c>
      <c r="F26" s="1" t="s">
        <v>14</v>
      </c>
      <c r="G26" s="1">
        <f t="shared" si="0"/>
        <v>500</v>
      </c>
      <c r="H26" s="1" t="s">
        <v>36</v>
      </c>
      <c r="I26" s="1">
        <v>15651607789</v>
      </c>
      <c r="J26" s="1" t="str">
        <f>VLOOKUP(D:D,[1]Sheet1!$C:$N,8,0)</f>
        <v>邱韦莲</v>
      </c>
      <c r="K26" s="1" t="str">
        <f>VLOOKUP(D:D,[1]Sheet1!$C:$N,9,0)</f>
        <v>凤晓庆</v>
      </c>
      <c r="L26" s="1" t="str">
        <f>VLOOKUP(D:D,[1]Sheet1!$C:$N,10,0)</f>
        <v>彭家文</v>
      </c>
      <c r="M26" s="1" t="str">
        <f>VLOOKUP(D:D,[1]Sheet1!$C:$N,11,0)</f>
        <v>孟令成</v>
      </c>
      <c r="N26" s="1" t="str">
        <f>VLOOKUP(D:D,[1]Sheet1!$C:$N,12,0)</f>
        <v>南京江浦</v>
      </c>
      <c r="O26" s="1" t="b">
        <f t="shared" si="1"/>
        <v>1</v>
      </c>
    </row>
    <row r="27" spans="1:15" x14ac:dyDescent="0.15">
      <c r="A27" s="3">
        <v>42767</v>
      </c>
      <c r="B27" s="1" t="s">
        <v>37</v>
      </c>
      <c r="C27" s="1" t="str">
        <f>VLOOKUP(D:D,[1]Sheet1!$C:$D,2,0)</f>
        <v>310104198702222426</v>
      </c>
      <c r="D27" s="1">
        <v>13918508294</v>
      </c>
      <c r="E27" s="1">
        <v>20000</v>
      </c>
      <c r="F27" s="1" t="s">
        <v>14</v>
      </c>
      <c r="G27" s="1">
        <f t="shared" si="0"/>
        <v>2000</v>
      </c>
      <c r="H27" s="1" t="s">
        <v>27</v>
      </c>
      <c r="I27" s="1">
        <v>18221095470</v>
      </c>
      <c r="J27" s="1" t="str">
        <f>VLOOKUP(D:D,[1]Sheet1!$C:$N,8,0)</f>
        <v>崔凌欣</v>
      </c>
      <c r="K27" s="1" t="str">
        <f>VLOOKUP(D:D,[1]Sheet1!$C:$N,9,0)</f>
        <v>吴英花</v>
      </c>
      <c r="L27" s="1" t="str">
        <f>VLOOKUP(D:D,[1]Sheet1!$C:$N,10,0)</f>
        <v>宋永新</v>
      </c>
      <c r="M27" s="1" t="str">
        <f>VLOOKUP(D:D,[1]Sheet1!$C:$N,11,0)</f>
        <v>上海城市经理</v>
      </c>
      <c r="N27" s="1" t="str">
        <f>VLOOKUP(D:D,[1]Sheet1!$C:$N,12,0)</f>
        <v>世界广场</v>
      </c>
      <c r="O27" s="1" t="b">
        <f t="shared" si="1"/>
        <v>1</v>
      </c>
    </row>
    <row r="28" spans="1:15" x14ac:dyDescent="0.15">
      <c r="A28" s="3">
        <v>42767</v>
      </c>
      <c r="B28" s="1" t="s">
        <v>38</v>
      </c>
      <c r="C28" s="1" t="str">
        <f>VLOOKUP(D:D,[1]Sheet1!$C:$D,2,0)</f>
        <v>320103199303200262</v>
      </c>
      <c r="D28" s="1">
        <v>13675185566</v>
      </c>
      <c r="E28" s="1">
        <v>10000</v>
      </c>
      <c r="F28" s="1" t="s">
        <v>14</v>
      </c>
      <c r="G28" s="1">
        <f t="shared" si="0"/>
        <v>1000</v>
      </c>
      <c r="H28" s="1" t="s">
        <v>39</v>
      </c>
      <c r="I28" s="1">
        <v>13951730817</v>
      </c>
      <c r="J28" s="1" t="str">
        <f>VLOOKUP(D:D,[1]Sheet1!$C:$N,8,0)</f>
        <v>黄春红</v>
      </c>
      <c r="K28" s="1" t="str">
        <f>VLOOKUP(D:D,[1]Sheet1!$C:$N,9,0)</f>
        <v>贾明祥</v>
      </c>
      <c r="L28" s="1" t="str">
        <f>VLOOKUP(D:D,[1]Sheet1!$C:$N,10,0)</f>
        <v>卞小军</v>
      </c>
      <c r="M28" s="1" t="str">
        <f>VLOOKUP(D:D,[1]Sheet1!$C:$N,11,0)</f>
        <v>杜孝斌</v>
      </c>
      <c r="N28" s="1" t="str">
        <f>VLOOKUP(D:D,[1]Sheet1!$C:$N,12,0)</f>
        <v>南京新百</v>
      </c>
      <c r="O28" s="1" t="b">
        <f t="shared" si="1"/>
        <v>1</v>
      </c>
    </row>
    <row r="29" spans="1:15" x14ac:dyDescent="0.15">
      <c r="A29" s="3">
        <v>42767</v>
      </c>
      <c r="B29" s="1" t="s">
        <v>29</v>
      </c>
      <c r="C29" s="1" t="str">
        <f>VLOOKUP(D:D,[1]Sheet1!$C:$D,2,0)</f>
        <v>320124198202222419</v>
      </c>
      <c r="D29" s="1">
        <v>17702505917</v>
      </c>
      <c r="E29" s="1">
        <v>500</v>
      </c>
      <c r="F29" s="1" t="s">
        <v>14</v>
      </c>
      <c r="G29" s="1">
        <f t="shared" si="0"/>
        <v>50</v>
      </c>
      <c r="H29" s="1" t="str">
        <f>B29</f>
        <v>吕可荣</v>
      </c>
      <c r="I29" s="1">
        <f>D29</f>
        <v>17702505917</v>
      </c>
      <c r="J29" s="1" t="str">
        <f>VLOOKUP(D:D,[1]Sheet1!$C:$N,8,0)</f>
        <v>吕可荣</v>
      </c>
      <c r="K29" s="1" t="str">
        <f>VLOOKUP(D:D,[1]Sheet1!$C:$N,9,0)</f>
        <v>甘来娣</v>
      </c>
      <c r="L29" s="1" t="str">
        <f>VLOOKUP(D:D,[1]Sheet1!$C:$N,10,0)</f>
        <v>溧水营业部经理</v>
      </c>
      <c r="M29" s="1" t="str">
        <f>VLOOKUP(D:D,[1]Sheet1!$C:$N,11,0)</f>
        <v>孟令成</v>
      </c>
      <c r="N29" s="1" t="str">
        <f>VLOOKUP(D:D,[1]Sheet1!$C:$N,12,0)</f>
        <v>南京溧水</v>
      </c>
      <c r="O29" s="1" t="b">
        <f t="shared" si="1"/>
        <v>1</v>
      </c>
    </row>
    <row r="30" spans="1:15" x14ac:dyDescent="0.15">
      <c r="A30" s="3">
        <v>42767</v>
      </c>
      <c r="B30" s="1" t="s">
        <v>40</v>
      </c>
      <c r="C30" s="1" t="str">
        <f>VLOOKUP(D:D,[1]Sheet1!$C:$D,2,0)</f>
        <v>341124198611207812</v>
      </c>
      <c r="D30" s="1">
        <v>18225877230</v>
      </c>
      <c r="E30" s="1">
        <v>100</v>
      </c>
      <c r="F30" s="1" t="s">
        <v>14</v>
      </c>
      <c r="G30" s="1">
        <f t="shared" si="0"/>
        <v>10</v>
      </c>
      <c r="H30" s="1" t="s">
        <v>41</v>
      </c>
      <c r="I30" s="1">
        <v>18262618400</v>
      </c>
      <c r="J30" s="1" t="str">
        <f>VLOOKUP(D:D,[1]Sheet1!$C:$N,8,0)</f>
        <v>汤新华</v>
      </c>
      <c r="K30" s="1" t="str">
        <f>VLOOKUP(D:D,[1]Sheet1!$C:$N,9,0)</f>
        <v>王伟</v>
      </c>
      <c r="L30" s="1" t="str">
        <f>VLOOKUP(D:D,[1]Sheet1!$C:$N,10,0)</f>
        <v>汤银秋</v>
      </c>
      <c r="M30" s="1" t="str">
        <f>VLOOKUP(D:D,[1]Sheet1!$C:$N,11,0)</f>
        <v>孟令成</v>
      </c>
      <c r="N30" s="1" t="str">
        <f>VLOOKUP(D:D,[1]Sheet1!$C:$N,12,0)</f>
        <v>南京泰山</v>
      </c>
      <c r="O30" s="1" t="b">
        <f t="shared" si="1"/>
        <v>1</v>
      </c>
    </row>
    <row r="31" spans="1:15" x14ac:dyDescent="0.15">
      <c r="A31" s="3">
        <v>42767</v>
      </c>
      <c r="B31" s="1" t="s">
        <v>42</v>
      </c>
      <c r="C31" s="1" t="str">
        <f>VLOOKUP(D:D,[1]Sheet1!$C:$D,2,0)</f>
        <v>320125199012102820</v>
      </c>
      <c r="D31" s="1">
        <v>15861817703</v>
      </c>
      <c r="E31" s="1">
        <v>17100</v>
      </c>
      <c r="F31" s="1" t="s">
        <v>14</v>
      </c>
      <c r="G31" s="1">
        <f t="shared" si="0"/>
        <v>1710</v>
      </c>
      <c r="H31" s="1" t="s">
        <v>33</v>
      </c>
      <c r="I31" s="1">
        <v>13101899169</v>
      </c>
      <c r="J31" s="1" t="str">
        <f>VLOOKUP(D:D,[1]Sheet1!$C:$N,8,0)</f>
        <v>朱伏娟</v>
      </c>
      <c r="K31" s="1" t="str">
        <f>VLOOKUP(D:D,[1]Sheet1!$C:$N,9,0)</f>
        <v>魏乃如</v>
      </c>
      <c r="L31" s="1" t="str">
        <f>VLOOKUP(D:D,[1]Sheet1!$C:$N,10,0)</f>
        <v>赵和云</v>
      </c>
      <c r="M31" s="1" t="str">
        <f>VLOOKUP(D:D,[1]Sheet1!$C:$N,11,0)</f>
        <v>孟令成</v>
      </c>
      <c r="N31" s="1" t="str">
        <f>VLOOKUP(D:D,[1]Sheet1!$C:$N,12,0)</f>
        <v>南京六合</v>
      </c>
      <c r="O31" s="1" t="b">
        <f t="shared" si="1"/>
        <v>1</v>
      </c>
    </row>
    <row r="32" spans="1:15" x14ac:dyDescent="0.15">
      <c r="A32" s="3">
        <v>42767</v>
      </c>
      <c r="B32" s="1" t="s">
        <v>43</v>
      </c>
      <c r="C32" s="1" t="str">
        <f>VLOOKUP(D:D,[1]Sheet1!$C:$D,2,0)</f>
        <v>310102195706084028</v>
      </c>
      <c r="D32" s="1">
        <v>13564914108</v>
      </c>
      <c r="E32" s="1">
        <v>50000</v>
      </c>
      <c r="F32" s="1" t="s">
        <v>14</v>
      </c>
      <c r="G32" s="1">
        <f t="shared" si="0"/>
        <v>5000</v>
      </c>
      <c r="H32" s="1" t="s">
        <v>44</v>
      </c>
      <c r="I32" s="1">
        <v>18930133858</v>
      </c>
      <c r="J32" s="1" t="str">
        <f>VLOOKUP(D:D,[1]Sheet1!$C:$N,8,0)</f>
        <v>陈玲凤</v>
      </c>
      <c r="K32" s="1" t="str">
        <f>VLOOKUP(D:D,[1]Sheet1!$C:$N,9,0)</f>
        <v>吴英花</v>
      </c>
      <c r="L32" s="1" t="str">
        <f>VLOOKUP(D:D,[1]Sheet1!$C:$N,10,0)</f>
        <v>宋永新</v>
      </c>
      <c r="M32" s="1" t="str">
        <f>VLOOKUP(D:D,[1]Sheet1!$C:$N,11,0)</f>
        <v>上海城市经理</v>
      </c>
      <c r="N32" s="1" t="str">
        <f>VLOOKUP(D:D,[1]Sheet1!$C:$N,12,0)</f>
        <v>世界广场</v>
      </c>
      <c r="O32" s="1" t="b">
        <f t="shared" si="1"/>
        <v>1</v>
      </c>
    </row>
    <row r="33" spans="1:15" x14ac:dyDescent="0.15">
      <c r="A33" s="3">
        <v>42767</v>
      </c>
      <c r="B33" s="1" t="s">
        <v>45</v>
      </c>
      <c r="C33" s="1" t="str">
        <f>VLOOKUP(D:D,[1]Sheet1!$C:$D,2,0)</f>
        <v>320124196904233236</v>
      </c>
      <c r="D33" s="1">
        <v>13905147488</v>
      </c>
      <c r="E33" s="1">
        <v>10000</v>
      </c>
      <c r="F33" s="1" t="s">
        <v>14</v>
      </c>
      <c r="G33" s="1">
        <f t="shared" si="0"/>
        <v>1000</v>
      </c>
      <c r="H33" s="1" t="s">
        <v>34</v>
      </c>
      <c r="I33" s="1">
        <v>13915939727</v>
      </c>
      <c r="J33" s="1" t="str">
        <f>VLOOKUP(D:D,[1]Sheet1!$C:$N,8,0)</f>
        <v>牛小明</v>
      </c>
      <c r="K33" s="1" t="str">
        <f>VLOOKUP(D:D,[1]Sheet1!$C:$N,9,0)</f>
        <v>甘来娣</v>
      </c>
      <c r="L33" s="1" t="str">
        <f>VLOOKUP(D:D,[1]Sheet1!$C:$N,10,0)</f>
        <v>溧水营业部经理</v>
      </c>
      <c r="M33" s="1" t="str">
        <f>VLOOKUP(D:D,[1]Sheet1!$C:$N,11,0)</f>
        <v>孟令成</v>
      </c>
      <c r="N33" s="1" t="str">
        <f>VLOOKUP(D:D,[1]Sheet1!$C:$N,12,0)</f>
        <v>南京溧水</v>
      </c>
      <c r="O33" s="1" t="b">
        <f t="shared" si="1"/>
        <v>1</v>
      </c>
    </row>
    <row r="34" spans="1:15" x14ac:dyDescent="0.15">
      <c r="A34" s="3">
        <v>42767</v>
      </c>
      <c r="B34" s="1" t="s">
        <v>46</v>
      </c>
      <c r="C34" s="1" t="str">
        <f>VLOOKUP(D:D,[1]Sheet1!$C:$D,2,0)</f>
        <v>320124197610162246</v>
      </c>
      <c r="D34" s="1">
        <v>13770901144</v>
      </c>
      <c r="E34" s="1">
        <v>100</v>
      </c>
      <c r="F34" s="1" t="s">
        <v>14</v>
      </c>
      <c r="G34" s="1">
        <f t="shared" si="0"/>
        <v>10</v>
      </c>
      <c r="H34" s="1" t="s">
        <v>34</v>
      </c>
      <c r="I34" s="1">
        <v>13915939727</v>
      </c>
      <c r="J34" s="1" t="str">
        <f>VLOOKUP(D:D,[1]Sheet1!$C:$N,8,0)</f>
        <v>牛小明</v>
      </c>
      <c r="K34" s="1" t="str">
        <f>VLOOKUP(D:D,[1]Sheet1!$C:$N,9,0)</f>
        <v>甘来娣</v>
      </c>
      <c r="L34" s="1" t="str">
        <f>VLOOKUP(D:D,[1]Sheet1!$C:$N,10,0)</f>
        <v>溧水营业部经理</v>
      </c>
      <c r="M34" s="1" t="str">
        <f>VLOOKUP(D:D,[1]Sheet1!$C:$N,11,0)</f>
        <v>孟令成</v>
      </c>
      <c r="N34" s="1" t="str">
        <f>VLOOKUP(D:D,[1]Sheet1!$C:$N,12,0)</f>
        <v>南京溧水</v>
      </c>
      <c r="O34" s="1" t="b">
        <f t="shared" si="1"/>
        <v>1</v>
      </c>
    </row>
    <row r="35" spans="1:15" x14ac:dyDescent="0.15">
      <c r="A35" s="3">
        <v>42767</v>
      </c>
      <c r="B35" s="1" t="s">
        <v>20</v>
      </c>
      <c r="C35" s="1" t="str">
        <f>VLOOKUP(D:D,[1]Sheet1!$C:$D,2,0)</f>
        <v>320123196712240427</v>
      </c>
      <c r="D35" s="1">
        <v>13814182238</v>
      </c>
      <c r="E35" s="1">
        <v>10000</v>
      </c>
      <c r="F35" s="1" t="s">
        <v>14</v>
      </c>
      <c r="G35" s="1">
        <f t="shared" si="0"/>
        <v>1000</v>
      </c>
      <c r="H35" s="1" t="s">
        <v>19</v>
      </c>
      <c r="I35" s="1">
        <v>15951016015</v>
      </c>
      <c r="J35" s="1" t="str">
        <f>VLOOKUP(D:D,[1]Sheet1!$C:$N,8,0)</f>
        <v>叶彩霞</v>
      </c>
      <c r="K35" s="1" t="str">
        <f>VLOOKUP(D:D,[1]Sheet1!$C:$N,9,0)</f>
        <v>魏乃如</v>
      </c>
      <c r="L35" s="1" t="str">
        <f>VLOOKUP(D:D,[1]Sheet1!$C:$N,10,0)</f>
        <v>赵和云</v>
      </c>
      <c r="M35" s="1" t="str">
        <f>VLOOKUP(D:D,[1]Sheet1!$C:$N,11,0)</f>
        <v>孟令成</v>
      </c>
      <c r="N35" s="1" t="str">
        <f>VLOOKUP(D:D,[1]Sheet1!$C:$N,12,0)</f>
        <v>南京六合</v>
      </c>
      <c r="O35" s="1" t="b">
        <f t="shared" si="1"/>
        <v>1</v>
      </c>
    </row>
    <row r="36" spans="1:15" x14ac:dyDescent="0.15">
      <c r="A36" s="3">
        <v>42767</v>
      </c>
      <c r="B36" s="1" t="s">
        <v>47</v>
      </c>
      <c r="C36" s="1" t="str">
        <f>VLOOKUP(D:D,[1]Sheet1!$C:$D,2,0)</f>
        <v>632126197808151259</v>
      </c>
      <c r="D36" s="1">
        <v>13605144973</v>
      </c>
      <c r="E36" s="1">
        <v>100</v>
      </c>
      <c r="F36" s="1" t="s">
        <v>14</v>
      </c>
      <c r="G36" s="1">
        <f t="shared" si="0"/>
        <v>10</v>
      </c>
      <c r="H36" s="1" t="str">
        <f>B36</f>
        <v>张德</v>
      </c>
      <c r="I36" s="1">
        <f>D36</f>
        <v>13605144973</v>
      </c>
      <c r="J36" s="1" t="str">
        <f>VLOOKUP(D:D,[1]Sheet1!$C:$N,8,0)</f>
        <v>张德</v>
      </c>
      <c r="K36" s="1" t="str">
        <f>VLOOKUP(D:D,[1]Sheet1!$C:$N,9,0)</f>
        <v>汪亮</v>
      </c>
      <c r="L36" s="1" t="str">
        <f>VLOOKUP(D:D,[1]Sheet1!$C:$N,10,0)</f>
        <v>卞小军</v>
      </c>
      <c r="M36" s="1" t="str">
        <f>VLOOKUP(D:D,[1]Sheet1!$C:$N,11,0)</f>
        <v>杜孝斌</v>
      </c>
      <c r="N36" s="1" t="str">
        <f>VLOOKUP(D:D,[1]Sheet1!$C:$N,12,0)</f>
        <v>南京新百</v>
      </c>
      <c r="O36" s="1" t="b">
        <f t="shared" si="1"/>
        <v>1</v>
      </c>
    </row>
    <row r="37" spans="1:15" x14ac:dyDescent="0.15">
      <c r="A37" s="3">
        <v>42767</v>
      </c>
      <c r="B37" s="1" t="s">
        <v>48</v>
      </c>
      <c r="C37" s="1" t="str">
        <f>VLOOKUP(D:D,[1]Sheet1!$C:$D,2,0)</f>
        <v>11010519390116611X</v>
      </c>
      <c r="D37" s="1">
        <v>13520602426</v>
      </c>
      <c r="E37" s="1">
        <v>3000</v>
      </c>
      <c r="F37" s="1" t="s">
        <v>14</v>
      </c>
      <c r="G37" s="1">
        <f t="shared" si="0"/>
        <v>300</v>
      </c>
      <c r="H37" s="1" t="s">
        <v>47</v>
      </c>
      <c r="I37" s="1">
        <v>13605144973</v>
      </c>
      <c r="J37" s="1" t="str">
        <f>VLOOKUP(D:D,[1]Sheet1!$C:$N,8,0)</f>
        <v>张德</v>
      </c>
      <c r="K37" s="1" t="str">
        <f>VLOOKUP(D:D,[1]Sheet1!$C:$N,9,0)</f>
        <v>汪亮</v>
      </c>
      <c r="L37" s="1" t="str">
        <f>VLOOKUP(D:D,[1]Sheet1!$C:$N,10,0)</f>
        <v>卞小军</v>
      </c>
      <c r="M37" s="1" t="str">
        <f>VLOOKUP(D:D,[1]Sheet1!$C:$N,11,0)</f>
        <v>杜孝斌</v>
      </c>
      <c r="N37" s="1" t="str">
        <f>VLOOKUP(D:D,[1]Sheet1!$C:$N,12,0)</f>
        <v>南京新百</v>
      </c>
      <c r="O37" s="1" t="b">
        <f t="shared" si="1"/>
        <v>1</v>
      </c>
    </row>
    <row r="38" spans="1:15" x14ac:dyDescent="0.15">
      <c r="A38" s="3">
        <v>42767</v>
      </c>
      <c r="B38" s="1" t="s">
        <v>49</v>
      </c>
      <c r="C38" s="1" t="str">
        <f>VLOOKUP(D:D,[1]Sheet1!$C:$D,2,0)</f>
        <v>320112199201251663</v>
      </c>
      <c r="D38" s="1">
        <v>15850710937</v>
      </c>
      <c r="E38" s="1">
        <v>5700</v>
      </c>
      <c r="F38" s="1" t="s">
        <v>14</v>
      </c>
      <c r="G38" s="1">
        <f t="shared" si="0"/>
        <v>570</v>
      </c>
      <c r="H38" s="1" t="s">
        <v>50</v>
      </c>
      <c r="I38" s="1">
        <v>15996339423</v>
      </c>
      <c r="J38" s="1" t="str">
        <f>VLOOKUP(D:D,[1]Sheet1!$C:$N,8,0)</f>
        <v>于超</v>
      </c>
      <c r="K38" s="1" t="str">
        <f>VLOOKUP(D:D,[1]Sheet1!$C:$N,9,0)</f>
        <v>于超</v>
      </c>
      <c r="L38" s="1" t="str">
        <f>VLOOKUP(D:D,[1]Sheet1!$C:$N,10,0)</f>
        <v>王玉华</v>
      </c>
      <c r="M38" s="1" t="str">
        <f>VLOOKUP(D:D,[1]Sheet1!$C:$N,11,0)</f>
        <v>孟令成</v>
      </c>
      <c r="N38" s="1" t="str">
        <f>VLOOKUP(D:D,[1]Sheet1!$C:$N,12,0)</f>
        <v>南京大厂</v>
      </c>
      <c r="O38" s="1" t="b">
        <f t="shared" si="1"/>
        <v>1</v>
      </c>
    </row>
    <row r="39" spans="1:15" x14ac:dyDescent="0.15">
      <c r="A39" s="3">
        <v>42767</v>
      </c>
      <c r="B39" s="1" t="s">
        <v>51</v>
      </c>
      <c r="C39" s="1" t="str">
        <f>VLOOKUP(D:D,[1]Sheet1!$C:$D,2,0)</f>
        <v>320827197804290825</v>
      </c>
      <c r="D39" s="1">
        <v>13952031570</v>
      </c>
      <c r="E39" s="1">
        <v>5000</v>
      </c>
      <c r="F39" s="1" t="s">
        <v>14</v>
      </c>
      <c r="G39" s="1">
        <f t="shared" si="0"/>
        <v>500</v>
      </c>
      <c r="H39" s="1" t="s">
        <v>52</v>
      </c>
      <c r="I39" s="1">
        <v>18795913980</v>
      </c>
      <c r="J39" s="1" t="str">
        <f>VLOOKUP(D:D,[1]Sheet1!$C:$N,8,0)</f>
        <v>黄进春</v>
      </c>
      <c r="K39" s="1" t="str">
        <f>VLOOKUP(D:D,[1]Sheet1!$C:$N,9,0)</f>
        <v>王伟</v>
      </c>
      <c r="L39" s="1" t="str">
        <f>VLOOKUP(D:D,[1]Sheet1!$C:$N,10,0)</f>
        <v>汤银秋</v>
      </c>
      <c r="M39" s="1" t="str">
        <f>VLOOKUP(D:D,[1]Sheet1!$C:$N,11,0)</f>
        <v>孟令成</v>
      </c>
      <c r="N39" s="1" t="str">
        <f>VLOOKUP(D:D,[1]Sheet1!$C:$N,12,0)</f>
        <v>南京泰山</v>
      </c>
      <c r="O39" s="1" t="b">
        <f t="shared" si="1"/>
        <v>1</v>
      </c>
    </row>
    <row r="40" spans="1:15" x14ac:dyDescent="0.15">
      <c r="A40" s="3">
        <v>42767</v>
      </c>
      <c r="B40" s="1" t="s">
        <v>29</v>
      </c>
      <c r="C40" s="1" t="str">
        <f>VLOOKUP(D:D,[1]Sheet1!$C:$D,2,0)</f>
        <v>320124198202222419</v>
      </c>
      <c r="D40" s="1">
        <v>17702505917</v>
      </c>
      <c r="E40" s="1">
        <v>500</v>
      </c>
      <c r="F40" s="1" t="s">
        <v>14</v>
      </c>
      <c r="G40" s="1">
        <f t="shared" si="0"/>
        <v>50</v>
      </c>
      <c r="H40" s="1" t="str">
        <f>B40</f>
        <v>吕可荣</v>
      </c>
      <c r="I40" s="1">
        <f>D40</f>
        <v>17702505917</v>
      </c>
      <c r="J40" s="1" t="str">
        <f>VLOOKUP(D:D,[1]Sheet1!$C:$N,8,0)</f>
        <v>吕可荣</v>
      </c>
      <c r="K40" s="1" t="str">
        <f>VLOOKUP(D:D,[1]Sheet1!$C:$N,9,0)</f>
        <v>甘来娣</v>
      </c>
      <c r="L40" s="1" t="str">
        <f>VLOOKUP(D:D,[1]Sheet1!$C:$N,10,0)</f>
        <v>溧水营业部经理</v>
      </c>
      <c r="M40" s="1" t="str">
        <f>VLOOKUP(D:D,[1]Sheet1!$C:$N,11,0)</f>
        <v>孟令成</v>
      </c>
      <c r="N40" s="1" t="str">
        <f>VLOOKUP(D:D,[1]Sheet1!$C:$N,12,0)</f>
        <v>南京溧水</v>
      </c>
      <c r="O40" s="1" t="b">
        <f t="shared" si="1"/>
        <v>1</v>
      </c>
    </row>
    <row r="41" spans="1:15" x14ac:dyDescent="0.15">
      <c r="A41" s="3">
        <v>42767</v>
      </c>
      <c r="B41" s="1" t="s">
        <v>53</v>
      </c>
      <c r="C41" s="1" t="str">
        <f>VLOOKUP(D:D,[1]Sheet1!$C:$D,2,0)</f>
        <v>320112196910021621</v>
      </c>
      <c r="D41" s="1">
        <v>13951921962</v>
      </c>
      <c r="E41" s="1">
        <v>24000</v>
      </c>
      <c r="F41" s="1" t="s">
        <v>14</v>
      </c>
      <c r="G41" s="1">
        <f t="shared" si="0"/>
        <v>2400</v>
      </c>
      <c r="H41" s="1" t="s">
        <v>54</v>
      </c>
      <c r="I41" s="1">
        <v>13815869771</v>
      </c>
      <c r="J41" s="1" t="str">
        <f>VLOOKUP(D:D,[1]Sheet1!$C:$N,8,0)</f>
        <v>李萍</v>
      </c>
      <c r="K41" s="1" t="str">
        <f>VLOOKUP(D:D,[1]Sheet1!$C:$N,9,0)</f>
        <v>李伏英</v>
      </c>
      <c r="L41" s="1" t="str">
        <f>VLOOKUP(D:D,[1]Sheet1!$C:$N,10,0)</f>
        <v>汪超</v>
      </c>
      <c r="M41" s="1" t="str">
        <f>VLOOKUP(D:D,[1]Sheet1!$C:$N,11,0)</f>
        <v>孟令成</v>
      </c>
      <c r="N41" s="1" t="str">
        <f>VLOOKUP(D:D,[1]Sheet1!$C:$N,12,0)</f>
        <v>南京泰山</v>
      </c>
      <c r="O41" s="1" t="b">
        <f t="shared" si="1"/>
        <v>1</v>
      </c>
    </row>
    <row r="42" spans="1:15" x14ac:dyDescent="0.15">
      <c r="A42" s="3">
        <v>42767</v>
      </c>
      <c r="B42" s="1" t="s">
        <v>51</v>
      </c>
      <c r="C42" s="1" t="str">
        <f>VLOOKUP(D:D,[1]Sheet1!$C:$D,2,0)</f>
        <v>320827197804290825</v>
      </c>
      <c r="D42" s="1">
        <v>13952031570</v>
      </c>
      <c r="E42" s="1">
        <v>100</v>
      </c>
      <c r="F42" s="1" t="s">
        <v>14</v>
      </c>
      <c r="G42" s="1">
        <f t="shared" si="0"/>
        <v>10</v>
      </c>
      <c r="H42" s="1" t="s">
        <v>52</v>
      </c>
      <c r="I42" s="1">
        <v>18795913980</v>
      </c>
      <c r="J42" s="1" t="str">
        <f>VLOOKUP(D:D,[1]Sheet1!$C:$N,8,0)</f>
        <v>黄进春</v>
      </c>
      <c r="K42" s="1" t="str">
        <f>VLOOKUP(D:D,[1]Sheet1!$C:$N,9,0)</f>
        <v>王伟</v>
      </c>
      <c r="L42" s="1" t="str">
        <f>VLOOKUP(D:D,[1]Sheet1!$C:$N,10,0)</f>
        <v>汤银秋</v>
      </c>
      <c r="M42" s="1" t="str">
        <f>VLOOKUP(D:D,[1]Sheet1!$C:$N,11,0)</f>
        <v>孟令成</v>
      </c>
      <c r="N42" s="1" t="str">
        <f>VLOOKUP(D:D,[1]Sheet1!$C:$N,12,0)</f>
        <v>南京泰山</v>
      </c>
      <c r="O42" s="1" t="b">
        <f t="shared" si="1"/>
        <v>1</v>
      </c>
    </row>
  </sheetData>
  <autoFilter ref="A1:O42"/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E2" sqref="E2:E32"/>
    </sheetView>
  </sheetViews>
  <sheetFormatPr defaultColWidth="9" defaultRowHeight="13.5" x14ac:dyDescent="0.15"/>
  <cols>
    <col min="1" max="1" width="10.5" customWidth="1"/>
    <col min="2" max="2" width="12.875" customWidth="1"/>
    <col min="3" max="3" width="14.5" customWidth="1"/>
    <col min="4" max="4" width="16.5" customWidth="1"/>
    <col min="5" max="5" width="13.875" customWidth="1"/>
  </cols>
  <sheetData>
    <row r="1" spans="1:5" x14ac:dyDescent="0.15">
      <c r="A1" t="s">
        <v>4</v>
      </c>
      <c r="B1" t="s">
        <v>3</v>
      </c>
      <c r="C1" t="s">
        <v>55</v>
      </c>
      <c r="D1" t="s">
        <v>56</v>
      </c>
      <c r="E1" t="s">
        <v>7</v>
      </c>
    </row>
    <row r="2" spans="1:5" x14ac:dyDescent="0.15">
      <c r="A2">
        <v>2000</v>
      </c>
      <c r="B2">
        <v>13585138906</v>
      </c>
      <c r="C2" t="s">
        <v>13</v>
      </c>
      <c r="D2">
        <v>18551771565</v>
      </c>
      <c r="E2" t="s">
        <v>22</v>
      </c>
    </row>
    <row r="3" spans="1:5" x14ac:dyDescent="0.15">
      <c r="A3">
        <v>20000</v>
      </c>
      <c r="B3">
        <v>13585138906</v>
      </c>
      <c r="C3" t="s">
        <v>13</v>
      </c>
      <c r="D3">
        <v>18551771565</v>
      </c>
      <c r="E3" t="s">
        <v>22</v>
      </c>
    </row>
    <row r="4" spans="1:5" x14ac:dyDescent="0.15">
      <c r="A4">
        <v>30000</v>
      </c>
      <c r="B4">
        <v>13585138906</v>
      </c>
      <c r="C4" t="s">
        <v>13</v>
      </c>
      <c r="D4">
        <v>18551771565</v>
      </c>
      <c r="E4" t="s">
        <v>22</v>
      </c>
    </row>
    <row r="5" spans="1:5" x14ac:dyDescent="0.15">
      <c r="A5">
        <v>5000</v>
      </c>
      <c r="B5">
        <v>13921410763</v>
      </c>
      <c r="C5" t="s">
        <v>18</v>
      </c>
      <c r="D5">
        <v>15951016015</v>
      </c>
      <c r="E5" t="s">
        <v>19</v>
      </c>
    </row>
    <row r="6" spans="1:5" x14ac:dyDescent="0.15">
      <c r="A6">
        <v>5000</v>
      </c>
      <c r="B6">
        <v>13921410763</v>
      </c>
      <c r="C6" t="s">
        <v>18</v>
      </c>
      <c r="D6">
        <v>15951016015</v>
      </c>
      <c r="E6" t="s">
        <v>19</v>
      </c>
    </row>
    <row r="7" spans="1:5" x14ac:dyDescent="0.15">
      <c r="A7">
        <v>5000</v>
      </c>
      <c r="B7">
        <v>13814182238</v>
      </c>
      <c r="C7" t="s">
        <v>20</v>
      </c>
      <c r="D7">
        <v>15951016015</v>
      </c>
      <c r="E7" t="s">
        <v>19</v>
      </c>
    </row>
    <row r="8" spans="1:5" x14ac:dyDescent="0.15">
      <c r="A8">
        <v>500</v>
      </c>
      <c r="B8">
        <v>13914770583</v>
      </c>
      <c r="C8" t="s">
        <v>23</v>
      </c>
      <c r="D8">
        <v>13776637082</v>
      </c>
      <c r="E8" t="s">
        <v>24</v>
      </c>
    </row>
    <row r="9" spans="1:5" x14ac:dyDescent="0.15">
      <c r="A9">
        <v>1000</v>
      </c>
      <c r="B9">
        <v>13814182238</v>
      </c>
      <c r="C9" t="s">
        <v>20</v>
      </c>
      <c r="D9">
        <v>15951016015</v>
      </c>
      <c r="E9" t="s">
        <v>19</v>
      </c>
    </row>
    <row r="10" spans="1:5" x14ac:dyDescent="0.15">
      <c r="A10">
        <v>10000</v>
      </c>
      <c r="B10">
        <v>13601815881</v>
      </c>
      <c r="C10" t="s">
        <v>26</v>
      </c>
      <c r="D10">
        <v>18930133858</v>
      </c>
      <c r="E10" t="s">
        <v>44</v>
      </c>
    </row>
    <row r="11" spans="1:5" x14ac:dyDescent="0.15">
      <c r="A11">
        <v>20000</v>
      </c>
      <c r="B11">
        <v>13601815881</v>
      </c>
      <c r="C11" t="s">
        <v>26</v>
      </c>
      <c r="D11">
        <v>18930133858</v>
      </c>
      <c r="E11" t="s">
        <v>44</v>
      </c>
    </row>
    <row r="12" spans="1:5" x14ac:dyDescent="0.15">
      <c r="A12">
        <v>10000</v>
      </c>
      <c r="B12">
        <v>13851956065</v>
      </c>
      <c r="C12" t="s">
        <v>28</v>
      </c>
      <c r="D12">
        <v>17818265159</v>
      </c>
      <c r="E12" t="s">
        <v>57</v>
      </c>
    </row>
    <row r="13" spans="1:5" x14ac:dyDescent="0.15">
      <c r="A13">
        <v>1000</v>
      </c>
      <c r="B13">
        <v>17702505917</v>
      </c>
      <c r="C13" t="s">
        <v>29</v>
      </c>
      <c r="D13">
        <v>17818265159</v>
      </c>
      <c r="E13" t="s">
        <v>57</v>
      </c>
    </row>
    <row r="14" spans="1:5" x14ac:dyDescent="0.15">
      <c r="A14">
        <v>50000</v>
      </c>
      <c r="B14">
        <v>13761897090</v>
      </c>
      <c r="C14" t="s">
        <v>30</v>
      </c>
      <c r="D14">
        <v>18930916319</v>
      </c>
      <c r="E14" t="s">
        <v>31</v>
      </c>
    </row>
    <row r="15" spans="1:5" x14ac:dyDescent="0.15">
      <c r="A15">
        <v>5000</v>
      </c>
      <c r="B15">
        <v>13814182238</v>
      </c>
      <c r="C15" t="s">
        <v>20</v>
      </c>
      <c r="D15">
        <v>15951016015</v>
      </c>
      <c r="E15" t="s">
        <v>19</v>
      </c>
    </row>
    <row r="16" spans="1:5" x14ac:dyDescent="0.15">
      <c r="A16">
        <v>900</v>
      </c>
      <c r="B16">
        <v>17702505917</v>
      </c>
      <c r="C16" t="s">
        <v>29</v>
      </c>
      <c r="D16">
        <v>17818265159</v>
      </c>
      <c r="E16" t="s">
        <v>57</v>
      </c>
    </row>
    <row r="17" spans="1:5" x14ac:dyDescent="0.15">
      <c r="A17">
        <v>1000</v>
      </c>
      <c r="B17">
        <v>13901939855</v>
      </c>
      <c r="C17" t="s">
        <v>32</v>
      </c>
      <c r="D17">
        <v>18930133858</v>
      </c>
      <c r="E17" t="s">
        <v>44</v>
      </c>
    </row>
    <row r="18" spans="1:5" x14ac:dyDescent="0.15">
      <c r="A18">
        <v>6000</v>
      </c>
      <c r="B18">
        <v>13814182238</v>
      </c>
      <c r="C18" t="s">
        <v>20</v>
      </c>
      <c r="D18">
        <v>15951016015</v>
      </c>
      <c r="E18" t="s">
        <v>19</v>
      </c>
    </row>
    <row r="19" spans="1:5" x14ac:dyDescent="0.15">
      <c r="A19">
        <v>4000</v>
      </c>
      <c r="B19">
        <v>13101899169</v>
      </c>
      <c r="C19" t="s">
        <v>33</v>
      </c>
      <c r="D19">
        <v>17818265159</v>
      </c>
      <c r="E19" t="s">
        <v>57</v>
      </c>
    </row>
    <row r="20" spans="1:5" x14ac:dyDescent="0.15">
      <c r="A20">
        <v>20000</v>
      </c>
      <c r="B20">
        <v>13585138906</v>
      </c>
      <c r="C20" t="s">
        <v>13</v>
      </c>
      <c r="D20">
        <v>18551771565</v>
      </c>
      <c r="E20" t="s">
        <v>22</v>
      </c>
    </row>
    <row r="21" spans="1:5" x14ac:dyDescent="0.15">
      <c r="A21">
        <v>5000</v>
      </c>
      <c r="B21">
        <v>17702505917</v>
      </c>
      <c r="C21" t="s">
        <v>29</v>
      </c>
      <c r="D21">
        <v>17818265159</v>
      </c>
      <c r="E21" t="s">
        <v>57</v>
      </c>
    </row>
    <row r="22" spans="1:5" x14ac:dyDescent="0.15">
      <c r="A22">
        <v>5000</v>
      </c>
      <c r="B22">
        <v>13913007969</v>
      </c>
      <c r="C22" t="s">
        <v>35</v>
      </c>
      <c r="D22">
        <v>18052094900</v>
      </c>
      <c r="E22" t="s">
        <v>58</v>
      </c>
    </row>
    <row r="23" spans="1:5" x14ac:dyDescent="0.15">
      <c r="A23">
        <v>20000</v>
      </c>
      <c r="B23">
        <v>13918508294</v>
      </c>
      <c r="C23" t="s">
        <v>37</v>
      </c>
      <c r="D23">
        <v>13524884297</v>
      </c>
      <c r="E23" t="s">
        <v>59</v>
      </c>
    </row>
    <row r="24" spans="1:5" x14ac:dyDescent="0.15">
      <c r="A24">
        <v>10000</v>
      </c>
      <c r="B24">
        <v>13675185566</v>
      </c>
      <c r="C24" t="s">
        <v>38</v>
      </c>
      <c r="D24">
        <v>13951730817</v>
      </c>
      <c r="E24" t="s">
        <v>39</v>
      </c>
    </row>
    <row r="25" spans="1:5" x14ac:dyDescent="0.15">
      <c r="A25">
        <v>500</v>
      </c>
      <c r="B25">
        <v>17702505917</v>
      </c>
      <c r="C25" t="s">
        <v>29</v>
      </c>
      <c r="D25">
        <v>17818265159</v>
      </c>
      <c r="E25" t="s">
        <v>57</v>
      </c>
    </row>
    <row r="26" spans="1:5" x14ac:dyDescent="0.15">
      <c r="A26">
        <v>100</v>
      </c>
      <c r="B26">
        <v>13770901144</v>
      </c>
      <c r="C26" t="s">
        <v>46</v>
      </c>
      <c r="D26">
        <v>13915939727</v>
      </c>
      <c r="E26" t="s">
        <v>34</v>
      </c>
    </row>
    <row r="27" spans="1:5" x14ac:dyDescent="0.15">
      <c r="A27">
        <v>10000</v>
      </c>
      <c r="B27">
        <v>13814182238</v>
      </c>
      <c r="C27" t="s">
        <v>20</v>
      </c>
      <c r="D27">
        <v>15951016015</v>
      </c>
      <c r="E27" t="s">
        <v>19</v>
      </c>
    </row>
    <row r="28" spans="1:5" x14ac:dyDescent="0.15">
      <c r="A28">
        <v>100</v>
      </c>
      <c r="B28">
        <v>13605144973</v>
      </c>
      <c r="C28" t="s">
        <v>47</v>
      </c>
      <c r="D28">
        <v>17818265159</v>
      </c>
      <c r="E28" t="s">
        <v>57</v>
      </c>
    </row>
    <row r="29" spans="1:5" x14ac:dyDescent="0.15">
      <c r="A29">
        <v>3000</v>
      </c>
      <c r="B29">
        <v>13520602426</v>
      </c>
      <c r="C29" t="s">
        <v>48</v>
      </c>
      <c r="D29">
        <v>13605144973</v>
      </c>
      <c r="E29" t="s">
        <v>47</v>
      </c>
    </row>
    <row r="30" spans="1:5" x14ac:dyDescent="0.15">
      <c r="A30">
        <v>5000</v>
      </c>
      <c r="B30">
        <v>13952031570</v>
      </c>
      <c r="C30" t="s">
        <v>51</v>
      </c>
      <c r="D30">
        <v>13675183262</v>
      </c>
      <c r="E30" t="s">
        <v>60</v>
      </c>
    </row>
    <row r="31" spans="1:5" x14ac:dyDescent="0.15">
      <c r="A31">
        <v>500</v>
      </c>
      <c r="B31">
        <v>17702505917</v>
      </c>
      <c r="C31" t="s">
        <v>29</v>
      </c>
      <c r="D31">
        <v>17818265159</v>
      </c>
      <c r="E31" t="s">
        <v>57</v>
      </c>
    </row>
    <row r="32" spans="1:5" x14ac:dyDescent="0.15">
      <c r="A32">
        <v>100</v>
      </c>
      <c r="B32">
        <v>13952031570</v>
      </c>
      <c r="C32" t="s">
        <v>51</v>
      </c>
      <c r="D32">
        <v>13675183262</v>
      </c>
      <c r="E32" t="s">
        <v>60</v>
      </c>
    </row>
  </sheetData>
  <phoneticPr fontId="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D1" workbookViewId="0">
      <selection activeCell="F2" sqref="F2"/>
    </sheetView>
  </sheetViews>
  <sheetFormatPr defaultRowHeight="16.5" x14ac:dyDescent="0.15"/>
  <cols>
    <col min="1" max="1" width="11.25" style="6" bestFit="1" customWidth="1"/>
    <col min="2" max="2" width="9" style="6"/>
    <col min="3" max="3" width="25.875" style="6" customWidth="1"/>
    <col min="4" max="4" width="18.375" style="6" customWidth="1"/>
    <col min="5" max="5" width="9" style="6"/>
    <col min="6" max="7" width="9.125" style="6" bestFit="1" customWidth="1"/>
    <col min="8" max="8" width="9" style="6"/>
    <col min="9" max="9" width="14.5" style="6" customWidth="1"/>
    <col min="10" max="10" width="13.625" style="6" customWidth="1"/>
    <col min="11" max="16384" width="9" style="6"/>
  </cols>
  <sheetData>
    <row r="1" spans="1:16" x14ac:dyDescent="0.15">
      <c r="A1" s="4" t="s">
        <v>0</v>
      </c>
      <c r="B1" s="4" t="s">
        <v>62</v>
      </c>
      <c r="C1" s="4" t="s">
        <v>63</v>
      </c>
      <c r="D1" s="4" t="s">
        <v>64</v>
      </c>
      <c r="E1" s="4" t="s">
        <v>113</v>
      </c>
      <c r="F1" s="4" t="s">
        <v>114</v>
      </c>
      <c r="G1" s="4" t="s">
        <v>6</v>
      </c>
      <c r="H1" s="4" t="s">
        <v>9</v>
      </c>
      <c r="I1" s="4" t="s">
        <v>65</v>
      </c>
      <c r="J1" s="4" t="s">
        <v>66</v>
      </c>
      <c r="K1" s="4" t="s">
        <v>67</v>
      </c>
      <c r="L1" s="5" t="s">
        <v>10</v>
      </c>
      <c r="M1" s="5" t="s">
        <v>68</v>
      </c>
      <c r="N1" s="5" t="s">
        <v>11</v>
      </c>
      <c r="O1" s="5" t="s">
        <v>69</v>
      </c>
      <c r="P1" s="5" t="s">
        <v>12</v>
      </c>
    </row>
    <row r="2" spans="1:16" x14ac:dyDescent="0.15">
      <c r="A2" s="7">
        <v>43040</v>
      </c>
      <c r="B2" s="6" t="s">
        <v>13</v>
      </c>
      <c r="C2" s="6" t="s">
        <v>71</v>
      </c>
      <c r="D2" s="6">
        <v>13585138906</v>
      </c>
      <c r="E2" s="6" t="s">
        <v>61</v>
      </c>
      <c r="F2" s="6">
        <v>2000</v>
      </c>
      <c r="G2" s="6">
        <v>200</v>
      </c>
      <c r="H2" s="6" t="s">
        <v>22</v>
      </c>
      <c r="I2" s="6">
        <v>18551771565</v>
      </c>
      <c r="J2" s="7">
        <v>43070</v>
      </c>
      <c r="K2" s="6" t="s">
        <v>70</v>
      </c>
      <c r="L2" s="6" t="s">
        <v>88</v>
      </c>
      <c r="M2" s="6" t="s">
        <v>89</v>
      </c>
      <c r="N2" s="6" t="s">
        <v>90</v>
      </c>
      <c r="O2" s="6" t="s">
        <v>91</v>
      </c>
      <c r="P2" s="6" t="s">
        <v>92</v>
      </c>
    </row>
    <row r="3" spans="1:16" x14ac:dyDescent="0.15">
      <c r="A3" s="7">
        <v>43040</v>
      </c>
      <c r="B3" s="6" t="s">
        <v>13</v>
      </c>
      <c r="C3" s="6" t="s">
        <v>71</v>
      </c>
      <c r="D3" s="6">
        <v>13585138906</v>
      </c>
      <c r="E3" s="6" t="s">
        <v>61</v>
      </c>
      <c r="F3" s="6">
        <v>20000</v>
      </c>
      <c r="G3" s="6">
        <v>2000</v>
      </c>
      <c r="H3" s="6" t="s">
        <v>22</v>
      </c>
      <c r="I3" s="6">
        <v>18551771565</v>
      </c>
      <c r="J3" s="7">
        <v>43070</v>
      </c>
      <c r="K3" s="6" t="s">
        <v>70</v>
      </c>
      <c r="L3" s="6" t="s">
        <v>88</v>
      </c>
      <c r="M3" s="6" t="s">
        <v>89</v>
      </c>
      <c r="N3" s="6" t="s">
        <v>90</v>
      </c>
      <c r="O3" s="6" t="s">
        <v>91</v>
      </c>
      <c r="P3" s="6" t="s">
        <v>92</v>
      </c>
    </row>
    <row r="4" spans="1:16" x14ac:dyDescent="0.15">
      <c r="A4" s="7">
        <v>43040</v>
      </c>
      <c r="B4" s="6" t="s">
        <v>13</v>
      </c>
      <c r="C4" s="6" t="s">
        <v>71</v>
      </c>
      <c r="D4" s="6">
        <v>13585138906</v>
      </c>
      <c r="E4" s="6" t="s">
        <v>61</v>
      </c>
      <c r="F4" s="6">
        <v>30000</v>
      </c>
      <c r="G4" s="6">
        <v>3000</v>
      </c>
      <c r="H4" s="6" t="s">
        <v>22</v>
      </c>
      <c r="I4" s="6">
        <v>18551771565</v>
      </c>
      <c r="J4" s="7">
        <v>43070</v>
      </c>
      <c r="K4" s="6" t="s">
        <v>70</v>
      </c>
      <c r="L4" s="6" t="s">
        <v>88</v>
      </c>
      <c r="M4" s="6" t="s">
        <v>89</v>
      </c>
      <c r="N4" s="6" t="s">
        <v>90</v>
      </c>
      <c r="O4" s="6" t="s">
        <v>91</v>
      </c>
      <c r="P4" s="6" t="s">
        <v>92</v>
      </c>
    </row>
    <row r="5" spans="1:16" x14ac:dyDescent="0.15">
      <c r="A5" s="7">
        <v>43040</v>
      </c>
      <c r="B5" s="6" t="s">
        <v>18</v>
      </c>
      <c r="C5" s="6" t="s">
        <v>72</v>
      </c>
      <c r="D5" s="6">
        <v>13921410763</v>
      </c>
      <c r="E5" s="6" t="s">
        <v>61</v>
      </c>
      <c r="F5" s="6">
        <v>5000</v>
      </c>
      <c r="G5" s="6">
        <v>500</v>
      </c>
      <c r="H5" s="6" t="s">
        <v>19</v>
      </c>
      <c r="I5" s="6">
        <v>15951016015</v>
      </c>
      <c r="J5" s="7">
        <v>43070</v>
      </c>
      <c r="K5" s="6" t="s">
        <v>70</v>
      </c>
      <c r="L5" s="6" t="s">
        <v>93</v>
      </c>
      <c r="M5" s="6" t="s">
        <v>94</v>
      </c>
      <c r="N5" s="6" t="s">
        <v>95</v>
      </c>
      <c r="O5" s="6" t="s">
        <v>91</v>
      </c>
      <c r="P5" s="6" t="s">
        <v>96</v>
      </c>
    </row>
    <row r="6" spans="1:16" x14ac:dyDescent="0.15">
      <c r="A6" s="7">
        <v>43040</v>
      </c>
      <c r="B6" s="6" t="s">
        <v>18</v>
      </c>
      <c r="C6" s="6" t="s">
        <v>72</v>
      </c>
      <c r="D6" s="6">
        <v>13921410763</v>
      </c>
      <c r="E6" s="6" t="s">
        <v>61</v>
      </c>
      <c r="F6" s="6">
        <v>5000</v>
      </c>
      <c r="G6" s="6">
        <v>500</v>
      </c>
      <c r="H6" s="6" t="s">
        <v>19</v>
      </c>
      <c r="I6" s="6">
        <v>15951016015</v>
      </c>
      <c r="J6" s="7">
        <v>43070</v>
      </c>
      <c r="K6" s="6" t="s">
        <v>70</v>
      </c>
      <c r="L6" s="6" t="s">
        <v>93</v>
      </c>
      <c r="M6" s="6" t="s">
        <v>94</v>
      </c>
      <c r="N6" s="6" t="s">
        <v>95</v>
      </c>
      <c r="O6" s="6" t="s">
        <v>91</v>
      </c>
      <c r="P6" s="6" t="s">
        <v>96</v>
      </c>
    </row>
    <row r="7" spans="1:16" x14ac:dyDescent="0.15">
      <c r="A7" s="7">
        <v>43040</v>
      </c>
      <c r="B7" s="6" t="s">
        <v>20</v>
      </c>
      <c r="C7" s="6" t="s">
        <v>73</v>
      </c>
      <c r="D7" s="6">
        <v>13814182238</v>
      </c>
      <c r="E7" s="6" t="s">
        <v>61</v>
      </c>
      <c r="F7" s="6">
        <v>5000</v>
      </c>
      <c r="G7" s="6">
        <v>500</v>
      </c>
      <c r="H7" s="6" t="s">
        <v>19</v>
      </c>
      <c r="I7" s="6">
        <v>15951016015</v>
      </c>
      <c r="J7" s="7">
        <v>43070</v>
      </c>
      <c r="K7" s="6" t="s">
        <v>70</v>
      </c>
      <c r="L7" s="6" t="s">
        <v>93</v>
      </c>
      <c r="M7" s="6" t="s">
        <v>94</v>
      </c>
      <c r="N7" s="6" t="s">
        <v>95</v>
      </c>
      <c r="O7" s="6" t="s">
        <v>91</v>
      </c>
      <c r="P7" s="6" t="s">
        <v>96</v>
      </c>
    </row>
    <row r="8" spans="1:16" x14ac:dyDescent="0.15">
      <c r="A8" s="7">
        <v>43040</v>
      </c>
      <c r="B8" s="6" t="s">
        <v>23</v>
      </c>
      <c r="C8" s="6" t="s">
        <v>74</v>
      </c>
      <c r="D8" s="6">
        <v>13914770583</v>
      </c>
      <c r="E8" s="6" t="s">
        <v>61</v>
      </c>
      <c r="F8" s="6">
        <v>500</v>
      </c>
      <c r="G8" s="6">
        <v>50</v>
      </c>
      <c r="H8" s="6" t="s">
        <v>24</v>
      </c>
      <c r="I8" s="6">
        <v>13776637082</v>
      </c>
      <c r="J8" s="7">
        <v>43070</v>
      </c>
      <c r="K8" s="6" t="s">
        <v>70</v>
      </c>
      <c r="L8" s="6" t="s">
        <v>88</v>
      </c>
      <c r="M8" s="6" t="s">
        <v>89</v>
      </c>
      <c r="N8" s="6" t="s">
        <v>90</v>
      </c>
      <c r="O8" s="6" t="s">
        <v>91</v>
      </c>
      <c r="P8" s="6" t="s">
        <v>92</v>
      </c>
    </row>
    <row r="9" spans="1:16" x14ac:dyDescent="0.15">
      <c r="A9" s="7">
        <v>43040</v>
      </c>
      <c r="B9" s="6" t="s">
        <v>20</v>
      </c>
      <c r="C9" s="6" t="s">
        <v>73</v>
      </c>
      <c r="D9" s="6">
        <v>13814182238</v>
      </c>
      <c r="E9" s="6" t="s">
        <v>61</v>
      </c>
      <c r="F9" s="6">
        <v>1000</v>
      </c>
      <c r="G9" s="6">
        <v>100</v>
      </c>
      <c r="H9" s="6" t="s">
        <v>19</v>
      </c>
      <c r="I9" s="6">
        <v>15951016015</v>
      </c>
      <c r="J9" s="7">
        <v>43070</v>
      </c>
      <c r="K9" s="6" t="s">
        <v>70</v>
      </c>
      <c r="L9" s="6" t="s">
        <v>93</v>
      </c>
      <c r="M9" s="6" t="s">
        <v>94</v>
      </c>
      <c r="N9" s="6" t="s">
        <v>95</v>
      </c>
      <c r="O9" s="6" t="s">
        <v>91</v>
      </c>
      <c r="P9" s="6" t="s">
        <v>96</v>
      </c>
    </row>
    <row r="10" spans="1:16" x14ac:dyDescent="0.15">
      <c r="A10" s="7">
        <v>43040</v>
      </c>
      <c r="B10" s="6" t="s">
        <v>26</v>
      </c>
      <c r="C10" s="6" t="s">
        <v>75</v>
      </c>
      <c r="D10" s="6">
        <v>13601815881</v>
      </c>
      <c r="E10" s="6" t="s">
        <v>61</v>
      </c>
      <c r="F10" s="6">
        <v>10000</v>
      </c>
      <c r="G10" s="6">
        <v>1000</v>
      </c>
      <c r="H10" s="6" t="s">
        <v>44</v>
      </c>
      <c r="I10" s="6">
        <v>18930133858</v>
      </c>
      <c r="J10" s="7">
        <v>43070</v>
      </c>
      <c r="K10" s="6" t="s">
        <v>70</v>
      </c>
      <c r="L10" s="6" t="s">
        <v>31</v>
      </c>
      <c r="M10" s="6" t="s">
        <v>97</v>
      </c>
      <c r="N10" s="6" t="s">
        <v>98</v>
      </c>
      <c r="O10" s="6" t="s">
        <v>99</v>
      </c>
      <c r="P10" s="6" t="s">
        <v>100</v>
      </c>
    </row>
    <row r="11" spans="1:16" x14ac:dyDescent="0.15">
      <c r="A11" s="7">
        <v>43040</v>
      </c>
      <c r="B11" s="6" t="s">
        <v>26</v>
      </c>
      <c r="C11" s="6" t="s">
        <v>75</v>
      </c>
      <c r="D11" s="6">
        <v>13601815881</v>
      </c>
      <c r="E11" s="6" t="s">
        <v>61</v>
      </c>
      <c r="F11" s="6">
        <v>20000</v>
      </c>
      <c r="G11" s="6">
        <v>2000</v>
      </c>
      <c r="H11" s="6" t="s">
        <v>44</v>
      </c>
      <c r="I11" s="6">
        <v>18930133858</v>
      </c>
      <c r="J11" s="7">
        <v>43070</v>
      </c>
      <c r="K11" s="6" t="s">
        <v>70</v>
      </c>
      <c r="L11" s="6" t="s">
        <v>31</v>
      </c>
      <c r="M11" s="6" t="s">
        <v>97</v>
      </c>
      <c r="N11" s="6" t="s">
        <v>98</v>
      </c>
      <c r="O11" s="6" t="s">
        <v>99</v>
      </c>
      <c r="P11" s="6" t="s">
        <v>100</v>
      </c>
    </row>
    <row r="12" spans="1:16" x14ac:dyDescent="0.15">
      <c r="A12" s="7">
        <v>43040</v>
      </c>
      <c r="B12" s="6" t="s">
        <v>28</v>
      </c>
      <c r="C12" s="6" t="s">
        <v>76</v>
      </c>
      <c r="D12" s="6">
        <v>13851956065</v>
      </c>
      <c r="E12" s="6" t="s">
        <v>61</v>
      </c>
      <c r="F12" s="6">
        <v>10000</v>
      </c>
      <c r="G12" s="6">
        <v>1000</v>
      </c>
      <c r="H12" s="6" t="s">
        <v>28</v>
      </c>
      <c r="I12" s="6">
        <v>13851956065</v>
      </c>
      <c r="J12" s="7">
        <v>43070</v>
      </c>
      <c r="K12" s="6" t="s">
        <v>70</v>
      </c>
      <c r="L12" s="6" t="s">
        <v>109</v>
      </c>
      <c r="M12" s="6" t="s">
        <v>110</v>
      </c>
      <c r="N12" s="6" t="s">
        <v>95</v>
      </c>
      <c r="O12" s="6" t="s">
        <v>112</v>
      </c>
      <c r="P12" s="6" t="s">
        <v>111</v>
      </c>
    </row>
    <row r="13" spans="1:16" x14ac:dyDescent="0.15">
      <c r="A13" s="7">
        <v>43040</v>
      </c>
      <c r="B13" s="6" t="s">
        <v>29</v>
      </c>
      <c r="C13" s="6" t="s">
        <v>77</v>
      </c>
      <c r="D13" s="6">
        <v>17702505917</v>
      </c>
      <c r="E13" s="6" t="s">
        <v>61</v>
      </c>
      <c r="F13" s="6">
        <v>1000</v>
      </c>
      <c r="G13" s="6">
        <v>100</v>
      </c>
      <c r="H13" s="6" t="s">
        <v>29</v>
      </c>
      <c r="I13" s="6">
        <v>17702505917</v>
      </c>
      <c r="J13" s="7">
        <v>43070</v>
      </c>
      <c r="K13" s="6" t="s">
        <v>70</v>
      </c>
      <c r="L13" s="6" t="s">
        <v>101</v>
      </c>
      <c r="M13" s="6" t="s">
        <v>102</v>
      </c>
      <c r="N13" s="6" t="s">
        <v>90</v>
      </c>
      <c r="O13" s="6" t="s">
        <v>91</v>
      </c>
      <c r="P13" s="6" t="s">
        <v>103</v>
      </c>
    </row>
    <row r="14" spans="1:16" x14ac:dyDescent="0.15">
      <c r="A14" s="7">
        <v>43040</v>
      </c>
      <c r="B14" s="6" t="s">
        <v>30</v>
      </c>
      <c r="C14" s="6" t="s">
        <v>78</v>
      </c>
      <c r="D14" s="6">
        <v>13761897090</v>
      </c>
      <c r="E14" s="6" t="s">
        <v>61</v>
      </c>
      <c r="F14" s="6">
        <v>50000</v>
      </c>
      <c r="G14" s="6">
        <v>5000</v>
      </c>
      <c r="H14" s="6" t="s">
        <v>31</v>
      </c>
      <c r="I14" s="6">
        <v>18930916319</v>
      </c>
      <c r="J14" s="7">
        <v>43070</v>
      </c>
      <c r="K14" s="6" t="s">
        <v>70</v>
      </c>
      <c r="L14" s="6" t="s">
        <v>31</v>
      </c>
      <c r="M14" s="6" t="s">
        <v>97</v>
      </c>
      <c r="N14" s="6" t="s">
        <v>98</v>
      </c>
      <c r="O14" s="6" t="s">
        <v>99</v>
      </c>
      <c r="P14" s="6" t="s">
        <v>100</v>
      </c>
    </row>
    <row r="15" spans="1:16" x14ac:dyDescent="0.15">
      <c r="A15" s="7">
        <v>43040</v>
      </c>
      <c r="B15" s="6" t="s">
        <v>20</v>
      </c>
      <c r="C15" s="6" t="s">
        <v>73</v>
      </c>
      <c r="D15" s="6">
        <v>13814182238</v>
      </c>
      <c r="E15" s="6" t="s">
        <v>61</v>
      </c>
      <c r="F15" s="6">
        <v>5000</v>
      </c>
      <c r="G15" s="6">
        <v>500</v>
      </c>
      <c r="H15" s="6" t="s">
        <v>19</v>
      </c>
      <c r="I15" s="6">
        <v>15951016015</v>
      </c>
      <c r="J15" s="7">
        <v>43070</v>
      </c>
      <c r="K15" s="6" t="s">
        <v>70</v>
      </c>
      <c r="L15" s="6" t="s">
        <v>93</v>
      </c>
      <c r="M15" s="6" t="s">
        <v>94</v>
      </c>
      <c r="N15" s="6" t="s">
        <v>95</v>
      </c>
      <c r="O15" s="6" t="s">
        <v>91</v>
      </c>
      <c r="P15" s="6" t="s">
        <v>96</v>
      </c>
    </row>
    <row r="16" spans="1:16" x14ac:dyDescent="0.15">
      <c r="A16" s="7">
        <v>43040</v>
      </c>
      <c r="B16" s="6" t="s">
        <v>29</v>
      </c>
      <c r="C16" s="6" t="s">
        <v>77</v>
      </c>
      <c r="D16" s="6">
        <v>17702505917</v>
      </c>
      <c r="E16" s="6" t="s">
        <v>61</v>
      </c>
      <c r="F16" s="6">
        <v>900</v>
      </c>
      <c r="G16" s="6">
        <v>90</v>
      </c>
      <c r="H16" s="6" t="s">
        <v>29</v>
      </c>
      <c r="I16" s="6">
        <v>17702505917</v>
      </c>
      <c r="J16" s="7">
        <v>43070</v>
      </c>
      <c r="K16" s="6" t="s">
        <v>70</v>
      </c>
      <c r="L16" s="6" t="s">
        <v>101</v>
      </c>
      <c r="M16" s="6" t="s">
        <v>102</v>
      </c>
      <c r="N16" s="6" t="s">
        <v>90</v>
      </c>
      <c r="O16" s="6" t="s">
        <v>91</v>
      </c>
      <c r="P16" s="6" t="s">
        <v>103</v>
      </c>
    </row>
    <row r="17" spans="1:16" x14ac:dyDescent="0.15">
      <c r="A17" s="7">
        <v>43040</v>
      </c>
      <c r="B17" s="6" t="s">
        <v>32</v>
      </c>
      <c r="C17" s="6" t="s">
        <v>79</v>
      </c>
      <c r="D17" s="6">
        <v>13901939855</v>
      </c>
      <c r="E17" s="6" t="s">
        <v>61</v>
      </c>
      <c r="F17" s="6">
        <v>1000</v>
      </c>
      <c r="G17" s="6">
        <v>100</v>
      </c>
      <c r="H17" s="6" t="s">
        <v>44</v>
      </c>
      <c r="I17" s="6">
        <v>18930133858</v>
      </c>
      <c r="J17" s="7">
        <v>43070</v>
      </c>
      <c r="K17" s="6" t="s">
        <v>70</v>
      </c>
      <c r="L17" s="6" t="s">
        <v>31</v>
      </c>
      <c r="M17" s="6" t="s">
        <v>97</v>
      </c>
      <c r="N17" s="6" t="s">
        <v>98</v>
      </c>
      <c r="O17" s="6" t="s">
        <v>99</v>
      </c>
      <c r="P17" s="6" t="s">
        <v>100</v>
      </c>
    </row>
    <row r="18" spans="1:16" x14ac:dyDescent="0.15">
      <c r="A18" s="7">
        <v>43040</v>
      </c>
      <c r="B18" s="6" t="s">
        <v>20</v>
      </c>
      <c r="C18" s="6" t="s">
        <v>73</v>
      </c>
      <c r="D18" s="6">
        <v>13814182238</v>
      </c>
      <c r="E18" s="6" t="s">
        <v>61</v>
      </c>
      <c r="F18" s="6">
        <v>6000</v>
      </c>
      <c r="G18" s="6">
        <v>600</v>
      </c>
      <c r="H18" s="6" t="s">
        <v>19</v>
      </c>
      <c r="I18" s="6">
        <v>15951016015</v>
      </c>
      <c r="J18" s="7">
        <v>43070</v>
      </c>
      <c r="K18" s="6" t="s">
        <v>70</v>
      </c>
      <c r="L18" s="6" t="s">
        <v>93</v>
      </c>
      <c r="M18" s="6" t="s">
        <v>94</v>
      </c>
      <c r="N18" s="6" t="s">
        <v>95</v>
      </c>
      <c r="O18" s="6" t="s">
        <v>91</v>
      </c>
      <c r="P18" s="6" t="s">
        <v>96</v>
      </c>
    </row>
    <row r="19" spans="1:16" x14ac:dyDescent="0.15">
      <c r="A19" s="7">
        <v>43040</v>
      </c>
      <c r="B19" s="6" t="s">
        <v>33</v>
      </c>
      <c r="C19" s="6" t="s">
        <v>80</v>
      </c>
      <c r="D19" s="6">
        <v>13101899169</v>
      </c>
      <c r="E19" s="6" t="s">
        <v>61</v>
      </c>
      <c r="F19" s="6">
        <v>4000</v>
      </c>
      <c r="G19" s="6">
        <v>400</v>
      </c>
      <c r="H19" s="6" t="s">
        <v>33</v>
      </c>
      <c r="I19" s="6">
        <v>13101899169</v>
      </c>
      <c r="J19" s="7">
        <v>43070</v>
      </c>
      <c r="K19" s="6" t="s">
        <v>70</v>
      </c>
      <c r="L19" s="6" t="s">
        <v>93</v>
      </c>
      <c r="M19" s="6" t="s">
        <v>94</v>
      </c>
      <c r="N19" s="6" t="s">
        <v>95</v>
      </c>
      <c r="O19" s="6" t="s">
        <v>91</v>
      </c>
      <c r="P19" s="6" t="s">
        <v>96</v>
      </c>
    </row>
    <row r="20" spans="1:16" x14ac:dyDescent="0.15">
      <c r="A20" s="7">
        <v>43040</v>
      </c>
      <c r="B20" s="6" t="s">
        <v>13</v>
      </c>
      <c r="C20" s="6" t="s">
        <v>71</v>
      </c>
      <c r="D20" s="6">
        <v>13585138906</v>
      </c>
      <c r="E20" s="6" t="s">
        <v>61</v>
      </c>
      <c r="F20" s="6">
        <v>20000</v>
      </c>
      <c r="G20" s="6">
        <v>2000</v>
      </c>
      <c r="H20" s="6" t="s">
        <v>22</v>
      </c>
      <c r="I20" s="6">
        <v>18551771565</v>
      </c>
      <c r="J20" s="7">
        <v>43070</v>
      </c>
      <c r="K20" s="6" t="s">
        <v>70</v>
      </c>
      <c r="L20" s="6" t="s">
        <v>88</v>
      </c>
      <c r="M20" s="6" t="s">
        <v>89</v>
      </c>
      <c r="N20" s="6" t="s">
        <v>90</v>
      </c>
      <c r="O20" s="6" t="s">
        <v>91</v>
      </c>
      <c r="P20" s="6" t="s">
        <v>92</v>
      </c>
    </row>
    <row r="21" spans="1:16" x14ac:dyDescent="0.15">
      <c r="A21" s="7">
        <v>43040</v>
      </c>
      <c r="B21" s="6" t="s">
        <v>29</v>
      </c>
      <c r="C21" s="6" t="s">
        <v>77</v>
      </c>
      <c r="D21" s="6">
        <v>17702505917</v>
      </c>
      <c r="E21" s="6" t="s">
        <v>61</v>
      </c>
      <c r="F21" s="6">
        <v>5000</v>
      </c>
      <c r="G21" s="6">
        <v>500</v>
      </c>
      <c r="H21" s="6" t="s">
        <v>29</v>
      </c>
      <c r="I21" s="6">
        <v>17702505917</v>
      </c>
      <c r="J21" s="7">
        <v>43070</v>
      </c>
      <c r="K21" s="6" t="s">
        <v>70</v>
      </c>
      <c r="L21" s="6" t="s">
        <v>101</v>
      </c>
      <c r="M21" s="6" t="s">
        <v>102</v>
      </c>
      <c r="N21" s="6" t="s">
        <v>90</v>
      </c>
      <c r="O21" s="6" t="s">
        <v>91</v>
      </c>
      <c r="P21" s="6" t="s">
        <v>103</v>
      </c>
    </row>
    <row r="22" spans="1:16" x14ac:dyDescent="0.15">
      <c r="A22" s="7">
        <v>43040</v>
      </c>
      <c r="B22" s="6" t="s">
        <v>35</v>
      </c>
      <c r="C22" s="6" t="s">
        <v>81</v>
      </c>
      <c r="D22" s="6">
        <v>13913007969</v>
      </c>
      <c r="E22" s="6" t="s">
        <v>61</v>
      </c>
      <c r="F22" s="6">
        <v>5000</v>
      </c>
      <c r="G22" s="6">
        <v>500</v>
      </c>
      <c r="H22" s="6" t="s">
        <v>58</v>
      </c>
      <c r="I22" s="6">
        <v>18052094900</v>
      </c>
      <c r="J22" s="7">
        <v>43070</v>
      </c>
      <c r="K22" s="6" t="s">
        <v>70</v>
      </c>
      <c r="L22" s="6" t="s">
        <v>104</v>
      </c>
      <c r="M22" s="6" t="s">
        <v>89</v>
      </c>
      <c r="N22" s="6" t="s">
        <v>90</v>
      </c>
      <c r="O22" s="6" t="s">
        <v>91</v>
      </c>
      <c r="P22" s="6" t="s">
        <v>92</v>
      </c>
    </row>
    <row r="23" spans="1:16" x14ac:dyDescent="0.15">
      <c r="A23" s="7">
        <v>43040</v>
      </c>
      <c r="B23" s="6" t="s">
        <v>37</v>
      </c>
      <c r="C23" s="6" t="s">
        <v>82</v>
      </c>
      <c r="D23" s="6">
        <v>13918508294</v>
      </c>
      <c r="E23" s="6" t="s">
        <v>61</v>
      </c>
      <c r="F23" s="6">
        <v>20000</v>
      </c>
      <c r="G23" s="6">
        <v>2000</v>
      </c>
      <c r="H23" s="6" t="s">
        <v>59</v>
      </c>
      <c r="I23" s="6">
        <v>13524884297</v>
      </c>
      <c r="J23" s="7">
        <v>43070</v>
      </c>
      <c r="K23" s="6" t="s">
        <v>70</v>
      </c>
      <c r="L23" s="6" t="s">
        <v>31</v>
      </c>
      <c r="M23" s="6" t="s">
        <v>97</v>
      </c>
      <c r="N23" s="6" t="s">
        <v>98</v>
      </c>
      <c r="O23" s="6" t="s">
        <v>99</v>
      </c>
      <c r="P23" s="6" t="s">
        <v>100</v>
      </c>
    </row>
    <row r="24" spans="1:16" x14ac:dyDescent="0.15">
      <c r="A24" s="7">
        <v>43040</v>
      </c>
      <c r="B24" s="6" t="s">
        <v>38</v>
      </c>
      <c r="C24" s="6" t="s">
        <v>83</v>
      </c>
      <c r="D24" s="6">
        <v>13675185566</v>
      </c>
      <c r="E24" s="6" t="s">
        <v>61</v>
      </c>
      <c r="F24" s="6">
        <v>10000</v>
      </c>
      <c r="G24" s="6">
        <v>1000</v>
      </c>
      <c r="H24" s="6" t="s">
        <v>39</v>
      </c>
      <c r="I24" s="6">
        <v>13951730817</v>
      </c>
      <c r="J24" s="7">
        <v>43070</v>
      </c>
      <c r="K24" s="6" t="s">
        <v>70</v>
      </c>
      <c r="L24" s="6" t="s">
        <v>105</v>
      </c>
      <c r="M24" s="6" t="s">
        <v>89</v>
      </c>
      <c r="N24" s="6" t="s">
        <v>90</v>
      </c>
      <c r="O24" s="6" t="s">
        <v>91</v>
      </c>
      <c r="P24" s="6" t="s">
        <v>92</v>
      </c>
    </row>
    <row r="25" spans="1:16" x14ac:dyDescent="0.15">
      <c r="A25" s="7">
        <v>43040</v>
      </c>
      <c r="B25" s="6" t="s">
        <v>29</v>
      </c>
      <c r="C25" s="6" t="s">
        <v>77</v>
      </c>
      <c r="D25" s="6">
        <v>17702505917</v>
      </c>
      <c r="E25" s="6" t="s">
        <v>61</v>
      </c>
      <c r="F25" s="6">
        <v>500</v>
      </c>
      <c r="G25" s="6">
        <v>50</v>
      </c>
      <c r="H25" s="6" t="s">
        <v>29</v>
      </c>
      <c r="I25" s="6">
        <v>17702505917</v>
      </c>
      <c r="J25" s="7">
        <v>43070</v>
      </c>
      <c r="K25" s="6" t="s">
        <v>70</v>
      </c>
      <c r="L25" s="6" t="s">
        <v>101</v>
      </c>
      <c r="M25" s="6" t="s">
        <v>102</v>
      </c>
      <c r="N25" s="6" t="s">
        <v>90</v>
      </c>
      <c r="O25" s="6" t="s">
        <v>91</v>
      </c>
      <c r="P25" s="6" t="s">
        <v>103</v>
      </c>
    </row>
    <row r="26" spans="1:16" x14ac:dyDescent="0.15">
      <c r="A26" s="7">
        <v>43040</v>
      </c>
      <c r="B26" s="6" t="s">
        <v>46</v>
      </c>
      <c r="C26" s="6" t="s">
        <v>84</v>
      </c>
      <c r="D26" s="6">
        <v>13770901144</v>
      </c>
      <c r="E26" s="6" t="s">
        <v>61</v>
      </c>
      <c r="F26" s="6">
        <v>100</v>
      </c>
      <c r="G26" s="6">
        <v>10</v>
      </c>
      <c r="H26" s="6" t="s">
        <v>34</v>
      </c>
      <c r="I26" s="6">
        <v>13915939727</v>
      </c>
      <c r="J26" s="7">
        <v>43070</v>
      </c>
      <c r="K26" s="6" t="s">
        <v>70</v>
      </c>
      <c r="L26" s="6" t="s">
        <v>101</v>
      </c>
      <c r="M26" s="6" t="s">
        <v>102</v>
      </c>
      <c r="N26" s="6" t="s">
        <v>90</v>
      </c>
      <c r="O26" s="6" t="s">
        <v>91</v>
      </c>
      <c r="P26" s="6" t="s">
        <v>103</v>
      </c>
    </row>
    <row r="27" spans="1:16" x14ac:dyDescent="0.15">
      <c r="A27" s="7">
        <v>43040</v>
      </c>
      <c r="B27" s="6" t="s">
        <v>20</v>
      </c>
      <c r="C27" s="6" t="s">
        <v>73</v>
      </c>
      <c r="D27" s="6">
        <v>13814182238</v>
      </c>
      <c r="E27" s="6" t="s">
        <v>61</v>
      </c>
      <c r="F27" s="6">
        <v>10000</v>
      </c>
      <c r="G27" s="6">
        <v>1000</v>
      </c>
      <c r="H27" s="6" t="s">
        <v>19</v>
      </c>
      <c r="I27" s="6">
        <v>15951016015</v>
      </c>
      <c r="J27" s="7">
        <v>43070</v>
      </c>
      <c r="K27" s="6" t="s">
        <v>70</v>
      </c>
      <c r="L27" s="6" t="s">
        <v>93</v>
      </c>
      <c r="M27" s="6" t="s">
        <v>94</v>
      </c>
      <c r="N27" s="6" t="s">
        <v>95</v>
      </c>
      <c r="O27" s="6" t="s">
        <v>91</v>
      </c>
      <c r="P27" s="6" t="s">
        <v>96</v>
      </c>
    </row>
    <row r="28" spans="1:16" x14ac:dyDescent="0.15">
      <c r="A28" s="7">
        <v>43040</v>
      </c>
      <c r="B28" s="6" t="s">
        <v>47</v>
      </c>
      <c r="C28" s="6" t="s">
        <v>85</v>
      </c>
      <c r="D28" s="6">
        <v>13605144973</v>
      </c>
      <c r="E28" s="6" t="s">
        <v>61</v>
      </c>
      <c r="F28" s="6">
        <v>100</v>
      </c>
      <c r="G28" s="6">
        <v>10</v>
      </c>
      <c r="H28" s="6" t="s">
        <v>47</v>
      </c>
      <c r="I28" s="6">
        <v>13605144973</v>
      </c>
      <c r="J28" s="7">
        <v>43070</v>
      </c>
      <c r="K28" s="6" t="s">
        <v>70</v>
      </c>
      <c r="L28" s="6" t="s">
        <v>104</v>
      </c>
      <c r="M28" s="6" t="s">
        <v>89</v>
      </c>
      <c r="N28" s="6" t="s">
        <v>90</v>
      </c>
      <c r="O28" s="6" t="s">
        <v>91</v>
      </c>
      <c r="P28" s="6" t="s">
        <v>92</v>
      </c>
    </row>
    <row r="29" spans="1:16" x14ac:dyDescent="0.15">
      <c r="A29" s="7">
        <v>43040</v>
      </c>
      <c r="B29" s="6" t="s">
        <v>48</v>
      </c>
      <c r="C29" s="6" t="s">
        <v>86</v>
      </c>
      <c r="D29" s="6">
        <v>13520602426</v>
      </c>
      <c r="E29" s="6" t="s">
        <v>61</v>
      </c>
      <c r="F29" s="6">
        <v>3000</v>
      </c>
      <c r="G29" s="6">
        <v>300</v>
      </c>
      <c r="H29" s="6" t="s">
        <v>47</v>
      </c>
      <c r="I29" s="6">
        <v>13605144973</v>
      </c>
      <c r="J29" s="7">
        <v>43070</v>
      </c>
      <c r="K29" s="6" t="s">
        <v>70</v>
      </c>
      <c r="L29" s="6" t="s">
        <v>104</v>
      </c>
      <c r="M29" s="6" t="s">
        <v>89</v>
      </c>
      <c r="N29" s="6" t="s">
        <v>90</v>
      </c>
      <c r="O29" s="6" t="s">
        <v>91</v>
      </c>
      <c r="P29" s="6" t="s">
        <v>92</v>
      </c>
    </row>
    <row r="30" spans="1:16" x14ac:dyDescent="0.15">
      <c r="A30" s="7">
        <v>43040</v>
      </c>
      <c r="B30" s="6" t="s">
        <v>51</v>
      </c>
      <c r="C30" s="6" t="s">
        <v>87</v>
      </c>
      <c r="D30" s="6">
        <v>13952031570</v>
      </c>
      <c r="E30" s="6" t="s">
        <v>61</v>
      </c>
      <c r="F30" s="6">
        <v>5000</v>
      </c>
      <c r="G30" s="6">
        <v>500</v>
      </c>
      <c r="H30" s="6" t="s">
        <v>60</v>
      </c>
      <c r="I30" s="6">
        <v>13675183262</v>
      </c>
      <c r="J30" s="7">
        <v>43070</v>
      </c>
      <c r="K30" s="6" t="s">
        <v>70</v>
      </c>
      <c r="L30" s="6" t="s">
        <v>106</v>
      </c>
      <c r="M30" s="6" t="s">
        <v>107</v>
      </c>
      <c r="N30" s="6" t="s">
        <v>95</v>
      </c>
      <c r="O30" s="6" t="s">
        <v>91</v>
      </c>
      <c r="P30" s="6" t="s">
        <v>108</v>
      </c>
    </row>
    <row r="31" spans="1:16" x14ac:dyDescent="0.15">
      <c r="A31" s="7">
        <v>43040</v>
      </c>
      <c r="B31" s="6" t="s">
        <v>29</v>
      </c>
      <c r="C31" s="6" t="s">
        <v>77</v>
      </c>
      <c r="D31" s="6">
        <v>17702505917</v>
      </c>
      <c r="E31" s="6" t="s">
        <v>61</v>
      </c>
      <c r="F31" s="6">
        <v>500</v>
      </c>
      <c r="G31" s="6">
        <v>50</v>
      </c>
      <c r="H31" s="6" t="s">
        <v>29</v>
      </c>
      <c r="I31" s="6">
        <v>17702505917</v>
      </c>
      <c r="J31" s="7">
        <v>43070</v>
      </c>
      <c r="K31" s="6" t="s">
        <v>70</v>
      </c>
      <c r="L31" s="6" t="s">
        <v>101</v>
      </c>
      <c r="M31" s="6" t="s">
        <v>102</v>
      </c>
      <c r="N31" s="6" t="s">
        <v>90</v>
      </c>
      <c r="O31" s="6" t="s">
        <v>91</v>
      </c>
      <c r="P31" s="6" t="s">
        <v>103</v>
      </c>
    </row>
    <row r="32" spans="1:16" x14ac:dyDescent="0.15">
      <c r="A32" s="7">
        <v>43040</v>
      </c>
      <c r="B32" s="6" t="s">
        <v>51</v>
      </c>
      <c r="C32" s="6" t="s">
        <v>87</v>
      </c>
      <c r="D32" s="6">
        <v>13952031570</v>
      </c>
      <c r="E32" s="6" t="s">
        <v>61</v>
      </c>
      <c r="F32" s="6">
        <v>100</v>
      </c>
      <c r="G32" s="6">
        <v>10</v>
      </c>
      <c r="H32" s="6" t="s">
        <v>60</v>
      </c>
      <c r="I32" s="6">
        <v>13675183262</v>
      </c>
      <c r="J32" s="7">
        <v>43070</v>
      </c>
      <c r="K32" s="6" t="s">
        <v>70</v>
      </c>
      <c r="L32" s="6" t="s">
        <v>106</v>
      </c>
      <c r="M32" s="6" t="s">
        <v>107</v>
      </c>
      <c r="N32" s="6" t="s">
        <v>95</v>
      </c>
      <c r="O32" s="6" t="s">
        <v>91</v>
      </c>
      <c r="P32" s="6" t="s">
        <v>108</v>
      </c>
    </row>
  </sheetData>
  <autoFilter ref="A1:P1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11.30</vt:lpstr>
      <vt:lpstr>11.30整理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win7</cp:lastModifiedBy>
  <dcterms:created xsi:type="dcterms:W3CDTF">2017-03-01T06:19:00Z</dcterms:created>
  <dcterms:modified xsi:type="dcterms:W3CDTF">2017-12-01T02:54:30Z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