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MunicipalC\documentation\"/>
    </mc:Choice>
  </mc:AlternateContent>
  <xr:revisionPtr revIDLastSave="0" documentId="13_ncr:1_{25C1323C-D87B-4AD0-A796-061D55CF6504}" xr6:coauthVersionLast="47" xr6:coauthVersionMax="47" xr10:uidLastSave="{00000000-0000-0000-0000-000000000000}"/>
  <bookViews>
    <workbookView xWindow="-108" yWindow="-108" windowWidth="23256" windowHeight="12576" xr2:uid="{DB255D5F-88DF-47E2-A1AF-778D108B7A6B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0" i="1" l="1"/>
  <c r="G70" i="1" s="1"/>
  <c r="D69" i="1"/>
  <c r="AH70" i="1" l="1"/>
  <c r="P70" i="1"/>
  <c r="X70" i="1"/>
  <c r="AF70" i="1"/>
  <c r="AN70" i="1"/>
  <c r="AV70" i="1"/>
  <c r="BD70" i="1"/>
  <c r="BL70" i="1"/>
  <c r="BT70" i="1"/>
  <c r="Q70" i="1"/>
  <c r="Y70" i="1"/>
  <c r="AG70" i="1"/>
  <c r="AO70" i="1"/>
  <c r="AW70" i="1"/>
  <c r="BE70" i="1"/>
  <c r="BM70" i="1"/>
  <c r="BU70" i="1"/>
  <c r="BV70" i="1"/>
  <c r="BW70" i="1"/>
  <c r="W70" i="1"/>
  <c r="BS70" i="1"/>
  <c r="Z70" i="1"/>
  <c r="BF70" i="1"/>
  <c r="S70" i="1"/>
  <c r="BO70" i="1"/>
  <c r="L70" i="1"/>
  <c r="T70" i="1"/>
  <c r="AB70" i="1"/>
  <c r="AJ70" i="1"/>
  <c r="AR70" i="1"/>
  <c r="AZ70" i="1"/>
  <c r="BH70" i="1"/>
  <c r="BP70" i="1"/>
  <c r="BX70" i="1"/>
  <c r="AE70" i="1"/>
  <c r="AU70" i="1"/>
  <c r="BC70" i="1"/>
  <c r="R70" i="1"/>
  <c r="AP70" i="1"/>
  <c r="AX70" i="1"/>
  <c r="K70" i="1"/>
  <c r="AI70" i="1"/>
  <c r="BG70" i="1"/>
  <c r="M70" i="1"/>
  <c r="U70" i="1"/>
  <c r="AC70" i="1"/>
  <c r="AK70" i="1"/>
  <c r="AS70" i="1"/>
  <c r="BA70" i="1"/>
  <c r="BI70" i="1"/>
  <c r="BQ70" i="1"/>
  <c r="BY70" i="1"/>
  <c r="O70" i="1"/>
  <c r="AM70" i="1"/>
  <c r="BK70" i="1"/>
  <c r="J70" i="1"/>
  <c r="BN70" i="1"/>
  <c r="AA70" i="1"/>
  <c r="AQ70" i="1"/>
  <c r="AY70" i="1"/>
  <c r="N70" i="1"/>
  <c r="V70" i="1"/>
  <c r="AD70" i="1"/>
  <c r="AL70" i="1"/>
  <c r="AT70" i="1"/>
  <c r="BB70" i="1"/>
  <c r="BJ70" i="1"/>
  <c r="BR70" i="1"/>
  <c r="BZ70" i="1"/>
  <c r="CA70" i="1"/>
  <c r="I70" i="1"/>
  <c r="H70" i="1"/>
  <c r="E70" i="1"/>
  <c r="F70" i="1"/>
  <c r="E69" i="1"/>
  <c r="F69" i="1" s="1"/>
  <c r="G69" i="1" s="1"/>
  <c r="H69" i="1" s="1"/>
  <c r="I69" i="1" s="1"/>
  <c r="J69" i="1" s="1"/>
  <c r="K69" i="1" s="1"/>
  <c r="L69" i="1" s="1"/>
  <c r="M69" i="1" s="1"/>
  <c r="N69" i="1" s="1"/>
  <c r="O69" i="1" s="1"/>
  <c r="P69" i="1" s="1"/>
  <c r="Q69" i="1" s="1"/>
  <c r="R69" i="1" s="1"/>
  <c r="S69" i="1" s="1"/>
  <c r="T69" i="1" s="1"/>
  <c r="U69" i="1" s="1"/>
  <c r="V69" i="1" s="1"/>
  <c r="W69" i="1" s="1"/>
  <c r="X69" i="1" s="1"/>
  <c r="Y69" i="1" s="1"/>
  <c r="Z69" i="1" s="1"/>
  <c r="AA69" i="1" s="1"/>
  <c r="AB69" i="1" s="1"/>
  <c r="AC69" i="1" s="1"/>
  <c r="AD69" i="1" s="1"/>
  <c r="AE69" i="1" s="1"/>
  <c r="AF69" i="1" s="1"/>
  <c r="AG69" i="1" s="1"/>
  <c r="AH69" i="1" s="1"/>
  <c r="AI69" i="1" s="1"/>
  <c r="AJ69" i="1" s="1"/>
  <c r="AK69" i="1" s="1"/>
  <c r="AL69" i="1" s="1"/>
  <c r="AM69" i="1" s="1"/>
  <c r="AN69" i="1" s="1"/>
  <c r="AO69" i="1" s="1"/>
  <c r="AP69" i="1" s="1"/>
  <c r="AQ69" i="1" s="1"/>
  <c r="AR69" i="1" s="1"/>
  <c r="AS69" i="1" s="1"/>
  <c r="AT69" i="1" s="1"/>
  <c r="AU69" i="1" s="1"/>
  <c r="AV69" i="1" s="1"/>
  <c r="AW69" i="1" s="1"/>
  <c r="AX69" i="1" s="1"/>
  <c r="AY69" i="1" s="1"/>
  <c r="AZ69" i="1" s="1"/>
  <c r="BA69" i="1" s="1"/>
  <c r="BB69" i="1" s="1"/>
  <c r="BC69" i="1" s="1"/>
  <c r="BD69" i="1" s="1"/>
  <c r="BE69" i="1" s="1"/>
  <c r="BF69" i="1" s="1"/>
  <c r="BG69" i="1" s="1"/>
  <c r="BH69" i="1" s="1"/>
  <c r="BI69" i="1" s="1"/>
  <c r="BJ69" i="1" s="1"/>
  <c r="BK69" i="1" s="1"/>
  <c r="BL69" i="1" s="1"/>
  <c r="BM69" i="1" s="1"/>
  <c r="BN69" i="1" s="1"/>
  <c r="BO69" i="1" s="1"/>
  <c r="BP69" i="1" s="1"/>
  <c r="BQ69" i="1" s="1"/>
  <c r="BR69" i="1" s="1"/>
  <c r="BS69" i="1" s="1"/>
  <c r="BT69" i="1" s="1"/>
  <c r="BU69" i="1" s="1"/>
  <c r="BV69" i="1" s="1"/>
  <c r="BW69" i="1" s="1"/>
  <c r="BX69" i="1" s="1"/>
  <c r="BY69" i="1" s="1"/>
  <c r="BZ69" i="1" s="1"/>
  <c r="CA69" i="1" s="1"/>
</calcChain>
</file>

<file path=xl/sharedStrings.xml><?xml version="1.0" encoding="utf-8"?>
<sst xmlns="http://schemas.openxmlformats.org/spreadsheetml/2006/main" count="105" uniqueCount="105">
  <si>
    <t>Sprint Burndown Chart</t>
  </si>
  <si>
    <t>BacklogID</t>
  </si>
  <si>
    <t>Userstories</t>
  </si>
  <si>
    <t>Dag 1</t>
  </si>
  <si>
    <t>Dag 2</t>
  </si>
  <si>
    <t>Dag 3</t>
  </si>
  <si>
    <t>Dag 4</t>
  </si>
  <si>
    <t>Dag 5</t>
  </si>
  <si>
    <t>Dag 6</t>
  </si>
  <si>
    <t>Dag 7</t>
  </si>
  <si>
    <t>Dag 8</t>
  </si>
  <si>
    <t>Dag 9</t>
  </si>
  <si>
    <t>Dag 10</t>
  </si>
  <si>
    <t>Dag 11</t>
  </si>
  <si>
    <t>Dag 12</t>
  </si>
  <si>
    <t>Dag 13</t>
  </si>
  <si>
    <t>Dag 14</t>
  </si>
  <si>
    <t>Dag 0</t>
  </si>
  <si>
    <t>Dag 15</t>
  </si>
  <si>
    <t>Dag 16</t>
  </si>
  <si>
    <t>Dag 17</t>
  </si>
  <si>
    <t>Dag 18</t>
  </si>
  <si>
    <t>Dag 19</t>
  </si>
  <si>
    <t>Dag 20</t>
  </si>
  <si>
    <t>Dag 21</t>
  </si>
  <si>
    <t>Dag 22</t>
  </si>
  <si>
    <t>Dag 23</t>
  </si>
  <si>
    <t>Dag 24</t>
  </si>
  <si>
    <t>Dag 25</t>
  </si>
  <si>
    <t>Dag 26</t>
  </si>
  <si>
    <t>Dag 27</t>
  </si>
  <si>
    <t>Dag 28</t>
  </si>
  <si>
    <t>Dag 29</t>
  </si>
  <si>
    <t>Dag 30</t>
  </si>
  <si>
    <t>Dag 31</t>
  </si>
  <si>
    <t>Dag 32</t>
  </si>
  <si>
    <t>Dag 33</t>
  </si>
  <si>
    <t>Dag 34</t>
  </si>
  <si>
    <t>Dag 35</t>
  </si>
  <si>
    <t>Dag 36</t>
  </si>
  <si>
    <t>Dag 37</t>
  </si>
  <si>
    <t>Dag 38</t>
  </si>
  <si>
    <t>Dag 39</t>
  </si>
  <si>
    <t>Dag 40</t>
  </si>
  <si>
    <t>Dag 41</t>
  </si>
  <si>
    <t>Dag 42</t>
  </si>
  <si>
    <t>Dag 43</t>
  </si>
  <si>
    <t>Dag 44</t>
  </si>
  <si>
    <t>Dag 45</t>
  </si>
  <si>
    <t>Dag 46</t>
  </si>
  <si>
    <t>Dag 47</t>
  </si>
  <si>
    <t>Dag 48</t>
  </si>
  <si>
    <t>Dag 49</t>
  </si>
  <si>
    <t>Dag 50</t>
  </si>
  <si>
    <t>Dag 51</t>
  </si>
  <si>
    <t>Dag 52</t>
  </si>
  <si>
    <t>Dag 53</t>
  </si>
  <si>
    <t>Dag 54</t>
  </si>
  <si>
    <t>Dag 55</t>
  </si>
  <si>
    <t>Dag 56</t>
  </si>
  <si>
    <t>Dag 57</t>
  </si>
  <si>
    <t>Dag 58</t>
  </si>
  <si>
    <t>Dag 59</t>
  </si>
  <si>
    <t>Dag 60</t>
  </si>
  <si>
    <t>Dag 61</t>
  </si>
  <si>
    <t>Dag 62</t>
  </si>
  <si>
    <t>Dag 63</t>
  </si>
  <si>
    <t>Dag 64</t>
  </si>
  <si>
    <t>Dag 65</t>
  </si>
  <si>
    <t>Dag 66</t>
  </si>
  <si>
    <t>Dag 67</t>
  </si>
  <si>
    <t>Dag 68</t>
  </si>
  <si>
    <t>Dag 69</t>
  </si>
  <si>
    <t>Dag 70</t>
  </si>
  <si>
    <t>Dag 71</t>
  </si>
  <si>
    <t>Dag 72</t>
  </si>
  <si>
    <t>Dag 73</t>
  </si>
  <si>
    <t>Dag 74</t>
  </si>
  <si>
    <t>Dag 75</t>
  </si>
  <si>
    <t>Index Hoofdpagina</t>
  </si>
  <si>
    <t>MySQL Database</t>
  </si>
  <si>
    <t>Formulier Velden</t>
  </si>
  <si>
    <t>GPS-Locatie Map</t>
  </si>
  <si>
    <t>Resp. Design &amp; CSS</t>
  </si>
  <si>
    <t>Navigatie Bar</t>
  </si>
  <si>
    <t>Gemeentelijk Logo</t>
  </si>
  <si>
    <t>PHP Create (Signup)</t>
  </si>
  <si>
    <t>PHP Read (Login)</t>
  </si>
  <si>
    <t>PHP Update (gebr.)</t>
  </si>
  <si>
    <t>PHP Delete (gebr.)</t>
  </si>
  <si>
    <t>PHP Search (gebr.)</t>
  </si>
  <si>
    <t>PHP Create (Klacht)</t>
  </si>
  <si>
    <t>PHP Read (Klacht)</t>
  </si>
  <si>
    <t>PHP Update (Klacht)</t>
  </si>
  <si>
    <t>PHP Delete (Klacht)</t>
  </si>
  <si>
    <t>PHP Search (Klacht)</t>
  </si>
  <si>
    <t>PHP Security Practice</t>
  </si>
  <si>
    <t>Userstories Doc.</t>
  </si>
  <si>
    <t>Burndown Doc.</t>
  </si>
  <si>
    <t>Ideale Lijn</t>
  </si>
  <si>
    <t>Resterende Moeite</t>
  </si>
  <si>
    <t>Initiële Schatting</t>
  </si>
  <si>
    <t>PDO DB Connectie</t>
  </si>
  <si>
    <t>OOP Code</t>
  </si>
  <si>
    <t>Favicon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</si>
</sst>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6"/>
      <color theme="9" tint="0.39997558519241921"/>
      <name val="Calibri"/>
      <family val="2"/>
      <scheme val="minor"/>
    </font>
    <font>
      <i/>
      <sz val="12"/>
      <color rgb="FF99FF99"/>
      <name val="Calibri"/>
      <family val="2"/>
      <scheme val="minor"/>
    </font>
    <font>
      <sz val="11"/>
      <color rgb="FFFFFF99"/>
      <name val="Calibri"/>
      <family val="2"/>
      <scheme val="minor"/>
    </font>
    <font>
      <i/>
      <sz val="12"/>
      <color rgb="FFFFFF99"/>
      <name val="Calibri"/>
      <family val="2"/>
      <scheme val="minor"/>
    </font>
    <font>
      <sz val="11"/>
      <color rgb="FF9999FF"/>
      <name val="Calibri"/>
      <family val="2"/>
      <scheme val="minor"/>
    </font>
    <font>
      <b/>
      <sz val="11"/>
      <color rgb="FF9999FF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99FF99"/>
        <bgColor indexed="64"/>
      </patternFill>
    </fill>
    <fill>
      <patternFill patternType="solid">
        <fgColor rgb="FF333399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4" fillId="4" borderId="1" xfId="0" applyFont="1" applyFill="1" applyBorder="1" applyAlignment="1">
      <alignment horizontal="center"/>
    </xf>
    <xf numFmtId="0" fontId="4" fillId="4" borderId="1" xfId="0" applyFont="1" applyFill="1" applyBorder="1"/>
    <xf numFmtId="0" fontId="5" fillId="3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6" fillId="3" borderId="1" xfId="0" applyFont="1" applyFill="1" applyBorder="1"/>
    <xf numFmtId="0" fontId="5" fillId="4" borderId="1" xfId="0" applyFont="1" applyFill="1" applyBorder="1" applyAlignment="1">
      <alignment horizontal="center"/>
    </xf>
    <xf numFmtId="16" fontId="8" fillId="4" borderId="1" xfId="0" applyNumberFormat="1" applyFont="1" applyFill="1" applyBorder="1" applyAlignment="1">
      <alignment horizontal="center"/>
    </xf>
    <xf numFmtId="14" fontId="7" fillId="4" borderId="1" xfId="0" applyNumberFormat="1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left"/>
    </xf>
    <xf numFmtId="0" fontId="9" fillId="2" borderId="1" xfId="0" applyFont="1" applyFill="1" applyBorder="1" applyAlignment="1">
      <alignment horizontal="center"/>
    </xf>
    <xf numFmtId="0" fontId="9" fillId="6" borderId="1" xfId="0" applyFont="1" applyFill="1" applyBorder="1" applyAlignment="1">
      <alignment horizontal="left"/>
    </xf>
    <xf numFmtId="0" fontId="9" fillId="7" borderId="1" xfId="0" applyFont="1" applyFill="1" applyBorder="1" applyAlignment="1">
      <alignment horizontal="left"/>
    </xf>
    <xf numFmtId="0" fontId="9" fillId="2" borderId="1" xfId="0" applyFont="1" applyFill="1" applyBorder="1" applyAlignment="1">
      <alignment horizontal="left"/>
    </xf>
    <xf numFmtId="0" fontId="9" fillId="8" borderId="1" xfId="0" applyFont="1" applyFill="1" applyBorder="1" applyAlignment="1">
      <alignment horizontal="left"/>
    </xf>
    <xf numFmtId="0" fontId="9" fillId="8" borderId="1" xfId="0" applyFon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4" borderId="1" xfId="0" applyFill="1" applyBorder="1" applyAlignment="1">
      <alignment horizontal="left" vertical="top"/>
    </xf>
    <xf numFmtId="0" fontId="4" fillId="4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</cellXfs>
  <cellStyles count="1">
    <cellStyle name="Standaard" xfId="0" builtinId="0"/>
  </cellStyles>
  <dxfs count="0"/>
  <tableStyles count="0" defaultTableStyle="TableStyleMedium2" defaultPivotStyle="PivotStyleLight16"/>
  <colors>
    <mruColors>
      <color rgb="FF99FF99"/>
      <color rgb="FFCCFFCC"/>
      <color rgb="FF66FF66"/>
      <color rgb="FFFFFF99"/>
      <color rgb="FF9999FF"/>
      <color rgb="FF333399"/>
      <color rgb="FFCCCCFF"/>
      <color rgb="FF3333CC"/>
      <color rgb="FF66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Sprint 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Blad1!$B$69</c:f>
              <c:strCache>
                <c:ptCount val="1"/>
                <c:pt idx="0">
                  <c:v>Resterende Moeite</c:v>
                </c:pt>
              </c:strCache>
            </c:strRef>
          </c:tx>
          <c:spPr>
            <a:ln w="22225" cap="rnd">
              <a:solidFill>
                <a:srgbClr val="C00000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Blad1!$D$5:$CA$5</c:f>
              <c:strCache>
                <c:ptCount val="76"/>
                <c:pt idx="0">
                  <c:v>Dag 0</c:v>
                </c:pt>
                <c:pt idx="1">
                  <c:v>Dag 1</c:v>
                </c:pt>
                <c:pt idx="2">
                  <c:v>Dag 2</c:v>
                </c:pt>
                <c:pt idx="3">
                  <c:v>Dag 3</c:v>
                </c:pt>
                <c:pt idx="4">
                  <c:v>Dag 4</c:v>
                </c:pt>
                <c:pt idx="5">
                  <c:v>Dag 5</c:v>
                </c:pt>
                <c:pt idx="6">
                  <c:v>Dag 6</c:v>
                </c:pt>
                <c:pt idx="7">
                  <c:v>Dag 7</c:v>
                </c:pt>
                <c:pt idx="8">
                  <c:v>Dag 8</c:v>
                </c:pt>
                <c:pt idx="9">
                  <c:v>Dag 9</c:v>
                </c:pt>
                <c:pt idx="10">
                  <c:v>Dag 10</c:v>
                </c:pt>
                <c:pt idx="11">
                  <c:v>Dag 11</c:v>
                </c:pt>
                <c:pt idx="12">
                  <c:v>Dag 12</c:v>
                </c:pt>
                <c:pt idx="13">
                  <c:v>Dag 13</c:v>
                </c:pt>
                <c:pt idx="14">
                  <c:v>Dag 14</c:v>
                </c:pt>
                <c:pt idx="15">
                  <c:v>Dag 15</c:v>
                </c:pt>
                <c:pt idx="16">
                  <c:v>Dag 16</c:v>
                </c:pt>
                <c:pt idx="17">
                  <c:v>Dag 17</c:v>
                </c:pt>
                <c:pt idx="18">
                  <c:v>Dag 18</c:v>
                </c:pt>
                <c:pt idx="19">
                  <c:v>Dag 19</c:v>
                </c:pt>
                <c:pt idx="20">
                  <c:v>Dag 20</c:v>
                </c:pt>
                <c:pt idx="21">
                  <c:v>Dag 21</c:v>
                </c:pt>
                <c:pt idx="22">
                  <c:v>Dag 22</c:v>
                </c:pt>
                <c:pt idx="23">
                  <c:v>Dag 23</c:v>
                </c:pt>
                <c:pt idx="24">
                  <c:v>Dag 24</c:v>
                </c:pt>
                <c:pt idx="25">
                  <c:v>Dag 25</c:v>
                </c:pt>
                <c:pt idx="26">
                  <c:v>Dag 26</c:v>
                </c:pt>
                <c:pt idx="27">
                  <c:v>Dag 27</c:v>
                </c:pt>
                <c:pt idx="28">
                  <c:v>Dag 28</c:v>
                </c:pt>
                <c:pt idx="29">
                  <c:v>Dag 29</c:v>
                </c:pt>
                <c:pt idx="30">
                  <c:v>Dag 30</c:v>
                </c:pt>
                <c:pt idx="31">
                  <c:v>Dag 31</c:v>
                </c:pt>
                <c:pt idx="32">
                  <c:v>Dag 32</c:v>
                </c:pt>
                <c:pt idx="33">
                  <c:v>Dag 33</c:v>
                </c:pt>
                <c:pt idx="34">
                  <c:v>Dag 34</c:v>
                </c:pt>
                <c:pt idx="35">
                  <c:v>Dag 35</c:v>
                </c:pt>
                <c:pt idx="36">
                  <c:v>Dag 36</c:v>
                </c:pt>
                <c:pt idx="37">
                  <c:v>Dag 37</c:v>
                </c:pt>
                <c:pt idx="38">
                  <c:v>Dag 38</c:v>
                </c:pt>
                <c:pt idx="39">
                  <c:v>Dag 39</c:v>
                </c:pt>
                <c:pt idx="40">
                  <c:v>Dag 40</c:v>
                </c:pt>
                <c:pt idx="41">
                  <c:v>Dag 41</c:v>
                </c:pt>
                <c:pt idx="42">
                  <c:v>Dag 42</c:v>
                </c:pt>
                <c:pt idx="43">
                  <c:v>Dag 43</c:v>
                </c:pt>
                <c:pt idx="44">
                  <c:v>Dag 44</c:v>
                </c:pt>
                <c:pt idx="45">
                  <c:v>Dag 45</c:v>
                </c:pt>
                <c:pt idx="46">
                  <c:v>Dag 46</c:v>
                </c:pt>
                <c:pt idx="47">
                  <c:v>Dag 47</c:v>
                </c:pt>
                <c:pt idx="48">
                  <c:v>Dag 48</c:v>
                </c:pt>
                <c:pt idx="49">
                  <c:v>Dag 49</c:v>
                </c:pt>
                <c:pt idx="50">
                  <c:v>Dag 50</c:v>
                </c:pt>
                <c:pt idx="51">
                  <c:v>Dag 51</c:v>
                </c:pt>
                <c:pt idx="52">
                  <c:v>Dag 52</c:v>
                </c:pt>
                <c:pt idx="53">
                  <c:v>Dag 53</c:v>
                </c:pt>
                <c:pt idx="54">
                  <c:v>Dag 54</c:v>
                </c:pt>
                <c:pt idx="55">
                  <c:v>Dag 55</c:v>
                </c:pt>
                <c:pt idx="56">
                  <c:v>Dag 56</c:v>
                </c:pt>
                <c:pt idx="57">
                  <c:v>Dag 57</c:v>
                </c:pt>
                <c:pt idx="58">
                  <c:v>Dag 58</c:v>
                </c:pt>
                <c:pt idx="59">
                  <c:v>Dag 59</c:v>
                </c:pt>
                <c:pt idx="60">
                  <c:v>Dag 60</c:v>
                </c:pt>
                <c:pt idx="61">
                  <c:v>Dag 61</c:v>
                </c:pt>
                <c:pt idx="62">
                  <c:v>Dag 62</c:v>
                </c:pt>
                <c:pt idx="63">
                  <c:v>Dag 63</c:v>
                </c:pt>
                <c:pt idx="64">
                  <c:v>Dag 64</c:v>
                </c:pt>
                <c:pt idx="65">
                  <c:v>Dag 65</c:v>
                </c:pt>
                <c:pt idx="66">
                  <c:v>Dag 66</c:v>
                </c:pt>
                <c:pt idx="67">
                  <c:v>Dag 67</c:v>
                </c:pt>
                <c:pt idx="68">
                  <c:v>Dag 68</c:v>
                </c:pt>
                <c:pt idx="69">
                  <c:v>Dag 69</c:v>
                </c:pt>
                <c:pt idx="70">
                  <c:v>Dag 70</c:v>
                </c:pt>
                <c:pt idx="71">
                  <c:v>Dag 71</c:v>
                </c:pt>
                <c:pt idx="72">
                  <c:v>Dag 72</c:v>
                </c:pt>
                <c:pt idx="73">
                  <c:v>Dag 73</c:v>
                </c:pt>
                <c:pt idx="74">
                  <c:v>Dag 74</c:v>
                </c:pt>
                <c:pt idx="75">
                  <c:v>Dag 75</c:v>
                </c:pt>
              </c:strCache>
            </c:strRef>
          </c:cat>
          <c:val>
            <c:numRef>
              <c:f>Blad1!$D$69:$CA$69</c:f>
              <c:numCache>
                <c:formatCode>General</c:formatCode>
                <c:ptCount val="76"/>
                <c:pt idx="0">
                  <c:v>63</c:v>
                </c:pt>
                <c:pt idx="1">
                  <c:v>63</c:v>
                </c:pt>
                <c:pt idx="2">
                  <c:v>63</c:v>
                </c:pt>
                <c:pt idx="3">
                  <c:v>62.5</c:v>
                </c:pt>
                <c:pt idx="4">
                  <c:v>60</c:v>
                </c:pt>
                <c:pt idx="5">
                  <c:v>59.7</c:v>
                </c:pt>
                <c:pt idx="6">
                  <c:v>59.7</c:v>
                </c:pt>
                <c:pt idx="7">
                  <c:v>57.7</c:v>
                </c:pt>
                <c:pt idx="8">
                  <c:v>53</c:v>
                </c:pt>
                <c:pt idx="9">
                  <c:v>53</c:v>
                </c:pt>
                <c:pt idx="10">
                  <c:v>53</c:v>
                </c:pt>
                <c:pt idx="11">
                  <c:v>53</c:v>
                </c:pt>
                <c:pt idx="12">
                  <c:v>53</c:v>
                </c:pt>
                <c:pt idx="13">
                  <c:v>53</c:v>
                </c:pt>
                <c:pt idx="14">
                  <c:v>53</c:v>
                </c:pt>
                <c:pt idx="15">
                  <c:v>53</c:v>
                </c:pt>
                <c:pt idx="16">
                  <c:v>53</c:v>
                </c:pt>
                <c:pt idx="17">
                  <c:v>53</c:v>
                </c:pt>
                <c:pt idx="18">
                  <c:v>53</c:v>
                </c:pt>
                <c:pt idx="19">
                  <c:v>53</c:v>
                </c:pt>
                <c:pt idx="20">
                  <c:v>53</c:v>
                </c:pt>
                <c:pt idx="21">
                  <c:v>53</c:v>
                </c:pt>
                <c:pt idx="22">
                  <c:v>53</c:v>
                </c:pt>
                <c:pt idx="23">
                  <c:v>53</c:v>
                </c:pt>
                <c:pt idx="24">
                  <c:v>53</c:v>
                </c:pt>
                <c:pt idx="25">
                  <c:v>53</c:v>
                </c:pt>
                <c:pt idx="26">
                  <c:v>53</c:v>
                </c:pt>
                <c:pt idx="27">
                  <c:v>53</c:v>
                </c:pt>
                <c:pt idx="28">
                  <c:v>53</c:v>
                </c:pt>
                <c:pt idx="29">
                  <c:v>53</c:v>
                </c:pt>
                <c:pt idx="30">
                  <c:v>53</c:v>
                </c:pt>
                <c:pt idx="31">
                  <c:v>53</c:v>
                </c:pt>
                <c:pt idx="32">
                  <c:v>53</c:v>
                </c:pt>
                <c:pt idx="33">
                  <c:v>53</c:v>
                </c:pt>
                <c:pt idx="34">
                  <c:v>53</c:v>
                </c:pt>
                <c:pt idx="35">
                  <c:v>53</c:v>
                </c:pt>
                <c:pt idx="36">
                  <c:v>53</c:v>
                </c:pt>
                <c:pt idx="37">
                  <c:v>53</c:v>
                </c:pt>
                <c:pt idx="38">
                  <c:v>53</c:v>
                </c:pt>
                <c:pt idx="39">
                  <c:v>53</c:v>
                </c:pt>
                <c:pt idx="40">
                  <c:v>53</c:v>
                </c:pt>
                <c:pt idx="41">
                  <c:v>53</c:v>
                </c:pt>
                <c:pt idx="42">
                  <c:v>53</c:v>
                </c:pt>
                <c:pt idx="43">
                  <c:v>53</c:v>
                </c:pt>
                <c:pt idx="44">
                  <c:v>53</c:v>
                </c:pt>
                <c:pt idx="45">
                  <c:v>53</c:v>
                </c:pt>
                <c:pt idx="46">
                  <c:v>53</c:v>
                </c:pt>
                <c:pt idx="47">
                  <c:v>53</c:v>
                </c:pt>
                <c:pt idx="48">
                  <c:v>53</c:v>
                </c:pt>
                <c:pt idx="49">
                  <c:v>53</c:v>
                </c:pt>
                <c:pt idx="50">
                  <c:v>53</c:v>
                </c:pt>
                <c:pt idx="51">
                  <c:v>53</c:v>
                </c:pt>
                <c:pt idx="52">
                  <c:v>53</c:v>
                </c:pt>
                <c:pt idx="53">
                  <c:v>53</c:v>
                </c:pt>
                <c:pt idx="54">
                  <c:v>53</c:v>
                </c:pt>
                <c:pt idx="55">
                  <c:v>53</c:v>
                </c:pt>
                <c:pt idx="56">
                  <c:v>53</c:v>
                </c:pt>
                <c:pt idx="57">
                  <c:v>53</c:v>
                </c:pt>
                <c:pt idx="58">
                  <c:v>53</c:v>
                </c:pt>
                <c:pt idx="59">
                  <c:v>53</c:v>
                </c:pt>
                <c:pt idx="60">
                  <c:v>53</c:v>
                </c:pt>
                <c:pt idx="61">
                  <c:v>53</c:v>
                </c:pt>
                <c:pt idx="62">
                  <c:v>53</c:v>
                </c:pt>
                <c:pt idx="63">
                  <c:v>53</c:v>
                </c:pt>
                <c:pt idx="64">
                  <c:v>53</c:v>
                </c:pt>
                <c:pt idx="65">
                  <c:v>53</c:v>
                </c:pt>
                <c:pt idx="66">
                  <c:v>53</c:v>
                </c:pt>
                <c:pt idx="67">
                  <c:v>53</c:v>
                </c:pt>
                <c:pt idx="68">
                  <c:v>53</c:v>
                </c:pt>
                <c:pt idx="69">
                  <c:v>53</c:v>
                </c:pt>
                <c:pt idx="70">
                  <c:v>53</c:v>
                </c:pt>
                <c:pt idx="71">
                  <c:v>53</c:v>
                </c:pt>
                <c:pt idx="72">
                  <c:v>53</c:v>
                </c:pt>
                <c:pt idx="73">
                  <c:v>53</c:v>
                </c:pt>
                <c:pt idx="74">
                  <c:v>53</c:v>
                </c:pt>
                <c:pt idx="75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70-46F4-8C91-745F93401AC8}"/>
            </c:ext>
          </c:extLst>
        </c:ser>
        <c:ser>
          <c:idx val="1"/>
          <c:order val="1"/>
          <c:tx>
            <c:strRef>
              <c:f>Blad1!$B$70</c:f>
              <c:strCache>
                <c:ptCount val="1"/>
                <c:pt idx="0">
                  <c:v>Ideale Lijn</c:v>
                </c:pt>
              </c:strCache>
            </c:strRef>
          </c:tx>
          <c:spPr>
            <a:ln w="22225" cap="rnd">
              <a:solidFill>
                <a:srgbClr val="92D050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Blad1!$D$5:$CA$5</c:f>
              <c:strCache>
                <c:ptCount val="76"/>
                <c:pt idx="0">
                  <c:v>Dag 0</c:v>
                </c:pt>
                <c:pt idx="1">
                  <c:v>Dag 1</c:v>
                </c:pt>
                <c:pt idx="2">
                  <c:v>Dag 2</c:v>
                </c:pt>
                <c:pt idx="3">
                  <c:v>Dag 3</c:v>
                </c:pt>
                <c:pt idx="4">
                  <c:v>Dag 4</c:v>
                </c:pt>
                <c:pt idx="5">
                  <c:v>Dag 5</c:v>
                </c:pt>
                <c:pt idx="6">
                  <c:v>Dag 6</c:v>
                </c:pt>
                <c:pt idx="7">
                  <c:v>Dag 7</c:v>
                </c:pt>
                <c:pt idx="8">
                  <c:v>Dag 8</c:v>
                </c:pt>
                <c:pt idx="9">
                  <c:v>Dag 9</c:v>
                </c:pt>
                <c:pt idx="10">
                  <c:v>Dag 10</c:v>
                </c:pt>
                <c:pt idx="11">
                  <c:v>Dag 11</c:v>
                </c:pt>
                <c:pt idx="12">
                  <c:v>Dag 12</c:v>
                </c:pt>
                <c:pt idx="13">
                  <c:v>Dag 13</c:v>
                </c:pt>
                <c:pt idx="14">
                  <c:v>Dag 14</c:v>
                </c:pt>
                <c:pt idx="15">
                  <c:v>Dag 15</c:v>
                </c:pt>
                <c:pt idx="16">
                  <c:v>Dag 16</c:v>
                </c:pt>
                <c:pt idx="17">
                  <c:v>Dag 17</c:v>
                </c:pt>
                <c:pt idx="18">
                  <c:v>Dag 18</c:v>
                </c:pt>
                <c:pt idx="19">
                  <c:v>Dag 19</c:v>
                </c:pt>
                <c:pt idx="20">
                  <c:v>Dag 20</c:v>
                </c:pt>
                <c:pt idx="21">
                  <c:v>Dag 21</c:v>
                </c:pt>
                <c:pt idx="22">
                  <c:v>Dag 22</c:v>
                </c:pt>
                <c:pt idx="23">
                  <c:v>Dag 23</c:v>
                </c:pt>
                <c:pt idx="24">
                  <c:v>Dag 24</c:v>
                </c:pt>
                <c:pt idx="25">
                  <c:v>Dag 25</c:v>
                </c:pt>
                <c:pt idx="26">
                  <c:v>Dag 26</c:v>
                </c:pt>
                <c:pt idx="27">
                  <c:v>Dag 27</c:v>
                </c:pt>
                <c:pt idx="28">
                  <c:v>Dag 28</c:v>
                </c:pt>
                <c:pt idx="29">
                  <c:v>Dag 29</c:v>
                </c:pt>
                <c:pt idx="30">
                  <c:v>Dag 30</c:v>
                </c:pt>
                <c:pt idx="31">
                  <c:v>Dag 31</c:v>
                </c:pt>
                <c:pt idx="32">
                  <c:v>Dag 32</c:v>
                </c:pt>
                <c:pt idx="33">
                  <c:v>Dag 33</c:v>
                </c:pt>
                <c:pt idx="34">
                  <c:v>Dag 34</c:v>
                </c:pt>
                <c:pt idx="35">
                  <c:v>Dag 35</c:v>
                </c:pt>
                <c:pt idx="36">
                  <c:v>Dag 36</c:v>
                </c:pt>
                <c:pt idx="37">
                  <c:v>Dag 37</c:v>
                </c:pt>
                <c:pt idx="38">
                  <c:v>Dag 38</c:v>
                </c:pt>
                <c:pt idx="39">
                  <c:v>Dag 39</c:v>
                </c:pt>
                <c:pt idx="40">
                  <c:v>Dag 40</c:v>
                </c:pt>
                <c:pt idx="41">
                  <c:v>Dag 41</c:v>
                </c:pt>
                <c:pt idx="42">
                  <c:v>Dag 42</c:v>
                </c:pt>
                <c:pt idx="43">
                  <c:v>Dag 43</c:v>
                </c:pt>
                <c:pt idx="44">
                  <c:v>Dag 44</c:v>
                </c:pt>
                <c:pt idx="45">
                  <c:v>Dag 45</c:v>
                </c:pt>
                <c:pt idx="46">
                  <c:v>Dag 46</c:v>
                </c:pt>
                <c:pt idx="47">
                  <c:v>Dag 47</c:v>
                </c:pt>
                <c:pt idx="48">
                  <c:v>Dag 48</c:v>
                </c:pt>
                <c:pt idx="49">
                  <c:v>Dag 49</c:v>
                </c:pt>
                <c:pt idx="50">
                  <c:v>Dag 50</c:v>
                </c:pt>
                <c:pt idx="51">
                  <c:v>Dag 51</c:v>
                </c:pt>
                <c:pt idx="52">
                  <c:v>Dag 52</c:v>
                </c:pt>
                <c:pt idx="53">
                  <c:v>Dag 53</c:v>
                </c:pt>
                <c:pt idx="54">
                  <c:v>Dag 54</c:v>
                </c:pt>
                <c:pt idx="55">
                  <c:v>Dag 55</c:v>
                </c:pt>
                <c:pt idx="56">
                  <c:v>Dag 56</c:v>
                </c:pt>
                <c:pt idx="57">
                  <c:v>Dag 57</c:v>
                </c:pt>
                <c:pt idx="58">
                  <c:v>Dag 58</c:v>
                </c:pt>
                <c:pt idx="59">
                  <c:v>Dag 59</c:v>
                </c:pt>
                <c:pt idx="60">
                  <c:v>Dag 60</c:v>
                </c:pt>
                <c:pt idx="61">
                  <c:v>Dag 61</c:v>
                </c:pt>
                <c:pt idx="62">
                  <c:v>Dag 62</c:v>
                </c:pt>
                <c:pt idx="63">
                  <c:v>Dag 63</c:v>
                </c:pt>
                <c:pt idx="64">
                  <c:v>Dag 64</c:v>
                </c:pt>
                <c:pt idx="65">
                  <c:v>Dag 65</c:v>
                </c:pt>
                <c:pt idx="66">
                  <c:v>Dag 66</c:v>
                </c:pt>
                <c:pt idx="67">
                  <c:v>Dag 67</c:v>
                </c:pt>
                <c:pt idx="68">
                  <c:v>Dag 68</c:v>
                </c:pt>
                <c:pt idx="69">
                  <c:v>Dag 69</c:v>
                </c:pt>
                <c:pt idx="70">
                  <c:v>Dag 70</c:v>
                </c:pt>
                <c:pt idx="71">
                  <c:v>Dag 71</c:v>
                </c:pt>
                <c:pt idx="72">
                  <c:v>Dag 72</c:v>
                </c:pt>
                <c:pt idx="73">
                  <c:v>Dag 73</c:v>
                </c:pt>
                <c:pt idx="74">
                  <c:v>Dag 74</c:v>
                </c:pt>
                <c:pt idx="75">
                  <c:v>Dag 75</c:v>
                </c:pt>
              </c:strCache>
            </c:strRef>
          </c:cat>
          <c:val>
            <c:numRef>
              <c:f>Blad1!$D$70:$CA$70</c:f>
              <c:numCache>
                <c:formatCode>General</c:formatCode>
                <c:ptCount val="76"/>
                <c:pt idx="0">
                  <c:v>63</c:v>
                </c:pt>
                <c:pt idx="1">
                  <c:v>62</c:v>
                </c:pt>
                <c:pt idx="2">
                  <c:v>61</c:v>
                </c:pt>
                <c:pt idx="3">
                  <c:v>60</c:v>
                </c:pt>
                <c:pt idx="4">
                  <c:v>59</c:v>
                </c:pt>
                <c:pt idx="5">
                  <c:v>58</c:v>
                </c:pt>
                <c:pt idx="6">
                  <c:v>57</c:v>
                </c:pt>
                <c:pt idx="7">
                  <c:v>56</c:v>
                </c:pt>
                <c:pt idx="8">
                  <c:v>55</c:v>
                </c:pt>
                <c:pt idx="9">
                  <c:v>54</c:v>
                </c:pt>
                <c:pt idx="10">
                  <c:v>53</c:v>
                </c:pt>
                <c:pt idx="11">
                  <c:v>52</c:v>
                </c:pt>
                <c:pt idx="12">
                  <c:v>51</c:v>
                </c:pt>
                <c:pt idx="13">
                  <c:v>50</c:v>
                </c:pt>
                <c:pt idx="14">
                  <c:v>49</c:v>
                </c:pt>
                <c:pt idx="15">
                  <c:v>48</c:v>
                </c:pt>
                <c:pt idx="16">
                  <c:v>47</c:v>
                </c:pt>
                <c:pt idx="17">
                  <c:v>46</c:v>
                </c:pt>
                <c:pt idx="18">
                  <c:v>45</c:v>
                </c:pt>
                <c:pt idx="19">
                  <c:v>44</c:v>
                </c:pt>
                <c:pt idx="20">
                  <c:v>43</c:v>
                </c:pt>
                <c:pt idx="21">
                  <c:v>42</c:v>
                </c:pt>
                <c:pt idx="22">
                  <c:v>41</c:v>
                </c:pt>
                <c:pt idx="23">
                  <c:v>40</c:v>
                </c:pt>
                <c:pt idx="24">
                  <c:v>39</c:v>
                </c:pt>
                <c:pt idx="25">
                  <c:v>38</c:v>
                </c:pt>
                <c:pt idx="26">
                  <c:v>37</c:v>
                </c:pt>
                <c:pt idx="27">
                  <c:v>36</c:v>
                </c:pt>
                <c:pt idx="28">
                  <c:v>35</c:v>
                </c:pt>
                <c:pt idx="29">
                  <c:v>34</c:v>
                </c:pt>
                <c:pt idx="30">
                  <c:v>33</c:v>
                </c:pt>
                <c:pt idx="31">
                  <c:v>32</c:v>
                </c:pt>
                <c:pt idx="32">
                  <c:v>31</c:v>
                </c:pt>
                <c:pt idx="33">
                  <c:v>30</c:v>
                </c:pt>
                <c:pt idx="34">
                  <c:v>29</c:v>
                </c:pt>
                <c:pt idx="35">
                  <c:v>28</c:v>
                </c:pt>
                <c:pt idx="36">
                  <c:v>27</c:v>
                </c:pt>
                <c:pt idx="37">
                  <c:v>26</c:v>
                </c:pt>
                <c:pt idx="38">
                  <c:v>25</c:v>
                </c:pt>
                <c:pt idx="39">
                  <c:v>24</c:v>
                </c:pt>
                <c:pt idx="40">
                  <c:v>23</c:v>
                </c:pt>
                <c:pt idx="41">
                  <c:v>22</c:v>
                </c:pt>
                <c:pt idx="42">
                  <c:v>21</c:v>
                </c:pt>
                <c:pt idx="43">
                  <c:v>20</c:v>
                </c:pt>
                <c:pt idx="44">
                  <c:v>19</c:v>
                </c:pt>
                <c:pt idx="45">
                  <c:v>18</c:v>
                </c:pt>
                <c:pt idx="46">
                  <c:v>17</c:v>
                </c:pt>
                <c:pt idx="47">
                  <c:v>16</c:v>
                </c:pt>
                <c:pt idx="48">
                  <c:v>15</c:v>
                </c:pt>
                <c:pt idx="49">
                  <c:v>14</c:v>
                </c:pt>
                <c:pt idx="50">
                  <c:v>13</c:v>
                </c:pt>
                <c:pt idx="51">
                  <c:v>12</c:v>
                </c:pt>
                <c:pt idx="52">
                  <c:v>11</c:v>
                </c:pt>
                <c:pt idx="53">
                  <c:v>10</c:v>
                </c:pt>
                <c:pt idx="54">
                  <c:v>9</c:v>
                </c:pt>
                <c:pt idx="55">
                  <c:v>8</c:v>
                </c:pt>
                <c:pt idx="56">
                  <c:v>7</c:v>
                </c:pt>
                <c:pt idx="57">
                  <c:v>6</c:v>
                </c:pt>
                <c:pt idx="58">
                  <c:v>5</c:v>
                </c:pt>
                <c:pt idx="59">
                  <c:v>4</c:v>
                </c:pt>
                <c:pt idx="60">
                  <c:v>3</c:v>
                </c:pt>
                <c:pt idx="61">
                  <c:v>2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70-46F4-8C91-745F93401A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5853808"/>
        <c:axId val="1750577888"/>
      </c:lineChart>
      <c:catAx>
        <c:axId val="149585380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750577888"/>
        <c:crosses val="autoZero"/>
        <c:auto val="1"/>
        <c:lblAlgn val="ctr"/>
        <c:lblOffset val="100"/>
        <c:noMultiLvlLbl val="0"/>
      </c:catAx>
      <c:valAx>
        <c:axId val="175057788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495853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9524</xdr:colOff>
      <xdr:row>32</xdr:row>
      <xdr:rowOff>6350</xdr:rowOff>
    </xdr:from>
    <xdr:to>
      <xdr:col>17</xdr:col>
      <xdr:colOff>311150</xdr:colOff>
      <xdr:row>53</xdr:row>
      <xdr:rowOff>12700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F4665A53-ED66-82E2-E72E-D1D4924016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82E50-EE00-42D2-8B67-A2DA9B04A06D}">
  <dimension ref="B2:CA70"/>
  <sheetViews>
    <sheetView tabSelected="1" workbookViewId="0">
      <selection activeCell="C21" sqref="C21"/>
    </sheetView>
  </sheetViews>
  <sheetFormatPr defaultRowHeight="14.4" x14ac:dyDescent="0.3"/>
  <cols>
    <col min="2" max="2" width="10.21875" customWidth="1"/>
    <col min="3" max="3" width="18.21875" customWidth="1"/>
    <col min="4" max="4" width="15.5546875" customWidth="1"/>
    <col min="5" max="5" width="10.21875" bestFit="1" customWidth="1"/>
    <col min="6" max="6" width="10.109375" bestFit="1" customWidth="1"/>
  </cols>
  <sheetData>
    <row r="2" spans="2:79" ht="15.45" customHeight="1" x14ac:dyDescent="0.3">
      <c r="B2" s="25" t="s">
        <v>0</v>
      </c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1"/>
      <c r="BB2" s="21"/>
      <c r="BC2" s="21"/>
      <c r="BD2" s="21"/>
      <c r="BE2" s="21"/>
      <c r="BF2" s="21"/>
      <c r="BG2" s="21"/>
      <c r="BH2" s="21"/>
      <c r="BI2" s="21"/>
      <c r="BJ2" s="21"/>
      <c r="BK2" s="21"/>
      <c r="BL2" s="21"/>
      <c r="BM2" s="21"/>
      <c r="BN2" s="21"/>
      <c r="BO2" s="21"/>
      <c r="BP2" s="21"/>
      <c r="BQ2" s="21"/>
      <c r="BR2" s="21"/>
      <c r="BS2" s="21"/>
      <c r="BT2" s="21"/>
      <c r="BU2" s="21"/>
      <c r="BV2" s="21"/>
      <c r="BW2" s="21"/>
      <c r="BX2" s="21"/>
      <c r="BY2" s="21"/>
      <c r="BZ2" s="21"/>
      <c r="CA2" s="21"/>
    </row>
    <row r="3" spans="2:79" x14ac:dyDescent="0.3"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1"/>
      <c r="AS3" s="21"/>
      <c r="AT3" s="21"/>
      <c r="AU3" s="21"/>
      <c r="AV3" s="21"/>
      <c r="AW3" s="21"/>
      <c r="AX3" s="21"/>
      <c r="AY3" s="21"/>
      <c r="AZ3" s="21"/>
      <c r="BA3" s="21"/>
      <c r="BB3" s="21"/>
      <c r="BC3" s="21"/>
      <c r="BD3" s="21"/>
      <c r="BE3" s="21"/>
      <c r="BF3" s="21"/>
      <c r="BG3" s="21"/>
      <c r="BH3" s="21"/>
      <c r="BI3" s="21"/>
      <c r="BJ3" s="21"/>
      <c r="BK3" s="21"/>
      <c r="BL3" s="21"/>
      <c r="BM3" s="21"/>
      <c r="BN3" s="21"/>
      <c r="BO3" s="21"/>
      <c r="BP3" s="21"/>
      <c r="BQ3" s="21"/>
      <c r="BR3" s="21"/>
      <c r="BS3" s="21"/>
      <c r="BT3" s="21"/>
      <c r="BU3" s="21"/>
      <c r="BV3" s="21"/>
      <c r="BW3" s="21"/>
      <c r="BX3" s="21"/>
      <c r="BY3" s="21"/>
      <c r="BZ3" s="21"/>
      <c r="CA3" s="21"/>
    </row>
    <row r="4" spans="2:79" x14ac:dyDescent="0.3">
      <c r="B4" s="24" t="s">
        <v>1</v>
      </c>
      <c r="C4" s="24" t="s">
        <v>2</v>
      </c>
      <c r="D4" s="10" t="s">
        <v>101</v>
      </c>
      <c r="E4" s="9">
        <v>45243</v>
      </c>
      <c r="F4" s="9">
        <v>45244</v>
      </c>
      <c r="G4" s="9">
        <v>45245</v>
      </c>
      <c r="H4" s="9">
        <v>45246</v>
      </c>
      <c r="I4" s="9">
        <v>45247</v>
      </c>
      <c r="J4" s="9">
        <v>45248</v>
      </c>
      <c r="K4" s="9">
        <v>45249</v>
      </c>
      <c r="L4" s="9">
        <v>45250</v>
      </c>
      <c r="M4" s="9">
        <v>45251</v>
      </c>
      <c r="N4" s="9">
        <v>45252</v>
      </c>
      <c r="O4" s="9">
        <v>45253</v>
      </c>
      <c r="P4" s="9">
        <v>45254</v>
      </c>
      <c r="Q4" s="9">
        <v>45255</v>
      </c>
      <c r="R4" s="9">
        <v>45256</v>
      </c>
      <c r="S4" s="9">
        <v>45257</v>
      </c>
      <c r="T4" s="9">
        <v>45258</v>
      </c>
      <c r="U4" s="9">
        <v>45259</v>
      </c>
      <c r="V4" s="9">
        <v>45260</v>
      </c>
      <c r="W4" s="9">
        <v>45261</v>
      </c>
      <c r="X4" s="9">
        <v>45262</v>
      </c>
      <c r="Y4" s="9">
        <v>45263</v>
      </c>
      <c r="Z4" s="9">
        <v>45264</v>
      </c>
      <c r="AA4" s="9">
        <v>45265</v>
      </c>
      <c r="AB4" s="9">
        <v>45266</v>
      </c>
      <c r="AC4" s="9">
        <v>45267</v>
      </c>
      <c r="AD4" s="9">
        <v>45268</v>
      </c>
      <c r="AE4" s="9">
        <v>45269</v>
      </c>
      <c r="AF4" s="9">
        <v>45270</v>
      </c>
      <c r="AG4" s="9">
        <v>45271</v>
      </c>
      <c r="AH4" s="9">
        <v>45272</v>
      </c>
      <c r="AI4" s="9">
        <v>45273</v>
      </c>
      <c r="AJ4" s="9">
        <v>45274</v>
      </c>
      <c r="AK4" s="9">
        <v>45275</v>
      </c>
      <c r="AL4" s="9">
        <v>45276</v>
      </c>
      <c r="AM4" s="9">
        <v>45277</v>
      </c>
      <c r="AN4" s="9">
        <v>45278</v>
      </c>
      <c r="AO4" s="9">
        <v>45279</v>
      </c>
      <c r="AP4" s="9">
        <v>45280</v>
      </c>
      <c r="AQ4" s="9">
        <v>45281</v>
      </c>
      <c r="AR4" s="9">
        <v>45282</v>
      </c>
      <c r="AS4" s="9">
        <v>45283</v>
      </c>
      <c r="AT4" s="9">
        <v>45284</v>
      </c>
      <c r="AU4" s="9">
        <v>45285</v>
      </c>
      <c r="AV4" s="9">
        <v>45286</v>
      </c>
      <c r="AW4" s="9">
        <v>45287</v>
      </c>
      <c r="AX4" s="9">
        <v>45288</v>
      </c>
      <c r="AY4" s="9">
        <v>45289</v>
      </c>
      <c r="AZ4" s="9">
        <v>45290</v>
      </c>
      <c r="BA4" s="9">
        <v>45291</v>
      </c>
      <c r="BB4" s="9">
        <v>45292</v>
      </c>
      <c r="BC4" s="9">
        <v>45293</v>
      </c>
      <c r="BD4" s="9">
        <v>45294</v>
      </c>
      <c r="BE4" s="9">
        <v>45295</v>
      </c>
      <c r="BF4" s="9">
        <v>45296</v>
      </c>
      <c r="BG4" s="9">
        <v>45297</v>
      </c>
      <c r="BH4" s="9">
        <v>45298</v>
      </c>
      <c r="BI4" s="9">
        <v>45299</v>
      </c>
      <c r="BJ4" s="9">
        <v>45300</v>
      </c>
      <c r="BK4" s="9">
        <v>45301</v>
      </c>
      <c r="BL4" s="9">
        <v>45302</v>
      </c>
      <c r="BM4" s="9">
        <v>45303</v>
      </c>
      <c r="BN4" s="9">
        <v>45304</v>
      </c>
      <c r="BO4" s="9">
        <v>45305</v>
      </c>
      <c r="BP4" s="9">
        <v>45306</v>
      </c>
      <c r="BQ4" s="9">
        <v>45307</v>
      </c>
      <c r="BR4" s="9">
        <v>45308</v>
      </c>
      <c r="BS4" s="9">
        <v>45309</v>
      </c>
      <c r="BT4" s="9">
        <v>45310</v>
      </c>
      <c r="BU4" s="9">
        <v>45311</v>
      </c>
      <c r="BV4" s="9">
        <v>45312</v>
      </c>
      <c r="BW4" s="9">
        <v>45313</v>
      </c>
      <c r="BX4" s="9">
        <v>45314</v>
      </c>
      <c r="BY4" s="9">
        <v>45315</v>
      </c>
      <c r="BZ4" s="9">
        <v>45316</v>
      </c>
      <c r="CA4" s="9">
        <v>45317</v>
      </c>
    </row>
    <row r="5" spans="2:79" x14ac:dyDescent="0.3">
      <c r="B5" s="24"/>
      <c r="C5" s="24"/>
      <c r="D5" s="8" t="s">
        <v>17</v>
      </c>
      <c r="E5" s="8" t="s">
        <v>3</v>
      </c>
      <c r="F5" s="8" t="s">
        <v>4</v>
      </c>
      <c r="G5" s="8" t="s">
        <v>5</v>
      </c>
      <c r="H5" s="8" t="s">
        <v>6</v>
      </c>
      <c r="I5" s="8" t="s">
        <v>7</v>
      </c>
      <c r="J5" s="8" t="s">
        <v>8</v>
      </c>
      <c r="K5" s="8" t="s">
        <v>9</v>
      </c>
      <c r="L5" s="8" t="s">
        <v>10</v>
      </c>
      <c r="M5" s="8" t="s">
        <v>11</v>
      </c>
      <c r="N5" s="8" t="s">
        <v>12</v>
      </c>
      <c r="O5" s="8" t="s">
        <v>13</v>
      </c>
      <c r="P5" s="8" t="s">
        <v>14</v>
      </c>
      <c r="Q5" s="8" t="s">
        <v>15</v>
      </c>
      <c r="R5" s="8" t="s">
        <v>16</v>
      </c>
      <c r="S5" s="8" t="s">
        <v>18</v>
      </c>
      <c r="T5" s="8" t="s">
        <v>19</v>
      </c>
      <c r="U5" s="8" t="s">
        <v>20</v>
      </c>
      <c r="V5" s="8" t="s">
        <v>21</v>
      </c>
      <c r="W5" s="8" t="s">
        <v>22</v>
      </c>
      <c r="X5" s="8" t="s">
        <v>23</v>
      </c>
      <c r="Y5" s="8" t="s">
        <v>24</v>
      </c>
      <c r="Z5" s="8" t="s">
        <v>25</v>
      </c>
      <c r="AA5" s="8" t="s">
        <v>26</v>
      </c>
      <c r="AB5" s="8" t="s">
        <v>27</v>
      </c>
      <c r="AC5" s="8" t="s">
        <v>28</v>
      </c>
      <c r="AD5" s="8" t="s">
        <v>29</v>
      </c>
      <c r="AE5" s="8" t="s">
        <v>30</v>
      </c>
      <c r="AF5" s="8" t="s">
        <v>31</v>
      </c>
      <c r="AG5" s="8" t="s">
        <v>32</v>
      </c>
      <c r="AH5" s="8" t="s">
        <v>33</v>
      </c>
      <c r="AI5" s="8" t="s">
        <v>34</v>
      </c>
      <c r="AJ5" s="8" t="s">
        <v>35</v>
      </c>
      <c r="AK5" s="8" t="s">
        <v>36</v>
      </c>
      <c r="AL5" s="8" t="s">
        <v>37</v>
      </c>
      <c r="AM5" s="8" t="s">
        <v>38</v>
      </c>
      <c r="AN5" s="8" t="s">
        <v>39</v>
      </c>
      <c r="AO5" s="8" t="s">
        <v>40</v>
      </c>
      <c r="AP5" s="8" t="s">
        <v>41</v>
      </c>
      <c r="AQ5" s="8" t="s">
        <v>42</v>
      </c>
      <c r="AR5" s="8" t="s">
        <v>43</v>
      </c>
      <c r="AS5" s="8" t="s">
        <v>44</v>
      </c>
      <c r="AT5" s="8" t="s">
        <v>45</v>
      </c>
      <c r="AU5" s="8" t="s">
        <v>46</v>
      </c>
      <c r="AV5" s="8" t="s">
        <v>47</v>
      </c>
      <c r="AW5" s="8" t="s">
        <v>48</v>
      </c>
      <c r="AX5" s="8" t="s">
        <v>49</v>
      </c>
      <c r="AY5" s="8" t="s">
        <v>50</v>
      </c>
      <c r="AZ5" s="8" t="s">
        <v>51</v>
      </c>
      <c r="BA5" s="8" t="s">
        <v>52</v>
      </c>
      <c r="BB5" s="8" t="s">
        <v>53</v>
      </c>
      <c r="BC5" s="8" t="s">
        <v>54</v>
      </c>
      <c r="BD5" s="8" t="s">
        <v>55</v>
      </c>
      <c r="BE5" s="8" t="s">
        <v>56</v>
      </c>
      <c r="BF5" s="8" t="s">
        <v>57</v>
      </c>
      <c r="BG5" s="8" t="s">
        <v>58</v>
      </c>
      <c r="BH5" s="8" t="s">
        <v>59</v>
      </c>
      <c r="BI5" s="8" t="s">
        <v>60</v>
      </c>
      <c r="BJ5" s="8" t="s">
        <v>61</v>
      </c>
      <c r="BK5" s="8" t="s">
        <v>62</v>
      </c>
      <c r="BL5" s="8" t="s">
        <v>63</v>
      </c>
      <c r="BM5" s="8" t="s">
        <v>64</v>
      </c>
      <c r="BN5" s="8" t="s">
        <v>65</v>
      </c>
      <c r="BO5" s="8" t="s">
        <v>66</v>
      </c>
      <c r="BP5" s="8" t="s">
        <v>67</v>
      </c>
      <c r="BQ5" s="8" t="s">
        <v>68</v>
      </c>
      <c r="BR5" s="8" t="s">
        <v>69</v>
      </c>
      <c r="BS5" s="8" t="s">
        <v>70</v>
      </c>
      <c r="BT5" s="8" t="s">
        <v>71</v>
      </c>
      <c r="BU5" s="8" t="s">
        <v>72</v>
      </c>
      <c r="BV5" s="8" t="s">
        <v>73</v>
      </c>
      <c r="BW5" s="8" t="s">
        <v>74</v>
      </c>
      <c r="BX5" s="8" t="s">
        <v>75</v>
      </c>
      <c r="BY5" s="8" t="s">
        <v>76</v>
      </c>
      <c r="BZ5" s="8" t="s">
        <v>77</v>
      </c>
      <c r="CA5" s="8" t="s">
        <v>78</v>
      </c>
    </row>
    <row r="6" spans="2:79" x14ac:dyDescent="0.3">
      <c r="B6" s="5">
        <v>1</v>
      </c>
      <c r="C6" s="17" t="s">
        <v>79</v>
      </c>
      <c r="D6" s="14">
        <v>2</v>
      </c>
      <c r="E6" s="1"/>
      <c r="F6" s="1"/>
      <c r="G6" s="1"/>
      <c r="H6" s="1"/>
      <c r="I6" s="1"/>
      <c r="J6" s="1"/>
      <c r="K6" s="1">
        <v>1</v>
      </c>
      <c r="L6" s="1">
        <v>1</v>
      </c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</row>
    <row r="7" spans="2:79" x14ac:dyDescent="0.3">
      <c r="B7" s="5">
        <v>2</v>
      </c>
      <c r="C7" s="13" t="s">
        <v>83</v>
      </c>
      <c r="D7" s="12">
        <v>2</v>
      </c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1"/>
      <c r="BR7" s="11"/>
      <c r="BS7" s="11"/>
      <c r="BT7" s="11"/>
      <c r="BU7" s="11"/>
      <c r="BV7" s="11"/>
      <c r="BW7" s="11"/>
      <c r="BX7" s="11"/>
      <c r="BY7" s="11"/>
      <c r="BZ7" s="11"/>
      <c r="CA7" s="11"/>
    </row>
    <row r="8" spans="2:79" x14ac:dyDescent="0.3">
      <c r="B8" s="5">
        <v>3</v>
      </c>
      <c r="C8" s="2" t="s">
        <v>80</v>
      </c>
      <c r="D8" s="1">
        <v>1</v>
      </c>
      <c r="E8" s="1"/>
      <c r="F8" s="1"/>
      <c r="G8" s="1"/>
      <c r="H8" s="1">
        <v>1</v>
      </c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</row>
    <row r="9" spans="2:79" x14ac:dyDescent="0.3">
      <c r="B9" s="5">
        <v>4</v>
      </c>
      <c r="C9" s="17" t="s">
        <v>102</v>
      </c>
      <c r="D9" s="14">
        <v>1</v>
      </c>
      <c r="E9" s="1"/>
      <c r="F9" s="1"/>
      <c r="G9" s="1"/>
      <c r="H9" s="1"/>
      <c r="I9" s="1"/>
      <c r="J9" s="1"/>
      <c r="K9" s="1"/>
      <c r="L9" s="1">
        <v>1</v>
      </c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  <c r="BI9" s="11"/>
      <c r="BJ9" s="11"/>
      <c r="BK9" s="11"/>
      <c r="BL9" s="11"/>
      <c r="BM9" s="11"/>
      <c r="BN9" s="11"/>
      <c r="BO9" s="11"/>
      <c r="BP9" s="11"/>
      <c r="BQ9" s="11"/>
      <c r="BR9" s="11"/>
      <c r="BS9" s="11"/>
      <c r="BT9" s="11"/>
      <c r="BU9" s="11"/>
      <c r="BV9" s="11"/>
      <c r="BW9" s="11"/>
      <c r="BX9" s="11"/>
      <c r="BY9" s="11"/>
      <c r="BZ9" s="11"/>
      <c r="CA9" s="11"/>
    </row>
    <row r="10" spans="2:79" x14ac:dyDescent="0.3">
      <c r="B10" s="5">
        <v>5</v>
      </c>
      <c r="C10" s="17" t="s">
        <v>103</v>
      </c>
      <c r="D10" s="14">
        <v>0.5</v>
      </c>
      <c r="E10" s="1"/>
      <c r="F10" s="1"/>
      <c r="G10" s="1"/>
      <c r="H10" s="1">
        <v>0.5</v>
      </c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  <c r="BH10" s="11"/>
      <c r="BI10" s="11"/>
      <c r="BJ10" s="11"/>
      <c r="BK10" s="11"/>
      <c r="BL10" s="11"/>
      <c r="BM10" s="11"/>
      <c r="BN10" s="11"/>
      <c r="BO10" s="11"/>
      <c r="BP10" s="11"/>
      <c r="BQ10" s="11"/>
      <c r="BR10" s="11"/>
      <c r="BS10" s="11"/>
      <c r="BT10" s="11"/>
      <c r="BU10" s="11"/>
      <c r="BV10" s="11"/>
      <c r="BW10" s="11"/>
      <c r="BX10" s="11"/>
      <c r="BY10" s="11"/>
      <c r="BZ10" s="11"/>
      <c r="CA10" s="11"/>
    </row>
    <row r="11" spans="2:79" x14ac:dyDescent="0.3">
      <c r="B11" s="5">
        <v>6</v>
      </c>
      <c r="C11" s="17" t="s">
        <v>81</v>
      </c>
      <c r="D11" s="14">
        <v>0.5</v>
      </c>
      <c r="E11" s="1"/>
      <c r="F11" s="1"/>
      <c r="G11" s="1"/>
      <c r="H11" s="1"/>
      <c r="I11" s="1"/>
      <c r="J11" s="1"/>
      <c r="K11" s="1"/>
      <c r="L11" s="1">
        <v>0.5</v>
      </c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</row>
    <row r="12" spans="2:79" x14ac:dyDescent="0.3">
      <c r="B12" s="5">
        <v>7</v>
      </c>
      <c r="C12" s="18" t="s">
        <v>82</v>
      </c>
      <c r="D12" s="19">
        <v>4</v>
      </c>
      <c r="E12" s="20"/>
      <c r="F12" s="20"/>
      <c r="G12" s="20"/>
      <c r="H12" s="20"/>
      <c r="I12" s="20"/>
      <c r="J12" s="20"/>
      <c r="K12" s="20"/>
      <c r="L12" s="20">
        <v>1</v>
      </c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</row>
    <row r="13" spans="2:79" x14ac:dyDescent="0.3">
      <c r="B13" s="5">
        <v>8</v>
      </c>
      <c r="C13" s="17" t="s">
        <v>84</v>
      </c>
      <c r="D13" s="14">
        <v>1</v>
      </c>
      <c r="E13" s="1"/>
      <c r="F13" s="1"/>
      <c r="G13" s="1"/>
      <c r="H13" s="1"/>
      <c r="I13" s="1"/>
      <c r="J13" s="1"/>
      <c r="K13" s="1">
        <v>1</v>
      </c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11"/>
      <c r="CA13" s="11"/>
    </row>
    <row r="14" spans="2:79" x14ac:dyDescent="0.3">
      <c r="B14" s="5">
        <v>9</v>
      </c>
      <c r="C14" s="13" t="s">
        <v>85</v>
      </c>
      <c r="D14" s="12">
        <v>1</v>
      </c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1"/>
      <c r="BY14" s="11"/>
      <c r="BZ14" s="11"/>
      <c r="CA14" s="11"/>
    </row>
    <row r="15" spans="2:79" x14ac:dyDescent="0.3">
      <c r="B15" s="5">
        <v>10</v>
      </c>
      <c r="C15" s="18" t="s">
        <v>86</v>
      </c>
      <c r="D15" s="19">
        <v>2</v>
      </c>
      <c r="E15" s="20"/>
      <c r="F15" s="20"/>
      <c r="G15" s="20"/>
      <c r="H15" s="20"/>
      <c r="I15" s="20"/>
      <c r="J15" s="20"/>
      <c r="K15" s="20"/>
      <c r="L15" s="20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/>
      <c r="BZ15" s="11"/>
      <c r="CA15" s="11"/>
    </row>
    <row r="16" spans="2:79" x14ac:dyDescent="0.3">
      <c r="B16" s="5">
        <v>11</v>
      </c>
      <c r="C16" s="18" t="s">
        <v>87</v>
      </c>
      <c r="D16" s="19">
        <v>2</v>
      </c>
      <c r="E16" s="20"/>
      <c r="F16" s="20"/>
      <c r="G16" s="20"/>
      <c r="H16" s="20"/>
      <c r="I16" s="20"/>
      <c r="J16" s="20"/>
      <c r="K16" s="20"/>
      <c r="L16" s="20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  <c r="BU16" s="11"/>
      <c r="BV16" s="11"/>
      <c r="BW16" s="11"/>
      <c r="BX16" s="11"/>
      <c r="BY16" s="11"/>
      <c r="BZ16" s="11"/>
      <c r="CA16" s="11"/>
    </row>
    <row r="17" spans="2:79" x14ac:dyDescent="0.3">
      <c r="B17" s="5">
        <v>12</v>
      </c>
      <c r="C17" s="15" t="s">
        <v>88</v>
      </c>
      <c r="D17" s="12">
        <v>2</v>
      </c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</row>
    <row r="18" spans="2:79" x14ac:dyDescent="0.3">
      <c r="B18" s="5">
        <v>13</v>
      </c>
      <c r="C18" s="15" t="s">
        <v>89</v>
      </c>
      <c r="D18" s="12">
        <v>2</v>
      </c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</row>
    <row r="19" spans="2:79" x14ac:dyDescent="0.3">
      <c r="B19" s="5">
        <v>14</v>
      </c>
      <c r="C19" s="18" t="s">
        <v>90</v>
      </c>
      <c r="D19" s="19">
        <v>2</v>
      </c>
      <c r="E19" s="20"/>
      <c r="F19" s="20"/>
      <c r="G19" s="20"/>
      <c r="H19" s="20"/>
      <c r="I19" s="20"/>
      <c r="J19" s="20"/>
      <c r="K19" s="20"/>
      <c r="L19" s="20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</row>
    <row r="20" spans="2:79" x14ac:dyDescent="0.3">
      <c r="B20" s="5">
        <v>15</v>
      </c>
      <c r="C20" s="17" t="s">
        <v>96</v>
      </c>
      <c r="D20" s="14">
        <v>1</v>
      </c>
      <c r="E20" s="1"/>
      <c r="F20" s="1"/>
      <c r="G20" s="1"/>
      <c r="H20" s="1"/>
      <c r="I20" s="1"/>
      <c r="J20" s="1"/>
      <c r="K20" s="1"/>
      <c r="L20" s="1">
        <v>1</v>
      </c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</row>
    <row r="21" spans="2:79" x14ac:dyDescent="0.3">
      <c r="B21" s="5">
        <v>16</v>
      </c>
      <c r="C21" s="18" t="s">
        <v>91</v>
      </c>
      <c r="D21" s="12">
        <v>2</v>
      </c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/>
      <c r="BT21" s="11"/>
      <c r="BU21" s="11"/>
      <c r="BV21" s="11"/>
      <c r="BW21" s="11"/>
      <c r="BX21" s="11"/>
      <c r="BY21" s="11"/>
      <c r="BZ21" s="11"/>
      <c r="CA21" s="11"/>
    </row>
    <row r="22" spans="2:79" x14ac:dyDescent="0.3">
      <c r="B22" s="5">
        <v>17</v>
      </c>
      <c r="C22" s="16" t="s">
        <v>92</v>
      </c>
      <c r="D22" s="12">
        <v>2</v>
      </c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11"/>
      <c r="BP22" s="11"/>
      <c r="BQ22" s="11"/>
      <c r="BR22" s="11"/>
      <c r="BS22" s="11"/>
      <c r="BT22" s="11"/>
      <c r="BU22" s="11"/>
      <c r="BV22" s="11"/>
      <c r="BW22" s="11"/>
      <c r="BX22" s="11"/>
      <c r="BY22" s="11"/>
      <c r="BZ22" s="11"/>
      <c r="CA22" s="11"/>
    </row>
    <row r="23" spans="2:79" x14ac:dyDescent="0.3">
      <c r="B23" s="5">
        <v>18</v>
      </c>
      <c r="C23" s="16" t="s">
        <v>93</v>
      </c>
      <c r="D23" s="12">
        <v>2</v>
      </c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  <c r="BD23" s="11"/>
      <c r="BE23" s="11"/>
      <c r="BF23" s="11"/>
      <c r="BG23" s="11"/>
      <c r="BH23" s="11"/>
      <c r="BI23" s="11"/>
      <c r="BJ23" s="11"/>
      <c r="BK23" s="11"/>
      <c r="BL23" s="11"/>
      <c r="BM23" s="11"/>
      <c r="BN23" s="11"/>
      <c r="BO23" s="11"/>
      <c r="BP23" s="11"/>
      <c r="BQ23" s="11"/>
      <c r="BR23" s="11"/>
      <c r="BS23" s="11"/>
      <c r="BT23" s="11"/>
      <c r="BU23" s="11"/>
      <c r="BV23" s="11"/>
      <c r="BW23" s="11"/>
      <c r="BX23" s="11"/>
      <c r="BY23" s="11"/>
      <c r="BZ23" s="11"/>
      <c r="CA23" s="11"/>
    </row>
    <row r="24" spans="2:79" x14ac:dyDescent="0.3">
      <c r="B24" s="5">
        <v>19</v>
      </c>
      <c r="C24" s="16" t="s">
        <v>94</v>
      </c>
      <c r="D24" s="12">
        <v>2</v>
      </c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/>
      <c r="BW24" s="11"/>
      <c r="BX24" s="11"/>
      <c r="BY24" s="11"/>
      <c r="BZ24" s="11"/>
      <c r="CA24" s="11"/>
    </row>
    <row r="25" spans="2:79" x14ac:dyDescent="0.3">
      <c r="B25" s="5">
        <v>20</v>
      </c>
      <c r="C25" s="16" t="s">
        <v>95</v>
      </c>
      <c r="D25" s="12">
        <v>2</v>
      </c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  <c r="BV25" s="11"/>
      <c r="BW25" s="11"/>
      <c r="BX25" s="11"/>
      <c r="BY25" s="11"/>
      <c r="BZ25" s="11"/>
      <c r="CA25" s="11"/>
    </row>
    <row r="26" spans="2:79" x14ac:dyDescent="0.3">
      <c r="B26" s="5">
        <v>21</v>
      </c>
      <c r="C26" s="17" t="s">
        <v>97</v>
      </c>
      <c r="D26" s="14">
        <v>1</v>
      </c>
      <c r="E26" s="1"/>
      <c r="F26" s="1"/>
      <c r="G26" s="1">
        <v>0.5</v>
      </c>
      <c r="H26" s="1"/>
      <c r="I26" s="1">
        <v>0.3</v>
      </c>
      <c r="J26" s="1"/>
      <c r="K26" s="1"/>
      <c r="L26" s="1">
        <v>0.2</v>
      </c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  <c r="BV26" s="11"/>
      <c r="BW26" s="11"/>
      <c r="BX26" s="11"/>
      <c r="BY26" s="11"/>
      <c r="BZ26" s="11"/>
      <c r="CA26" s="11"/>
    </row>
    <row r="27" spans="2:79" x14ac:dyDescent="0.3">
      <c r="B27" s="5">
        <v>22</v>
      </c>
      <c r="C27" s="2" t="s">
        <v>98</v>
      </c>
      <c r="D27" s="14">
        <v>1</v>
      </c>
      <c r="E27" s="1"/>
      <c r="F27" s="1"/>
      <c r="G27" s="1"/>
      <c r="H27" s="1">
        <v>1</v>
      </c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  <c r="BZ27" s="11"/>
      <c r="CA27" s="11"/>
    </row>
    <row r="28" spans="2:79" x14ac:dyDescent="0.3">
      <c r="B28" s="5">
        <v>23</v>
      </c>
      <c r="C28" s="18" t="s">
        <v>104</v>
      </c>
      <c r="D28" s="19">
        <v>1</v>
      </c>
      <c r="E28" s="20"/>
      <c r="F28" s="20"/>
      <c r="G28" s="20"/>
      <c r="H28" s="20"/>
      <c r="I28" s="20"/>
      <c r="J28" s="20"/>
      <c r="K28" s="20"/>
      <c r="L28" s="20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/>
      <c r="CA28" s="11"/>
    </row>
    <row r="29" spans="2:79" x14ac:dyDescent="0.3">
      <c r="B29" s="5">
        <v>24</v>
      </c>
      <c r="C29" s="11"/>
      <c r="D29" s="12">
        <v>1</v>
      </c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11"/>
      <c r="BG29" s="11"/>
      <c r="BH29" s="11"/>
      <c r="BI29" s="11"/>
      <c r="BJ29" s="11"/>
      <c r="BK29" s="11"/>
      <c r="BL29" s="11"/>
      <c r="BM29" s="11"/>
      <c r="BN29" s="11"/>
      <c r="BO29" s="11"/>
      <c r="BP29" s="11"/>
      <c r="BQ29" s="11"/>
      <c r="BR29" s="11"/>
      <c r="BS29" s="11"/>
      <c r="BT29" s="11"/>
      <c r="BU29" s="11"/>
      <c r="BV29" s="11"/>
      <c r="BW29" s="11"/>
      <c r="BX29" s="11"/>
      <c r="BY29" s="11"/>
      <c r="BZ29" s="11"/>
      <c r="CA29" s="11"/>
    </row>
    <row r="30" spans="2:79" x14ac:dyDescent="0.3">
      <c r="B30" s="5">
        <v>25</v>
      </c>
      <c r="C30" s="11"/>
      <c r="D30" s="12">
        <v>1</v>
      </c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11"/>
      <c r="BG30" s="11"/>
      <c r="BH30" s="11"/>
      <c r="BI30" s="11"/>
      <c r="BJ30" s="11"/>
      <c r="BK30" s="11"/>
      <c r="BL30" s="11"/>
      <c r="BM30" s="11"/>
      <c r="BN30" s="11"/>
      <c r="BO30" s="11"/>
      <c r="BP30" s="11"/>
      <c r="BQ30" s="11"/>
      <c r="BR30" s="11"/>
      <c r="BS30" s="11"/>
      <c r="BT30" s="11"/>
      <c r="BU30" s="11"/>
      <c r="BV30" s="11"/>
      <c r="BW30" s="11"/>
      <c r="BX30" s="11"/>
      <c r="BY30" s="11"/>
      <c r="BZ30" s="11"/>
      <c r="CA30" s="11"/>
    </row>
    <row r="31" spans="2:79" x14ac:dyDescent="0.3">
      <c r="B31" s="5">
        <v>26</v>
      </c>
      <c r="C31" s="11"/>
      <c r="D31" s="12">
        <v>1</v>
      </c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11"/>
      <c r="BG31" s="11"/>
      <c r="BH31" s="11"/>
      <c r="BI31" s="11"/>
      <c r="BJ31" s="11"/>
      <c r="BK31" s="11"/>
      <c r="BL31" s="11"/>
      <c r="BM31" s="11"/>
      <c r="BN31" s="11"/>
      <c r="BO31" s="11"/>
      <c r="BP31" s="11"/>
      <c r="BQ31" s="11"/>
      <c r="BR31" s="11"/>
      <c r="BS31" s="11"/>
      <c r="BT31" s="11"/>
      <c r="BU31" s="11"/>
      <c r="BV31" s="11"/>
      <c r="BW31" s="11"/>
      <c r="BX31" s="11"/>
      <c r="BY31" s="11"/>
      <c r="BZ31" s="11"/>
      <c r="CA31" s="11"/>
    </row>
    <row r="32" spans="2:79" x14ac:dyDescent="0.3">
      <c r="B32" s="5">
        <v>27</v>
      </c>
      <c r="C32" s="11"/>
      <c r="D32" s="12">
        <v>1</v>
      </c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11"/>
      <c r="BQ32" s="11"/>
      <c r="BR32" s="11"/>
      <c r="BS32" s="11"/>
      <c r="BT32" s="11"/>
      <c r="BU32" s="11"/>
      <c r="BV32" s="11"/>
      <c r="BW32" s="11"/>
      <c r="BX32" s="11"/>
      <c r="BY32" s="11"/>
      <c r="BZ32" s="11"/>
      <c r="CA32" s="11"/>
    </row>
    <row r="33" spans="2:79" x14ac:dyDescent="0.3">
      <c r="B33" s="5">
        <v>28</v>
      </c>
      <c r="C33" s="11"/>
      <c r="D33" s="12">
        <v>1</v>
      </c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11"/>
      <c r="BQ33" s="11"/>
      <c r="BR33" s="11"/>
      <c r="BS33" s="11"/>
      <c r="BT33" s="11"/>
      <c r="BU33" s="11"/>
      <c r="BV33" s="11"/>
      <c r="BW33" s="11"/>
      <c r="BX33" s="11"/>
      <c r="BY33" s="11"/>
      <c r="BZ33" s="11"/>
      <c r="CA33" s="11"/>
    </row>
    <row r="34" spans="2:79" x14ac:dyDescent="0.3">
      <c r="B34" s="5">
        <v>29</v>
      </c>
      <c r="C34" s="11"/>
      <c r="D34" s="12">
        <v>1</v>
      </c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BO34" s="11"/>
      <c r="BP34" s="11"/>
      <c r="BQ34" s="11"/>
      <c r="BR34" s="11"/>
      <c r="BS34" s="11"/>
      <c r="BT34" s="11"/>
      <c r="BU34" s="11"/>
      <c r="BV34" s="11"/>
      <c r="BW34" s="11"/>
      <c r="BX34" s="11"/>
      <c r="BY34" s="11"/>
      <c r="BZ34" s="11"/>
      <c r="CA34" s="11"/>
    </row>
    <row r="35" spans="2:79" x14ac:dyDescent="0.3">
      <c r="B35" s="5">
        <v>30</v>
      </c>
      <c r="C35" s="11"/>
      <c r="D35" s="12">
        <v>1</v>
      </c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  <c r="BW35" s="11"/>
      <c r="BX35" s="11"/>
      <c r="BY35" s="11"/>
      <c r="BZ35" s="11"/>
      <c r="CA35" s="11"/>
    </row>
    <row r="36" spans="2:79" x14ac:dyDescent="0.3">
      <c r="B36" s="5">
        <v>31</v>
      </c>
      <c r="C36" s="11"/>
      <c r="D36" s="12">
        <v>1</v>
      </c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  <c r="BZ36" s="11"/>
      <c r="CA36" s="11"/>
    </row>
    <row r="37" spans="2:79" x14ac:dyDescent="0.3">
      <c r="B37" s="5">
        <v>32</v>
      </c>
      <c r="C37" s="11"/>
      <c r="D37" s="12">
        <v>1</v>
      </c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/>
      <c r="BX37" s="11"/>
      <c r="BY37" s="11"/>
      <c r="BZ37" s="11"/>
      <c r="CA37" s="11"/>
    </row>
    <row r="38" spans="2:79" x14ac:dyDescent="0.3">
      <c r="B38" s="5">
        <v>33</v>
      </c>
      <c r="C38" s="11"/>
      <c r="D38" s="12">
        <v>1</v>
      </c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  <c r="BD38" s="11"/>
      <c r="BE38" s="11"/>
      <c r="BF38" s="11"/>
      <c r="BG38" s="11"/>
      <c r="BH38" s="11"/>
      <c r="BI38" s="11"/>
      <c r="BJ38" s="11"/>
      <c r="BK38" s="11"/>
      <c r="BL38" s="11"/>
      <c r="BM38" s="11"/>
      <c r="BN38" s="11"/>
      <c r="BO38" s="11"/>
      <c r="BP38" s="11"/>
      <c r="BQ38" s="11"/>
      <c r="BR38" s="11"/>
      <c r="BS38" s="11"/>
      <c r="BT38" s="11"/>
      <c r="BU38" s="11"/>
      <c r="BV38" s="11"/>
      <c r="BW38" s="11"/>
      <c r="BX38" s="11"/>
      <c r="BY38" s="11"/>
      <c r="BZ38" s="11"/>
      <c r="CA38" s="11"/>
    </row>
    <row r="39" spans="2:79" x14ac:dyDescent="0.3">
      <c r="B39" s="5">
        <v>34</v>
      </c>
      <c r="C39" s="11"/>
      <c r="D39" s="12">
        <v>1</v>
      </c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11"/>
      <c r="BG39" s="11"/>
      <c r="BH39" s="11"/>
      <c r="BI39" s="11"/>
      <c r="BJ39" s="11"/>
      <c r="BK39" s="11"/>
      <c r="BL39" s="11"/>
      <c r="BM39" s="11"/>
      <c r="BN39" s="11"/>
      <c r="BO39" s="11"/>
      <c r="BP39" s="11"/>
      <c r="BQ39" s="11"/>
      <c r="BR39" s="11"/>
      <c r="BS39" s="11"/>
      <c r="BT39" s="11"/>
      <c r="BU39" s="11"/>
      <c r="BV39" s="11"/>
      <c r="BW39" s="11"/>
      <c r="BX39" s="11"/>
      <c r="BY39" s="11"/>
      <c r="BZ39" s="11"/>
      <c r="CA39" s="11"/>
    </row>
    <row r="40" spans="2:79" x14ac:dyDescent="0.3">
      <c r="B40" s="5">
        <v>35</v>
      </c>
      <c r="C40" s="11"/>
      <c r="D40" s="12">
        <v>1</v>
      </c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  <c r="BD40" s="11"/>
      <c r="BE40" s="11"/>
      <c r="BF40" s="11"/>
      <c r="BG40" s="11"/>
      <c r="BH40" s="11"/>
      <c r="BI40" s="11"/>
      <c r="BJ40" s="11"/>
      <c r="BK40" s="11"/>
      <c r="BL40" s="11"/>
      <c r="BM40" s="11"/>
      <c r="BN40" s="11"/>
      <c r="BO40" s="11"/>
      <c r="BP40" s="11"/>
      <c r="BQ40" s="11"/>
      <c r="BR40" s="11"/>
      <c r="BS40" s="11"/>
      <c r="BT40" s="11"/>
      <c r="BU40" s="11"/>
      <c r="BV40" s="11"/>
      <c r="BW40" s="11"/>
      <c r="BX40" s="11"/>
      <c r="BY40" s="11"/>
      <c r="BZ40" s="11"/>
      <c r="CA40" s="11"/>
    </row>
    <row r="41" spans="2:79" x14ac:dyDescent="0.3">
      <c r="B41" s="5">
        <v>36</v>
      </c>
      <c r="C41" s="11"/>
      <c r="D41" s="12">
        <v>1</v>
      </c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  <c r="BD41" s="11"/>
      <c r="BE41" s="11"/>
      <c r="BF41" s="11"/>
      <c r="BG41" s="11"/>
      <c r="BH41" s="11"/>
      <c r="BI41" s="11"/>
      <c r="BJ41" s="11"/>
      <c r="BK41" s="11"/>
      <c r="BL41" s="11"/>
      <c r="BM41" s="11"/>
      <c r="BN41" s="11"/>
      <c r="BO41" s="11"/>
      <c r="BP41" s="11"/>
      <c r="BQ41" s="11"/>
      <c r="BR41" s="11"/>
      <c r="BS41" s="11"/>
      <c r="BT41" s="11"/>
      <c r="BU41" s="11"/>
      <c r="BV41" s="11"/>
      <c r="BW41" s="11"/>
      <c r="BX41" s="11"/>
      <c r="BY41" s="11"/>
      <c r="BZ41" s="11"/>
      <c r="CA41" s="11"/>
    </row>
    <row r="42" spans="2:79" x14ac:dyDescent="0.3">
      <c r="B42" s="5">
        <v>37</v>
      </c>
      <c r="C42" s="11"/>
      <c r="D42" s="12">
        <v>1</v>
      </c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  <c r="BD42" s="11"/>
      <c r="BE42" s="11"/>
      <c r="BF42" s="11"/>
      <c r="BG42" s="11"/>
      <c r="BH42" s="11"/>
      <c r="BI42" s="11"/>
      <c r="BJ42" s="11"/>
      <c r="BK42" s="11"/>
      <c r="BL42" s="11"/>
      <c r="BM42" s="11"/>
      <c r="BN42" s="11"/>
      <c r="BO42" s="11"/>
      <c r="BP42" s="11"/>
      <c r="BQ42" s="11"/>
      <c r="BR42" s="11"/>
      <c r="BS42" s="11"/>
      <c r="BT42" s="11"/>
      <c r="BU42" s="11"/>
      <c r="BV42" s="11"/>
      <c r="BW42" s="11"/>
      <c r="BX42" s="11"/>
      <c r="BY42" s="11"/>
      <c r="BZ42" s="11"/>
      <c r="CA42" s="11"/>
    </row>
    <row r="43" spans="2:79" x14ac:dyDescent="0.3">
      <c r="B43" s="5">
        <v>38</v>
      </c>
      <c r="C43" s="11"/>
      <c r="D43" s="12">
        <v>1</v>
      </c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  <c r="BF43" s="11"/>
      <c r="BG43" s="11"/>
      <c r="BH43" s="11"/>
      <c r="BI43" s="11"/>
      <c r="BJ43" s="11"/>
      <c r="BK43" s="11"/>
      <c r="BL43" s="11"/>
      <c r="BM43" s="11"/>
      <c r="BN43" s="11"/>
      <c r="BO43" s="11"/>
      <c r="BP43" s="11"/>
      <c r="BQ43" s="11"/>
      <c r="BR43" s="11"/>
      <c r="BS43" s="11"/>
      <c r="BT43" s="11"/>
      <c r="BU43" s="11"/>
      <c r="BV43" s="11"/>
      <c r="BW43" s="11"/>
      <c r="BX43" s="11"/>
      <c r="BY43" s="11"/>
      <c r="BZ43" s="11"/>
      <c r="CA43" s="11"/>
    </row>
    <row r="44" spans="2:79" x14ac:dyDescent="0.3">
      <c r="B44" s="5">
        <v>39</v>
      </c>
      <c r="C44" s="11"/>
      <c r="D44" s="12">
        <v>1</v>
      </c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  <c r="BD44" s="11"/>
      <c r="BE44" s="11"/>
      <c r="BF44" s="11"/>
      <c r="BG44" s="11"/>
      <c r="BH44" s="11"/>
      <c r="BI44" s="11"/>
      <c r="BJ44" s="11"/>
      <c r="BK44" s="11"/>
      <c r="BL44" s="11"/>
      <c r="BM44" s="11"/>
      <c r="BN44" s="11"/>
      <c r="BO44" s="11"/>
      <c r="BP44" s="11"/>
      <c r="BQ44" s="11"/>
      <c r="BR44" s="11"/>
      <c r="BS44" s="11"/>
      <c r="BT44" s="11"/>
      <c r="BU44" s="11"/>
      <c r="BV44" s="11"/>
      <c r="BW44" s="11"/>
      <c r="BX44" s="11"/>
      <c r="BY44" s="11"/>
      <c r="BZ44" s="11"/>
      <c r="CA44" s="11"/>
    </row>
    <row r="45" spans="2:79" x14ac:dyDescent="0.3">
      <c r="B45" s="5">
        <v>40</v>
      </c>
      <c r="C45" s="11"/>
      <c r="D45" s="12">
        <v>1</v>
      </c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1"/>
      <c r="BY45" s="11"/>
      <c r="BZ45" s="11"/>
      <c r="CA45" s="11"/>
    </row>
    <row r="46" spans="2:79" x14ac:dyDescent="0.3">
      <c r="B46" s="5">
        <v>41</v>
      </c>
      <c r="C46" s="11"/>
      <c r="D46" s="12">
        <v>1</v>
      </c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BX46" s="11"/>
      <c r="BY46" s="11"/>
      <c r="BZ46" s="11"/>
      <c r="CA46" s="11"/>
    </row>
    <row r="47" spans="2:79" x14ac:dyDescent="0.3">
      <c r="B47" s="5">
        <v>42</v>
      </c>
      <c r="C47" s="11"/>
      <c r="D47" s="12">
        <v>1</v>
      </c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  <c r="BD47" s="11"/>
      <c r="BE47" s="11"/>
      <c r="BF47" s="11"/>
      <c r="BG47" s="11"/>
      <c r="BH47" s="11"/>
      <c r="BI47" s="11"/>
      <c r="BJ47" s="11"/>
      <c r="BK47" s="11"/>
      <c r="BL47" s="11"/>
      <c r="BM47" s="11"/>
      <c r="BN47" s="11"/>
      <c r="BO47" s="11"/>
      <c r="BP47" s="11"/>
      <c r="BQ47" s="11"/>
      <c r="BR47" s="11"/>
      <c r="BS47" s="11"/>
      <c r="BT47" s="11"/>
      <c r="BU47" s="11"/>
      <c r="BV47" s="11"/>
      <c r="BW47" s="11"/>
      <c r="BX47" s="11"/>
      <c r="BY47" s="11"/>
      <c r="BZ47" s="11"/>
      <c r="CA47" s="11"/>
    </row>
    <row r="48" spans="2:79" x14ac:dyDescent="0.3">
      <c r="B48" s="5">
        <v>43</v>
      </c>
      <c r="C48" s="11"/>
      <c r="D48" s="12">
        <v>1</v>
      </c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  <c r="BD48" s="11"/>
      <c r="BE48" s="11"/>
      <c r="BF48" s="11"/>
      <c r="BG48" s="11"/>
      <c r="BH48" s="11"/>
      <c r="BI48" s="11"/>
      <c r="BJ48" s="11"/>
      <c r="BK48" s="11"/>
      <c r="BL48" s="11"/>
      <c r="BM48" s="11"/>
      <c r="BN48" s="11"/>
      <c r="BO48" s="11"/>
      <c r="BP48" s="11"/>
      <c r="BQ48" s="11"/>
      <c r="BR48" s="11"/>
      <c r="BS48" s="11"/>
      <c r="BT48" s="11"/>
      <c r="BU48" s="11"/>
      <c r="BV48" s="11"/>
      <c r="BW48" s="11"/>
      <c r="BX48" s="11"/>
      <c r="BY48" s="11"/>
      <c r="BZ48" s="11"/>
      <c r="CA48" s="11"/>
    </row>
    <row r="49" spans="2:79" x14ac:dyDescent="0.3">
      <c r="B49" s="5">
        <v>44</v>
      </c>
      <c r="C49" s="11"/>
      <c r="D49" s="12">
        <v>1</v>
      </c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  <c r="BD49" s="11"/>
      <c r="BE49" s="11"/>
      <c r="BF49" s="11"/>
      <c r="BG49" s="11"/>
      <c r="BH49" s="11"/>
      <c r="BI49" s="11"/>
      <c r="BJ49" s="11"/>
      <c r="BK49" s="11"/>
      <c r="BL49" s="11"/>
      <c r="BM49" s="11"/>
      <c r="BN49" s="11"/>
      <c r="BO49" s="11"/>
      <c r="BP49" s="11"/>
      <c r="BQ49" s="11"/>
      <c r="BR49" s="11"/>
      <c r="BS49" s="11"/>
      <c r="BT49" s="11"/>
      <c r="BU49" s="11"/>
      <c r="BV49" s="11"/>
      <c r="BW49" s="11"/>
      <c r="BX49" s="11"/>
      <c r="BY49" s="11"/>
      <c r="BZ49" s="11"/>
      <c r="CA49" s="11"/>
    </row>
    <row r="50" spans="2:79" x14ac:dyDescent="0.3">
      <c r="B50" s="5">
        <v>45</v>
      </c>
      <c r="C50" s="11"/>
      <c r="D50" s="12">
        <v>1</v>
      </c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  <c r="BD50" s="11"/>
      <c r="BE50" s="11"/>
      <c r="BF50" s="11"/>
      <c r="BG50" s="11"/>
      <c r="BH50" s="11"/>
      <c r="BI50" s="11"/>
      <c r="BJ50" s="11"/>
      <c r="BK50" s="11"/>
      <c r="BL50" s="11"/>
      <c r="BM50" s="11"/>
      <c r="BN50" s="11"/>
      <c r="BO50" s="11"/>
      <c r="BP50" s="11"/>
      <c r="BQ50" s="11"/>
      <c r="BR50" s="11"/>
      <c r="BS50" s="11"/>
      <c r="BT50" s="11"/>
      <c r="BU50" s="11"/>
      <c r="BV50" s="11"/>
      <c r="BW50" s="11"/>
      <c r="BX50" s="11"/>
      <c r="BY50" s="11"/>
      <c r="BZ50" s="11"/>
      <c r="CA50" s="11"/>
    </row>
    <row r="51" spans="2:79" x14ac:dyDescent="0.3">
      <c r="B51" s="5">
        <v>46</v>
      </c>
      <c r="C51" s="11"/>
      <c r="D51" s="12">
        <v>1</v>
      </c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  <c r="BD51" s="11"/>
      <c r="BE51" s="11"/>
      <c r="BF51" s="11"/>
      <c r="BG51" s="11"/>
      <c r="BH51" s="11"/>
      <c r="BI51" s="11"/>
      <c r="BJ51" s="11"/>
      <c r="BK51" s="11"/>
      <c r="BL51" s="11"/>
      <c r="BM51" s="11"/>
      <c r="BN51" s="11"/>
      <c r="BO51" s="11"/>
      <c r="BP51" s="11"/>
      <c r="BQ51" s="11"/>
      <c r="BR51" s="11"/>
      <c r="BS51" s="11"/>
      <c r="BT51" s="11"/>
      <c r="BU51" s="11"/>
      <c r="BV51" s="11"/>
      <c r="BW51" s="11"/>
      <c r="BX51" s="11"/>
      <c r="BY51" s="11"/>
      <c r="BZ51" s="11"/>
      <c r="CA51" s="11"/>
    </row>
    <row r="52" spans="2:79" x14ac:dyDescent="0.3">
      <c r="B52" s="5">
        <v>47</v>
      </c>
      <c r="C52" s="11"/>
      <c r="D52" s="12">
        <v>1</v>
      </c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  <c r="BD52" s="11"/>
      <c r="BE52" s="11"/>
      <c r="BF52" s="11"/>
      <c r="BG52" s="11"/>
      <c r="BH52" s="11"/>
      <c r="BI52" s="11"/>
      <c r="BJ52" s="11"/>
      <c r="BK52" s="11"/>
      <c r="BL52" s="11"/>
      <c r="BM52" s="11"/>
      <c r="BN52" s="11"/>
      <c r="BO52" s="11"/>
      <c r="BP52" s="11"/>
      <c r="BQ52" s="11"/>
      <c r="BR52" s="11"/>
      <c r="BS52" s="11"/>
      <c r="BT52" s="11"/>
      <c r="BU52" s="11"/>
      <c r="BV52" s="11"/>
      <c r="BW52" s="11"/>
      <c r="BX52" s="11"/>
      <c r="BY52" s="11"/>
      <c r="BZ52" s="11"/>
      <c r="CA52" s="11"/>
    </row>
    <row r="53" spans="2:79" x14ac:dyDescent="0.3">
      <c r="B53" s="5">
        <v>48</v>
      </c>
      <c r="C53" s="11"/>
      <c r="D53" s="12">
        <v>1</v>
      </c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  <c r="BD53" s="11"/>
      <c r="BE53" s="11"/>
      <c r="BF53" s="11"/>
      <c r="BG53" s="11"/>
      <c r="BH53" s="11"/>
      <c r="BI53" s="11"/>
      <c r="BJ53" s="11"/>
      <c r="BK53" s="11"/>
      <c r="BL53" s="11"/>
      <c r="BM53" s="11"/>
      <c r="BN53" s="11"/>
      <c r="BO53" s="11"/>
      <c r="BP53" s="11"/>
      <c r="BQ53" s="11"/>
      <c r="BR53" s="11"/>
      <c r="BS53" s="11"/>
      <c r="BT53" s="11"/>
      <c r="BU53" s="11"/>
      <c r="BV53" s="11"/>
      <c r="BW53" s="11"/>
      <c r="BX53" s="11"/>
      <c r="BY53" s="11"/>
      <c r="BZ53" s="11"/>
      <c r="CA53" s="11"/>
    </row>
    <row r="54" spans="2:79" x14ac:dyDescent="0.3">
      <c r="B54" s="5">
        <v>49</v>
      </c>
      <c r="C54" s="11"/>
      <c r="D54" s="12">
        <v>1</v>
      </c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  <c r="BD54" s="11"/>
      <c r="BE54" s="11"/>
      <c r="BF54" s="11"/>
      <c r="BG54" s="11"/>
      <c r="BH54" s="11"/>
      <c r="BI54" s="11"/>
      <c r="BJ54" s="11"/>
      <c r="BK54" s="11"/>
      <c r="BL54" s="11"/>
      <c r="BM54" s="11"/>
      <c r="BN54" s="11"/>
      <c r="BO54" s="11"/>
      <c r="BP54" s="11"/>
      <c r="BQ54" s="11"/>
      <c r="BR54" s="11"/>
      <c r="BS54" s="11"/>
      <c r="BT54" s="11"/>
      <c r="BU54" s="11"/>
      <c r="BV54" s="11"/>
      <c r="BW54" s="11"/>
      <c r="BX54" s="11"/>
      <c r="BY54" s="11"/>
      <c r="BZ54" s="11"/>
      <c r="CA54" s="11"/>
    </row>
    <row r="55" spans="2:79" x14ac:dyDescent="0.3">
      <c r="B55" s="5">
        <v>50</v>
      </c>
      <c r="C55" s="11"/>
      <c r="D55" s="12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  <c r="BD55" s="11"/>
      <c r="BE55" s="11"/>
      <c r="BF55" s="11"/>
      <c r="BG55" s="11"/>
      <c r="BH55" s="11"/>
      <c r="BI55" s="11"/>
      <c r="BJ55" s="11"/>
      <c r="BK55" s="11"/>
      <c r="BL55" s="11"/>
      <c r="BM55" s="11"/>
      <c r="BN55" s="11"/>
      <c r="BO55" s="11"/>
      <c r="BP55" s="11"/>
      <c r="BQ55" s="11"/>
      <c r="BR55" s="11"/>
      <c r="BS55" s="11"/>
      <c r="BT55" s="11"/>
      <c r="BU55" s="11"/>
      <c r="BV55" s="11"/>
      <c r="BW55" s="11"/>
      <c r="BX55" s="11"/>
      <c r="BY55" s="11"/>
      <c r="BZ55" s="11"/>
      <c r="CA55" s="11"/>
    </row>
    <row r="56" spans="2:79" x14ac:dyDescent="0.3">
      <c r="B56" s="5">
        <v>51</v>
      </c>
      <c r="C56" s="11"/>
      <c r="D56" s="12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  <c r="BD56" s="11"/>
      <c r="BE56" s="11"/>
      <c r="BF56" s="11"/>
      <c r="BG56" s="11"/>
      <c r="BH56" s="11"/>
      <c r="BI56" s="11"/>
      <c r="BJ56" s="11"/>
      <c r="BK56" s="11"/>
      <c r="BL56" s="11"/>
      <c r="BM56" s="11"/>
      <c r="BN56" s="11"/>
      <c r="BO56" s="11"/>
      <c r="BP56" s="11"/>
      <c r="BQ56" s="11"/>
      <c r="BR56" s="11"/>
      <c r="BS56" s="11"/>
      <c r="BT56" s="11"/>
      <c r="BU56" s="11"/>
      <c r="BV56" s="11"/>
      <c r="BW56" s="11"/>
      <c r="BX56" s="11"/>
      <c r="BY56" s="11"/>
      <c r="BZ56" s="11"/>
      <c r="CA56" s="11"/>
    </row>
    <row r="57" spans="2:79" x14ac:dyDescent="0.3">
      <c r="B57" s="5">
        <v>52</v>
      </c>
      <c r="C57" s="11"/>
      <c r="D57" s="12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  <c r="BD57" s="11"/>
      <c r="BE57" s="11"/>
      <c r="BF57" s="11"/>
      <c r="BG57" s="11"/>
      <c r="BH57" s="11"/>
      <c r="BI57" s="11"/>
      <c r="BJ57" s="11"/>
      <c r="BK57" s="11"/>
      <c r="BL57" s="11"/>
      <c r="BM57" s="11"/>
      <c r="BN57" s="11"/>
      <c r="BO57" s="11"/>
      <c r="BP57" s="11"/>
      <c r="BQ57" s="11"/>
      <c r="BR57" s="11"/>
      <c r="BS57" s="11"/>
      <c r="BT57" s="11"/>
      <c r="BU57" s="11"/>
      <c r="BV57" s="11"/>
      <c r="BW57" s="11"/>
      <c r="BX57" s="11"/>
      <c r="BY57" s="11"/>
      <c r="BZ57" s="11"/>
      <c r="CA57" s="11"/>
    </row>
    <row r="58" spans="2:79" x14ac:dyDescent="0.3">
      <c r="B58" s="5">
        <v>53</v>
      </c>
      <c r="C58" s="11"/>
      <c r="D58" s="12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  <c r="BD58" s="11"/>
      <c r="BE58" s="11"/>
      <c r="BF58" s="11"/>
      <c r="BG58" s="11"/>
      <c r="BH58" s="11"/>
      <c r="BI58" s="11"/>
      <c r="BJ58" s="11"/>
      <c r="BK58" s="11"/>
      <c r="BL58" s="11"/>
      <c r="BM58" s="11"/>
      <c r="BN58" s="11"/>
      <c r="BO58" s="11"/>
      <c r="BP58" s="11"/>
      <c r="BQ58" s="11"/>
      <c r="BR58" s="11"/>
      <c r="BS58" s="11"/>
      <c r="BT58" s="11"/>
      <c r="BU58" s="11"/>
      <c r="BV58" s="11"/>
      <c r="BW58" s="11"/>
      <c r="BX58" s="11"/>
      <c r="BY58" s="11"/>
      <c r="BZ58" s="11"/>
      <c r="CA58" s="11"/>
    </row>
    <row r="59" spans="2:79" x14ac:dyDescent="0.3">
      <c r="B59" s="5">
        <v>54</v>
      </c>
      <c r="C59" s="11"/>
      <c r="D59" s="12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  <c r="BD59" s="11"/>
      <c r="BE59" s="11"/>
      <c r="BF59" s="11"/>
      <c r="BG59" s="11"/>
      <c r="BH59" s="11"/>
      <c r="BI59" s="11"/>
      <c r="BJ59" s="11"/>
      <c r="BK59" s="11"/>
      <c r="BL59" s="11"/>
      <c r="BM59" s="11"/>
      <c r="BN59" s="11"/>
      <c r="BO59" s="11"/>
      <c r="BP59" s="11"/>
      <c r="BQ59" s="11"/>
      <c r="BR59" s="11"/>
      <c r="BS59" s="11"/>
      <c r="BT59" s="11"/>
      <c r="BU59" s="11"/>
      <c r="BV59" s="11"/>
      <c r="BW59" s="11"/>
      <c r="BX59" s="11"/>
      <c r="BY59" s="11"/>
      <c r="BZ59" s="11"/>
      <c r="CA59" s="11"/>
    </row>
    <row r="60" spans="2:79" x14ac:dyDescent="0.3">
      <c r="B60" s="5">
        <v>55</v>
      </c>
      <c r="C60" s="11"/>
      <c r="D60" s="12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  <c r="BD60" s="11"/>
      <c r="BE60" s="11"/>
      <c r="BF60" s="11"/>
      <c r="BG60" s="11"/>
      <c r="BH60" s="11"/>
      <c r="BI60" s="11"/>
      <c r="BJ60" s="11"/>
      <c r="BK60" s="11"/>
      <c r="BL60" s="11"/>
      <c r="BM60" s="11"/>
      <c r="BN60" s="11"/>
      <c r="BO60" s="11"/>
      <c r="BP60" s="11"/>
      <c r="BQ60" s="11"/>
      <c r="BR60" s="11"/>
      <c r="BS60" s="11"/>
      <c r="BT60" s="11"/>
      <c r="BU60" s="11"/>
      <c r="BV60" s="11"/>
      <c r="BW60" s="11"/>
      <c r="BX60" s="11"/>
      <c r="BY60" s="11"/>
      <c r="BZ60" s="11"/>
      <c r="CA60" s="11"/>
    </row>
    <row r="61" spans="2:79" x14ac:dyDescent="0.3">
      <c r="B61" s="5">
        <v>56</v>
      </c>
      <c r="C61" s="11"/>
      <c r="D61" s="12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  <c r="BD61" s="11"/>
      <c r="BE61" s="11"/>
      <c r="BF61" s="11"/>
      <c r="BG61" s="11"/>
      <c r="BH61" s="11"/>
      <c r="BI61" s="11"/>
      <c r="BJ61" s="11"/>
      <c r="BK61" s="11"/>
      <c r="BL61" s="11"/>
      <c r="BM61" s="11"/>
      <c r="BN61" s="11"/>
      <c r="BO61" s="11"/>
      <c r="BP61" s="11"/>
      <c r="BQ61" s="11"/>
      <c r="BR61" s="11"/>
      <c r="BS61" s="11"/>
      <c r="BT61" s="11"/>
      <c r="BU61" s="11"/>
      <c r="BV61" s="11"/>
      <c r="BW61" s="11"/>
      <c r="BX61" s="11"/>
      <c r="BY61" s="11"/>
      <c r="BZ61" s="11"/>
      <c r="CA61" s="11"/>
    </row>
    <row r="62" spans="2:79" x14ac:dyDescent="0.3">
      <c r="B62" s="5">
        <v>57</v>
      </c>
      <c r="C62" s="11"/>
      <c r="D62" s="12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  <c r="BD62" s="11"/>
      <c r="BE62" s="11"/>
      <c r="BF62" s="11"/>
      <c r="BG62" s="11"/>
      <c r="BH62" s="11"/>
      <c r="BI62" s="11"/>
      <c r="BJ62" s="11"/>
      <c r="BK62" s="11"/>
      <c r="BL62" s="11"/>
      <c r="BM62" s="11"/>
      <c r="BN62" s="11"/>
      <c r="BO62" s="11"/>
      <c r="BP62" s="11"/>
      <c r="BQ62" s="11"/>
      <c r="BR62" s="11"/>
      <c r="BS62" s="11"/>
      <c r="BT62" s="11"/>
      <c r="BU62" s="11"/>
      <c r="BV62" s="11"/>
      <c r="BW62" s="11"/>
      <c r="BX62" s="11"/>
      <c r="BY62" s="11"/>
      <c r="BZ62" s="11"/>
      <c r="CA62" s="11"/>
    </row>
    <row r="63" spans="2:79" x14ac:dyDescent="0.3">
      <c r="B63" s="5">
        <v>58</v>
      </c>
      <c r="C63" s="11"/>
      <c r="D63" s="12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  <c r="BD63" s="11"/>
      <c r="BE63" s="11"/>
      <c r="BF63" s="11"/>
      <c r="BG63" s="11"/>
      <c r="BH63" s="11"/>
      <c r="BI63" s="11"/>
      <c r="BJ63" s="11"/>
      <c r="BK63" s="11"/>
      <c r="BL63" s="11"/>
      <c r="BM63" s="11"/>
      <c r="BN63" s="11"/>
      <c r="BO63" s="11"/>
      <c r="BP63" s="11"/>
      <c r="BQ63" s="11"/>
      <c r="BR63" s="11"/>
      <c r="BS63" s="11"/>
      <c r="BT63" s="11"/>
      <c r="BU63" s="11"/>
      <c r="BV63" s="11"/>
      <c r="BW63" s="11"/>
      <c r="BX63" s="11"/>
      <c r="BY63" s="11"/>
      <c r="BZ63" s="11"/>
      <c r="CA63" s="11"/>
    </row>
    <row r="64" spans="2:79" x14ac:dyDescent="0.3">
      <c r="B64" s="5">
        <v>59</v>
      </c>
      <c r="C64" s="11"/>
      <c r="D64" s="12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  <c r="BD64" s="11"/>
      <c r="BE64" s="11"/>
      <c r="BF64" s="11"/>
      <c r="BG64" s="11"/>
      <c r="BH64" s="11"/>
      <c r="BI64" s="11"/>
      <c r="BJ64" s="11"/>
      <c r="BK64" s="11"/>
      <c r="BL64" s="11"/>
      <c r="BM64" s="11"/>
      <c r="BN64" s="11"/>
      <c r="BO64" s="11"/>
      <c r="BP64" s="11"/>
      <c r="BQ64" s="11"/>
      <c r="BR64" s="11"/>
      <c r="BS64" s="11"/>
      <c r="BT64" s="11"/>
      <c r="BU64" s="11"/>
      <c r="BV64" s="11"/>
      <c r="BW64" s="11"/>
      <c r="BX64" s="11"/>
      <c r="BY64" s="11"/>
      <c r="BZ64" s="11"/>
      <c r="CA64" s="11"/>
    </row>
    <row r="65" spans="2:79" x14ac:dyDescent="0.3">
      <c r="B65" s="5">
        <v>60</v>
      </c>
      <c r="C65" s="11"/>
      <c r="D65" s="12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  <c r="BD65" s="11"/>
      <c r="BE65" s="11"/>
      <c r="BF65" s="11"/>
      <c r="BG65" s="11"/>
      <c r="BH65" s="11"/>
      <c r="BI65" s="11"/>
      <c r="BJ65" s="11"/>
      <c r="BK65" s="11"/>
      <c r="BL65" s="11"/>
      <c r="BM65" s="11"/>
      <c r="BN65" s="11"/>
      <c r="BO65" s="11"/>
      <c r="BP65" s="11"/>
      <c r="BQ65" s="11"/>
      <c r="BR65" s="11"/>
      <c r="BS65" s="11"/>
      <c r="BT65" s="11"/>
      <c r="BU65" s="11"/>
      <c r="BV65" s="11"/>
      <c r="BW65" s="11"/>
      <c r="BX65" s="11"/>
      <c r="BY65" s="11"/>
      <c r="BZ65" s="11"/>
      <c r="CA65" s="11"/>
    </row>
    <row r="66" spans="2:79" x14ac:dyDescent="0.3">
      <c r="B66" s="5">
        <v>61</v>
      </c>
      <c r="C66" s="11"/>
      <c r="D66" s="12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  <c r="BD66" s="11"/>
      <c r="BE66" s="11"/>
      <c r="BF66" s="11"/>
      <c r="BG66" s="11"/>
      <c r="BH66" s="11"/>
      <c r="BI66" s="11"/>
      <c r="BJ66" s="11"/>
      <c r="BK66" s="11"/>
      <c r="BL66" s="11"/>
      <c r="BM66" s="11"/>
      <c r="BN66" s="11"/>
      <c r="BO66" s="11"/>
      <c r="BP66" s="11"/>
      <c r="BQ66" s="11"/>
      <c r="BR66" s="11"/>
      <c r="BS66" s="11"/>
      <c r="BT66" s="11"/>
      <c r="BU66" s="11"/>
      <c r="BV66" s="11"/>
      <c r="BW66" s="11"/>
      <c r="BX66" s="11"/>
      <c r="BY66" s="11"/>
      <c r="BZ66" s="11"/>
      <c r="CA66" s="11"/>
    </row>
    <row r="67" spans="2:79" x14ac:dyDescent="0.3">
      <c r="B67" s="5">
        <v>62</v>
      </c>
      <c r="C67" s="11"/>
      <c r="D67" s="12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  <c r="BD67" s="11"/>
      <c r="BE67" s="11"/>
      <c r="BF67" s="11"/>
      <c r="BG67" s="11"/>
      <c r="BH67" s="11"/>
      <c r="BI67" s="11"/>
      <c r="BJ67" s="11"/>
      <c r="BK67" s="11"/>
      <c r="BL67" s="11"/>
      <c r="BM67" s="11"/>
      <c r="BN67" s="11"/>
      <c r="BO67" s="11"/>
      <c r="BP67" s="11"/>
      <c r="BQ67" s="11"/>
      <c r="BR67" s="11"/>
      <c r="BS67" s="11"/>
      <c r="BT67" s="11"/>
      <c r="BU67" s="11"/>
      <c r="BV67" s="11"/>
      <c r="BW67" s="11"/>
      <c r="BX67" s="11"/>
      <c r="BY67" s="11"/>
      <c r="BZ67" s="11"/>
      <c r="CA67" s="11"/>
    </row>
    <row r="68" spans="2:79" x14ac:dyDescent="0.3">
      <c r="B68" s="5">
        <v>63</v>
      </c>
      <c r="C68" s="11"/>
      <c r="D68" s="12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  <c r="BD68" s="11"/>
      <c r="BE68" s="11"/>
      <c r="BF68" s="11"/>
      <c r="BG68" s="11"/>
      <c r="BH68" s="11"/>
      <c r="BI68" s="11"/>
      <c r="BJ68" s="11"/>
      <c r="BK68" s="11"/>
      <c r="BL68" s="11"/>
      <c r="BM68" s="11"/>
      <c r="BN68" s="11"/>
      <c r="BO68" s="11"/>
      <c r="BP68" s="11"/>
      <c r="BQ68" s="11"/>
      <c r="BR68" s="11"/>
      <c r="BS68" s="11"/>
      <c r="BT68" s="11"/>
      <c r="BU68" s="11"/>
      <c r="BV68" s="11"/>
      <c r="BW68" s="11"/>
      <c r="BX68" s="11"/>
      <c r="BY68" s="11"/>
      <c r="BZ68" s="11"/>
      <c r="CA68" s="11"/>
    </row>
    <row r="69" spans="2:79" ht="15.6" x14ac:dyDescent="0.3">
      <c r="B69" s="23" t="s">
        <v>100</v>
      </c>
      <c r="C69" s="23"/>
      <c r="D69" s="6">
        <f>SUM(D6:D68)</f>
        <v>63</v>
      </c>
      <c r="E69" s="7">
        <f t="shared" ref="E69:P69" si="0">D69-SUM(E6:E68)</f>
        <v>63</v>
      </c>
      <c r="F69" s="7">
        <f t="shared" si="0"/>
        <v>63</v>
      </c>
      <c r="G69" s="7">
        <f t="shared" si="0"/>
        <v>62.5</v>
      </c>
      <c r="H69" s="7">
        <f t="shared" si="0"/>
        <v>60</v>
      </c>
      <c r="I69" s="7">
        <f t="shared" si="0"/>
        <v>59.7</v>
      </c>
      <c r="J69" s="7">
        <f t="shared" si="0"/>
        <v>59.7</v>
      </c>
      <c r="K69" s="7">
        <f t="shared" si="0"/>
        <v>57.7</v>
      </c>
      <c r="L69" s="7">
        <f t="shared" si="0"/>
        <v>53</v>
      </c>
      <c r="M69" s="7">
        <f t="shared" si="0"/>
        <v>53</v>
      </c>
      <c r="N69" s="7">
        <f t="shared" si="0"/>
        <v>53</v>
      </c>
      <c r="O69" s="7">
        <f t="shared" si="0"/>
        <v>53</v>
      </c>
      <c r="P69" s="7">
        <f t="shared" si="0"/>
        <v>53</v>
      </c>
      <c r="Q69" s="7">
        <f t="shared" ref="Q69:AV69" si="1">P69-SUM(Q6:Q68)</f>
        <v>53</v>
      </c>
      <c r="R69" s="7">
        <f t="shared" si="1"/>
        <v>53</v>
      </c>
      <c r="S69" s="7">
        <f t="shared" si="1"/>
        <v>53</v>
      </c>
      <c r="T69" s="7">
        <f t="shared" si="1"/>
        <v>53</v>
      </c>
      <c r="U69" s="7">
        <f t="shared" si="1"/>
        <v>53</v>
      </c>
      <c r="V69" s="7">
        <f t="shared" si="1"/>
        <v>53</v>
      </c>
      <c r="W69" s="7">
        <f t="shared" si="1"/>
        <v>53</v>
      </c>
      <c r="X69" s="7">
        <f t="shared" si="1"/>
        <v>53</v>
      </c>
      <c r="Y69" s="7">
        <f t="shared" si="1"/>
        <v>53</v>
      </c>
      <c r="Z69" s="7">
        <f t="shared" si="1"/>
        <v>53</v>
      </c>
      <c r="AA69" s="7">
        <f t="shared" si="1"/>
        <v>53</v>
      </c>
      <c r="AB69" s="7">
        <f t="shared" si="1"/>
        <v>53</v>
      </c>
      <c r="AC69" s="7">
        <f t="shared" si="1"/>
        <v>53</v>
      </c>
      <c r="AD69" s="7">
        <f t="shared" si="1"/>
        <v>53</v>
      </c>
      <c r="AE69" s="7">
        <f t="shared" si="1"/>
        <v>53</v>
      </c>
      <c r="AF69" s="7">
        <f t="shared" si="1"/>
        <v>53</v>
      </c>
      <c r="AG69" s="7">
        <f t="shared" si="1"/>
        <v>53</v>
      </c>
      <c r="AH69" s="7">
        <f t="shared" si="1"/>
        <v>53</v>
      </c>
      <c r="AI69" s="7">
        <f t="shared" si="1"/>
        <v>53</v>
      </c>
      <c r="AJ69" s="7">
        <f t="shared" si="1"/>
        <v>53</v>
      </c>
      <c r="AK69" s="7">
        <f t="shared" si="1"/>
        <v>53</v>
      </c>
      <c r="AL69" s="7">
        <f t="shared" si="1"/>
        <v>53</v>
      </c>
      <c r="AM69" s="7">
        <f t="shared" si="1"/>
        <v>53</v>
      </c>
      <c r="AN69" s="7">
        <f t="shared" si="1"/>
        <v>53</v>
      </c>
      <c r="AO69" s="7">
        <f t="shared" si="1"/>
        <v>53</v>
      </c>
      <c r="AP69" s="7">
        <f t="shared" si="1"/>
        <v>53</v>
      </c>
      <c r="AQ69" s="7">
        <f t="shared" si="1"/>
        <v>53</v>
      </c>
      <c r="AR69" s="7">
        <f t="shared" si="1"/>
        <v>53</v>
      </c>
      <c r="AS69" s="7">
        <f t="shared" si="1"/>
        <v>53</v>
      </c>
      <c r="AT69" s="7">
        <f t="shared" si="1"/>
        <v>53</v>
      </c>
      <c r="AU69" s="7">
        <f t="shared" si="1"/>
        <v>53</v>
      </c>
      <c r="AV69" s="7">
        <f t="shared" si="1"/>
        <v>53</v>
      </c>
      <c r="AW69" s="7">
        <f t="shared" ref="AW69:CB69" si="2">AV69-SUM(AW6:AW68)</f>
        <v>53</v>
      </c>
      <c r="AX69" s="7">
        <f t="shared" si="2"/>
        <v>53</v>
      </c>
      <c r="AY69" s="7">
        <f t="shared" si="2"/>
        <v>53</v>
      </c>
      <c r="AZ69" s="7">
        <f t="shared" si="2"/>
        <v>53</v>
      </c>
      <c r="BA69" s="7">
        <f t="shared" si="2"/>
        <v>53</v>
      </c>
      <c r="BB69" s="7">
        <f t="shared" si="2"/>
        <v>53</v>
      </c>
      <c r="BC69" s="7">
        <f t="shared" si="2"/>
        <v>53</v>
      </c>
      <c r="BD69" s="7">
        <f t="shared" si="2"/>
        <v>53</v>
      </c>
      <c r="BE69" s="7">
        <f t="shared" si="2"/>
        <v>53</v>
      </c>
      <c r="BF69" s="7">
        <f t="shared" si="2"/>
        <v>53</v>
      </c>
      <c r="BG69" s="7">
        <f t="shared" si="2"/>
        <v>53</v>
      </c>
      <c r="BH69" s="7">
        <f t="shared" si="2"/>
        <v>53</v>
      </c>
      <c r="BI69" s="7">
        <f t="shared" si="2"/>
        <v>53</v>
      </c>
      <c r="BJ69" s="7">
        <f t="shared" si="2"/>
        <v>53</v>
      </c>
      <c r="BK69" s="7">
        <f t="shared" si="2"/>
        <v>53</v>
      </c>
      <c r="BL69" s="7">
        <f t="shared" si="2"/>
        <v>53</v>
      </c>
      <c r="BM69" s="7">
        <f t="shared" si="2"/>
        <v>53</v>
      </c>
      <c r="BN69" s="7">
        <f t="shared" si="2"/>
        <v>53</v>
      </c>
      <c r="BO69" s="7">
        <f t="shared" si="2"/>
        <v>53</v>
      </c>
      <c r="BP69" s="7">
        <f t="shared" si="2"/>
        <v>53</v>
      </c>
      <c r="BQ69" s="7">
        <f t="shared" si="2"/>
        <v>53</v>
      </c>
      <c r="BR69" s="7">
        <f t="shared" si="2"/>
        <v>53</v>
      </c>
      <c r="BS69" s="7">
        <f t="shared" si="2"/>
        <v>53</v>
      </c>
      <c r="BT69" s="7">
        <f t="shared" si="2"/>
        <v>53</v>
      </c>
      <c r="BU69" s="7">
        <f t="shared" si="2"/>
        <v>53</v>
      </c>
      <c r="BV69" s="7">
        <f t="shared" si="2"/>
        <v>53</v>
      </c>
      <c r="BW69" s="7">
        <f t="shared" si="2"/>
        <v>53</v>
      </c>
      <c r="BX69" s="7">
        <f t="shared" si="2"/>
        <v>53</v>
      </c>
      <c r="BY69" s="7">
        <f t="shared" si="2"/>
        <v>53</v>
      </c>
      <c r="BZ69" s="7">
        <f t="shared" si="2"/>
        <v>53</v>
      </c>
      <c r="CA69" s="7">
        <f t="shared" si="2"/>
        <v>53</v>
      </c>
    </row>
    <row r="70" spans="2:79" ht="15.6" x14ac:dyDescent="0.3">
      <c r="B70" s="22" t="s">
        <v>99</v>
      </c>
      <c r="C70" s="22"/>
      <c r="D70" s="3">
        <f>SUM(D6:D68)</f>
        <v>63</v>
      </c>
      <c r="E70" s="4">
        <f>$D$70-($D$70/63*1)</f>
        <v>62</v>
      </c>
      <c r="F70" s="4">
        <f>$D$70-($D$70/63*2)</f>
        <v>61</v>
      </c>
      <c r="G70" s="4">
        <f>$D$70-($D$70/63*3)</f>
        <v>60</v>
      </c>
      <c r="H70" s="4">
        <f>$D$70-($D$70/63*4)</f>
        <v>59</v>
      </c>
      <c r="I70" s="4">
        <f>$D$70-($D$70/63*5)</f>
        <v>58</v>
      </c>
      <c r="J70" s="4">
        <f>$D$70-($D$70/63*6)</f>
        <v>57</v>
      </c>
      <c r="K70" s="4">
        <f>$D$70-($D$70/63*7)</f>
        <v>56</v>
      </c>
      <c r="L70" s="4">
        <f>$D$70-($D$70/63*8)</f>
        <v>55</v>
      </c>
      <c r="M70" s="4">
        <f>$D$70-($D$70/63*9)</f>
        <v>54</v>
      </c>
      <c r="N70" s="4">
        <f>$D$70-($D$70/63*10)</f>
        <v>53</v>
      </c>
      <c r="O70" s="4">
        <f>$D$70-($D$70/63*11)</f>
        <v>52</v>
      </c>
      <c r="P70" s="4">
        <f>$D$70-($D$70/63*12)</f>
        <v>51</v>
      </c>
      <c r="Q70" s="4">
        <f>$D$70-($D$70/63*13)</f>
        <v>50</v>
      </c>
      <c r="R70" s="4">
        <f>$D$70-($D$70/63*14)</f>
        <v>49</v>
      </c>
      <c r="S70" s="4">
        <f>$D$70-($D$70/63*15)</f>
        <v>48</v>
      </c>
      <c r="T70" s="4">
        <f>$D$70-($D$70/63*16)</f>
        <v>47</v>
      </c>
      <c r="U70" s="4">
        <f>$D$70-($D$70/63*17)</f>
        <v>46</v>
      </c>
      <c r="V70" s="4">
        <f>$D$70-($D$70/63*18)</f>
        <v>45</v>
      </c>
      <c r="W70" s="4">
        <f>$D$70-($D$70/63*19)</f>
        <v>44</v>
      </c>
      <c r="X70" s="4">
        <f>$D$70-($D$70/63*20)</f>
        <v>43</v>
      </c>
      <c r="Y70" s="4">
        <f>$D$70-($D$70/63*21)</f>
        <v>42</v>
      </c>
      <c r="Z70" s="4">
        <f>$D$70-($D$70/63*22)</f>
        <v>41</v>
      </c>
      <c r="AA70" s="4">
        <f>$D$70-($D$70/63*23)</f>
        <v>40</v>
      </c>
      <c r="AB70" s="4">
        <f>$D$70-($D$70/63*24)</f>
        <v>39</v>
      </c>
      <c r="AC70" s="4">
        <f>$D$70-($D$70/63*25)</f>
        <v>38</v>
      </c>
      <c r="AD70" s="4">
        <f>$D$70-($D$70/63*26)</f>
        <v>37</v>
      </c>
      <c r="AE70" s="4">
        <f>$D$70-($D$70/63*27)</f>
        <v>36</v>
      </c>
      <c r="AF70" s="4">
        <f>$D$70-($D$70/63*28)</f>
        <v>35</v>
      </c>
      <c r="AG70" s="4">
        <f>$D$70-($D$70/63*29)</f>
        <v>34</v>
      </c>
      <c r="AH70" s="4">
        <f>$D$70-($D$70/63*30)</f>
        <v>33</v>
      </c>
      <c r="AI70" s="4">
        <f>$D$70-($D$70/63*31)</f>
        <v>32</v>
      </c>
      <c r="AJ70" s="4">
        <f>$D$70-($D$70/63*32)</f>
        <v>31</v>
      </c>
      <c r="AK70" s="4">
        <f>$D$70-($D$70/63*33)</f>
        <v>30</v>
      </c>
      <c r="AL70" s="4">
        <f>$D$70-($D$70/63*34)</f>
        <v>29</v>
      </c>
      <c r="AM70" s="4">
        <f>$D$70-($D$70/63*35)</f>
        <v>28</v>
      </c>
      <c r="AN70" s="4">
        <f>$D$70-($D$70/63*36)</f>
        <v>27</v>
      </c>
      <c r="AO70" s="4">
        <f>$D$70-($D$70/63*37)</f>
        <v>26</v>
      </c>
      <c r="AP70" s="4">
        <f>$D$70-($D$70/63*38)</f>
        <v>25</v>
      </c>
      <c r="AQ70" s="4">
        <f>$D$70-($D$70/63*39)</f>
        <v>24</v>
      </c>
      <c r="AR70" s="4">
        <f>$D$70-($D$70/63*40)</f>
        <v>23</v>
      </c>
      <c r="AS70" s="4">
        <f>$D$70-($D$70/63*41)</f>
        <v>22</v>
      </c>
      <c r="AT70" s="4">
        <f>$D$70-($D$70/63*42)</f>
        <v>21</v>
      </c>
      <c r="AU70" s="4">
        <f>$D$70-($D$70/63*43)</f>
        <v>20</v>
      </c>
      <c r="AV70" s="4">
        <f>$D$70-($D$70/63*44)</f>
        <v>19</v>
      </c>
      <c r="AW70" s="4">
        <f>$D$70-($D$70/63*45)</f>
        <v>18</v>
      </c>
      <c r="AX70" s="4">
        <f>$D$70-($D$70/63*46)</f>
        <v>17</v>
      </c>
      <c r="AY70" s="4">
        <f>$D$70-($D$70/63*47)</f>
        <v>16</v>
      </c>
      <c r="AZ70" s="4">
        <f>$D$70-($D$70/63*48)</f>
        <v>15</v>
      </c>
      <c r="BA70" s="4">
        <f>$D$70-($D$70/63*49)</f>
        <v>14</v>
      </c>
      <c r="BB70" s="4">
        <f>$D$70-($D$70/63*50)</f>
        <v>13</v>
      </c>
      <c r="BC70" s="4">
        <f>$D$70-($D$70/63*51)</f>
        <v>12</v>
      </c>
      <c r="BD70" s="4">
        <f>$D$70-($D$70/63*52)</f>
        <v>11</v>
      </c>
      <c r="BE70" s="4">
        <f>$D$70-($D$70/63*53)</f>
        <v>10</v>
      </c>
      <c r="BF70" s="4">
        <f>$D$70-($D$70/63*54)</f>
        <v>9</v>
      </c>
      <c r="BG70" s="4">
        <f>$D$70-($D$70/63*55)</f>
        <v>8</v>
      </c>
      <c r="BH70" s="4">
        <f>$D$70-($D$70/63*56)</f>
        <v>7</v>
      </c>
      <c r="BI70" s="4">
        <f>$D$70-($D$70/63*57)</f>
        <v>6</v>
      </c>
      <c r="BJ70" s="4">
        <f>$D$70-($D$70/63*58)</f>
        <v>5</v>
      </c>
      <c r="BK70" s="4">
        <f>$D$70-($D$70/63*59)</f>
        <v>4</v>
      </c>
      <c r="BL70" s="4">
        <f>$D$70-($D$70/63*60)</f>
        <v>3</v>
      </c>
      <c r="BM70" s="4">
        <f>$D$70-($D$70/63*61)</f>
        <v>2</v>
      </c>
      <c r="BN70" s="4">
        <f>$D$70-($D$70/63*62)</f>
        <v>1</v>
      </c>
      <c r="BO70" s="4">
        <f t="shared" ref="BO70:CA70" si="3">$D$70-($D$70/63*63)</f>
        <v>0</v>
      </c>
      <c r="BP70" s="4">
        <f t="shared" si="3"/>
        <v>0</v>
      </c>
      <c r="BQ70" s="4">
        <f t="shared" si="3"/>
        <v>0</v>
      </c>
      <c r="BR70" s="4">
        <f t="shared" si="3"/>
        <v>0</v>
      </c>
      <c r="BS70" s="4">
        <f t="shared" si="3"/>
        <v>0</v>
      </c>
      <c r="BT70" s="4">
        <f t="shared" si="3"/>
        <v>0</v>
      </c>
      <c r="BU70" s="4">
        <f t="shared" si="3"/>
        <v>0</v>
      </c>
      <c r="BV70" s="4">
        <f t="shared" si="3"/>
        <v>0</v>
      </c>
      <c r="BW70" s="4">
        <f t="shared" si="3"/>
        <v>0</v>
      </c>
      <c r="BX70" s="4">
        <f t="shared" si="3"/>
        <v>0</v>
      </c>
      <c r="BY70" s="4">
        <f t="shared" si="3"/>
        <v>0</v>
      </c>
      <c r="BZ70" s="4">
        <f t="shared" si="3"/>
        <v>0</v>
      </c>
      <c r="CA70" s="4">
        <f t="shared" si="3"/>
        <v>0</v>
      </c>
    </row>
  </sheetData>
  <mergeCells count="6">
    <mergeCell ref="P2:CA3"/>
    <mergeCell ref="B70:C70"/>
    <mergeCell ref="B69:C69"/>
    <mergeCell ref="C4:C5"/>
    <mergeCell ref="B4:B5"/>
    <mergeCell ref="B2:O3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Allen Pieter</dc:creator>
  <cp:lastModifiedBy>Loubna Faress</cp:lastModifiedBy>
  <dcterms:created xsi:type="dcterms:W3CDTF">2023-11-16T08:27:11Z</dcterms:created>
  <dcterms:modified xsi:type="dcterms:W3CDTF">2023-11-21T13:29:35Z</dcterms:modified>
</cp:coreProperties>
</file>