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8610" windowHeight="6345"/>
  </bookViews>
  <sheets>
    <sheet name="City Wide Expenditures" sheetId="1" r:id="rId1"/>
    <sheet name="City Wide DATA all funds" sheetId="3" state="hidden" r:id="rId2"/>
    <sheet name="All Fund Exp" sheetId="7" r:id="rId3"/>
    <sheet name="GF" sheetId="8" state="hidden" r:id="rId4"/>
    <sheet name="Gen Admin" sheetId="9" state="hidden" r:id="rId5"/>
    <sheet name="PFES" sheetId="10" state="hidden" r:id="rId6"/>
    <sheet name="Police" sheetId="11" state="hidden" r:id="rId7"/>
    <sheet name="Sheet5" sheetId="12" state="hidden" r:id="rId8"/>
    <sheet name="Sheet6" sheetId="13" state="hidden" r:id="rId9"/>
    <sheet name="Sheet7" sheetId="14" state="hidden" r:id="rId10"/>
    <sheet name="Sheet8" sheetId="15" state="hidden" r:id="rId11"/>
  </sheets>
  <externalReferences>
    <externalReference r:id="rId12"/>
    <externalReference r:id="rId13"/>
    <externalReference r:id="rId14"/>
  </externalReferences>
  <definedNames>
    <definedName name="CITYWIDE">#REF!</definedName>
    <definedName name="COMMDEV">'[1]Comm Dev Exp by Dept'!$A$1:$E$87</definedName>
    <definedName name="Cycle_5_6">'[2]GF Interdepartmental'!$A$7:$D$30</definedName>
    <definedName name="EXPBYFUND">[3]Sheet2!$A$1:$E$219</definedName>
    <definedName name="_xlnm.Print_Area" localSheetId="2">'All Fund Exp'!$A$1:$F$270</definedName>
    <definedName name="_xlnm.Print_Area" localSheetId="0">'City Wide Expenditures'!$A$1:$B$43</definedName>
  </definedNames>
  <calcPr calcId="145621"/>
</workbook>
</file>

<file path=xl/calcChain.xml><?xml version="1.0" encoding="utf-8"?>
<calcChain xmlns="http://schemas.openxmlformats.org/spreadsheetml/2006/main">
  <c r="B35" i="1" l="1"/>
  <c r="B2" i="1"/>
  <c r="E196" i="7" l="1"/>
  <c r="E195" i="7"/>
  <c r="B101" i="7" l="1"/>
  <c r="B31" i="7" l="1"/>
  <c r="B5" i="1" s="1"/>
  <c r="B4" i="7"/>
  <c r="B5" i="7"/>
  <c r="B6" i="7"/>
  <c r="B7" i="7"/>
  <c r="B8" i="7"/>
  <c r="B9" i="7"/>
  <c r="B3" i="7"/>
  <c r="B270" i="7"/>
  <c r="B29" i="1" s="1"/>
  <c r="B229" i="7"/>
  <c r="B157" i="7"/>
  <c r="B10" i="1" s="1"/>
  <c r="B115" i="7"/>
  <c r="D3" i="7" l="1"/>
  <c r="D9" i="7"/>
  <c r="D8" i="7"/>
  <c r="D7" i="7"/>
  <c r="D6" i="7"/>
  <c r="D5" i="7"/>
  <c r="D4" i="7"/>
  <c r="B59" i="7"/>
  <c r="B8" i="1" s="1"/>
  <c r="B214" i="7" l="1"/>
  <c r="B22" i="1" s="1"/>
  <c r="K8" i="7"/>
  <c r="K9" i="7"/>
  <c r="K10" i="7"/>
  <c r="K12" i="7"/>
  <c r="K13" i="7"/>
  <c r="K14" i="7"/>
  <c r="K15" i="7"/>
  <c r="B27" i="1"/>
  <c r="B185" i="7" l="1"/>
  <c r="B26" i="1" s="1"/>
  <c r="B143" i="7"/>
  <c r="B129" i="7"/>
  <c r="B20" i="1" s="1"/>
  <c r="B19" i="1"/>
  <c r="B21" i="1" l="1"/>
  <c r="B257" i="7" l="1"/>
  <c r="C194" i="7"/>
  <c r="D194" i="7"/>
  <c r="B198" i="7" s="1"/>
  <c r="B10" i="7" s="1"/>
  <c r="F138" i="3"/>
  <c r="F137" i="3"/>
  <c r="K16" i="7" l="1"/>
  <c r="K17" i="7" s="1"/>
  <c r="D10" i="7"/>
  <c r="B28" i="1"/>
  <c r="H27" i="11"/>
  <c r="J27" i="11" s="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10" i="11"/>
  <c r="I27" i="11"/>
  <c r="I5" i="11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B35" i="8"/>
  <c r="B36" i="8"/>
  <c r="B37" i="8"/>
  <c r="B38" i="8"/>
  <c r="B39" i="8"/>
  <c r="B40" i="8"/>
  <c r="B41" i="8"/>
  <c r="B34" i="8"/>
  <c r="D238" i="11"/>
  <c r="C238" i="11"/>
  <c r="B238" i="11"/>
  <c r="E237" i="11"/>
  <c r="E236" i="11"/>
  <c r="E235" i="11"/>
  <c r="E234" i="11"/>
  <c r="E233" i="11"/>
  <c r="E232" i="11"/>
  <c r="E231" i="11"/>
  <c r="E230" i="11"/>
  <c r="D224" i="11"/>
  <c r="C224" i="11"/>
  <c r="E224" i="11" s="1"/>
  <c r="B224" i="11"/>
  <c r="E223" i="11"/>
  <c r="E222" i="11"/>
  <c r="E221" i="11"/>
  <c r="E220" i="11"/>
  <c r="E219" i="11"/>
  <c r="E218" i="11"/>
  <c r="E217" i="11"/>
  <c r="E216" i="11"/>
  <c r="D210" i="15"/>
  <c r="C210" i="15"/>
  <c r="E210" i="15" s="1"/>
  <c r="B210" i="15"/>
  <c r="E209" i="15"/>
  <c r="E208" i="15"/>
  <c r="E207" i="15"/>
  <c r="E206" i="15"/>
  <c r="E205" i="15"/>
  <c r="E204" i="15"/>
  <c r="E203" i="15"/>
  <c r="E202" i="15"/>
  <c r="D196" i="15"/>
  <c r="C196" i="15"/>
  <c r="E196" i="15" s="1"/>
  <c r="B196" i="15"/>
  <c r="E195" i="15"/>
  <c r="E194" i="15"/>
  <c r="E193" i="15"/>
  <c r="E192" i="15"/>
  <c r="E191" i="15"/>
  <c r="E190" i="15"/>
  <c r="E189" i="15"/>
  <c r="E188" i="15"/>
  <c r="D182" i="15"/>
  <c r="C182" i="15"/>
  <c r="E182" i="15" s="1"/>
  <c r="B182" i="15"/>
  <c r="E181" i="15"/>
  <c r="E180" i="15"/>
  <c r="E179" i="15"/>
  <c r="E178" i="15"/>
  <c r="E177" i="15"/>
  <c r="E176" i="15"/>
  <c r="E175" i="15"/>
  <c r="E174" i="15"/>
  <c r="D168" i="15"/>
  <c r="C168" i="15"/>
  <c r="E168" i="15" s="1"/>
  <c r="B168" i="15"/>
  <c r="E167" i="15"/>
  <c r="E166" i="15"/>
  <c r="E165" i="15"/>
  <c r="E164" i="15"/>
  <c r="E163" i="15"/>
  <c r="E162" i="15"/>
  <c r="E161" i="15"/>
  <c r="E160" i="15"/>
  <c r="D154" i="15"/>
  <c r="C154" i="15"/>
  <c r="E154" i="15" s="1"/>
  <c r="B154" i="15"/>
  <c r="E153" i="15"/>
  <c r="E152" i="15"/>
  <c r="E151" i="15"/>
  <c r="E150" i="15"/>
  <c r="E149" i="15"/>
  <c r="E148" i="15"/>
  <c r="E147" i="15"/>
  <c r="E146" i="15"/>
  <c r="D140" i="15"/>
  <c r="E140" i="15" s="1"/>
  <c r="C140" i="15"/>
  <c r="B140" i="15"/>
  <c r="E139" i="15"/>
  <c r="E138" i="15"/>
  <c r="E137" i="15"/>
  <c r="E136" i="15"/>
  <c r="E135" i="15"/>
  <c r="E134" i="15"/>
  <c r="E133" i="15"/>
  <c r="E132" i="15"/>
  <c r="D126" i="15"/>
  <c r="E126" i="15" s="1"/>
  <c r="C126" i="15"/>
  <c r="B126" i="15"/>
  <c r="E125" i="15"/>
  <c r="E124" i="15"/>
  <c r="E123" i="15"/>
  <c r="E122" i="15"/>
  <c r="E121" i="15"/>
  <c r="E120" i="15"/>
  <c r="E119" i="15"/>
  <c r="E118" i="15"/>
  <c r="D112" i="15"/>
  <c r="E112" i="15" s="1"/>
  <c r="C112" i="15"/>
  <c r="B112" i="15"/>
  <c r="E111" i="15"/>
  <c r="E110" i="15"/>
  <c r="E109" i="15"/>
  <c r="E108" i="15"/>
  <c r="E107" i="15"/>
  <c r="E106" i="15"/>
  <c r="E105" i="15"/>
  <c r="E104" i="15"/>
  <c r="D98" i="15"/>
  <c r="E98" i="15" s="1"/>
  <c r="C98" i="15"/>
  <c r="B98" i="15"/>
  <c r="E97" i="15"/>
  <c r="E96" i="15"/>
  <c r="E95" i="15"/>
  <c r="E94" i="15"/>
  <c r="E93" i="15"/>
  <c r="E92" i="15"/>
  <c r="E91" i="15"/>
  <c r="E90" i="15"/>
  <c r="D84" i="15"/>
  <c r="E84" i="15" s="1"/>
  <c r="C84" i="15"/>
  <c r="B84" i="15"/>
  <c r="E83" i="15"/>
  <c r="E82" i="15"/>
  <c r="E81" i="15"/>
  <c r="E80" i="15"/>
  <c r="E79" i="15"/>
  <c r="E78" i="15"/>
  <c r="E77" i="15"/>
  <c r="E76" i="15"/>
  <c r="D70" i="15"/>
  <c r="E70" i="15" s="1"/>
  <c r="C70" i="15"/>
  <c r="B70" i="15"/>
  <c r="E69" i="15"/>
  <c r="E68" i="15"/>
  <c r="E67" i="15"/>
  <c r="E66" i="15"/>
  <c r="E65" i="15"/>
  <c r="E64" i="15"/>
  <c r="E63" i="15"/>
  <c r="E62" i="15"/>
  <c r="D56" i="15"/>
  <c r="E56" i="15" s="1"/>
  <c r="C56" i="15"/>
  <c r="B56" i="15"/>
  <c r="E55" i="15"/>
  <c r="E54" i="15"/>
  <c r="E53" i="15"/>
  <c r="E52" i="15"/>
  <c r="E51" i="15"/>
  <c r="E50" i="15"/>
  <c r="E49" i="15"/>
  <c r="E48" i="15"/>
  <c r="D42" i="15"/>
  <c r="E42" i="15" s="1"/>
  <c r="C42" i="15"/>
  <c r="B42" i="15"/>
  <c r="E41" i="15"/>
  <c r="E40" i="15"/>
  <c r="E39" i="15"/>
  <c r="E38" i="15"/>
  <c r="E37" i="15"/>
  <c r="E36" i="15"/>
  <c r="E35" i="15"/>
  <c r="E34" i="15"/>
  <c r="D28" i="15"/>
  <c r="E28" i="15" s="1"/>
  <c r="C28" i="15"/>
  <c r="B28" i="15"/>
  <c r="E27" i="15"/>
  <c r="E26" i="15"/>
  <c r="E25" i="15"/>
  <c r="E24" i="15"/>
  <c r="E23" i="15"/>
  <c r="E22" i="15"/>
  <c r="E21" i="15"/>
  <c r="E20" i="15"/>
  <c r="D14" i="15"/>
  <c r="E14" i="15" s="1"/>
  <c r="C14" i="15"/>
  <c r="B14" i="15"/>
  <c r="E13" i="15"/>
  <c r="E12" i="15"/>
  <c r="E11" i="15"/>
  <c r="E10" i="15"/>
  <c r="E9" i="15"/>
  <c r="E8" i="15"/>
  <c r="E7" i="15"/>
  <c r="E6" i="15"/>
  <c r="D210" i="14"/>
  <c r="C210" i="14"/>
  <c r="E210" i="14" s="1"/>
  <c r="B210" i="14"/>
  <c r="E209" i="14"/>
  <c r="E208" i="14"/>
  <c r="E207" i="14"/>
  <c r="E206" i="14"/>
  <c r="E205" i="14"/>
  <c r="E204" i="14"/>
  <c r="E203" i="14"/>
  <c r="E202" i="14"/>
  <c r="D196" i="14"/>
  <c r="C196" i="14"/>
  <c r="E196" i="14" s="1"/>
  <c r="B196" i="14"/>
  <c r="E195" i="14"/>
  <c r="E194" i="14"/>
  <c r="E193" i="14"/>
  <c r="E192" i="14"/>
  <c r="E191" i="14"/>
  <c r="E190" i="14"/>
  <c r="E189" i="14"/>
  <c r="E188" i="14"/>
  <c r="D182" i="14"/>
  <c r="C182" i="14"/>
  <c r="E182" i="14" s="1"/>
  <c r="B182" i="14"/>
  <c r="E181" i="14"/>
  <c r="E180" i="14"/>
  <c r="E179" i="14"/>
  <c r="E178" i="14"/>
  <c r="E177" i="14"/>
  <c r="E176" i="14"/>
  <c r="E175" i="14"/>
  <c r="E174" i="14"/>
  <c r="D168" i="14"/>
  <c r="C168" i="14"/>
  <c r="E168" i="14" s="1"/>
  <c r="B168" i="14"/>
  <c r="E167" i="14"/>
  <c r="E166" i="14"/>
  <c r="E165" i="14"/>
  <c r="E164" i="14"/>
  <c r="E163" i="14"/>
  <c r="E162" i="14"/>
  <c r="E161" i="14"/>
  <c r="E160" i="14"/>
  <c r="D154" i="14"/>
  <c r="C154" i="14"/>
  <c r="E154" i="14" s="1"/>
  <c r="B154" i="14"/>
  <c r="E153" i="14"/>
  <c r="E152" i="14"/>
  <c r="E151" i="14"/>
  <c r="E150" i="14"/>
  <c r="E149" i="14"/>
  <c r="E148" i="14"/>
  <c r="E147" i="14"/>
  <c r="E146" i="14"/>
  <c r="D140" i="14"/>
  <c r="E140" i="14" s="1"/>
  <c r="C140" i="14"/>
  <c r="B140" i="14"/>
  <c r="E139" i="14"/>
  <c r="E138" i="14"/>
  <c r="E137" i="14"/>
  <c r="E136" i="14"/>
  <c r="E135" i="14"/>
  <c r="E134" i="14"/>
  <c r="E133" i="14"/>
  <c r="E132" i="14"/>
  <c r="D126" i="14"/>
  <c r="E126" i="14" s="1"/>
  <c r="C126" i="14"/>
  <c r="B126" i="14"/>
  <c r="E125" i="14"/>
  <c r="E124" i="14"/>
  <c r="E123" i="14"/>
  <c r="E122" i="14"/>
  <c r="E121" i="14"/>
  <c r="E120" i="14"/>
  <c r="E119" i="14"/>
  <c r="E118" i="14"/>
  <c r="D112" i="14"/>
  <c r="E112" i="14" s="1"/>
  <c r="C112" i="14"/>
  <c r="B112" i="14"/>
  <c r="E111" i="14"/>
  <c r="E110" i="14"/>
  <c r="E109" i="14"/>
  <c r="E108" i="14"/>
  <c r="E107" i="14"/>
  <c r="E106" i="14"/>
  <c r="E105" i="14"/>
  <c r="E104" i="14"/>
  <c r="D98" i="14"/>
  <c r="E98" i="14" s="1"/>
  <c r="C98" i="14"/>
  <c r="B98" i="14"/>
  <c r="E97" i="14"/>
  <c r="E96" i="14"/>
  <c r="E95" i="14"/>
  <c r="E94" i="14"/>
  <c r="E93" i="14"/>
  <c r="E92" i="14"/>
  <c r="E91" i="14"/>
  <c r="E90" i="14"/>
  <c r="D84" i="14"/>
  <c r="E84" i="14" s="1"/>
  <c r="C84" i="14"/>
  <c r="B84" i="14"/>
  <c r="E83" i="14"/>
  <c r="E82" i="14"/>
  <c r="E81" i="14"/>
  <c r="E80" i="14"/>
  <c r="E79" i="14"/>
  <c r="E78" i="14"/>
  <c r="E77" i="14"/>
  <c r="E76" i="14"/>
  <c r="D70" i="14"/>
  <c r="E70" i="14" s="1"/>
  <c r="C70" i="14"/>
  <c r="B70" i="14"/>
  <c r="E69" i="14"/>
  <c r="E68" i="14"/>
  <c r="E67" i="14"/>
  <c r="E66" i="14"/>
  <c r="E65" i="14"/>
  <c r="E64" i="14"/>
  <c r="E63" i="14"/>
  <c r="E62" i="14"/>
  <c r="D56" i="14"/>
  <c r="E56" i="14" s="1"/>
  <c r="C56" i="14"/>
  <c r="B56" i="14"/>
  <c r="E55" i="14"/>
  <c r="E54" i="14"/>
  <c r="E53" i="14"/>
  <c r="E52" i="14"/>
  <c r="E51" i="14"/>
  <c r="E50" i="14"/>
  <c r="E49" i="14"/>
  <c r="E48" i="14"/>
  <c r="D42" i="14"/>
  <c r="E42" i="14" s="1"/>
  <c r="C42" i="14"/>
  <c r="B42" i="14"/>
  <c r="E41" i="14"/>
  <c r="E40" i="14"/>
  <c r="E39" i="14"/>
  <c r="E38" i="14"/>
  <c r="E37" i="14"/>
  <c r="E36" i="14"/>
  <c r="E35" i="14"/>
  <c r="E34" i="14"/>
  <c r="D28" i="14"/>
  <c r="E28" i="14" s="1"/>
  <c r="C28" i="14"/>
  <c r="B28" i="14"/>
  <c r="E27" i="14"/>
  <c r="E26" i="14"/>
  <c r="E25" i="14"/>
  <c r="E24" i="14"/>
  <c r="E23" i="14"/>
  <c r="E22" i="14"/>
  <c r="E21" i="14"/>
  <c r="E20" i="14"/>
  <c r="D14" i="14"/>
  <c r="E14" i="14" s="1"/>
  <c r="C14" i="14"/>
  <c r="B14" i="14"/>
  <c r="E13" i="14"/>
  <c r="E12" i="14"/>
  <c r="E11" i="14"/>
  <c r="E10" i="14"/>
  <c r="E9" i="14"/>
  <c r="E8" i="14"/>
  <c r="E7" i="14"/>
  <c r="E6" i="14"/>
  <c r="D210" i="13"/>
  <c r="C210" i="13"/>
  <c r="E210" i="13" s="1"/>
  <c r="B210" i="13"/>
  <c r="E209" i="13"/>
  <c r="E208" i="13"/>
  <c r="E207" i="13"/>
  <c r="E206" i="13"/>
  <c r="E205" i="13"/>
  <c r="E204" i="13"/>
  <c r="E203" i="13"/>
  <c r="E202" i="13"/>
  <c r="D196" i="13"/>
  <c r="C196" i="13"/>
  <c r="E196" i="13" s="1"/>
  <c r="B196" i="13"/>
  <c r="E195" i="13"/>
  <c r="E194" i="13"/>
  <c r="E193" i="13"/>
  <c r="E192" i="13"/>
  <c r="E191" i="13"/>
  <c r="E190" i="13"/>
  <c r="E189" i="13"/>
  <c r="E188" i="13"/>
  <c r="D182" i="13"/>
  <c r="C182" i="13"/>
  <c r="E182" i="13" s="1"/>
  <c r="B182" i="13"/>
  <c r="E181" i="13"/>
  <c r="E180" i="13"/>
  <c r="E179" i="13"/>
  <c r="E178" i="13"/>
  <c r="E177" i="13"/>
  <c r="E176" i="13"/>
  <c r="E175" i="13"/>
  <c r="E174" i="13"/>
  <c r="D168" i="13"/>
  <c r="C168" i="13"/>
  <c r="E168" i="13" s="1"/>
  <c r="B168" i="13"/>
  <c r="E167" i="13"/>
  <c r="E166" i="13"/>
  <c r="E165" i="13"/>
  <c r="E164" i="13"/>
  <c r="E163" i="13"/>
  <c r="E162" i="13"/>
  <c r="E161" i="13"/>
  <c r="E160" i="13"/>
  <c r="D154" i="13"/>
  <c r="C154" i="13"/>
  <c r="E154" i="13" s="1"/>
  <c r="B154" i="13"/>
  <c r="E153" i="13"/>
  <c r="E152" i="13"/>
  <c r="E151" i="13"/>
  <c r="E150" i="13"/>
  <c r="E149" i="13"/>
  <c r="E148" i="13"/>
  <c r="E147" i="13"/>
  <c r="E146" i="13"/>
  <c r="D140" i="13"/>
  <c r="E140" i="13" s="1"/>
  <c r="C140" i="13"/>
  <c r="B140" i="13"/>
  <c r="E139" i="13"/>
  <c r="E138" i="13"/>
  <c r="E137" i="13"/>
  <c r="E136" i="13"/>
  <c r="E135" i="13"/>
  <c r="E134" i="13"/>
  <c r="E133" i="13"/>
  <c r="E132" i="13"/>
  <c r="D126" i="13"/>
  <c r="E126" i="13" s="1"/>
  <c r="C126" i="13"/>
  <c r="B126" i="13"/>
  <c r="E125" i="13"/>
  <c r="E124" i="13"/>
  <c r="E123" i="13"/>
  <c r="E122" i="13"/>
  <c r="E121" i="13"/>
  <c r="E120" i="13"/>
  <c r="E119" i="13"/>
  <c r="E118" i="13"/>
  <c r="D112" i="13"/>
  <c r="E112" i="13" s="1"/>
  <c r="C112" i="13"/>
  <c r="B112" i="13"/>
  <c r="E111" i="13"/>
  <c r="E110" i="13"/>
  <c r="E109" i="13"/>
  <c r="E108" i="13"/>
  <c r="E107" i="13"/>
  <c r="E106" i="13"/>
  <c r="E105" i="13"/>
  <c r="E104" i="13"/>
  <c r="D98" i="13"/>
  <c r="E98" i="13" s="1"/>
  <c r="C98" i="13"/>
  <c r="B98" i="13"/>
  <c r="E97" i="13"/>
  <c r="E96" i="13"/>
  <c r="E95" i="13"/>
  <c r="E94" i="13"/>
  <c r="E93" i="13"/>
  <c r="E92" i="13"/>
  <c r="E91" i="13"/>
  <c r="E90" i="13"/>
  <c r="D84" i="13"/>
  <c r="E84" i="13" s="1"/>
  <c r="C84" i="13"/>
  <c r="B84" i="13"/>
  <c r="E83" i="13"/>
  <c r="E82" i="13"/>
  <c r="E81" i="13"/>
  <c r="E80" i="13"/>
  <c r="E79" i="13"/>
  <c r="E78" i="13"/>
  <c r="E77" i="13"/>
  <c r="E76" i="13"/>
  <c r="D70" i="13"/>
  <c r="E70" i="13" s="1"/>
  <c r="C70" i="13"/>
  <c r="B70" i="13"/>
  <c r="E69" i="13"/>
  <c r="E68" i="13"/>
  <c r="E67" i="13"/>
  <c r="E66" i="13"/>
  <c r="E65" i="13"/>
  <c r="E64" i="13"/>
  <c r="E63" i="13"/>
  <c r="E62" i="13"/>
  <c r="D56" i="13"/>
  <c r="E56" i="13" s="1"/>
  <c r="C56" i="13"/>
  <c r="B56" i="13"/>
  <c r="E55" i="13"/>
  <c r="E54" i="13"/>
  <c r="E53" i="13"/>
  <c r="E52" i="13"/>
  <c r="E51" i="13"/>
  <c r="E50" i="13"/>
  <c r="E49" i="13"/>
  <c r="E48" i="13"/>
  <c r="D42" i="13"/>
  <c r="E42" i="13" s="1"/>
  <c r="C42" i="13"/>
  <c r="B42" i="13"/>
  <c r="E41" i="13"/>
  <c r="E40" i="13"/>
  <c r="E39" i="13"/>
  <c r="E38" i="13"/>
  <c r="E37" i="13"/>
  <c r="E36" i="13"/>
  <c r="E35" i="13"/>
  <c r="E34" i="13"/>
  <c r="D28" i="13"/>
  <c r="E28" i="13" s="1"/>
  <c r="C28" i="13"/>
  <c r="B28" i="13"/>
  <c r="E27" i="13"/>
  <c r="E26" i="13"/>
  <c r="E25" i="13"/>
  <c r="E24" i="13"/>
  <c r="E23" i="13"/>
  <c r="E22" i="13"/>
  <c r="E21" i="13"/>
  <c r="E20" i="13"/>
  <c r="D14" i="13"/>
  <c r="E14" i="13" s="1"/>
  <c r="C14" i="13"/>
  <c r="B14" i="13"/>
  <c r="E13" i="13"/>
  <c r="E12" i="13"/>
  <c r="E11" i="13"/>
  <c r="E10" i="13"/>
  <c r="E9" i="13"/>
  <c r="E8" i="13"/>
  <c r="E7" i="13"/>
  <c r="E6" i="13"/>
  <c r="D210" i="12"/>
  <c r="C210" i="12"/>
  <c r="E210" i="12" s="1"/>
  <c r="B210" i="12"/>
  <c r="E209" i="12"/>
  <c r="E208" i="12"/>
  <c r="E207" i="12"/>
  <c r="E206" i="12"/>
  <c r="E205" i="12"/>
  <c r="E204" i="12"/>
  <c r="E203" i="12"/>
  <c r="E202" i="12"/>
  <c r="D196" i="12"/>
  <c r="C196" i="12"/>
  <c r="E196" i="12" s="1"/>
  <c r="B196" i="12"/>
  <c r="E195" i="12"/>
  <c r="E194" i="12"/>
  <c r="E193" i="12"/>
  <c r="E192" i="12"/>
  <c r="E191" i="12"/>
  <c r="E190" i="12"/>
  <c r="E189" i="12"/>
  <c r="E188" i="12"/>
  <c r="D182" i="12"/>
  <c r="C182" i="12"/>
  <c r="E182" i="12" s="1"/>
  <c r="B182" i="12"/>
  <c r="E181" i="12"/>
  <c r="E180" i="12"/>
  <c r="E179" i="12"/>
  <c r="E178" i="12"/>
  <c r="E177" i="12"/>
  <c r="E176" i="12"/>
  <c r="E175" i="12"/>
  <c r="E174" i="12"/>
  <c r="D168" i="12"/>
  <c r="C168" i="12"/>
  <c r="E168" i="12" s="1"/>
  <c r="B168" i="12"/>
  <c r="E167" i="12"/>
  <c r="E166" i="12"/>
  <c r="E165" i="12"/>
  <c r="E164" i="12"/>
  <c r="E163" i="12"/>
  <c r="E162" i="12"/>
  <c r="E161" i="12"/>
  <c r="E160" i="12"/>
  <c r="D154" i="12"/>
  <c r="C154" i="12"/>
  <c r="E154" i="12" s="1"/>
  <c r="B154" i="12"/>
  <c r="E153" i="12"/>
  <c r="E152" i="12"/>
  <c r="E151" i="12"/>
  <c r="E150" i="12"/>
  <c r="E149" i="12"/>
  <c r="E148" i="12"/>
  <c r="E147" i="12"/>
  <c r="E146" i="12"/>
  <c r="D140" i="12"/>
  <c r="C140" i="12"/>
  <c r="E140" i="12" s="1"/>
  <c r="B140" i="12"/>
  <c r="E139" i="12"/>
  <c r="E138" i="12"/>
  <c r="E137" i="12"/>
  <c r="E136" i="12"/>
  <c r="E135" i="12"/>
  <c r="E134" i="12"/>
  <c r="E133" i="12"/>
  <c r="E132" i="12"/>
  <c r="D126" i="12"/>
  <c r="E126" i="12" s="1"/>
  <c r="C126" i="12"/>
  <c r="B126" i="12"/>
  <c r="E125" i="12"/>
  <c r="E124" i="12"/>
  <c r="E123" i="12"/>
  <c r="E122" i="12"/>
  <c r="E121" i="12"/>
  <c r="E120" i="12"/>
  <c r="E119" i="12"/>
  <c r="E118" i="12"/>
  <c r="D112" i="12"/>
  <c r="E112" i="12" s="1"/>
  <c r="C112" i="12"/>
  <c r="B112" i="12"/>
  <c r="E111" i="12"/>
  <c r="E110" i="12"/>
  <c r="E109" i="12"/>
  <c r="E108" i="12"/>
  <c r="E107" i="12"/>
  <c r="E106" i="12"/>
  <c r="E105" i="12"/>
  <c r="E104" i="12"/>
  <c r="D98" i="12"/>
  <c r="E98" i="12" s="1"/>
  <c r="C98" i="12"/>
  <c r="B98" i="12"/>
  <c r="E97" i="12"/>
  <c r="E96" i="12"/>
  <c r="E95" i="12"/>
  <c r="E94" i="12"/>
  <c r="E93" i="12"/>
  <c r="E92" i="12"/>
  <c r="E91" i="12"/>
  <c r="E90" i="12"/>
  <c r="D84" i="12"/>
  <c r="E84" i="12" s="1"/>
  <c r="C84" i="12"/>
  <c r="B84" i="12"/>
  <c r="E83" i="12"/>
  <c r="E82" i="12"/>
  <c r="E81" i="12"/>
  <c r="E80" i="12"/>
  <c r="E79" i="12"/>
  <c r="E78" i="12"/>
  <c r="E77" i="12"/>
  <c r="E76" i="12"/>
  <c r="D70" i="12"/>
  <c r="E70" i="12" s="1"/>
  <c r="C70" i="12"/>
  <c r="B70" i="12"/>
  <c r="E69" i="12"/>
  <c r="E68" i="12"/>
  <c r="E67" i="12"/>
  <c r="E66" i="12"/>
  <c r="E65" i="12"/>
  <c r="E64" i="12"/>
  <c r="E63" i="12"/>
  <c r="E62" i="12"/>
  <c r="D56" i="12"/>
  <c r="E56" i="12" s="1"/>
  <c r="C56" i="12"/>
  <c r="B56" i="12"/>
  <c r="E55" i="12"/>
  <c r="E54" i="12"/>
  <c r="E53" i="12"/>
  <c r="E52" i="12"/>
  <c r="E51" i="12"/>
  <c r="E50" i="12"/>
  <c r="E49" i="12"/>
  <c r="E48" i="12"/>
  <c r="D42" i="12"/>
  <c r="E42" i="12" s="1"/>
  <c r="C42" i="12"/>
  <c r="B42" i="12"/>
  <c r="E41" i="12"/>
  <c r="E40" i="12"/>
  <c r="E39" i="12"/>
  <c r="E38" i="12"/>
  <c r="E37" i="12"/>
  <c r="E36" i="12"/>
  <c r="E35" i="12"/>
  <c r="E34" i="12"/>
  <c r="D28" i="12"/>
  <c r="E28" i="12" s="1"/>
  <c r="C28" i="12"/>
  <c r="B28" i="12"/>
  <c r="E27" i="12"/>
  <c r="E26" i="12"/>
  <c r="E25" i="12"/>
  <c r="E24" i="12"/>
  <c r="E23" i="12"/>
  <c r="E22" i="12"/>
  <c r="E21" i="12"/>
  <c r="E20" i="12"/>
  <c r="D14" i="12"/>
  <c r="E14" i="12" s="1"/>
  <c r="C14" i="12"/>
  <c r="B14" i="12"/>
  <c r="E13" i="12"/>
  <c r="E12" i="12"/>
  <c r="E11" i="12"/>
  <c r="E10" i="12"/>
  <c r="E9" i="12"/>
  <c r="E8" i="12"/>
  <c r="E7" i="12"/>
  <c r="E6" i="12"/>
  <c r="D210" i="11"/>
  <c r="C210" i="11"/>
  <c r="E210" i="11" s="1"/>
  <c r="B210" i="11"/>
  <c r="E209" i="11"/>
  <c r="E208" i="11"/>
  <c r="E207" i="11"/>
  <c r="E206" i="11"/>
  <c r="E205" i="11"/>
  <c r="E204" i="11"/>
  <c r="E203" i="11"/>
  <c r="E202" i="11"/>
  <c r="D196" i="11"/>
  <c r="C196" i="11"/>
  <c r="E196" i="11" s="1"/>
  <c r="B196" i="11"/>
  <c r="E195" i="11"/>
  <c r="E194" i="11"/>
  <c r="E193" i="11"/>
  <c r="E192" i="11"/>
  <c r="E191" i="11"/>
  <c r="E190" i="11"/>
  <c r="E189" i="11"/>
  <c r="E188" i="11"/>
  <c r="D182" i="11"/>
  <c r="C182" i="11"/>
  <c r="E182" i="11" s="1"/>
  <c r="B182" i="11"/>
  <c r="E181" i="11"/>
  <c r="E180" i="11"/>
  <c r="E179" i="11"/>
  <c r="E178" i="11"/>
  <c r="E177" i="11"/>
  <c r="E176" i="11"/>
  <c r="E175" i="11"/>
  <c r="E174" i="11"/>
  <c r="D168" i="11"/>
  <c r="C168" i="11"/>
  <c r="E168" i="11" s="1"/>
  <c r="B168" i="11"/>
  <c r="E167" i="11"/>
  <c r="E166" i="11"/>
  <c r="E165" i="11"/>
  <c r="E164" i="11"/>
  <c r="E163" i="11"/>
  <c r="E162" i="11"/>
  <c r="E161" i="11"/>
  <c r="E160" i="11"/>
  <c r="D154" i="11"/>
  <c r="C154" i="11"/>
  <c r="E154" i="11" s="1"/>
  <c r="B154" i="11"/>
  <c r="E153" i="11"/>
  <c r="E152" i="11"/>
  <c r="E151" i="11"/>
  <c r="E150" i="11"/>
  <c r="E149" i="11"/>
  <c r="E148" i="11"/>
  <c r="E147" i="11"/>
  <c r="E146" i="11"/>
  <c r="D140" i="11"/>
  <c r="C140" i="11"/>
  <c r="E140" i="11" s="1"/>
  <c r="B140" i="11"/>
  <c r="E139" i="11"/>
  <c r="E138" i="11"/>
  <c r="E137" i="11"/>
  <c r="E136" i="11"/>
  <c r="E135" i="11"/>
  <c r="E134" i="11"/>
  <c r="E133" i="11"/>
  <c r="E132" i="11"/>
  <c r="D126" i="11"/>
  <c r="C126" i="11"/>
  <c r="B126" i="11"/>
  <c r="E125" i="11"/>
  <c r="E124" i="11"/>
  <c r="E123" i="11"/>
  <c r="E122" i="11"/>
  <c r="E121" i="11"/>
  <c r="E120" i="11"/>
  <c r="E119" i="11"/>
  <c r="E118" i="11"/>
  <c r="D112" i="11"/>
  <c r="C112" i="11"/>
  <c r="B112" i="11"/>
  <c r="E111" i="11"/>
  <c r="E110" i="11"/>
  <c r="E109" i="11"/>
  <c r="E108" i="11"/>
  <c r="E107" i="11"/>
  <c r="E106" i="11"/>
  <c r="E105" i="11"/>
  <c r="E104" i="11"/>
  <c r="D98" i="11"/>
  <c r="C98" i="11"/>
  <c r="B98" i="11"/>
  <c r="E97" i="11"/>
  <c r="E96" i="11"/>
  <c r="E95" i="11"/>
  <c r="E94" i="11"/>
  <c r="E93" i="11"/>
  <c r="E92" i="11"/>
  <c r="E91" i="11"/>
  <c r="E90" i="11"/>
  <c r="D84" i="11"/>
  <c r="C84" i="11"/>
  <c r="E84" i="11" s="1"/>
  <c r="B84" i="11"/>
  <c r="E83" i="11"/>
  <c r="E82" i="11"/>
  <c r="E81" i="11"/>
  <c r="E80" i="11"/>
  <c r="E79" i="11"/>
  <c r="E78" i="11"/>
  <c r="E77" i="11"/>
  <c r="E76" i="11"/>
  <c r="D70" i="11"/>
  <c r="C70" i="11"/>
  <c r="B70" i="11"/>
  <c r="E69" i="11"/>
  <c r="E68" i="11"/>
  <c r="E67" i="11"/>
  <c r="E66" i="11"/>
  <c r="E65" i="11"/>
  <c r="E64" i="11"/>
  <c r="E63" i="11"/>
  <c r="E62" i="11"/>
  <c r="D56" i="11"/>
  <c r="C56" i="11"/>
  <c r="E56" i="11" s="1"/>
  <c r="B56" i="11"/>
  <c r="E55" i="11"/>
  <c r="E54" i="11"/>
  <c r="E53" i="11"/>
  <c r="E52" i="11"/>
  <c r="E51" i="11"/>
  <c r="E50" i="11"/>
  <c r="E49" i="11"/>
  <c r="E48" i="11"/>
  <c r="D42" i="11"/>
  <c r="C42" i="11"/>
  <c r="E42" i="11" s="1"/>
  <c r="B42" i="11"/>
  <c r="E41" i="11"/>
  <c r="E40" i="11"/>
  <c r="E39" i="11"/>
  <c r="E38" i="11"/>
  <c r="E37" i="11"/>
  <c r="E36" i="11"/>
  <c r="E35" i="11"/>
  <c r="E34" i="11"/>
  <c r="D28" i="11"/>
  <c r="C28" i="11"/>
  <c r="B28" i="11"/>
  <c r="E27" i="11"/>
  <c r="E26" i="11"/>
  <c r="E25" i="11"/>
  <c r="E24" i="11"/>
  <c r="E23" i="11"/>
  <c r="E22" i="11"/>
  <c r="E21" i="11"/>
  <c r="E20" i="11"/>
  <c r="E13" i="11"/>
  <c r="E12" i="11"/>
  <c r="E11" i="11"/>
  <c r="E10" i="11"/>
  <c r="E9" i="11"/>
  <c r="E8" i="11"/>
  <c r="E7" i="11"/>
  <c r="E6" i="11"/>
  <c r="C14" i="11"/>
  <c r="B14" i="11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B21" i="8"/>
  <c r="B22" i="8"/>
  <c r="B23" i="8"/>
  <c r="B24" i="8"/>
  <c r="B25" i="8"/>
  <c r="B26" i="8"/>
  <c r="B27" i="8"/>
  <c r="B20" i="8"/>
  <c r="D155" i="10"/>
  <c r="C155" i="10"/>
  <c r="B155" i="10"/>
  <c r="E154" i="10"/>
  <c r="E153" i="10"/>
  <c r="E152" i="10"/>
  <c r="E151" i="10"/>
  <c r="E150" i="10"/>
  <c r="E149" i="10"/>
  <c r="E148" i="10"/>
  <c r="E147" i="10"/>
  <c r="D141" i="10"/>
  <c r="C141" i="10"/>
  <c r="B141" i="10"/>
  <c r="E140" i="10"/>
  <c r="E139" i="10"/>
  <c r="E138" i="10"/>
  <c r="E137" i="10"/>
  <c r="E136" i="10"/>
  <c r="E135" i="10"/>
  <c r="E134" i="10"/>
  <c r="E133" i="10"/>
  <c r="D127" i="10"/>
  <c r="C127" i="10"/>
  <c r="E127" i="10" s="1"/>
  <c r="B127" i="10"/>
  <c r="E126" i="10"/>
  <c r="E125" i="10"/>
  <c r="E124" i="10"/>
  <c r="E123" i="10"/>
  <c r="E122" i="10"/>
  <c r="E121" i="10"/>
  <c r="E120" i="10"/>
  <c r="E119" i="10"/>
  <c r="D113" i="10"/>
  <c r="C113" i="10"/>
  <c r="B113" i="10"/>
  <c r="E112" i="10"/>
  <c r="E111" i="10"/>
  <c r="E110" i="10"/>
  <c r="E109" i="10"/>
  <c r="E108" i="10"/>
  <c r="E107" i="10"/>
  <c r="E106" i="10"/>
  <c r="E105" i="10"/>
  <c r="D99" i="10"/>
  <c r="C99" i="10"/>
  <c r="E99" i="10" s="1"/>
  <c r="B99" i="10"/>
  <c r="E98" i="10"/>
  <c r="E97" i="10"/>
  <c r="E96" i="10"/>
  <c r="E95" i="10"/>
  <c r="E94" i="10"/>
  <c r="E93" i="10"/>
  <c r="E92" i="10"/>
  <c r="E91" i="10"/>
  <c r="D85" i="10"/>
  <c r="C85" i="10"/>
  <c r="B85" i="10"/>
  <c r="E84" i="10"/>
  <c r="E83" i="10"/>
  <c r="E82" i="10"/>
  <c r="E81" i="10"/>
  <c r="E80" i="10"/>
  <c r="E79" i="10"/>
  <c r="E78" i="10"/>
  <c r="E77" i="10"/>
  <c r="D71" i="10"/>
  <c r="C71" i="10"/>
  <c r="B71" i="10"/>
  <c r="E70" i="10"/>
  <c r="E69" i="10"/>
  <c r="E68" i="10"/>
  <c r="E67" i="10"/>
  <c r="E66" i="10"/>
  <c r="E65" i="10"/>
  <c r="E64" i="10"/>
  <c r="E63" i="10"/>
  <c r="D57" i="10"/>
  <c r="C57" i="10"/>
  <c r="B57" i="10"/>
  <c r="E56" i="10"/>
  <c r="E55" i="10"/>
  <c r="E54" i="10"/>
  <c r="E53" i="10"/>
  <c r="E52" i="10"/>
  <c r="E51" i="10"/>
  <c r="E50" i="10"/>
  <c r="E49" i="10"/>
  <c r="D42" i="10"/>
  <c r="C42" i="10"/>
  <c r="B42" i="10"/>
  <c r="E41" i="10"/>
  <c r="E40" i="10"/>
  <c r="E39" i="10"/>
  <c r="E38" i="10"/>
  <c r="E37" i="10"/>
  <c r="E36" i="10"/>
  <c r="E35" i="10"/>
  <c r="E34" i="10"/>
  <c r="D28" i="10"/>
  <c r="C28" i="10"/>
  <c r="B28" i="10"/>
  <c r="E27" i="10"/>
  <c r="E26" i="10"/>
  <c r="E25" i="10"/>
  <c r="E24" i="10"/>
  <c r="E23" i="10"/>
  <c r="E22" i="10"/>
  <c r="E21" i="10"/>
  <c r="E20" i="10"/>
  <c r="D14" i="10"/>
  <c r="C14" i="10"/>
  <c r="B14" i="10"/>
  <c r="E13" i="10"/>
  <c r="E12" i="10"/>
  <c r="E11" i="10"/>
  <c r="E10" i="10"/>
  <c r="E9" i="10"/>
  <c r="E8" i="10"/>
  <c r="E7" i="10"/>
  <c r="E6" i="10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B7" i="8"/>
  <c r="B8" i="8"/>
  <c r="B9" i="8"/>
  <c r="B10" i="8"/>
  <c r="B11" i="8"/>
  <c r="B12" i="8"/>
  <c r="B13" i="8"/>
  <c r="B6" i="8"/>
  <c r="D98" i="9"/>
  <c r="E98" i="9" s="1"/>
  <c r="C98" i="9"/>
  <c r="B98" i="9"/>
  <c r="E97" i="9"/>
  <c r="E96" i="9"/>
  <c r="E95" i="9"/>
  <c r="E94" i="9"/>
  <c r="E93" i="9"/>
  <c r="E92" i="9"/>
  <c r="E91" i="9"/>
  <c r="E90" i="9"/>
  <c r="D84" i="9"/>
  <c r="C84" i="9"/>
  <c r="B84" i="9"/>
  <c r="E83" i="9"/>
  <c r="E82" i="9"/>
  <c r="E81" i="9"/>
  <c r="E80" i="9"/>
  <c r="E79" i="9"/>
  <c r="E78" i="9"/>
  <c r="E77" i="9"/>
  <c r="E76" i="9"/>
  <c r="D70" i="9"/>
  <c r="C70" i="9"/>
  <c r="E70" i="9" s="1"/>
  <c r="B70" i="9"/>
  <c r="E69" i="9"/>
  <c r="E68" i="9"/>
  <c r="E67" i="9"/>
  <c r="E66" i="9"/>
  <c r="E65" i="9"/>
  <c r="E64" i="9"/>
  <c r="E63" i="9"/>
  <c r="E62" i="9"/>
  <c r="D56" i="9"/>
  <c r="C56" i="9"/>
  <c r="B56" i="9"/>
  <c r="E55" i="9"/>
  <c r="E54" i="9"/>
  <c r="E53" i="9"/>
  <c r="E52" i="9"/>
  <c r="E51" i="9"/>
  <c r="E50" i="9"/>
  <c r="E49" i="9"/>
  <c r="E48" i="9"/>
  <c r="D42" i="9"/>
  <c r="C42" i="9"/>
  <c r="B42" i="9"/>
  <c r="E41" i="9"/>
  <c r="E40" i="9"/>
  <c r="E39" i="9"/>
  <c r="E38" i="9"/>
  <c r="E37" i="9"/>
  <c r="E36" i="9"/>
  <c r="E35" i="9"/>
  <c r="E34" i="9"/>
  <c r="D28" i="9"/>
  <c r="C28" i="9"/>
  <c r="B28" i="9"/>
  <c r="E27" i="9"/>
  <c r="E26" i="9"/>
  <c r="E25" i="9"/>
  <c r="E24" i="9"/>
  <c r="E23" i="9"/>
  <c r="E22" i="9"/>
  <c r="E21" i="9"/>
  <c r="E20" i="9"/>
  <c r="D14" i="9"/>
  <c r="C14" i="9"/>
  <c r="B14" i="9"/>
  <c r="E13" i="9"/>
  <c r="E12" i="9"/>
  <c r="E11" i="9"/>
  <c r="E10" i="9"/>
  <c r="E9" i="9"/>
  <c r="E8" i="9"/>
  <c r="E7" i="9"/>
  <c r="E6" i="9"/>
  <c r="D98" i="8"/>
  <c r="C98" i="8"/>
  <c r="E98" i="8" s="1"/>
  <c r="B98" i="8"/>
  <c r="E97" i="8"/>
  <c r="E96" i="8"/>
  <c r="E95" i="8"/>
  <c r="E94" i="8"/>
  <c r="E93" i="8"/>
  <c r="E92" i="8"/>
  <c r="E91" i="8"/>
  <c r="E90" i="8"/>
  <c r="D84" i="8"/>
  <c r="C84" i="8"/>
  <c r="E84" i="8" s="1"/>
  <c r="B84" i="8"/>
  <c r="E83" i="8"/>
  <c r="E82" i="8"/>
  <c r="E81" i="8"/>
  <c r="E80" i="8"/>
  <c r="E79" i="8"/>
  <c r="E78" i="8"/>
  <c r="E77" i="8"/>
  <c r="E76" i="8"/>
  <c r="D70" i="8"/>
  <c r="C70" i="8"/>
  <c r="E70" i="8" s="1"/>
  <c r="B70" i="8"/>
  <c r="E69" i="8"/>
  <c r="E68" i="8"/>
  <c r="E67" i="8"/>
  <c r="E66" i="8"/>
  <c r="E65" i="8"/>
  <c r="E64" i="8"/>
  <c r="E63" i="8"/>
  <c r="E62" i="8"/>
  <c r="D56" i="8"/>
  <c r="C56" i="8"/>
  <c r="E56" i="8" s="1"/>
  <c r="B56" i="8"/>
  <c r="E55" i="8"/>
  <c r="E54" i="8"/>
  <c r="E53" i="8"/>
  <c r="E52" i="8"/>
  <c r="E51" i="8"/>
  <c r="E50" i="8"/>
  <c r="E49" i="8"/>
  <c r="E48" i="8"/>
  <c r="D42" i="8"/>
  <c r="C42" i="8"/>
  <c r="E42" i="8" s="1"/>
  <c r="B42" i="8"/>
  <c r="E41" i="8"/>
  <c r="E40" i="8"/>
  <c r="E39" i="8"/>
  <c r="E38" i="8"/>
  <c r="E37" i="8"/>
  <c r="E36" i="8"/>
  <c r="E35" i="8"/>
  <c r="E34" i="8"/>
  <c r="D28" i="8"/>
  <c r="C28" i="8"/>
  <c r="E28" i="8" s="1"/>
  <c r="B28" i="8"/>
  <c r="E27" i="8"/>
  <c r="E26" i="8"/>
  <c r="E25" i="8"/>
  <c r="E24" i="8"/>
  <c r="E23" i="8"/>
  <c r="E22" i="8"/>
  <c r="E21" i="8"/>
  <c r="E20" i="8"/>
  <c r="D14" i="8"/>
  <c r="C14" i="8"/>
  <c r="B14" i="8"/>
  <c r="E13" i="8"/>
  <c r="E12" i="8"/>
  <c r="E11" i="8"/>
  <c r="E10" i="8"/>
  <c r="E9" i="8"/>
  <c r="E8" i="8"/>
  <c r="E7" i="8"/>
  <c r="E6" i="8"/>
  <c r="D11" i="7" l="1"/>
  <c r="E10" i="7" s="1"/>
  <c r="L9" i="7"/>
  <c r="L13" i="7"/>
  <c r="L17" i="7"/>
  <c r="L10" i="7"/>
  <c r="L14" i="7"/>
  <c r="L8" i="7"/>
  <c r="L16" i="7"/>
  <c r="L15" i="7"/>
  <c r="L11" i="7"/>
  <c r="L12" i="7"/>
  <c r="E238" i="11"/>
  <c r="E112" i="11"/>
  <c r="E70" i="11"/>
  <c r="E98" i="11"/>
  <c r="E126" i="11"/>
  <c r="E28" i="11"/>
  <c r="D14" i="11"/>
  <c r="E14" i="11" s="1"/>
  <c r="E14" i="10"/>
  <c r="E42" i="10"/>
  <c r="E141" i="10"/>
  <c r="E155" i="10"/>
  <c r="E113" i="10"/>
  <c r="E85" i="10"/>
  <c r="E71" i="10"/>
  <c r="E57" i="10"/>
  <c r="E28" i="10"/>
  <c r="E84" i="9"/>
  <c r="E56" i="9"/>
  <c r="E42" i="9"/>
  <c r="E28" i="9"/>
  <c r="E14" i="9"/>
  <c r="E14" i="8"/>
  <c r="B244" i="7"/>
  <c r="B199" i="7"/>
  <c r="B12" i="1" s="1"/>
  <c r="B171" i="7"/>
  <c r="B9" i="1" s="1"/>
  <c r="B87" i="7"/>
  <c r="B73" i="7"/>
  <c r="B45" i="7"/>
  <c r="B11" i="1" s="1"/>
  <c r="E6" i="7" l="1"/>
  <c r="E8" i="7"/>
  <c r="E4" i="7"/>
  <c r="E3" i="7"/>
  <c r="E7" i="7"/>
  <c r="E5" i="7"/>
  <c r="E11" i="7"/>
  <c r="E9" i="7"/>
  <c r="B30" i="1"/>
  <c r="B13" i="1"/>
  <c r="B17" i="1"/>
  <c r="B16" i="1"/>
  <c r="B18" i="1"/>
  <c r="B12" i="7"/>
  <c r="B23" i="1" l="1"/>
  <c r="B31" i="1"/>
  <c r="B16" i="7"/>
  <c r="B33" i="1" l="1"/>
  <c r="B40" i="1" s="1"/>
  <c r="B41" i="1" s="1"/>
  <c r="B37" i="1"/>
  <c r="C103" i="3"/>
  <c r="D103" i="3"/>
  <c r="E103" i="3"/>
  <c r="E248" i="3" l="1"/>
  <c r="E240" i="3"/>
  <c r="E238" i="3"/>
  <c r="E236" i="3"/>
  <c r="E231" i="3"/>
  <c r="E227" i="3"/>
  <c r="E224" i="3"/>
  <c r="E222" i="3"/>
  <c r="E220" i="3"/>
  <c r="E219" i="3"/>
  <c r="E213" i="3"/>
  <c r="E205" i="3"/>
  <c r="E196" i="3"/>
  <c r="E194" i="3"/>
  <c r="E192" i="3"/>
  <c r="E184" i="3"/>
  <c r="E177" i="3"/>
  <c r="E162" i="3"/>
  <c r="E158" i="3"/>
  <c r="E136" i="3"/>
  <c r="E133" i="3"/>
  <c r="E124" i="3"/>
  <c r="E105" i="3"/>
  <c r="D219" i="3" l="1"/>
  <c r="C219" i="3"/>
  <c r="C220" i="3"/>
  <c r="D220" i="3"/>
  <c r="D213" i="3"/>
  <c r="C213" i="3"/>
  <c r="D240" i="3"/>
  <c r="C240" i="3"/>
  <c r="D238" i="3"/>
  <c r="C238" i="3"/>
  <c r="D236" i="3"/>
  <c r="C236" i="3"/>
  <c r="D231" i="3"/>
  <c r="C231" i="3"/>
  <c r="D227" i="3"/>
  <c r="C227" i="3"/>
  <c r="D224" i="3"/>
  <c r="C224" i="3"/>
  <c r="D222" i="3"/>
  <c r="C222" i="3"/>
  <c r="D205" i="3"/>
  <c r="C205" i="3"/>
  <c r="D196" i="3"/>
  <c r="C196" i="3"/>
  <c r="D194" i="3"/>
  <c r="C194" i="3"/>
  <c r="D192" i="3"/>
  <c r="C192" i="3"/>
  <c r="D184" i="3"/>
  <c r="C184" i="3"/>
  <c r="D177" i="3"/>
  <c r="C177" i="3"/>
  <c r="D162" i="3"/>
  <c r="C162" i="3"/>
  <c r="D158" i="3"/>
  <c r="C158" i="3"/>
  <c r="D136" i="3"/>
  <c r="C136" i="3"/>
  <c r="D133" i="3"/>
  <c r="C133" i="3"/>
  <c r="D124" i="3"/>
  <c r="C124" i="3"/>
  <c r="D105" i="3"/>
  <c r="C105" i="3"/>
  <c r="D248" i="3" l="1"/>
  <c r="C248" i="3"/>
</calcChain>
</file>

<file path=xl/sharedStrings.xml><?xml version="1.0" encoding="utf-8"?>
<sst xmlns="http://schemas.openxmlformats.org/spreadsheetml/2006/main" count="2362" uniqueCount="370">
  <si>
    <t>% Change</t>
  </si>
  <si>
    <t>Actual</t>
  </si>
  <si>
    <t>Projected</t>
  </si>
  <si>
    <t>General Fund</t>
  </si>
  <si>
    <t>Special Revenue Funds</t>
  </si>
  <si>
    <t>Hazardous Material Team</t>
  </si>
  <si>
    <t>Grant</t>
  </si>
  <si>
    <t>Community Development</t>
  </si>
  <si>
    <t>Public Safety Communications</t>
  </si>
  <si>
    <t>Hotel Motel Tax</t>
  </si>
  <si>
    <t xml:space="preserve">   Subtotal</t>
  </si>
  <si>
    <t>Enterprise Funds</t>
  </si>
  <si>
    <t>Sanitation</t>
  </si>
  <si>
    <t>Civic Center</t>
  </si>
  <si>
    <t>Water</t>
  </si>
  <si>
    <t>Sewer</t>
  </si>
  <si>
    <t>I &amp; D Water</t>
  </si>
  <si>
    <t>Mobility and Parking Services</t>
  </si>
  <si>
    <t>Golf Course</t>
  </si>
  <si>
    <t>Internal Services Funds</t>
  </si>
  <si>
    <t xml:space="preserve">Internal Services </t>
  </si>
  <si>
    <t>Computer Purchase</t>
  </si>
  <si>
    <t>Vehicle Purchase</t>
  </si>
  <si>
    <t>Total</t>
  </si>
  <si>
    <t>TOTAL</t>
  </si>
  <si>
    <t>Proposed</t>
  </si>
  <si>
    <t>2012-2013</t>
  </si>
  <si>
    <t>EXPENDITURES</t>
  </si>
  <si>
    <t>Personal Services</t>
  </si>
  <si>
    <t>Outside Services</t>
  </si>
  <si>
    <t>Commodities</t>
  </si>
  <si>
    <t>Interfund Services</t>
  </si>
  <si>
    <t>Capital Outlay</t>
  </si>
  <si>
    <t>Debt Service</t>
  </si>
  <si>
    <t>Interfund Transfers</t>
  </si>
  <si>
    <t>Other Expenses</t>
  </si>
  <si>
    <t>SUBTOTAL</t>
  </si>
  <si>
    <t>TOTAL EXPENDITURES</t>
  </si>
  <si>
    <t>2011 Actuals</t>
  </si>
  <si>
    <t>2012 RB PROJECTED</t>
  </si>
  <si>
    <t>35 Expenditure/Expense</t>
  </si>
  <si>
    <t>101.0110 Mayor and Aldermen</t>
  </si>
  <si>
    <t>101.0115 Clerk of Council</t>
  </si>
  <si>
    <t>101.0120 City Manager's Office</t>
  </si>
  <si>
    <t>101.0123 Public Information</t>
  </si>
  <si>
    <t>101.0124 ACM Admin &amp; Community Services</t>
  </si>
  <si>
    <t>101.0125 Internal Auditing</t>
  </si>
  <si>
    <t>101.0130 Legal</t>
  </si>
  <si>
    <t>101.0140 Tourism &amp; Film Services</t>
  </si>
  <si>
    <t>101.1101 Managemnt Servs Bureau Chief</t>
  </si>
  <si>
    <t>101.1102 Research and Budget</t>
  </si>
  <si>
    <t>101.1103 Human Resources</t>
  </si>
  <si>
    <t>101.1104 Auditing</t>
  </si>
  <si>
    <t>101.1105 Finance</t>
  </si>
  <si>
    <t>101.1106 Purchasing</t>
  </si>
  <si>
    <t>101.1111 Treasury</t>
  </si>
  <si>
    <t>101.1120 Recorder's Court</t>
  </si>
  <si>
    <t>101.1121 Research Library</t>
  </si>
  <si>
    <t>101.1151 Central Services Direct</t>
  </si>
  <si>
    <t>101.1152 Inventory Management</t>
  </si>
  <si>
    <t>101.1153 Mail &amp; Mun. Bldg Servic</t>
  </si>
  <si>
    <t>101.1155 Risk Administration</t>
  </si>
  <si>
    <t>101.1158 River St Hospitality Ct</t>
  </si>
  <si>
    <t>101.2101 Publc Wks &amp; Wtr Res Bur Chief</t>
  </si>
  <si>
    <t>101.2102 Park and Tree</t>
  </si>
  <si>
    <t>101.2103 Traffic Engineering</t>
  </si>
  <si>
    <t>101.2104 Stormwater Management</t>
  </si>
  <si>
    <t>101.2105 Streets Maintenance</t>
  </si>
  <si>
    <t>101.2111 Cust &amp; Empl Serv Cntr</t>
  </si>
  <si>
    <t>101.3101 Community &amp; Econ Devel Chief</t>
  </si>
  <si>
    <t>101.3102 Development Services</t>
  </si>
  <si>
    <t>101.3104 Community Services Div</t>
  </si>
  <si>
    <t>101.3106 Property Mte Enforcment</t>
  </si>
  <si>
    <t>101.3108 Land Bank Admin</t>
  </si>
  <si>
    <t>101.3119 Citizen Office</t>
  </si>
  <si>
    <t>101.3122 River Street Hospitality CT</t>
  </si>
  <si>
    <t>101.3123 311 Call Center</t>
  </si>
  <si>
    <t>101.3125 Real Property Services</t>
  </si>
  <si>
    <t>101.3130 Step-Up Program</t>
  </si>
  <si>
    <t>101.3205 Economic Development</t>
  </si>
  <si>
    <t>101.3701 Entrepreneurial Ctr</t>
  </si>
  <si>
    <t>101.3702 SBAC - GF</t>
  </si>
  <si>
    <t>101.4201 Police Chief</t>
  </si>
  <si>
    <t>101.4210 Patrol and Special Ops</t>
  </si>
  <si>
    <t>101.4220 Criminal Investigations</t>
  </si>
  <si>
    <t>101.4230 Sav Area Regional Intell Ctr</t>
  </si>
  <si>
    <t>101.4231 Traffic Unit</t>
  </si>
  <si>
    <t>101.4232 School Crossing Guards</t>
  </si>
  <si>
    <t>101.4233 Marine Patrol</t>
  </si>
  <si>
    <t>101.4234 Mounted Patrol</t>
  </si>
  <si>
    <t>101.4235 Canine Unit</t>
  </si>
  <si>
    <t>101.4236 Animal Control</t>
  </si>
  <si>
    <t>101.4237 EMS Administration</t>
  </si>
  <si>
    <t>101.4240 Admin Services Div</t>
  </si>
  <si>
    <t>101.4250 Information Mgmt Div</t>
  </si>
  <si>
    <t>101.4261 Counter Narcotics Team</t>
  </si>
  <si>
    <t>101.4262 Prof Standards &amp; Traini</t>
  </si>
  <si>
    <t>101.4263 Savannah Impact</t>
  </si>
  <si>
    <t>101.4264 Crime Stoppers</t>
  </si>
  <si>
    <t>101.4265 Sav Impact Work Venture</t>
  </si>
  <si>
    <t>101.5101 Fire Adminstration</t>
  </si>
  <si>
    <t>101.5102 City-Wide Emergcy Plann</t>
  </si>
  <si>
    <t>101.5140 Fire Operations</t>
  </si>
  <si>
    <t>101.6101 Pub Fac, Evnts &amp; Serv Bur Chie</t>
  </si>
  <si>
    <t>101.6104 Recreation Services</t>
  </si>
  <si>
    <t>101.6110 Golden Age</t>
  </si>
  <si>
    <t>101.6112 Cultural Affairs</t>
  </si>
  <si>
    <t>101.6114 Coffee Bluff Marina</t>
  </si>
  <si>
    <t>101.6115 Youth Services</t>
  </si>
  <si>
    <t>101.6116 Athletic Services</t>
  </si>
  <si>
    <t>101.6117 Senior Services</t>
  </si>
  <si>
    <t>101.6118 Therapeutic Recreation</t>
  </si>
  <si>
    <t>101.6119 Film Services</t>
  </si>
  <si>
    <t>101.6120 Building and Grounds</t>
  </si>
  <si>
    <t>101.6121 Building &amp; Elec Mainten</t>
  </si>
  <si>
    <t>101.6122 Park and Tree</t>
  </si>
  <si>
    <t>101.6123 Building Design &amp; Const</t>
  </si>
  <si>
    <t>101.6124 City Cemeteries</t>
  </si>
  <si>
    <t>101.8101 Serv Frm Civic Ctr Fund</t>
  </si>
  <si>
    <t>101.8102 Srvcs Frm Santn Fund</t>
  </si>
  <si>
    <t>101.8111 Jail Services</t>
  </si>
  <si>
    <t>101.8112 Battlefield Park</t>
  </si>
  <si>
    <t>101.8113 Other Dues and Membersh</t>
  </si>
  <si>
    <t>101.8114 Other Expenses</t>
  </si>
  <si>
    <t>101.8115 Savh Renwl &amp; Devel Auth</t>
  </si>
  <si>
    <t>101.8117 Other Commnty Promotion</t>
  </si>
  <si>
    <t>101.8121 Cultural Contributions</t>
  </si>
  <si>
    <t>101.8122 Social Contributions</t>
  </si>
  <si>
    <t>101.8123 Youth Futures Authority</t>
  </si>
  <si>
    <t>101.8124 Coastal Heritage Society</t>
  </si>
  <si>
    <t>101.8125 Convntn &amp; Vstrs Bur/Tca</t>
  </si>
  <si>
    <t>101.8126 Metro Planning Commissi</t>
  </si>
  <si>
    <t>101.8131 Early Retirement Savings</t>
  </si>
  <si>
    <t>101.8199 Contingencies</t>
  </si>
  <si>
    <t>101.8904 Trans To Haz-Mat</t>
  </si>
  <si>
    <t>101.8921 Trans To E-Comm Fund</t>
  </si>
  <si>
    <t>101.8922 Trans To CDBG Spec Revs</t>
  </si>
  <si>
    <t>101.8931 Trans To CIP Fund</t>
  </si>
  <si>
    <t>101.8941 Trans To Debt Serv Fund</t>
  </si>
  <si>
    <t>101.8951 Trans To Santn Fund</t>
  </si>
  <si>
    <t>101.8955 Trans To Civic Ctr Fund</t>
  </si>
  <si>
    <t>101.8961 Transfer To TAD Fund</t>
  </si>
  <si>
    <t>104.5155 Hazardous Material Team</t>
  </si>
  <si>
    <t>211.3309 Coastal W/F Cost Pool</t>
  </si>
  <si>
    <t>211.3346 Youthbuild - GF</t>
  </si>
  <si>
    <t>211.3350 WIA - Adult</t>
  </si>
  <si>
    <t>211.3351 WIA - Youth</t>
  </si>
  <si>
    <t>211.3352 WIA - Dislocated Worker</t>
  </si>
  <si>
    <t>211.3360 Youthbuild</t>
  </si>
  <si>
    <t>211.3368 COASTAL WF-ADMIN</t>
  </si>
  <si>
    <t>211.3369 COASTAL WF-PROGRAM EXPENDITURE</t>
  </si>
  <si>
    <t>211.3370 CWF-SAVANNAH ONE STOP CENTER</t>
  </si>
  <si>
    <t>211.3371 CWF-STATESBORO ONE STOP CENTER</t>
  </si>
  <si>
    <t>211.3372 CWF-HINESVILLE ONE STOP CENTER</t>
  </si>
  <si>
    <t>211.3373 CWF-BRUNSWICK ONE STOP CENTER</t>
  </si>
  <si>
    <t>211.3374 CWF-KINGS BAY ONE STOP CENTER</t>
  </si>
  <si>
    <t>211.3375 CWF-EFFINGHAM ONE STOP CENTER</t>
  </si>
  <si>
    <t>211.3376 CWF-CHATHAM YOUTH SUBREGION</t>
  </si>
  <si>
    <t>211.3377 CWF-BRYAN LIBRTY LNG YTH SUBRE</t>
  </si>
  <si>
    <t>211.3378 CWF-BULLOCH EFFINGHAM YTH SUBR</t>
  </si>
  <si>
    <t>211.3379 CWF-CAMDEN GLYNN MCIN YTH SUBR</t>
  </si>
  <si>
    <t>212.3114 Homeland Security</t>
  </si>
  <si>
    <t>212.3117 Fire Grants</t>
  </si>
  <si>
    <t>212.3118 DHS/GA Tech PT Sec Grant</t>
  </si>
  <si>
    <t>212.4281 Aggressive Driving/HEAT</t>
  </si>
  <si>
    <t>212.4282 Justice Assistance Grnt</t>
  </si>
  <si>
    <t>212.6130 Summer Lunch/Leisure Se</t>
  </si>
  <si>
    <t>212.9203 Miscellaneous Grants</t>
  </si>
  <si>
    <t>212.9211 Other Federal Grants</t>
  </si>
  <si>
    <t>213.9203 Miscellaneous Grants</t>
  </si>
  <si>
    <t>213.9204 Other Grants-DCA</t>
  </si>
  <si>
    <t>221.3131 Advcmt Ctr At Moses Jac</t>
  </si>
  <si>
    <t>221.3132 Micro-Business Development</t>
  </si>
  <si>
    <t>221.3202 Comm Planning &amp; Dev</t>
  </si>
  <si>
    <t>221.3203 Housing Dept</t>
  </si>
  <si>
    <t>221.3204 GIS Planning &amp; Support</t>
  </si>
  <si>
    <t>221.3205 Economic Development</t>
  </si>
  <si>
    <t>221.3225 CDBG Carry Forward</t>
  </si>
  <si>
    <t>221.3234 Sec 108 Loan Repayment</t>
  </si>
  <si>
    <t>221.3235 Housing-Proj Delivery</t>
  </si>
  <si>
    <t>221.3252 Relocation</t>
  </si>
  <si>
    <t>221.3253 Rehab/Owner Resident</t>
  </si>
  <si>
    <t>221.3257 Property Management</t>
  </si>
  <si>
    <t>221.3258 Loan Processing Cost</t>
  </si>
  <si>
    <t>221.3259 Emergency Repair</t>
  </si>
  <si>
    <t>221.3262 SNAP IV HDG</t>
  </si>
  <si>
    <t>221.3264 CHSA</t>
  </si>
  <si>
    <t>221.3265 CHSA Admin</t>
  </si>
  <si>
    <t>221.3406 CDBG - Recovery (ARRA)</t>
  </si>
  <si>
    <t>221.3701 Entrepreneurial Ctr</t>
  </si>
  <si>
    <t>221.3901 CDBG Project Reservatns</t>
  </si>
  <si>
    <t>221.3902 ESG Project Reservatns</t>
  </si>
  <si>
    <t>222.3240 Grant - Non-Federal</t>
  </si>
  <si>
    <t>222.3247 HOUSING SUSTAINABILITY</t>
  </si>
  <si>
    <t>222.3256 Rental Rehab P I Expend</t>
  </si>
  <si>
    <t>224.3207 HUD SPG Mlk Rlf</t>
  </si>
  <si>
    <t>224.3209 Other Federal Fds C/F</t>
  </si>
  <si>
    <t>224.3229 Lead Paint Hazard Reduc</t>
  </si>
  <si>
    <t>224.3241 Shelter Care Union Miss</t>
  </si>
  <si>
    <t>224.3242 Shelter Care 08 Renewal</t>
  </si>
  <si>
    <t>224.3261 Shelter Care Iv-R 2010</t>
  </si>
  <si>
    <t>224.3271 Hopwa V-R2 City Admin</t>
  </si>
  <si>
    <t>224.3273 Hopwa IV-R3 City Admin</t>
  </si>
  <si>
    <t>224.3276 Shelter Care II-R 2010</t>
  </si>
  <si>
    <t>224.3407 HPRP</t>
  </si>
  <si>
    <t>224.3447 GEMA Grant HMGP-1686-008</t>
  </si>
  <si>
    <t>224.3448 GEMA Grant HMGP-1761-014</t>
  </si>
  <si>
    <t>224.3449 Grant PDM-PJ-04=GA-2009-001</t>
  </si>
  <si>
    <t>224.3904 Hopwa Project Reservatn</t>
  </si>
  <si>
    <t>227.3150 NSP - Acq &amp; Rehab</t>
  </si>
  <si>
    <t>227.3151 NSP-Redev/Demol/Vac Pro</t>
  </si>
  <si>
    <t>227.3153 NSP-Demol Blight Prop</t>
  </si>
  <si>
    <t>227.3154 NSP-Acq &amp; Rehab-Low Inc</t>
  </si>
  <si>
    <t>227.3155 NSP-Red/Dem/Vac-Low Inc</t>
  </si>
  <si>
    <t>227.3156 NSP -Admin</t>
  </si>
  <si>
    <t>232.3268 CHDO Operating Funds</t>
  </si>
  <si>
    <t>232.3280 Home Carry Forward</t>
  </si>
  <si>
    <t>232.3281 Home Loans City</t>
  </si>
  <si>
    <t>232.3284 CHSA Dev/Habitat</t>
  </si>
  <si>
    <t>232.3285 Home Loans Progrm Incom</t>
  </si>
  <si>
    <t>232.3286 Home Program Admin-City</t>
  </si>
  <si>
    <t>232.3293 Home CHDO Unspecified A</t>
  </si>
  <si>
    <t>241.4251 Public Safety Communica</t>
  </si>
  <si>
    <t>275.8125 Convntn &amp; Vstrs Bur/Tca</t>
  </si>
  <si>
    <t>511.7101 Sanitation Director</t>
  </si>
  <si>
    <t>511.7102 Residential Refuse</t>
  </si>
  <si>
    <t>511.7103 Refuse Disposal</t>
  </si>
  <si>
    <t>511.7104 Street Cleaning</t>
  </si>
  <si>
    <t>511.7105 Commercial Refuse</t>
  </si>
  <si>
    <t>511.7107 Recycling &amp; Litter Serv</t>
  </si>
  <si>
    <t>511.7109 Sanitation Interdepart</t>
  </si>
  <si>
    <t>511.7110 Property Maintenance Enforcmnt</t>
  </si>
  <si>
    <t>521.1112 Utility Services</t>
  </si>
  <si>
    <t>521.2501 Water &amp; Sewer Planning</t>
  </si>
  <si>
    <t>521.2502 Water Supply &amp; Treatmen</t>
  </si>
  <si>
    <t>521.2503 Water Distribution</t>
  </si>
  <si>
    <t>521.2504 Water &amp; Sewer Director</t>
  </si>
  <si>
    <t>521.2505 Asst CM - Utilities/Constr</t>
  </si>
  <si>
    <t>521.2509 Water Interdepartmental</t>
  </si>
  <si>
    <t>521.2551 Sewer Maintenance</t>
  </si>
  <si>
    <t>521.2552 Lift Station Maintenanc</t>
  </si>
  <si>
    <t>521.2553 President Street Plant</t>
  </si>
  <si>
    <t>521.2554 Regional Plants</t>
  </si>
  <si>
    <t>521.2559 Sewer Interdepartmental</t>
  </si>
  <si>
    <t>531.2581 I &amp; D Water Operation &amp;</t>
  </si>
  <si>
    <t>541.6151 Golf Course</t>
  </si>
  <si>
    <t>551.6140 Civic Center Operations</t>
  </si>
  <si>
    <t>551.6141 Civic Center Concession</t>
  </si>
  <si>
    <t>561.1113 Parking Enf &amp; Admin</t>
  </si>
  <si>
    <t>561.1114 Parking Garages</t>
  </si>
  <si>
    <t>561.1115 Parking Interdepart</t>
  </si>
  <si>
    <t>611.1130 Vehicle Maintenance</t>
  </si>
  <si>
    <t>611.1131 Fleet Management</t>
  </si>
  <si>
    <t>611.1132 Vehicle Maint Motorpool</t>
  </si>
  <si>
    <t>611.1140 Information Technology</t>
  </si>
  <si>
    <t>612.9240 Computer Purchases</t>
  </si>
  <si>
    <t>613.9230 Vehicle Purchases</t>
  </si>
  <si>
    <t>101</t>
  </si>
  <si>
    <t>104</t>
  </si>
  <si>
    <t>211</t>
  </si>
  <si>
    <t>212</t>
  </si>
  <si>
    <t>213</t>
  </si>
  <si>
    <t>221</t>
  </si>
  <si>
    <t>222</t>
  </si>
  <si>
    <t>224</t>
  </si>
  <si>
    <t>227</t>
  </si>
  <si>
    <t>232</t>
  </si>
  <si>
    <t>241</t>
  </si>
  <si>
    <t>275</t>
  </si>
  <si>
    <t>511</t>
  </si>
  <si>
    <t>521</t>
  </si>
  <si>
    <t>531</t>
  </si>
  <si>
    <t>541</t>
  </si>
  <si>
    <t>551</t>
  </si>
  <si>
    <t>561</t>
  </si>
  <si>
    <t>611</t>
  </si>
  <si>
    <t>612</t>
  </si>
  <si>
    <t>613</t>
  </si>
  <si>
    <t>101 Total</t>
  </si>
  <si>
    <t>104 Total</t>
  </si>
  <si>
    <t>211 Total</t>
  </si>
  <si>
    <t>212 Total</t>
  </si>
  <si>
    <t>213 Total</t>
  </si>
  <si>
    <t>221 Total</t>
  </si>
  <si>
    <t>222 Total</t>
  </si>
  <si>
    <t>224 Total</t>
  </si>
  <si>
    <t>227 Total</t>
  </si>
  <si>
    <t>232 Total</t>
  </si>
  <si>
    <t>241 Total</t>
  </si>
  <si>
    <t>275 Total</t>
  </si>
  <si>
    <t>511 Total</t>
  </si>
  <si>
    <t>521 Total</t>
  </si>
  <si>
    <t>531 Total</t>
  </si>
  <si>
    <t>541 Total</t>
  </si>
  <si>
    <t>551 Total</t>
  </si>
  <si>
    <t>561 Total</t>
  </si>
  <si>
    <t>611 Total</t>
  </si>
  <si>
    <t>612 Total</t>
  </si>
  <si>
    <t>613 Total</t>
  </si>
  <si>
    <t>GF Contribution/Draw From Fund Balance</t>
  </si>
  <si>
    <t>GF Total</t>
  </si>
  <si>
    <t>Water Subtotal</t>
  </si>
  <si>
    <t>Sewer Subtotal</t>
  </si>
  <si>
    <t>City-Wide Expenditures</t>
  </si>
  <si>
    <t>2013 RB PROPOSED</t>
  </si>
  <si>
    <t>Less Transfers Between Funds</t>
  </si>
  <si>
    <t>hazmat</t>
  </si>
  <si>
    <t>sanitation</t>
  </si>
  <si>
    <t>general</t>
  </si>
  <si>
    <t>water</t>
  </si>
  <si>
    <t>sewer</t>
  </si>
  <si>
    <t>i&amp;d</t>
  </si>
  <si>
    <t>parking</t>
  </si>
  <si>
    <t>grant</t>
  </si>
  <si>
    <t>internal</t>
  </si>
  <si>
    <t>hotelmotel</t>
  </si>
  <si>
    <t>golf course</t>
  </si>
  <si>
    <t>computer</t>
  </si>
  <si>
    <t>vehicle</t>
  </si>
  <si>
    <t>Gen Admin</t>
  </si>
  <si>
    <t>Mayor and Aldermen</t>
  </si>
  <si>
    <t>Clerk of Council</t>
  </si>
  <si>
    <t>City Manager</t>
  </si>
  <si>
    <t>PIO</t>
  </si>
  <si>
    <t>Auditing</t>
  </si>
  <si>
    <t>Finance</t>
  </si>
  <si>
    <t>Legal</t>
  </si>
  <si>
    <t>PFES</t>
  </si>
  <si>
    <t>PFES BC</t>
  </si>
  <si>
    <t>Cultural Affairs</t>
  </si>
  <si>
    <t>youth services</t>
  </si>
  <si>
    <t>athletic services</t>
  </si>
  <si>
    <t>senior services</t>
  </si>
  <si>
    <t>therapeutic</t>
  </si>
  <si>
    <t>film services</t>
  </si>
  <si>
    <t>bldg and grounds</t>
  </si>
  <si>
    <t>bldg and elec</t>
  </si>
  <si>
    <t>park and tree</t>
  </si>
  <si>
    <t>cemeteries</t>
  </si>
  <si>
    <t>Police</t>
  </si>
  <si>
    <t>police chief</t>
  </si>
  <si>
    <t>patrol</t>
  </si>
  <si>
    <t>investigations</t>
  </si>
  <si>
    <t>saric</t>
  </si>
  <si>
    <t>traffic</t>
  </si>
  <si>
    <t>marine</t>
  </si>
  <si>
    <t>mounted</t>
  </si>
  <si>
    <t>canine</t>
  </si>
  <si>
    <t>animal</t>
  </si>
  <si>
    <t>ems</t>
  </si>
  <si>
    <t>admin svcs</t>
  </si>
  <si>
    <t>information mgt</t>
  </si>
  <si>
    <t>cnt</t>
  </si>
  <si>
    <t>ops</t>
  </si>
  <si>
    <t>sip</t>
  </si>
  <si>
    <t>crimestoppers</t>
  </si>
  <si>
    <t>work ventures</t>
  </si>
  <si>
    <t>Radio Replacement</t>
  </si>
  <si>
    <t>Radio</t>
  </si>
  <si>
    <t>Personnel Services</t>
  </si>
  <si>
    <t>Recorder's Court Tech</t>
  </si>
  <si>
    <t>Recorder's Court Technology</t>
  </si>
  <si>
    <t xml:space="preserve">Revenues </t>
  </si>
  <si>
    <t>*All information on this page is pulled, via a formula, from page 2 (All Fund Exp sheet)</t>
  </si>
  <si>
    <t>(Revenues copied from Revenue workbook)</t>
  </si>
  <si>
    <t>Public Safety</t>
  </si>
  <si>
    <t>Civic ctr</t>
  </si>
  <si>
    <t>Comm Dev</t>
  </si>
  <si>
    <t>ADOPTED</t>
  </si>
  <si>
    <t>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</si>
</sst>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_);_(* \(#,##0\);_(* &quot;0&quot;_);_(@_)"/>
    <numFmt numFmtId="167" formatCode="#,##0_);\(#,##0\);\0"/>
    <numFmt numFmtId="168" formatCode="[$$-409]* #,##0_);[$$-409]* \(#,##0\);\0"/>
    <numFmt numFmtId="169" formatCode="0.0_);\(0.0\)"/>
    <numFmt numFmtId="170" formatCode="000.0000"/>
    <numFmt numFmtId="171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rgb="FF000000"/>
      <name val="Arial"/>
      <family val="2"/>
    </font>
    <font>
      <b/>
      <u/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i/>
      <sz val="11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1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>
      <alignment vertical="top"/>
    </xf>
    <xf numFmtId="9" fontId="1" fillId="0" borderId="0" applyFont="0" applyFill="0" applyBorder="0" applyAlignment="0" applyProtection="0"/>
    <xf numFmtId="0" fontId="14" fillId="0" borderId="0">
      <alignment vertical="top"/>
    </xf>
    <xf numFmtId="44" fontId="14" fillId="0" borderId="0" applyFont="0" applyFill="0" applyBorder="0" applyAlignment="0" applyProtection="0">
      <alignment vertical="top"/>
    </xf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top"/>
    </xf>
    <xf numFmtId="0" fontId="8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top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8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>
      <alignment vertical="top"/>
    </xf>
    <xf numFmtId="0" fontId="8" fillId="0" borderId="0">
      <alignment vertical="top"/>
    </xf>
    <xf numFmtId="0" fontId="16" fillId="0" borderId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>
      <alignment vertical="top"/>
    </xf>
    <xf numFmtId="0" fontId="25" fillId="0" borderId="0">
      <alignment vertical="top"/>
    </xf>
    <xf numFmtId="43" fontId="1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8" fillId="0" borderId="0" applyFont="0" applyFill="0" applyBorder="0" applyAlignment="0" applyProtection="0">
      <alignment vertical="top"/>
    </xf>
    <xf numFmtId="0" fontId="1" fillId="0" borderId="0"/>
    <xf numFmtId="0" fontId="8" fillId="0" borderId="0">
      <alignment vertical="top"/>
    </xf>
    <xf numFmtId="44" fontId="8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>
      <alignment vertical="top"/>
    </xf>
    <xf numFmtId="0" fontId="8" fillId="0" borderId="0">
      <alignment vertical="top"/>
    </xf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>
      <alignment vertical="top"/>
    </xf>
    <xf numFmtId="0" fontId="2" fillId="0" borderId="0"/>
    <xf numFmtId="0" fontId="1" fillId="0" borderId="0"/>
    <xf numFmtId="0" fontId="8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3" fillId="0" borderId="0" xfId="2" applyFont="1"/>
    <xf numFmtId="0" fontId="4" fillId="0" borderId="0" xfId="2" applyFont="1"/>
    <xf numFmtId="49" fontId="5" fillId="0" borderId="0" xfId="2" applyNumberFormat="1" applyFont="1" applyAlignment="1">
      <alignment horizontal="right" wrapText="1"/>
    </xf>
    <xf numFmtId="2" fontId="3" fillId="0" borderId="0" xfId="2" applyNumberFormat="1" applyFont="1" applyAlignment="1">
      <alignment horizontal="right"/>
    </xf>
    <xf numFmtId="0" fontId="6" fillId="0" borderId="0" xfId="2" applyFont="1"/>
    <xf numFmtId="165" fontId="3" fillId="0" borderId="0" xfId="1" applyNumberFormat="1" applyFont="1"/>
    <xf numFmtId="42" fontId="3" fillId="0" borderId="0" xfId="2" applyNumberFormat="1" applyFont="1"/>
    <xf numFmtId="0" fontId="4" fillId="0" borderId="0" xfId="2" applyFont="1" applyAlignment="1">
      <alignment horizontal="right"/>
    </xf>
    <xf numFmtId="0" fontId="5" fillId="0" borderId="0" xfId="2" applyFont="1" applyAlignment="1">
      <alignment horizontal="right" wrapText="1"/>
    </xf>
    <xf numFmtId="165" fontId="4" fillId="0" borderId="0" xfId="1" applyNumberFormat="1" applyFont="1"/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169" fontId="7" fillId="0" borderId="1" xfId="2" applyNumberFormat="1" applyFont="1" applyBorder="1" applyAlignment="1">
      <alignment horizontal="right"/>
    </xf>
    <xf numFmtId="165" fontId="0" fillId="0" borderId="0" xfId="1" applyNumberFormat="1" applyFont="1"/>
    <xf numFmtId="169" fontId="7" fillId="0" borderId="0" xfId="2" applyNumberFormat="1" applyFont="1" applyBorder="1" applyAlignment="1">
      <alignment horizontal="right"/>
    </xf>
    <xf numFmtId="165" fontId="0" fillId="0" borderId="0" xfId="0" applyNumberFormat="1"/>
    <xf numFmtId="168" fontId="7" fillId="0" borderId="0" xfId="0" applyNumberFormat="1" applyFont="1" applyAlignment="1">
      <alignment vertical="top"/>
    </xf>
    <xf numFmtId="164" fontId="7" fillId="0" borderId="0" xfId="5" applyNumberFormat="1" applyFont="1" applyAlignment="1">
      <alignment vertical="top"/>
    </xf>
    <xf numFmtId="0" fontId="10" fillId="0" borderId="0" xfId="0" applyFont="1" applyAlignment="1">
      <alignment vertical="top"/>
    </xf>
    <xf numFmtId="167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0" fontId="9" fillId="0" borderId="0" xfId="0" applyFont="1"/>
    <xf numFmtId="37" fontId="0" fillId="0" borderId="0" xfId="0" applyNumberFormat="1"/>
    <xf numFmtId="167" fontId="8" fillId="0" borderId="0" xfId="0" applyNumberFormat="1" applyFont="1" applyAlignment="1">
      <alignment vertical="top"/>
    </xf>
    <xf numFmtId="6" fontId="12" fillId="0" borderId="0" xfId="0" applyNumberFormat="1" applyFont="1" applyAlignment="1">
      <alignment horizontal="right" vertical="center" wrapText="1"/>
    </xf>
    <xf numFmtId="3" fontId="12" fillId="0" borderId="0" xfId="0" applyNumberFormat="1" applyFont="1" applyAlignment="1">
      <alignment horizontal="right" vertical="center" wrapText="1"/>
    </xf>
    <xf numFmtId="6" fontId="0" fillId="0" borderId="0" xfId="0" applyNumberFormat="1"/>
    <xf numFmtId="0" fontId="8" fillId="0" borderId="0" xfId="0" applyNumberFormat="1" applyFont="1" applyAlignment="1">
      <alignment vertical="top"/>
    </xf>
    <xf numFmtId="0" fontId="12" fillId="0" borderId="0" xfId="0" applyFont="1" applyAlignment="1">
      <alignment horizontal="right" vertical="center" wrapText="1"/>
    </xf>
    <xf numFmtId="6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68" fontId="0" fillId="0" borderId="0" xfId="0" applyNumberFormat="1"/>
    <xf numFmtId="0" fontId="4" fillId="0" borderId="0" xfId="2" applyFont="1" applyAlignment="1">
      <alignment horizontal="right"/>
    </xf>
    <xf numFmtId="0" fontId="5" fillId="0" borderId="0" xfId="2" applyFont="1" applyAlignment="1">
      <alignment horizontal="right" wrapText="1"/>
    </xf>
    <xf numFmtId="167" fontId="7" fillId="0" borderId="0" xfId="10" applyNumberFormat="1" applyFont="1">
      <alignment vertical="top"/>
    </xf>
    <xf numFmtId="167" fontId="8" fillId="0" borderId="0" xfId="8" applyNumberFormat="1" applyFont="1">
      <alignment vertical="top"/>
    </xf>
    <xf numFmtId="0" fontId="15" fillId="0" borderId="0" xfId="0" applyFont="1"/>
    <xf numFmtId="0" fontId="0" fillId="0" borderId="0" xfId="0"/>
    <xf numFmtId="0" fontId="0" fillId="2" borderId="0" xfId="0" applyFill="1"/>
    <xf numFmtId="0" fontId="15" fillId="2" borderId="0" xfId="0" applyFont="1" applyFill="1"/>
    <xf numFmtId="42" fontId="13" fillId="2" borderId="0" xfId="0" applyNumberFormat="1" applyFont="1" applyFill="1"/>
    <xf numFmtId="165" fontId="3" fillId="0" borderId="0" xfId="1" applyNumberFormat="1" applyFont="1"/>
    <xf numFmtId="0" fontId="1" fillId="0" borderId="0" xfId="0" applyFont="1"/>
    <xf numFmtId="42" fontId="3" fillId="0" borderId="0" xfId="2" applyNumberFormat="1" applyFont="1"/>
    <xf numFmtId="42" fontId="3" fillId="0" borderId="0" xfId="2" applyNumberFormat="1" applyFont="1" applyAlignment="1">
      <alignment horizontal="right"/>
    </xf>
    <xf numFmtId="164" fontId="8" fillId="0" borderId="0" xfId="21" applyNumberFormat="1" applyFont="1">
      <alignment vertical="top"/>
    </xf>
    <xf numFmtId="0" fontId="4" fillId="0" borderId="0" xfId="0" applyNumberFormat="1" applyFont="1" applyAlignment="1">
      <alignment horizontal="right" vertical="center" wrapText="1"/>
    </xf>
    <xf numFmtId="167" fontId="8" fillId="0" borderId="1" xfId="23" applyNumberFormat="1" applyFont="1" applyBorder="1">
      <alignment vertical="top"/>
    </xf>
    <xf numFmtId="0" fontId="17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70" fontId="21" fillId="0" borderId="0" xfId="5" applyNumberFormat="1" applyFont="1" applyAlignment="1">
      <alignment vertical="top"/>
    </xf>
    <xf numFmtId="165" fontId="7" fillId="0" borderId="0" xfId="1" applyNumberFormat="1" applyFont="1" applyAlignment="1"/>
    <xf numFmtId="168" fontId="7" fillId="0" borderId="0" xfId="0" applyNumberFormat="1" applyFont="1" applyAlignment="1"/>
    <xf numFmtId="167" fontId="7" fillId="0" borderId="0" xfId="0" applyNumberFormat="1" applyFont="1" applyAlignment="1">
      <alignment vertical="top"/>
    </xf>
    <xf numFmtId="164" fontId="7" fillId="0" borderId="0" xfId="5" applyNumberFormat="1" applyFont="1" applyAlignment="1">
      <alignment vertical="top"/>
    </xf>
    <xf numFmtId="165" fontId="7" fillId="0" borderId="1" xfId="1" applyNumberFormat="1" applyFont="1" applyBorder="1" applyAlignment="1"/>
    <xf numFmtId="164" fontId="7" fillId="0" borderId="0" xfId="5" applyNumberFormat="1" applyFont="1" applyAlignment="1"/>
    <xf numFmtId="6" fontId="11" fillId="0" borderId="0" xfId="0" applyNumberFormat="1" applyFont="1"/>
    <xf numFmtId="167" fontId="8" fillId="0" borderId="0" xfId="23" applyNumberFormat="1" applyFont="1">
      <alignment vertical="top"/>
    </xf>
    <xf numFmtId="37" fontId="8" fillId="0" borderId="0" xfId="23" applyNumberFormat="1" applyFont="1">
      <alignment vertical="top"/>
    </xf>
    <xf numFmtId="0" fontId="11" fillId="0" borderId="0" xfId="0" applyFont="1"/>
    <xf numFmtId="1" fontId="11" fillId="0" borderId="0" xfId="0" applyNumberFormat="1" applyFont="1"/>
    <xf numFmtId="9" fontId="11" fillId="0" borderId="0" xfId="9" applyNumberFormat="1" applyFont="1"/>
    <xf numFmtId="165" fontId="11" fillId="0" borderId="0" xfId="1" applyNumberFormat="1" applyFont="1"/>
    <xf numFmtId="9" fontId="11" fillId="0" borderId="0" xfId="9" applyFont="1"/>
    <xf numFmtId="164" fontId="11" fillId="0" borderId="0" xfId="0" applyNumberFormat="1" applyFont="1"/>
    <xf numFmtId="164" fontId="11" fillId="0" borderId="0" xfId="5" applyNumberFormat="1" applyFont="1"/>
    <xf numFmtId="0" fontId="23" fillId="0" borderId="0" xfId="0" applyFont="1"/>
    <xf numFmtId="6" fontId="24" fillId="0" borderId="0" xfId="0" applyNumberFormat="1" applyFont="1"/>
    <xf numFmtId="171" fontId="11" fillId="0" borderId="0" xfId="9" applyNumberFormat="1" applyFont="1"/>
    <xf numFmtId="0" fontId="18" fillId="0" borderId="0" xfId="0" applyFont="1" applyAlignment="1">
      <alignment horizontal="right" vertical="center"/>
    </xf>
    <xf numFmtId="167" fontId="8" fillId="3" borderId="0" xfId="23" applyNumberFormat="1" applyFont="1" applyFill="1">
      <alignment vertical="top"/>
    </xf>
    <xf numFmtId="165" fontId="3" fillId="3" borderId="0" xfId="1" applyNumberFormat="1" applyFont="1" applyFill="1"/>
    <xf numFmtId="164" fontId="7" fillId="3" borderId="0" xfId="44" applyNumberFormat="1" applyFont="1" applyFill="1" applyAlignment="1">
      <alignment horizontal="right"/>
    </xf>
    <xf numFmtId="164" fontId="7" fillId="3" borderId="0" xfId="5" applyNumberFormat="1" applyFont="1" applyFill="1" applyAlignment="1"/>
    <xf numFmtId="167" fontId="7" fillId="3" borderId="0" xfId="10" applyNumberFormat="1" applyFont="1" applyFill="1">
      <alignment vertical="top"/>
    </xf>
    <xf numFmtId="167" fontId="7" fillId="3" borderId="1" xfId="0" applyNumberFormat="1" applyFont="1" applyFill="1" applyBorder="1" applyAlignment="1">
      <alignment vertical="top"/>
    </xf>
    <xf numFmtId="0" fontId="18" fillId="3" borderId="0" xfId="0" applyFont="1" applyFill="1" applyAlignment="1">
      <alignment horizontal="right" vertical="center"/>
    </xf>
    <xf numFmtId="164" fontId="7" fillId="3" borderId="0" xfId="5" applyNumberFormat="1" applyFont="1" applyFill="1" applyAlignment="1">
      <alignment horizontal="right"/>
    </xf>
    <xf numFmtId="167" fontId="7" fillId="3" borderId="0" xfId="35" applyNumberFormat="1" applyFont="1" applyFill="1" applyAlignment="1">
      <alignment horizontal="right"/>
    </xf>
    <xf numFmtId="42" fontId="7" fillId="3" borderId="0" xfId="2" applyNumberFormat="1" applyFont="1" applyFill="1" applyBorder="1" applyAlignment="1"/>
    <xf numFmtId="37" fontId="3" fillId="3" borderId="0" xfId="2" applyNumberFormat="1" applyFont="1" applyFill="1" applyAlignment="1"/>
    <xf numFmtId="167" fontId="7" fillId="3" borderId="0" xfId="23" applyNumberFormat="1" applyFont="1" applyFill="1" applyAlignment="1"/>
    <xf numFmtId="168" fontId="7" fillId="3" borderId="0" xfId="0" applyNumberFormat="1" applyFont="1" applyFill="1" applyAlignment="1">
      <alignment vertical="top"/>
    </xf>
    <xf numFmtId="164" fontId="7" fillId="3" borderId="0" xfId="5" applyNumberFormat="1" applyFont="1" applyFill="1" applyAlignment="1">
      <alignment vertical="top"/>
    </xf>
    <xf numFmtId="164" fontId="7" fillId="3" borderId="0" xfId="21" applyNumberFormat="1" applyFont="1" applyFill="1" applyAlignment="1">
      <alignment horizontal="right"/>
    </xf>
    <xf numFmtId="167" fontId="7" fillId="3" borderId="0" xfId="0" applyNumberFormat="1" applyFont="1" applyFill="1" applyAlignment="1"/>
    <xf numFmtId="167" fontId="7" fillId="3" borderId="0" xfId="0" applyNumberFormat="1" applyFont="1" applyFill="1" applyAlignment="1">
      <alignment vertical="top"/>
    </xf>
    <xf numFmtId="164" fontId="3" fillId="0" borderId="0" xfId="5" applyNumberFormat="1" applyFont="1"/>
    <xf numFmtId="0" fontId="12" fillId="3" borderId="0" xfId="0" applyFont="1" applyFill="1" applyAlignment="1">
      <alignment horizontal="right" wrapText="1"/>
    </xf>
    <xf numFmtId="0" fontId="20" fillId="3" borderId="0" xfId="0" applyFont="1" applyFill="1" applyAlignment="1">
      <alignment horizontal="right" vertical="center" wrapText="1"/>
    </xf>
    <xf numFmtId="165" fontId="7" fillId="3" borderId="0" xfId="1" applyNumberFormat="1" applyFont="1" applyFill="1" applyAlignment="1"/>
    <xf numFmtId="37" fontId="7" fillId="3" borderId="0" xfId="0" applyNumberFormat="1" applyFont="1" applyFill="1" applyAlignment="1"/>
    <xf numFmtId="6" fontId="12" fillId="3" borderId="0" xfId="0" applyNumberFormat="1" applyFont="1" applyFill="1" applyAlignment="1">
      <alignment horizontal="right" vertical="center" wrapText="1"/>
    </xf>
    <xf numFmtId="165" fontId="4" fillId="3" borderId="0" xfId="1" applyNumberFormat="1" applyFont="1" applyFill="1"/>
    <xf numFmtId="167" fontId="7" fillId="3" borderId="0" xfId="23" applyNumberFormat="1" applyFont="1" applyFill="1" applyAlignment="1">
      <alignment horizontal="right"/>
    </xf>
    <xf numFmtId="168" fontId="7" fillId="3" borderId="0" xfId="0" applyNumberFormat="1" applyFont="1" applyFill="1" applyAlignment="1"/>
    <xf numFmtId="0" fontId="11" fillId="3" borderId="0" xfId="0" applyFont="1" applyFill="1"/>
    <xf numFmtId="0" fontId="12" fillId="3" borderId="0" xfId="0" applyFont="1" applyFill="1" applyAlignment="1">
      <alignment horizontal="right" vertical="center" wrapText="1"/>
    </xf>
    <xf numFmtId="167" fontId="7" fillId="3" borderId="0" xfId="23" applyNumberFormat="1" applyFont="1" applyFill="1">
      <alignment vertical="top"/>
    </xf>
    <xf numFmtId="41" fontId="3" fillId="0" borderId="1" xfId="2" applyNumberFormat="1" applyFont="1" applyFill="1" applyBorder="1" applyAlignment="1">
      <alignment horizontal="right"/>
    </xf>
    <xf numFmtId="42" fontId="3" fillId="0" borderId="0" xfId="2" applyNumberFormat="1" applyFont="1" applyFill="1" applyAlignment="1">
      <alignment horizontal="right"/>
    </xf>
    <xf numFmtId="164" fontId="7" fillId="0" borderId="0" xfId="5" applyNumberFormat="1" applyFont="1" applyFill="1" applyAlignment="1">
      <alignment horizontal="right"/>
    </xf>
    <xf numFmtId="41" fontId="3" fillId="0" borderId="0" xfId="2" applyNumberFormat="1" applyFont="1" applyFill="1" applyAlignment="1">
      <alignment horizontal="right"/>
    </xf>
    <xf numFmtId="2" fontId="3" fillId="0" borderId="0" xfId="2" applyNumberFormat="1" applyFont="1" applyFill="1" applyAlignment="1">
      <alignment horizontal="right"/>
    </xf>
    <xf numFmtId="165" fontId="3" fillId="0" borderId="0" xfId="1" applyNumberFormat="1" applyFont="1"/>
    <xf numFmtId="164" fontId="3" fillId="0" borderId="0" xfId="5" applyNumberFormat="1" applyFont="1"/>
    <xf numFmtId="42" fontId="3" fillId="0" borderId="0" xfId="2" applyNumberFormat="1" applyFont="1" applyAlignment="1">
      <alignment horizontal="right"/>
    </xf>
    <xf numFmtId="165" fontId="3" fillId="0" borderId="0" xfId="1" applyNumberFormat="1" applyFont="1" applyAlignment="1"/>
    <xf numFmtId="165" fontId="7" fillId="0" borderId="0" xfId="1" applyNumberFormat="1" applyFont="1" applyFill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66" fontId="3" fillId="0" borderId="0" xfId="2" applyNumberFormat="1" applyFont="1" applyFill="1" applyAlignment="1">
      <alignment horizontal="right"/>
    </xf>
    <xf numFmtId="166" fontId="3" fillId="0" borderId="1" xfId="2" applyNumberFormat="1" applyFont="1" applyFill="1" applyBorder="1" applyAlignment="1">
      <alignment horizontal="right"/>
    </xf>
    <xf numFmtId="165" fontId="7" fillId="0" borderId="0" xfId="1" applyNumberFormat="1" applyFont="1" applyBorder="1" applyAlignment="1"/>
    <xf numFmtId="0" fontId="26" fillId="2" borderId="0" xfId="0" applyFont="1" applyFill="1"/>
    <xf numFmtId="0" fontId="27" fillId="0" borderId="0" xfId="0" applyFont="1"/>
    <xf numFmtId="0" fontId="28" fillId="0" borderId="0" xfId="0" applyFont="1"/>
    <xf numFmtId="0" fontId="28" fillId="3" borderId="0" xfId="0" applyFont="1" applyFill="1"/>
    <xf numFmtId="165" fontId="28" fillId="3" borderId="0" xfId="1" applyNumberFormat="1" applyFont="1" applyFill="1"/>
    <xf numFmtId="165" fontId="28" fillId="0" borderId="0" xfId="1" applyNumberFormat="1" applyFont="1"/>
    <xf numFmtId="171" fontId="11" fillId="4" borderId="0" xfId="9" applyNumberFormat="1" applyFont="1" applyFill="1"/>
  </cellXfs>
  <cellStyles count="60">
    <cellStyle name="Comma" xfId="1" builtinId="3"/>
    <cellStyle name="Comma 2" xfId="6"/>
    <cellStyle name="Comma 2 2" xfId="25"/>
    <cellStyle name="Comma 2 3" xfId="42"/>
    <cellStyle name="Comma 2 4" xfId="36"/>
    <cellStyle name="Comma 3" xfId="17"/>
    <cellStyle name="Comma 4" xfId="13"/>
    <cellStyle name="Comma 5" xfId="14"/>
    <cellStyle name="Comma 6" xfId="38"/>
    <cellStyle name="Comma 7" xfId="57"/>
    <cellStyle name="Currency" xfId="5" builtinId="4"/>
    <cellStyle name="Currency 2" xfId="7"/>
    <cellStyle name="Currency 2 2" xfId="26"/>
    <cellStyle name="Currency 2 3" xfId="43"/>
    <cellStyle name="Currency 2 4" xfId="50"/>
    <cellStyle name="Currency 3" xfId="11"/>
    <cellStyle name="Currency 3 2" xfId="19"/>
    <cellStyle name="Currency 3 3" xfId="44"/>
    <cellStyle name="Currency 3 4" xfId="51"/>
    <cellStyle name="Currency 4" xfId="21"/>
    <cellStyle name="Currency 4 2" xfId="32"/>
    <cellStyle name="Currency 4 3" xfId="47"/>
    <cellStyle name="Currency 4 4" xfId="40"/>
    <cellStyle name="Currency 5" xfId="39"/>
    <cellStyle name="Currency 6" xfId="58"/>
    <cellStyle name="Normal" xfId="0" builtinId="0"/>
    <cellStyle name="Normal 10" xfId="35"/>
    <cellStyle name="Normal 10 2" xfId="56"/>
    <cellStyle name="Normal 2" xfId="2"/>
    <cellStyle name="Normal 2 2" xfId="23"/>
    <cellStyle name="Normal 2 2 2" xfId="24"/>
    <cellStyle name="Normal 2 2 3" xfId="49"/>
    <cellStyle name="Normal 3" xfId="8"/>
    <cellStyle name="Normal 4" xfId="3"/>
    <cellStyle name="Normal 4 2" xfId="18"/>
    <cellStyle name="Normal 4 3" xfId="15"/>
    <cellStyle name="Normal 4 4" xfId="53"/>
    <cellStyle name="Normal 5" xfId="10"/>
    <cellStyle name="Normal 5 2" xfId="16"/>
    <cellStyle name="Normal 5 2 2" xfId="28"/>
    <cellStyle name="Normal 5 2 3" xfId="45"/>
    <cellStyle name="Normal 5 3" xfId="27"/>
    <cellStyle name="Normal 5 4" xfId="55"/>
    <cellStyle name="Normal 6" xfId="12"/>
    <cellStyle name="Normal 6 2" xfId="29"/>
    <cellStyle name="Normal 6 3" xfId="54"/>
    <cellStyle name="Normal 7" xfId="30"/>
    <cellStyle name="Normal 7 2" xfId="52"/>
    <cellStyle name="Normal 7 3" xfId="46"/>
    <cellStyle name="Normal 8" xfId="31"/>
    <cellStyle name="Normal 9" xfId="34"/>
    <cellStyle name="Normal 9 2" xfId="37"/>
    <cellStyle name="Percent" xfId="9" builtinId="5"/>
    <cellStyle name="Percent 2" xfId="20"/>
    <cellStyle name="Percent 3" xfId="4"/>
    <cellStyle name="Percent 4" xfId="22"/>
    <cellStyle name="Percent 4 2" xfId="33"/>
    <cellStyle name="Percent 4 3" xfId="48"/>
    <cellStyle name="Percent 5" xfId="41"/>
    <cellStyle name="Percent 6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'All Fund Exp'!$J$8:$J$16</c:f>
              <c:strCache>
                <c:ptCount val="9"/>
                <c:pt idx="0">
                  <c:v>Personnel Services</c:v>
                </c:pt>
                <c:pt idx="1">
                  <c:v>Outside Services</c:v>
                </c:pt>
                <c:pt idx="2">
                  <c:v>Commodities</c:v>
                </c:pt>
                <c:pt idx="4">
                  <c:v>Interfund Services</c:v>
                </c:pt>
                <c:pt idx="5">
                  <c:v>Capital Outlay</c:v>
                </c:pt>
                <c:pt idx="6">
                  <c:v>Debt Service</c:v>
                </c:pt>
                <c:pt idx="7">
                  <c:v>Interfund Transfers</c:v>
                </c:pt>
                <c:pt idx="8">
                  <c:v>Other Expenses</c:v>
                </c:pt>
              </c:strCache>
            </c:strRef>
          </c:cat>
          <c:val>
            <c:numRef>
              <c:f>'All Fund Exp'!$K$8:$K$16</c:f>
              <c:numCache>
                <c:formatCode>0</c:formatCode>
                <c:ptCount val="9"/>
                <c:pt idx="0">
                  <c:v>169097982</c:v>
                </c:pt>
                <c:pt idx="1">
                  <c:v>43336580</c:v>
                </c:pt>
                <c:pt idx="2">
                  <c:v>26288810.000000004</c:v>
                </c:pt>
                <c:pt idx="4">
                  <c:v>37473559</c:v>
                </c:pt>
                <c:pt idx="5">
                  <c:v>11542428</c:v>
                </c:pt>
                <c:pt idx="6">
                  <c:v>10472932</c:v>
                </c:pt>
                <c:pt idx="7">
                  <c:v>47451502</c:v>
                </c:pt>
                <c:pt idx="8">
                  <c:v>32420836</c:v>
                </c:pt>
              </c:numCache>
            </c:numRef>
          </c:val>
        </c:ser>
        <c:ser>
          <c:idx val="1"/>
          <c:order val="1"/>
          <c:cat>
            <c:strRef>
              <c:f>'All Fund Exp'!$J$8:$J$16</c:f>
              <c:strCache>
                <c:ptCount val="9"/>
                <c:pt idx="0">
                  <c:v>Personnel Services</c:v>
                </c:pt>
                <c:pt idx="1">
                  <c:v>Outside Services</c:v>
                </c:pt>
                <c:pt idx="2">
                  <c:v>Commodities</c:v>
                </c:pt>
                <c:pt idx="4">
                  <c:v>Interfund Services</c:v>
                </c:pt>
                <c:pt idx="5">
                  <c:v>Capital Outlay</c:v>
                </c:pt>
                <c:pt idx="6">
                  <c:v>Debt Service</c:v>
                </c:pt>
                <c:pt idx="7">
                  <c:v>Interfund Transfers</c:v>
                </c:pt>
                <c:pt idx="8">
                  <c:v>Other Expenses</c:v>
                </c:pt>
              </c:strCache>
            </c:strRef>
          </c:cat>
          <c:val>
            <c:numRef>
              <c:f>'All Fund Exp'!$L$8:$L$16</c:f>
              <c:numCache>
                <c:formatCode>0%</c:formatCode>
                <c:ptCount val="9"/>
                <c:pt idx="0">
                  <c:v>0.44724902582590842</c:v>
                </c:pt>
                <c:pt idx="1">
                  <c:v>0.1146213748880016</c:v>
                </c:pt>
                <c:pt idx="2">
                  <c:v>6.9531549244759183E-2</c:v>
                </c:pt>
                <c:pt idx="3">
                  <c:v>0</c:v>
                </c:pt>
                <c:pt idx="4">
                  <c:v>9.9114209162943778E-2</c:v>
                </c:pt>
                <c:pt idx="5">
                  <c:v>3.0528688856060318E-2</c:v>
                </c:pt>
                <c:pt idx="6">
                  <c:v>2.7699967670465651E-2</c:v>
                </c:pt>
                <c:pt idx="7">
                  <c:v>0.12550497523664206</c:v>
                </c:pt>
                <c:pt idx="8">
                  <c:v>8.5750209115219023E-2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509927</xdr:colOff>
      <xdr:row>26</xdr:row>
      <xdr:rowOff>6123</xdr:rowOff>
    </xdr:from>
    <xdr:to>
      <xdr:col>10</xdr:col>
      <xdr:colOff>717097</xdr:colOff>
      <xdr:row>40</xdr:row>
      <xdr:rowOff>104434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reaus/MgmtAndFinServices/ResearchAndBudget/Documents/2013%20Budget/2013%20Proposed%20Excel%20Files/9.10%20Community%20Development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ureaus/MgmtAndFinServices/ResearchAndBudget/Documents/2012%20Budget/2012%20Excel%20Tables/General%20Fund%20Expenditu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reaus/MgmtAndFinServices/ResearchAndBudget/Documents/2013%20Budget/2013%20Proposed%20Excel%20Files/9.76%202010-2013%20Exp%20b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ty Dev Fund Adjusted"/>
      <sheetName val="Comm Dev Exp by Dept"/>
      <sheetName val="All funds"/>
      <sheetName val="Fund 221"/>
      <sheetName val="Depts in221"/>
      <sheetName val="Calculate diff. - Citywide"/>
    </sheetNames>
    <sheetDataSet>
      <sheetData sheetId="0"/>
      <sheetData sheetId="1">
        <row r="1">
          <cell r="B1" t="str">
            <v>City of Savannah
Department Expenditure Tables                                                        Page -1 of 1</v>
          </cell>
        </row>
        <row r="2">
          <cell r="A2" t="str">
            <v>35 Expen</v>
          </cell>
          <cell r="B2" t="str">
            <v>35 Expenditure/Expense</v>
          </cell>
          <cell r="C2" t="str">
            <v>2011 Actuals</v>
          </cell>
          <cell r="D2" t="str">
            <v>2012 RB PROJECTED</v>
          </cell>
          <cell r="E2" t="str">
            <v>2013 RB PROPOSED</v>
          </cell>
        </row>
        <row r="3">
          <cell r="A3" t="str">
            <v>221.3131</v>
          </cell>
          <cell r="B3" t="str">
            <v>221.3131 Advcmt Ctr At Moses Jac</v>
          </cell>
          <cell r="C3">
            <v>264365.21000000002</v>
          </cell>
          <cell r="D3">
            <v>277138.51239100029</v>
          </cell>
          <cell r="E3">
            <v>278343.57096199947</v>
          </cell>
        </row>
        <row r="4">
          <cell r="A4" t="str">
            <v>221.3132</v>
          </cell>
          <cell r="B4" t="str">
            <v>221.3132 Micro-Business Development</v>
          </cell>
          <cell r="C4">
            <v>41378.699999999997</v>
          </cell>
          <cell r="D4">
            <v>21191.978999999999</v>
          </cell>
          <cell r="E4">
            <v>0</v>
          </cell>
        </row>
        <row r="5">
          <cell r="A5" t="str">
            <v>221.3202</v>
          </cell>
          <cell r="B5" t="str">
            <v>221.3202 Comm Planning &amp; Dev</v>
          </cell>
          <cell r="C5">
            <v>811867.99</v>
          </cell>
          <cell r="D5">
            <v>819860.30228600139</v>
          </cell>
          <cell r="E5">
            <v>730401.36685300036</v>
          </cell>
        </row>
        <row r="6">
          <cell r="A6" t="str">
            <v>221.3203</v>
          </cell>
          <cell r="B6" t="str">
            <v>221.3203 Housing Dept</v>
          </cell>
          <cell r="C6">
            <v>814865</v>
          </cell>
          <cell r="D6">
            <v>801955.19411600078</v>
          </cell>
          <cell r="E6">
            <v>758379.27040000062</v>
          </cell>
        </row>
        <row r="7">
          <cell r="A7" t="str">
            <v>221.3204</v>
          </cell>
          <cell r="B7" t="str">
            <v>221.3204 GIS Planning &amp; Support</v>
          </cell>
          <cell r="C7">
            <v>0</v>
          </cell>
          <cell r="D7">
            <v>0</v>
          </cell>
          <cell r="E7">
            <v>0</v>
          </cell>
        </row>
        <row r="8">
          <cell r="A8" t="str">
            <v>221.3205</v>
          </cell>
          <cell r="B8" t="str">
            <v>221.3205 Economic Development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221.3225</v>
          </cell>
          <cell r="B9" t="str">
            <v>221.3225 CDBG Carry Forward</v>
          </cell>
          <cell r="C9">
            <v>0</v>
          </cell>
          <cell r="D9">
            <v>4708450.2595159998</v>
          </cell>
          <cell r="E9">
            <v>4990302.9387610005</v>
          </cell>
        </row>
        <row r="10">
          <cell r="A10" t="str">
            <v>221.3234</v>
          </cell>
          <cell r="B10" t="str">
            <v>221.3234 Sec 108 Loan Repayment</v>
          </cell>
          <cell r="C10">
            <v>209087.71</v>
          </cell>
          <cell r="D10">
            <v>207950</v>
          </cell>
          <cell r="E10">
            <v>152023</v>
          </cell>
        </row>
        <row r="11">
          <cell r="A11" t="str">
            <v>221.3235</v>
          </cell>
          <cell r="B11" t="str">
            <v>221.3235 Housing-Proj Delivery</v>
          </cell>
          <cell r="C11">
            <v>469270</v>
          </cell>
          <cell r="D11">
            <v>466611.13148900022</v>
          </cell>
          <cell r="E11">
            <v>490000.46123899863</v>
          </cell>
        </row>
        <row r="12">
          <cell r="A12" t="str">
            <v>221.3252</v>
          </cell>
          <cell r="B12" t="str">
            <v>221.3252 Relocation</v>
          </cell>
          <cell r="C12">
            <v>21423.63</v>
          </cell>
          <cell r="D12">
            <v>0</v>
          </cell>
          <cell r="E12">
            <v>0</v>
          </cell>
        </row>
        <row r="13">
          <cell r="A13" t="str">
            <v>221.3253</v>
          </cell>
          <cell r="B13" t="str">
            <v>221.3253 Rehab/Owner Resident</v>
          </cell>
          <cell r="C13">
            <v>64235</v>
          </cell>
          <cell r="D13">
            <v>0</v>
          </cell>
          <cell r="E13">
            <v>0</v>
          </cell>
        </row>
        <row r="14">
          <cell r="A14" t="str">
            <v>221.3257</v>
          </cell>
          <cell r="B14" t="str">
            <v>221.3257 Property Management</v>
          </cell>
          <cell r="C14">
            <v>8359.7000000000007</v>
          </cell>
          <cell r="D14">
            <v>0</v>
          </cell>
          <cell r="E14">
            <v>0</v>
          </cell>
        </row>
        <row r="15">
          <cell r="A15" t="str">
            <v>221.3258</v>
          </cell>
          <cell r="B15" t="str">
            <v>221.3258 Loan Processing Cost</v>
          </cell>
          <cell r="C15">
            <v>7918.2</v>
          </cell>
          <cell r="D15">
            <v>0</v>
          </cell>
          <cell r="E15">
            <v>0</v>
          </cell>
        </row>
        <row r="16">
          <cell r="A16" t="str">
            <v>221.3259</v>
          </cell>
          <cell r="B16" t="str">
            <v>221.3259 Emergency Repair</v>
          </cell>
          <cell r="C16">
            <v>345046.8</v>
          </cell>
          <cell r="D16">
            <v>0</v>
          </cell>
          <cell r="E16">
            <v>0</v>
          </cell>
        </row>
        <row r="17">
          <cell r="A17" t="str">
            <v>221.3262</v>
          </cell>
          <cell r="B17" t="str">
            <v>221.3262 SNAP IV HDG</v>
          </cell>
          <cell r="C17">
            <v>0</v>
          </cell>
          <cell r="D17">
            <v>0</v>
          </cell>
          <cell r="E17">
            <v>0</v>
          </cell>
        </row>
        <row r="18">
          <cell r="A18" t="str">
            <v>221.3264</v>
          </cell>
          <cell r="B18" t="str">
            <v>221.3264 CHSA</v>
          </cell>
          <cell r="C18">
            <v>306566.32</v>
          </cell>
          <cell r="D18">
            <v>0</v>
          </cell>
          <cell r="E18">
            <v>0</v>
          </cell>
        </row>
        <row r="19">
          <cell r="A19" t="str">
            <v>221.3265</v>
          </cell>
          <cell r="B19" t="str">
            <v>221.3265 CHSA Admin</v>
          </cell>
          <cell r="C19">
            <v>90700</v>
          </cell>
          <cell r="D19">
            <v>0</v>
          </cell>
          <cell r="E19">
            <v>0</v>
          </cell>
        </row>
        <row r="20">
          <cell r="A20" t="str">
            <v>221.3406</v>
          </cell>
          <cell r="B20" t="str">
            <v>221.3406 CDBG - Recovery (ARRA)</v>
          </cell>
          <cell r="C20">
            <v>16871.990000000002</v>
          </cell>
          <cell r="D20">
            <v>0</v>
          </cell>
          <cell r="E20">
            <v>0</v>
          </cell>
        </row>
        <row r="21">
          <cell r="A21" t="str">
            <v>221.3701</v>
          </cell>
          <cell r="B21" t="str">
            <v>221.3701 Entrepreneurial Ctr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221.3901</v>
          </cell>
          <cell r="B22" t="str">
            <v>221.3901 CDBG Project Reservatns</v>
          </cell>
          <cell r="C22">
            <v>895500</v>
          </cell>
          <cell r="D22">
            <v>0</v>
          </cell>
          <cell r="E22">
            <v>0</v>
          </cell>
        </row>
        <row r="23">
          <cell r="A23" t="str">
            <v>221.3902</v>
          </cell>
          <cell r="B23" t="str">
            <v>221.3902 ESG Project Reservatns</v>
          </cell>
          <cell r="C23">
            <v>118605</v>
          </cell>
          <cell r="D23">
            <v>0</v>
          </cell>
          <cell r="E23">
            <v>0</v>
          </cell>
        </row>
        <row r="24">
          <cell r="A24" t="str">
            <v>222.3240</v>
          </cell>
          <cell r="B24" t="str">
            <v>222.3240 Grant - Non-Federal</v>
          </cell>
          <cell r="C24">
            <v>101656.96000000001</v>
          </cell>
          <cell r="D24">
            <v>0</v>
          </cell>
          <cell r="E24">
            <v>0</v>
          </cell>
        </row>
        <row r="25">
          <cell r="A25" t="str">
            <v>222.3247</v>
          </cell>
          <cell r="B25" t="str">
            <v>222.3247 HOUSING SUSTAINABILITY</v>
          </cell>
          <cell r="C25">
            <v>324.7</v>
          </cell>
          <cell r="D25">
            <v>0</v>
          </cell>
          <cell r="E25">
            <v>0</v>
          </cell>
        </row>
        <row r="26">
          <cell r="A26" t="str">
            <v>222.3256</v>
          </cell>
          <cell r="B26" t="str">
            <v>222.3256 Rental Rehab P I Expend</v>
          </cell>
          <cell r="C26">
            <v>0</v>
          </cell>
          <cell r="D26">
            <v>1250</v>
          </cell>
          <cell r="E26">
            <v>1250</v>
          </cell>
        </row>
        <row r="27">
          <cell r="A27" t="str">
            <v>224.3207</v>
          </cell>
          <cell r="B27" t="str">
            <v>224.3207 HUD SPG Mlk Rlf</v>
          </cell>
          <cell r="C27">
            <v>223398.44</v>
          </cell>
          <cell r="D27">
            <v>0</v>
          </cell>
          <cell r="E27">
            <v>0</v>
          </cell>
        </row>
        <row r="28">
          <cell r="A28" t="str">
            <v>224.3209</v>
          </cell>
          <cell r="B28" t="str">
            <v>224.3209 Other Federal Fds C/F</v>
          </cell>
          <cell r="C28">
            <v>0</v>
          </cell>
          <cell r="D28">
            <v>1939635</v>
          </cell>
          <cell r="E28">
            <v>1601755</v>
          </cell>
        </row>
        <row r="29">
          <cell r="A29" t="str">
            <v>224.3229</v>
          </cell>
          <cell r="B29" t="str">
            <v>224.3229 Lead Paint Hazard Reduc</v>
          </cell>
          <cell r="C29">
            <v>18632</v>
          </cell>
          <cell r="D29">
            <v>0</v>
          </cell>
          <cell r="E29">
            <v>0</v>
          </cell>
        </row>
        <row r="30">
          <cell r="A30" t="str">
            <v>224.3241</v>
          </cell>
          <cell r="B30" t="str">
            <v>224.3241 Shelter Care Union Miss</v>
          </cell>
          <cell r="C30">
            <v>79082.63</v>
          </cell>
          <cell r="D30">
            <v>0</v>
          </cell>
          <cell r="E30">
            <v>0</v>
          </cell>
        </row>
        <row r="31">
          <cell r="A31" t="str">
            <v>224.3242</v>
          </cell>
          <cell r="B31" t="str">
            <v>224.3242 Shelter Care 08 Renewal</v>
          </cell>
          <cell r="C31">
            <v>91913.95</v>
          </cell>
          <cell r="D31">
            <v>0</v>
          </cell>
          <cell r="E31">
            <v>0</v>
          </cell>
        </row>
        <row r="32">
          <cell r="A32" t="str">
            <v>224.3261</v>
          </cell>
          <cell r="B32" t="str">
            <v>224.3261 Shelter Care Iv-R 2010</v>
          </cell>
          <cell r="C32">
            <v>53250.48</v>
          </cell>
          <cell r="D32">
            <v>0</v>
          </cell>
          <cell r="E32">
            <v>0</v>
          </cell>
        </row>
        <row r="33">
          <cell r="A33" t="str">
            <v>224.3271</v>
          </cell>
          <cell r="B33" t="str">
            <v>224.3271 Hopwa V-R2 City Admin</v>
          </cell>
          <cell r="C33">
            <v>3012.74</v>
          </cell>
          <cell r="D33">
            <v>0</v>
          </cell>
          <cell r="E33">
            <v>0</v>
          </cell>
        </row>
        <row r="34">
          <cell r="A34" t="str">
            <v>224.3273</v>
          </cell>
          <cell r="B34" t="str">
            <v>224.3273 Hopwa IV-R3 City Admin</v>
          </cell>
          <cell r="C34">
            <v>9715.09</v>
          </cell>
          <cell r="D34">
            <v>0</v>
          </cell>
          <cell r="E34">
            <v>0</v>
          </cell>
        </row>
        <row r="35">
          <cell r="A35" t="str">
            <v>224.3276</v>
          </cell>
          <cell r="B35" t="str">
            <v>224.3276 Shelter Care II-R 2010</v>
          </cell>
          <cell r="C35">
            <v>97884.34</v>
          </cell>
          <cell r="D35">
            <v>0</v>
          </cell>
          <cell r="E35">
            <v>0</v>
          </cell>
        </row>
        <row r="36">
          <cell r="A36" t="str">
            <v>224.3407</v>
          </cell>
          <cell r="B36" t="str">
            <v>224.3407 HPRP</v>
          </cell>
          <cell r="C36">
            <v>407079.63</v>
          </cell>
          <cell r="D36">
            <v>0</v>
          </cell>
          <cell r="E36">
            <v>0</v>
          </cell>
        </row>
        <row r="37">
          <cell r="A37" t="str">
            <v>224.3447</v>
          </cell>
          <cell r="B37" t="str">
            <v>224.3447 GEMA Grant HMGP-1686-008</v>
          </cell>
          <cell r="C37">
            <v>862052.76</v>
          </cell>
          <cell r="D37">
            <v>0</v>
          </cell>
          <cell r="E37">
            <v>0</v>
          </cell>
        </row>
        <row r="38">
          <cell r="A38" t="str">
            <v>224.3448</v>
          </cell>
          <cell r="B38" t="str">
            <v>224.3448 GEMA Grant HMGP-1761-014</v>
          </cell>
          <cell r="C38">
            <v>1497823.35</v>
          </cell>
          <cell r="D38">
            <v>0</v>
          </cell>
          <cell r="E38">
            <v>0</v>
          </cell>
        </row>
        <row r="39">
          <cell r="A39" t="str">
            <v>224.3449</v>
          </cell>
          <cell r="B39" t="str">
            <v>224.3449 Grant PDM-PJ-04=GA-2009-001</v>
          </cell>
          <cell r="C39">
            <v>806316.53</v>
          </cell>
          <cell r="D39">
            <v>0</v>
          </cell>
          <cell r="E39">
            <v>0</v>
          </cell>
        </row>
        <row r="40">
          <cell r="A40" t="str">
            <v>224.3904</v>
          </cell>
          <cell r="B40" t="str">
            <v>224.3904 Hopwa Project Reservatn</v>
          </cell>
          <cell r="C40">
            <v>874015.09</v>
          </cell>
          <cell r="D40">
            <v>0</v>
          </cell>
          <cell r="E40">
            <v>0</v>
          </cell>
        </row>
        <row r="41">
          <cell r="A41" t="str">
            <v>227.3150</v>
          </cell>
          <cell r="B41" t="str">
            <v>227.3150 NSP - Acq &amp; Rehab</v>
          </cell>
          <cell r="C41">
            <v>940</v>
          </cell>
          <cell r="D41">
            <v>950</v>
          </cell>
          <cell r="E41">
            <v>0</v>
          </cell>
        </row>
        <row r="42">
          <cell r="A42" t="str">
            <v>227.3151</v>
          </cell>
          <cell r="B42" t="str">
            <v>227.3151 NSP-Redev/Demol/Vac Pro</v>
          </cell>
          <cell r="C42">
            <v>1081003.3999999999</v>
          </cell>
          <cell r="D42">
            <v>831074</v>
          </cell>
          <cell r="E42">
            <v>249000</v>
          </cell>
        </row>
        <row r="43">
          <cell r="A43" t="str">
            <v>227.3153</v>
          </cell>
          <cell r="B43" t="str">
            <v>227.3153 NSP-Demol Blight Prop</v>
          </cell>
          <cell r="C43">
            <v>210917.28</v>
          </cell>
          <cell r="D43">
            <v>109186</v>
          </cell>
          <cell r="E43">
            <v>0</v>
          </cell>
        </row>
        <row r="44">
          <cell r="A44" t="str">
            <v>227.3154</v>
          </cell>
          <cell r="B44" t="str">
            <v>227.3154 NSP-Acq &amp; Rehab-Low Inc</v>
          </cell>
          <cell r="C44">
            <v>35524.65</v>
          </cell>
          <cell r="D44">
            <v>97696</v>
          </cell>
          <cell r="E44">
            <v>0</v>
          </cell>
        </row>
        <row r="45">
          <cell r="A45" t="str">
            <v>227.3155</v>
          </cell>
          <cell r="B45" t="str">
            <v>227.3155 NSP-Red/Dem/Vac-Low Inc</v>
          </cell>
          <cell r="C45">
            <v>132007</v>
          </cell>
          <cell r="D45">
            <v>96431</v>
          </cell>
          <cell r="E45">
            <v>0</v>
          </cell>
        </row>
        <row r="46">
          <cell r="A46" t="str">
            <v>227.3156</v>
          </cell>
          <cell r="B46" t="str">
            <v>227.3156 NSP -Admin</v>
          </cell>
          <cell r="C46">
            <v>1324.48</v>
          </cell>
          <cell r="D46">
            <v>41953</v>
          </cell>
          <cell r="E46">
            <v>0</v>
          </cell>
        </row>
        <row r="47">
          <cell r="A47" t="str">
            <v>232.3268</v>
          </cell>
          <cell r="B47" t="str">
            <v>232.3268 CHDO Operating Funds</v>
          </cell>
          <cell r="C47">
            <v>28319.14</v>
          </cell>
          <cell r="D47">
            <v>0</v>
          </cell>
          <cell r="E47">
            <v>0</v>
          </cell>
        </row>
        <row r="48">
          <cell r="A48" t="str">
            <v>232.3280</v>
          </cell>
          <cell r="B48" t="str">
            <v>232.3280 Home Carry Forward</v>
          </cell>
          <cell r="C48">
            <v>0</v>
          </cell>
          <cell r="D48">
            <v>3465069</v>
          </cell>
          <cell r="E48">
            <v>2292105.9999999995</v>
          </cell>
        </row>
        <row r="49">
          <cell r="A49" t="str">
            <v>232.3281</v>
          </cell>
          <cell r="B49" t="str">
            <v>232.3281 Home Loans City</v>
          </cell>
          <cell r="C49">
            <v>1618299.2</v>
          </cell>
          <cell r="D49">
            <v>0</v>
          </cell>
          <cell r="E49">
            <v>0</v>
          </cell>
        </row>
        <row r="50">
          <cell r="A50" t="str">
            <v>232.3284</v>
          </cell>
          <cell r="B50" t="str">
            <v>232.3284 CHSA Dev/Habitat</v>
          </cell>
          <cell r="C50">
            <v>332480</v>
          </cell>
          <cell r="D50">
            <v>0</v>
          </cell>
          <cell r="E50">
            <v>0</v>
          </cell>
        </row>
        <row r="51">
          <cell r="A51" t="str">
            <v>232.3285</v>
          </cell>
          <cell r="B51" t="str">
            <v>232.3285 Home Loans Progrm Incom</v>
          </cell>
          <cell r="C51">
            <v>1518936.56</v>
          </cell>
          <cell r="D51">
            <v>0</v>
          </cell>
          <cell r="E51">
            <v>0</v>
          </cell>
        </row>
        <row r="52">
          <cell r="A52" t="str">
            <v>232.3286</v>
          </cell>
          <cell r="B52" t="str">
            <v>232.3286 Home Program Admin-City</v>
          </cell>
          <cell r="C52">
            <v>200319.55</v>
          </cell>
          <cell r="D52">
            <v>0</v>
          </cell>
          <cell r="E52">
            <v>0</v>
          </cell>
        </row>
        <row r="53">
          <cell r="A53" t="str">
            <v>232.3293</v>
          </cell>
          <cell r="B53" t="str">
            <v>232.3293 Home CHDO Unspecified A</v>
          </cell>
          <cell r="C53">
            <v>27404.7</v>
          </cell>
          <cell r="D53">
            <v>0</v>
          </cell>
          <cell r="E53">
            <v>0</v>
          </cell>
        </row>
        <row r="54">
          <cell r="A54" t="str">
            <v>Total</v>
          </cell>
          <cell r="B54" t="str">
            <v xml:space="preserve">Total </v>
          </cell>
          <cell r="C54">
            <v>14799695.9</v>
          </cell>
          <cell r="D54">
            <v>13886401.378798002</v>
          </cell>
          <cell r="E54">
            <v>11543561.608214999</v>
          </cell>
        </row>
        <row r="55">
          <cell r="B55" t="str">
            <v>35 Expenditure/Expense</v>
          </cell>
        </row>
      </sheetData>
      <sheetData sheetId="2">
        <row r="16">
          <cell r="B16">
            <v>101981.66</v>
          </cell>
        </row>
      </sheetData>
      <sheetData sheetId="3">
        <row r="30">
          <cell r="B30">
            <v>0</v>
          </cell>
        </row>
      </sheetData>
      <sheetData sheetId="4">
        <row r="3">
          <cell r="B3">
            <v>1674604.75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diture Totals"/>
      <sheetName val="General Fund Exp by Dept"/>
      <sheetName val="CCS 2009-2010"/>
      <sheetName val="GF Interdepartmental"/>
    </sheetNames>
    <sheetDataSet>
      <sheetData sheetId="0">
        <row r="13">
          <cell r="D13">
            <v>4777237</v>
          </cell>
        </row>
      </sheetData>
      <sheetData sheetId="1">
        <row r="57">
          <cell r="E57">
            <v>709396</v>
          </cell>
        </row>
      </sheetData>
      <sheetData sheetId="2">
        <row r="2">
          <cell r="A2">
            <v>0</v>
          </cell>
        </row>
      </sheetData>
      <sheetData sheetId="3">
        <row r="7">
          <cell r="A7">
            <v>8101</v>
          </cell>
          <cell r="B7" t="str">
            <v>SERV FRM CIVIC CTR FUND</v>
          </cell>
          <cell r="C7">
            <v>135000</v>
          </cell>
          <cell r="D7">
            <v>135000</v>
          </cell>
        </row>
        <row r="8">
          <cell r="A8">
            <v>8102</v>
          </cell>
          <cell r="B8" t="str">
            <v>SRVCS FRM SANTN FUND</v>
          </cell>
          <cell r="C8">
            <v>6881763</v>
          </cell>
          <cell r="D8">
            <v>7071624</v>
          </cell>
        </row>
        <row r="9">
          <cell r="A9">
            <v>8111</v>
          </cell>
          <cell r="B9" t="str">
            <v>JAIL SERVICES</v>
          </cell>
          <cell r="C9">
            <v>1305000</v>
          </cell>
          <cell r="D9">
            <v>1305000</v>
          </cell>
        </row>
        <row r="10">
          <cell r="A10">
            <v>8112</v>
          </cell>
          <cell r="B10" t="str">
            <v>BATTLEFIELD PARK</v>
          </cell>
          <cell r="C10">
            <v>0</v>
          </cell>
          <cell r="D10">
            <v>0</v>
          </cell>
        </row>
        <row r="11">
          <cell r="A11">
            <v>8113</v>
          </cell>
          <cell r="B11" t="str">
            <v>OTHER DUES AND MEMBERSHI</v>
          </cell>
          <cell r="C11">
            <v>268057</v>
          </cell>
          <cell r="D11">
            <v>123615</v>
          </cell>
        </row>
        <row r="12">
          <cell r="A12">
            <v>8114</v>
          </cell>
          <cell r="B12" t="str">
            <v>OTHER EXPENSES</v>
          </cell>
          <cell r="C12">
            <v>1378073</v>
          </cell>
          <cell r="D12">
            <v>1666255</v>
          </cell>
        </row>
        <row r="13">
          <cell r="A13">
            <v>8115</v>
          </cell>
          <cell r="B13" t="str">
            <v>SAVH RENWL &amp; DEVEL AUTH</v>
          </cell>
          <cell r="C13">
            <v>250786</v>
          </cell>
          <cell r="D13">
            <v>0</v>
          </cell>
        </row>
        <row r="14">
          <cell r="A14">
            <v>8117</v>
          </cell>
          <cell r="B14" t="str">
            <v>OTHER COMMNTY PROMOTION</v>
          </cell>
          <cell r="C14">
            <v>375651</v>
          </cell>
          <cell r="D14">
            <v>528220</v>
          </cell>
        </row>
        <row r="15">
          <cell r="A15">
            <v>8121</v>
          </cell>
          <cell r="B15" t="str">
            <v>CULTURAL CONTRIBUTIONS</v>
          </cell>
          <cell r="C15">
            <v>719700</v>
          </cell>
          <cell r="D15">
            <v>719700</v>
          </cell>
        </row>
        <row r="16">
          <cell r="A16">
            <v>8122</v>
          </cell>
          <cell r="B16" t="str">
            <v>SOCIAL CONTRIBUTIONS</v>
          </cell>
          <cell r="C16">
            <v>533900</v>
          </cell>
          <cell r="D16">
            <v>553900</v>
          </cell>
        </row>
        <row r="17">
          <cell r="A17">
            <v>8123</v>
          </cell>
          <cell r="B17" t="str">
            <v>YOUTH FUTURES AUTHORITY</v>
          </cell>
          <cell r="C17">
            <v>336972</v>
          </cell>
          <cell r="D17">
            <v>336972</v>
          </cell>
        </row>
        <row r="18">
          <cell r="A18">
            <v>8124</v>
          </cell>
          <cell r="B18" t="str">
            <v>SAVANNAH HISTORY MUSEUM</v>
          </cell>
          <cell r="C18">
            <v>714757</v>
          </cell>
          <cell r="D18">
            <v>718391</v>
          </cell>
        </row>
        <row r="19">
          <cell r="A19">
            <v>8125</v>
          </cell>
          <cell r="B19" t="str">
            <v>CONVNTN &amp; VSTRS BUR/TCA</v>
          </cell>
          <cell r="C19">
            <v>1157447</v>
          </cell>
          <cell r="D19">
            <v>1173000</v>
          </cell>
        </row>
        <row r="20">
          <cell r="A20">
            <v>8126</v>
          </cell>
          <cell r="B20" t="str">
            <v>METRO PLANNING COMMISSIO</v>
          </cell>
          <cell r="C20">
            <v>1295479</v>
          </cell>
          <cell r="D20">
            <v>1295479</v>
          </cell>
        </row>
        <row r="21">
          <cell r="A21">
            <v>8131</v>
          </cell>
          <cell r="B21" t="str">
            <v>EARLY RETIREMENT SAVING</v>
          </cell>
          <cell r="C21">
            <v>0</v>
          </cell>
          <cell r="D21">
            <v>-1363450</v>
          </cell>
        </row>
        <row r="22">
          <cell r="A22">
            <v>8199</v>
          </cell>
          <cell r="B22" t="str">
            <v>CONTINGENCIES</v>
          </cell>
          <cell r="C22">
            <v>0</v>
          </cell>
          <cell r="D22">
            <v>200365</v>
          </cell>
        </row>
        <row r="23">
          <cell r="A23">
            <v>8904</v>
          </cell>
          <cell r="B23" t="str">
            <v>TRANS TO HAZ-MAT</v>
          </cell>
          <cell r="C23">
            <v>238163</v>
          </cell>
          <cell r="D23">
            <v>267770</v>
          </cell>
        </row>
        <row r="24">
          <cell r="A24">
            <v>8921</v>
          </cell>
          <cell r="B24" t="str">
            <v>TRANS TO E-COMM FUND</v>
          </cell>
          <cell r="C24">
            <v>472064</v>
          </cell>
          <cell r="D24">
            <v>907981</v>
          </cell>
        </row>
        <row r="25">
          <cell r="A25">
            <v>8922</v>
          </cell>
          <cell r="B25" t="str">
            <v>TRANS TO CDBG SPEC REVS</v>
          </cell>
          <cell r="C25">
            <v>1172655</v>
          </cell>
          <cell r="D25">
            <v>1241671</v>
          </cell>
        </row>
        <row r="26">
          <cell r="A26">
            <v>8931</v>
          </cell>
          <cell r="B26" t="str">
            <v>TRANS TO CIP FUND</v>
          </cell>
          <cell r="C26">
            <v>3308857</v>
          </cell>
          <cell r="D26">
            <v>3989800</v>
          </cell>
        </row>
        <row r="27">
          <cell r="A27">
            <v>8941</v>
          </cell>
          <cell r="B27" t="str">
            <v>TRANS TO DEBT SERV FUND</v>
          </cell>
          <cell r="C27">
            <v>2152625</v>
          </cell>
          <cell r="D27">
            <v>2148813</v>
          </cell>
        </row>
        <row r="28">
          <cell r="A28">
            <v>8951</v>
          </cell>
          <cell r="B28" t="str">
            <v>TRANS TO SANTN FUND</v>
          </cell>
          <cell r="C28">
            <v>900530</v>
          </cell>
          <cell r="D28">
            <v>269673</v>
          </cell>
        </row>
        <row r="29">
          <cell r="A29">
            <v>8955</v>
          </cell>
          <cell r="B29" t="str">
            <v>TRANS TO CIVIC CTR FUND</v>
          </cell>
          <cell r="C29">
            <v>850396</v>
          </cell>
          <cell r="D29">
            <v>726324</v>
          </cell>
        </row>
        <row r="30">
          <cell r="A30">
            <v>8961</v>
          </cell>
          <cell r="B30" t="str">
            <v>TRANSFER TO TAD FUND</v>
          </cell>
          <cell r="C30">
            <v>626504</v>
          </cell>
          <cell r="D30">
            <v>1251504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B1" t="str">
            <v>City of Savannah
Department Expenditure Tables                                                        Page -1 of 1</v>
          </cell>
        </row>
        <row r="2">
          <cell r="B2" t="str">
            <v>35 Expenditure/Expense</v>
          </cell>
          <cell r="C2" t="str">
            <v>2011 Actuals</v>
          </cell>
          <cell r="D2" t="str">
            <v>2012 RB PROJECTED</v>
          </cell>
          <cell r="E2" t="str">
            <v>2013 RB PROPOSED</v>
          </cell>
        </row>
        <row r="3">
          <cell r="A3" t="str">
            <v>101.0110</v>
          </cell>
          <cell r="B3" t="str">
            <v>101.0110 Mayor and Aldermen</v>
          </cell>
          <cell r="C3">
            <v>537838.92000000004</v>
          </cell>
          <cell r="D3">
            <v>562709.32866799983</v>
          </cell>
          <cell r="E3">
            <v>611215.86493799952</v>
          </cell>
        </row>
        <row r="4">
          <cell r="A4" t="str">
            <v>101.0115</v>
          </cell>
          <cell r="B4" t="str">
            <v>101.0115 Clerk of Council</v>
          </cell>
          <cell r="C4">
            <v>259148.11</v>
          </cell>
          <cell r="D4">
            <v>275574.84150499973</v>
          </cell>
          <cell r="E4">
            <v>326344.3112579998</v>
          </cell>
        </row>
        <row r="5">
          <cell r="A5" t="str">
            <v>101.0120</v>
          </cell>
          <cell r="B5" t="str">
            <v>101.0120 City Manager's Office</v>
          </cell>
          <cell r="C5">
            <v>582335.56999999995</v>
          </cell>
          <cell r="D5">
            <v>749239.44609400048</v>
          </cell>
          <cell r="E5">
            <v>861400.97186500102</v>
          </cell>
        </row>
        <row r="6">
          <cell r="A6" t="str">
            <v>101.0123</v>
          </cell>
          <cell r="B6" t="str">
            <v>101.0123 Public Information</v>
          </cell>
          <cell r="C6">
            <v>528280.30000000005</v>
          </cell>
          <cell r="D6">
            <v>597377.9189989994</v>
          </cell>
          <cell r="E6">
            <v>569640.51289599971</v>
          </cell>
        </row>
        <row r="7">
          <cell r="A7" t="str">
            <v>101.0124</v>
          </cell>
          <cell r="B7" t="str">
            <v>101.0124 ACM Admin &amp; Community Services</v>
          </cell>
          <cell r="C7">
            <v>408.33</v>
          </cell>
          <cell r="D7">
            <v>403523.49821100011</v>
          </cell>
          <cell r="E7">
            <v>668892.23232999933</v>
          </cell>
        </row>
        <row r="8">
          <cell r="A8" t="str">
            <v>101.0125</v>
          </cell>
          <cell r="B8" t="str">
            <v>101.0125 Internal Auditing</v>
          </cell>
          <cell r="C8">
            <v>0</v>
          </cell>
          <cell r="D8">
            <v>662549.01293699886</v>
          </cell>
          <cell r="E8">
            <v>700546.95821000065</v>
          </cell>
        </row>
        <row r="9">
          <cell r="A9" t="str">
            <v>101.0130</v>
          </cell>
          <cell r="B9" t="str">
            <v>101.0130 Legal</v>
          </cell>
          <cell r="C9">
            <v>542121.1</v>
          </cell>
          <cell r="D9">
            <v>651134.66240199981</v>
          </cell>
          <cell r="E9">
            <v>623214.39945800032</v>
          </cell>
        </row>
        <row r="10">
          <cell r="A10" t="str">
            <v>101.0140</v>
          </cell>
          <cell r="B10" t="str">
            <v>101.0140 Tourism &amp; Film Services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101.1101</v>
          </cell>
          <cell r="B11" t="str">
            <v>101.1101 Managemnt Servs Bureau Chief</v>
          </cell>
          <cell r="C11">
            <v>170406.98</v>
          </cell>
          <cell r="D11">
            <v>176916.60758799993</v>
          </cell>
          <cell r="E11">
            <v>258654.07667599991</v>
          </cell>
        </row>
        <row r="12">
          <cell r="A12" t="str">
            <v>101.1102</v>
          </cell>
          <cell r="B12" t="str">
            <v>101.1102 Research and Budget</v>
          </cell>
          <cell r="C12">
            <v>564628.15</v>
          </cell>
          <cell r="D12">
            <v>682432.47447599994</v>
          </cell>
          <cell r="E12">
            <v>691073.91687500046</v>
          </cell>
        </row>
        <row r="13">
          <cell r="A13" t="str">
            <v>101.1103</v>
          </cell>
          <cell r="B13" t="str">
            <v>101.1103 Human Resources</v>
          </cell>
          <cell r="C13">
            <v>1390197.16</v>
          </cell>
          <cell r="D13">
            <v>1409685.4515639993</v>
          </cell>
          <cell r="E13">
            <v>1493172.0467209972</v>
          </cell>
        </row>
        <row r="14">
          <cell r="A14" t="str">
            <v>101.1104</v>
          </cell>
          <cell r="B14" t="str">
            <v>101.1104 Auditing</v>
          </cell>
          <cell r="C14">
            <v>626944.25</v>
          </cell>
          <cell r="D14">
            <v>0</v>
          </cell>
          <cell r="E14">
            <v>0</v>
          </cell>
        </row>
        <row r="15">
          <cell r="A15" t="str">
            <v>101.1105</v>
          </cell>
          <cell r="B15" t="str">
            <v>101.1105 Finance</v>
          </cell>
          <cell r="C15">
            <v>1105902.6299999999</v>
          </cell>
          <cell r="D15">
            <v>1174917.065439</v>
          </cell>
          <cell r="E15">
            <v>1192419.8174450002</v>
          </cell>
        </row>
        <row r="16">
          <cell r="A16" t="str">
            <v>101.1106</v>
          </cell>
          <cell r="B16" t="str">
            <v>101.1106 Purchasing</v>
          </cell>
          <cell r="C16">
            <v>421376.48</v>
          </cell>
          <cell r="D16">
            <v>605234.32866599958</v>
          </cell>
          <cell r="E16">
            <v>600422.05639700068</v>
          </cell>
        </row>
        <row r="17">
          <cell r="A17" t="str">
            <v>101.1111</v>
          </cell>
          <cell r="B17" t="str">
            <v>101.1111 Treasury</v>
          </cell>
          <cell r="C17">
            <v>1377174.66</v>
          </cell>
          <cell r="D17">
            <v>1491154.221651</v>
          </cell>
          <cell r="E17">
            <v>1517705.0418199995</v>
          </cell>
        </row>
        <row r="18">
          <cell r="A18" t="str">
            <v>101.1120</v>
          </cell>
          <cell r="B18" t="str">
            <v>101.1120 Recorder's Court</v>
          </cell>
          <cell r="C18">
            <v>2149155.09</v>
          </cell>
          <cell r="D18">
            <v>2263012.0026039984</v>
          </cell>
          <cell r="E18">
            <v>2286815.8329480006</v>
          </cell>
        </row>
        <row r="19">
          <cell r="A19" t="str">
            <v>101.1121</v>
          </cell>
          <cell r="B19" t="str">
            <v>101.1121 Research Library</v>
          </cell>
          <cell r="C19">
            <v>151975.1</v>
          </cell>
          <cell r="D19">
            <v>194897.7588370002</v>
          </cell>
          <cell r="E19">
            <v>231859.66816800102</v>
          </cell>
        </row>
        <row r="20">
          <cell r="A20" t="str">
            <v>101.1151</v>
          </cell>
          <cell r="B20" t="str">
            <v>101.1151 Central Services Direct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101.1152</v>
          </cell>
          <cell r="B21" t="str">
            <v>101.1152 Inventory Management</v>
          </cell>
          <cell r="C21">
            <v>326474.03000000003</v>
          </cell>
          <cell r="D21">
            <v>348984.67039299989</v>
          </cell>
          <cell r="E21">
            <v>344556.17388100014</v>
          </cell>
        </row>
        <row r="22">
          <cell r="A22" t="str">
            <v>101.1153</v>
          </cell>
          <cell r="B22" t="str">
            <v>101.1153 Mail &amp; Mun. Bldg Servic</v>
          </cell>
          <cell r="C22">
            <v>679507.94</v>
          </cell>
          <cell r="D22">
            <v>666893.3096060002</v>
          </cell>
          <cell r="E22">
            <v>700185.8470720005</v>
          </cell>
        </row>
        <row r="23">
          <cell r="A23" t="str">
            <v>101.1155</v>
          </cell>
          <cell r="B23" t="str">
            <v>101.1155 Risk Administration</v>
          </cell>
          <cell r="C23">
            <v>702045.01</v>
          </cell>
          <cell r="D23">
            <v>704390.82854599995</v>
          </cell>
          <cell r="E23">
            <v>684173.08133500104</v>
          </cell>
        </row>
        <row r="24">
          <cell r="A24" t="str">
            <v>101.1158</v>
          </cell>
          <cell r="B24" t="str">
            <v>101.1158 River St Hospitality Ct</v>
          </cell>
          <cell r="C24">
            <v>-713.75</v>
          </cell>
          <cell r="D24">
            <v>0</v>
          </cell>
          <cell r="E24">
            <v>0</v>
          </cell>
        </row>
        <row r="25">
          <cell r="A25" t="str">
            <v>101.2101</v>
          </cell>
          <cell r="B25" t="str">
            <v>101.2101 Publc Wks &amp; Wtr Res Bur Chief</v>
          </cell>
          <cell r="C25">
            <v>382052.82</v>
          </cell>
          <cell r="D25">
            <v>304571.53562000027</v>
          </cell>
          <cell r="E25">
            <v>394959.84297900007</v>
          </cell>
        </row>
        <row r="26">
          <cell r="A26" t="str">
            <v>101.2102</v>
          </cell>
          <cell r="B26" t="str">
            <v>101.2102 Park and Tree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101.2103</v>
          </cell>
          <cell r="B27" t="str">
            <v>101.2103 Traffic Engineering</v>
          </cell>
          <cell r="C27">
            <v>6290721.4400000004</v>
          </cell>
          <cell r="D27">
            <v>6441936.0022</v>
          </cell>
          <cell r="E27">
            <v>6515491.4520659903</v>
          </cell>
        </row>
        <row r="28">
          <cell r="A28" t="str">
            <v>101.2104</v>
          </cell>
          <cell r="B28" t="str">
            <v>101.2104 Stormwater Management</v>
          </cell>
          <cell r="C28">
            <v>4769223.29</v>
          </cell>
          <cell r="D28">
            <v>5457488.9413239993</v>
          </cell>
          <cell r="E28">
            <v>5828071.6943939952</v>
          </cell>
        </row>
        <row r="29">
          <cell r="A29" t="str">
            <v>101.2105</v>
          </cell>
          <cell r="B29" t="str">
            <v>101.2105 Streets Maintenance</v>
          </cell>
          <cell r="C29">
            <v>5086179.03</v>
          </cell>
          <cell r="D29">
            <v>4934182.2521830024</v>
          </cell>
          <cell r="E29">
            <v>5027350.6442980058</v>
          </cell>
        </row>
        <row r="30">
          <cell r="A30" t="str">
            <v>101.2111</v>
          </cell>
          <cell r="B30" t="str">
            <v>101.2111 Cust &amp; Empl Serv Cntr</v>
          </cell>
          <cell r="C30">
            <v>283160.28000000003</v>
          </cell>
          <cell r="D30">
            <v>286026.00000000006</v>
          </cell>
          <cell r="E30">
            <v>300276.85598599917</v>
          </cell>
        </row>
        <row r="31">
          <cell r="A31" t="str">
            <v>101.3101</v>
          </cell>
          <cell r="B31" t="str">
            <v>101.3101 Community &amp; Econ Devel Chief</v>
          </cell>
          <cell r="C31">
            <v>594935.01</v>
          </cell>
          <cell r="D31">
            <v>340123.77875999978</v>
          </cell>
          <cell r="E31">
            <v>332630.31983100006</v>
          </cell>
        </row>
        <row r="32">
          <cell r="A32" t="str">
            <v>101.3102</v>
          </cell>
          <cell r="B32" t="str">
            <v>101.3102 Development Services</v>
          </cell>
          <cell r="C32">
            <v>3723709.26</v>
          </cell>
          <cell r="D32">
            <v>3846824.868009998</v>
          </cell>
          <cell r="E32">
            <v>4116775.7567530014</v>
          </cell>
        </row>
        <row r="33">
          <cell r="A33" t="str">
            <v>101.3104</v>
          </cell>
          <cell r="B33" t="str">
            <v>101.3104 Community Services Div</v>
          </cell>
          <cell r="C33">
            <v>395297.94</v>
          </cell>
          <cell r="D33">
            <v>373242.02120100008</v>
          </cell>
          <cell r="E33">
            <v>391606.27874699986</v>
          </cell>
        </row>
        <row r="34">
          <cell r="A34" t="str">
            <v>101.3106</v>
          </cell>
          <cell r="B34" t="str">
            <v>101.3106 Property Mte Enforcment</v>
          </cell>
          <cell r="C34">
            <v>7.19</v>
          </cell>
          <cell r="D34">
            <v>0</v>
          </cell>
          <cell r="E34">
            <v>0</v>
          </cell>
        </row>
        <row r="35">
          <cell r="A35" t="str">
            <v>101.3108</v>
          </cell>
          <cell r="B35" t="str">
            <v>101.3108 Land Bank Admin</v>
          </cell>
          <cell r="C35">
            <v>1660.07</v>
          </cell>
          <cell r="D35">
            <v>9.4777000052854415E-2</v>
          </cell>
          <cell r="E35">
            <v>1.3504177331924438E-10</v>
          </cell>
        </row>
        <row r="36">
          <cell r="A36" t="str">
            <v>101.3119</v>
          </cell>
          <cell r="B36" t="str">
            <v>101.3119 Citizen Office</v>
          </cell>
          <cell r="C36">
            <v>893944.34</v>
          </cell>
          <cell r="D36">
            <v>1171208.8446349993</v>
          </cell>
          <cell r="E36">
            <v>1200671.8564259997</v>
          </cell>
        </row>
        <row r="37">
          <cell r="A37" t="str">
            <v>101.3122</v>
          </cell>
          <cell r="B37" t="str">
            <v>101.3122 River Street Hospitality CT</v>
          </cell>
          <cell r="C37">
            <v>124011.44</v>
          </cell>
          <cell r="D37">
            <v>130100.43607399997</v>
          </cell>
          <cell r="E37">
            <v>122190.37427100002</v>
          </cell>
        </row>
        <row r="38">
          <cell r="A38" t="str">
            <v>101.3123</v>
          </cell>
          <cell r="B38" t="str">
            <v>101.3123 311 Call Center</v>
          </cell>
          <cell r="C38">
            <v>246111.79</v>
          </cell>
          <cell r="D38">
            <v>224709.56229500007</v>
          </cell>
          <cell r="E38">
            <v>232050.1174499999</v>
          </cell>
        </row>
        <row r="39">
          <cell r="A39" t="str">
            <v>101.3125</v>
          </cell>
          <cell r="B39" t="str">
            <v>101.3125 Real Property Services</v>
          </cell>
          <cell r="C39">
            <v>407435.48</v>
          </cell>
          <cell r="D39">
            <v>489945.19698799943</v>
          </cell>
          <cell r="E39">
            <v>492013.96274199925</v>
          </cell>
        </row>
        <row r="40">
          <cell r="A40" t="str">
            <v>101.3130</v>
          </cell>
          <cell r="B40" t="str">
            <v>101.3130 Step-Up Program</v>
          </cell>
          <cell r="C40">
            <v>201842.2</v>
          </cell>
          <cell r="D40">
            <v>375787.47547800018</v>
          </cell>
          <cell r="E40">
            <v>368123.37845699996</v>
          </cell>
        </row>
        <row r="41">
          <cell r="A41" t="str">
            <v>101.3205</v>
          </cell>
          <cell r="B41" t="str">
            <v>101.3205 Economic Development</v>
          </cell>
          <cell r="C41">
            <v>645859.36</v>
          </cell>
          <cell r="D41">
            <v>609393.89935499977</v>
          </cell>
          <cell r="E41">
            <v>648402.77596099849</v>
          </cell>
        </row>
        <row r="42">
          <cell r="A42" t="str">
            <v>101.3701</v>
          </cell>
          <cell r="B42" t="str">
            <v>101.3701 Entrepreneurial Ctr</v>
          </cell>
          <cell r="C42">
            <v>290992.36</v>
          </cell>
          <cell r="D42">
            <v>214578.57398599997</v>
          </cell>
          <cell r="E42">
            <v>293378.58198499976</v>
          </cell>
        </row>
        <row r="43">
          <cell r="A43" t="str">
            <v>101.3702</v>
          </cell>
          <cell r="B43" t="str">
            <v>101.3702 SBAC - GF</v>
          </cell>
          <cell r="C43">
            <v>79867.820000000007</v>
          </cell>
          <cell r="D43">
            <v>80000</v>
          </cell>
          <cell r="E43">
            <v>79999.999999999985</v>
          </cell>
        </row>
        <row r="44">
          <cell r="A44" t="str">
            <v>101.4201</v>
          </cell>
          <cell r="B44" t="str">
            <v>101.4201 Police Chief</v>
          </cell>
          <cell r="C44">
            <v>1244575.45</v>
          </cell>
          <cell r="D44">
            <v>1333423.9126129998</v>
          </cell>
          <cell r="E44">
            <v>1514780.9079679986</v>
          </cell>
        </row>
        <row r="45">
          <cell r="A45" t="str">
            <v>101.4210</v>
          </cell>
          <cell r="B45" t="str">
            <v>101.4210 Patrol and Special Ops</v>
          </cell>
          <cell r="C45">
            <v>31868334.16</v>
          </cell>
          <cell r="D45">
            <v>34009953.109418012</v>
          </cell>
          <cell r="E45">
            <v>33984368.332408965</v>
          </cell>
        </row>
        <row r="46">
          <cell r="A46" t="str">
            <v>101.4220</v>
          </cell>
          <cell r="B46" t="str">
            <v>101.4220 Criminal Investigations</v>
          </cell>
          <cell r="C46">
            <v>7632625.9100000001</v>
          </cell>
          <cell r="D46">
            <v>7744609.7993010022</v>
          </cell>
          <cell r="E46">
            <v>8027959.8719170047</v>
          </cell>
        </row>
        <row r="47">
          <cell r="A47" t="str">
            <v>101.4230</v>
          </cell>
          <cell r="B47" t="str">
            <v>101.4230 Sav Area Regional Intell Ctr</v>
          </cell>
          <cell r="C47">
            <v>1263433.27</v>
          </cell>
          <cell r="D47">
            <v>1319694.1940239994</v>
          </cell>
          <cell r="E47">
            <v>1424499.9926540032</v>
          </cell>
        </row>
        <row r="48">
          <cell r="A48" t="str">
            <v>101.4231</v>
          </cell>
          <cell r="B48" t="str">
            <v>101.4231 Traffic Unit</v>
          </cell>
          <cell r="C48">
            <v>1819192.79</v>
          </cell>
          <cell r="D48">
            <v>1912181.6271749956</v>
          </cell>
          <cell r="E48">
            <v>1957170.3839340005</v>
          </cell>
        </row>
        <row r="49">
          <cell r="A49" t="str">
            <v>101.4232</v>
          </cell>
          <cell r="B49" t="str">
            <v>101.4232 School Crossing Guards</v>
          </cell>
          <cell r="C49">
            <v>0</v>
          </cell>
          <cell r="D49">
            <v>0</v>
          </cell>
          <cell r="E49">
            <v>0</v>
          </cell>
        </row>
        <row r="50">
          <cell r="A50" t="str">
            <v>101.4233</v>
          </cell>
          <cell r="B50" t="str">
            <v>101.4233 Marine Patrol</v>
          </cell>
          <cell r="C50">
            <v>631938.63</v>
          </cell>
          <cell r="D50">
            <v>773126.28031799954</v>
          </cell>
          <cell r="E50">
            <v>822394.82661000092</v>
          </cell>
        </row>
        <row r="51">
          <cell r="A51" t="str">
            <v>101.4234</v>
          </cell>
          <cell r="B51" t="str">
            <v>101.4234 Mounted Patrol</v>
          </cell>
          <cell r="C51">
            <v>481000.52</v>
          </cell>
          <cell r="D51">
            <v>521846.02905899996</v>
          </cell>
          <cell r="E51">
            <v>550343.23693399923</v>
          </cell>
        </row>
        <row r="52">
          <cell r="A52" t="str">
            <v>101.4235</v>
          </cell>
          <cell r="B52" t="str">
            <v>101.4235 Canine Unit</v>
          </cell>
          <cell r="C52">
            <v>498156.88</v>
          </cell>
          <cell r="D52">
            <v>514576.89253100008</v>
          </cell>
          <cell r="E52">
            <v>538858.19942899933</v>
          </cell>
        </row>
        <row r="53">
          <cell r="A53" t="str">
            <v>101.4236</v>
          </cell>
          <cell r="B53" t="str">
            <v>101.4236 Animal Control</v>
          </cell>
          <cell r="C53">
            <v>876962.08</v>
          </cell>
          <cell r="D53">
            <v>970393.99127</v>
          </cell>
          <cell r="E53">
            <v>947459.8865119979</v>
          </cell>
        </row>
        <row r="54">
          <cell r="A54" t="str">
            <v>101.4237</v>
          </cell>
          <cell r="B54" t="str">
            <v>101.4237 EMS Administration</v>
          </cell>
          <cell r="C54">
            <v>84584.15</v>
          </cell>
          <cell r="D54">
            <v>59600.008831000043</v>
          </cell>
          <cell r="E54">
            <v>57501.583374999973</v>
          </cell>
        </row>
        <row r="55">
          <cell r="A55" t="str">
            <v>101.4240</v>
          </cell>
          <cell r="B55" t="str">
            <v>101.4240 Admin Services Div</v>
          </cell>
          <cell r="C55">
            <v>2667316.91</v>
          </cell>
          <cell r="D55">
            <v>2822383.0386369992</v>
          </cell>
          <cell r="E55">
            <v>2847708.3544970085</v>
          </cell>
        </row>
        <row r="56">
          <cell r="A56" t="str">
            <v>101.4250</v>
          </cell>
          <cell r="B56" t="str">
            <v>101.4250 Information Mgmt Div</v>
          </cell>
          <cell r="C56">
            <v>1694693.86</v>
          </cell>
          <cell r="D56">
            <v>1751505.1146710005</v>
          </cell>
          <cell r="E56">
            <v>1683150.1927540011</v>
          </cell>
        </row>
        <row r="57">
          <cell r="A57" t="str">
            <v>101.4261</v>
          </cell>
          <cell r="B57" t="str">
            <v>101.4261 Counter Narcotics Team</v>
          </cell>
          <cell r="C57">
            <v>2880234.99</v>
          </cell>
          <cell r="D57">
            <v>3069248.9769210005</v>
          </cell>
          <cell r="E57">
            <v>3202347.3622429972</v>
          </cell>
        </row>
        <row r="58">
          <cell r="A58" t="str">
            <v>101.4262</v>
          </cell>
          <cell r="B58" t="str">
            <v>101.4262 Prof Standards &amp; Traini</v>
          </cell>
          <cell r="C58">
            <v>1973623.65</v>
          </cell>
          <cell r="D58">
            <v>2072559.6686929974</v>
          </cell>
          <cell r="E58">
            <v>2130916.8874289934</v>
          </cell>
        </row>
        <row r="59">
          <cell r="A59" t="str">
            <v>101.4263</v>
          </cell>
          <cell r="B59" t="str">
            <v>101.4263 Savannah Impact</v>
          </cell>
          <cell r="C59">
            <v>1408015.2</v>
          </cell>
          <cell r="D59">
            <v>1262348.6283579981</v>
          </cell>
          <cell r="E59">
            <v>1275974.3907109974</v>
          </cell>
        </row>
        <row r="60">
          <cell r="A60" t="str">
            <v>101.4264</v>
          </cell>
          <cell r="B60" t="str">
            <v>101.4264 Crime Stoppers</v>
          </cell>
          <cell r="C60">
            <v>224277.59</v>
          </cell>
          <cell r="D60">
            <v>233328.6078370006</v>
          </cell>
          <cell r="E60">
            <v>235702.38394399988</v>
          </cell>
        </row>
        <row r="61">
          <cell r="A61" t="str">
            <v>101.4265</v>
          </cell>
          <cell r="B61" t="str">
            <v>101.4265 Sav Impact Work Venture</v>
          </cell>
          <cell r="C61">
            <v>263118.74</v>
          </cell>
          <cell r="D61">
            <v>312195.10559799982</v>
          </cell>
          <cell r="E61">
            <v>308836.95642200013</v>
          </cell>
        </row>
        <row r="62">
          <cell r="A62" t="str">
            <v>101.5101</v>
          </cell>
          <cell r="B62" t="str">
            <v>101.5101 Fire Adminstration</v>
          </cell>
          <cell r="C62">
            <v>2932558.25</v>
          </cell>
          <cell r="D62">
            <v>5367789.5729290042</v>
          </cell>
          <cell r="E62">
            <v>5805936.9291990045</v>
          </cell>
        </row>
        <row r="63">
          <cell r="A63" t="str">
            <v>101.5102</v>
          </cell>
          <cell r="B63" t="str">
            <v>101.5102 City-Wide Emergcy Plann</v>
          </cell>
          <cell r="C63">
            <v>215641.5</v>
          </cell>
          <cell r="D63">
            <v>146731.66191100006</v>
          </cell>
          <cell r="E63">
            <v>166056.664972</v>
          </cell>
        </row>
        <row r="64">
          <cell r="A64" t="str">
            <v>101.5140</v>
          </cell>
          <cell r="B64" t="str">
            <v>101.5140 Fire Operations</v>
          </cell>
          <cell r="C64">
            <v>20597482.82</v>
          </cell>
          <cell r="D64">
            <v>19792860.062162999</v>
          </cell>
          <cell r="E64">
            <v>19235327.906174</v>
          </cell>
        </row>
        <row r="65">
          <cell r="A65" t="str">
            <v>101.6101</v>
          </cell>
          <cell r="B65" t="str">
            <v>101.6101 Pub Fac, Evnts &amp; Serv Bur Chie</v>
          </cell>
          <cell r="C65">
            <v>664063.56000000006</v>
          </cell>
          <cell r="D65">
            <v>743646.10193400132</v>
          </cell>
          <cell r="E65">
            <v>779139.91826799663</v>
          </cell>
        </row>
        <row r="66">
          <cell r="A66" t="str">
            <v>101.6104</v>
          </cell>
          <cell r="B66" t="str">
            <v>101.6104 Recreation Services</v>
          </cell>
          <cell r="C66">
            <v>0</v>
          </cell>
          <cell r="D66">
            <v>0</v>
          </cell>
          <cell r="E66">
            <v>0</v>
          </cell>
        </row>
        <row r="67">
          <cell r="A67" t="str">
            <v>101.6110</v>
          </cell>
          <cell r="B67" t="str">
            <v>101.6110 Golden Age</v>
          </cell>
          <cell r="C67">
            <v>0</v>
          </cell>
          <cell r="D67">
            <v>0</v>
          </cell>
          <cell r="E67">
            <v>0</v>
          </cell>
        </row>
        <row r="68">
          <cell r="A68" t="str">
            <v>101.6112</v>
          </cell>
          <cell r="B68" t="str">
            <v>101.6112 Cultural Affairs</v>
          </cell>
          <cell r="C68">
            <v>651558.52</v>
          </cell>
          <cell r="D68">
            <v>732443.28028900002</v>
          </cell>
          <cell r="E68">
            <v>721386.0593050014</v>
          </cell>
        </row>
        <row r="69">
          <cell r="A69" t="str">
            <v>101.6114</v>
          </cell>
          <cell r="B69" t="str">
            <v>101.6114 Coffee Bluff Marina</v>
          </cell>
          <cell r="C69">
            <v>230.92</v>
          </cell>
          <cell r="D69">
            <v>97.66</v>
          </cell>
          <cell r="E69">
            <v>0</v>
          </cell>
        </row>
        <row r="70">
          <cell r="A70" t="str">
            <v>101.6115</v>
          </cell>
          <cell r="B70" t="str">
            <v>101.6115 Youth Services</v>
          </cell>
          <cell r="C70">
            <v>3465424.89</v>
          </cell>
          <cell r="D70">
            <v>3564209.040191005</v>
          </cell>
          <cell r="E70">
            <v>3704688.0581550007</v>
          </cell>
        </row>
        <row r="71">
          <cell r="A71" t="str">
            <v>101.6116</v>
          </cell>
          <cell r="B71" t="str">
            <v>101.6116 Athletic Services</v>
          </cell>
          <cell r="C71">
            <v>1136849.01</v>
          </cell>
          <cell r="D71">
            <v>1093097.3752050004</v>
          </cell>
          <cell r="E71">
            <v>1092326.3247339982</v>
          </cell>
        </row>
        <row r="72">
          <cell r="A72" t="str">
            <v>101.6117</v>
          </cell>
          <cell r="B72" t="str">
            <v>101.6117 Senior Services</v>
          </cell>
          <cell r="C72">
            <v>1843763.63</v>
          </cell>
          <cell r="D72">
            <v>1897555.0668879994</v>
          </cell>
          <cell r="E72">
            <v>1910066.4337950021</v>
          </cell>
        </row>
        <row r="73">
          <cell r="A73" t="str">
            <v>101.6118</v>
          </cell>
          <cell r="B73" t="str">
            <v>101.6118 Therapeutic Recreation</v>
          </cell>
          <cell r="C73">
            <v>268564.09999999998</v>
          </cell>
          <cell r="D73">
            <v>239395.35540599984</v>
          </cell>
          <cell r="E73">
            <v>231277.99639700036</v>
          </cell>
        </row>
        <row r="74">
          <cell r="A74" t="str">
            <v>101.6119</v>
          </cell>
          <cell r="B74" t="str">
            <v>101.6119 Film Services</v>
          </cell>
          <cell r="C74">
            <v>172080.39</v>
          </cell>
          <cell r="D74">
            <v>223927.71804800016</v>
          </cell>
          <cell r="E74">
            <v>241377.41985200031</v>
          </cell>
        </row>
        <row r="75">
          <cell r="A75" t="str">
            <v>101.6120</v>
          </cell>
          <cell r="B75" t="str">
            <v>101.6120 Building and Grounds</v>
          </cell>
          <cell r="C75">
            <v>3372038.9</v>
          </cell>
          <cell r="D75">
            <v>3506317.5009710044</v>
          </cell>
          <cell r="E75">
            <v>3714637.5000709947</v>
          </cell>
        </row>
        <row r="76">
          <cell r="A76" t="str">
            <v>101.6121</v>
          </cell>
          <cell r="B76" t="str">
            <v>101.6121 Building &amp; Elec Mainten</v>
          </cell>
          <cell r="C76">
            <v>1429549.61</v>
          </cell>
          <cell r="D76">
            <v>1516429.6900360011</v>
          </cell>
          <cell r="E76">
            <v>1647690.6686569974</v>
          </cell>
        </row>
        <row r="77">
          <cell r="A77" t="str">
            <v>101.6122</v>
          </cell>
          <cell r="B77" t="str">
            <v>101.6122 Park and Tree</v>
          </cell>
          <cell r="C77">
            <v>4525100.47</v>
          </cell>
          <cell r="D77">
            <v>4602056.8185570017</v>
          </cell>
          <cell r="E77">
            <v>4804765.3530420028</v>
          </cell>
        </row>
        <row r="78">
          <cell r="A78" t="str">
            <v>101.6123</v>
          </cell>
          <cell r="B78" t="str">
            <v>101.6123 Building Design &amp; Const</v>
          </cell>
          <cell r="C78">
            <v>0</v>
          </cell>
          <cell r="D78">
            <v>0</v>
          </cell>
          <cell r="E78">
            <v>0</v>
          </cell>
        </row>
        <row r="79">
          <cell r="A79" t="str">
            <v>101.6124</v>
          </cell>
          <cell r="B79" t="str">
            <v>101.6124 City Cemeteries</v>
          </cell>
          <cell r="C79">
            <v>1684168.24</v>
          </cell>
          <cell r="D79">
            <v>1655997.0302139991</v>
          </cell>
          <cell r="E79">
            <v>1709339.3651460006</v>
          </cell>
        </row>
        <row r="80">
          <cell r="A80" t="str">
            <v>101.8101</v>
          </cell>
          <cell r="B80" t="str">
            <v>101.8101 Serv Frm Civic Ctr Fund</v>
          </cell>
          <cell r="C80">
            <v>135000</v>
          </cell>
          <cell r="D80">
            <v>135000</v>
          </cell>
          <cell r="E80">
            <v>135000</v>
          </cell>
        </row>
        <row r="81">
          <cell r="A81" t="str">
            <v>101.8102</v>
          </cell>
          <cell r="B81" t="str">
            <v>101.8102 Srvcs Frm Santn Fund</v>
          </cell>
          <cell r="C81">
            <v>5319069</v>
          </cell>
          <cell r="D81">
            <v>7071624</v>
          </cell>
          <cell r="E81">
            <v>7135838</v>
          </cell>
        </row>
        <row r="82">
          <cell r="A82" t="str">
            <v>101.8111</v>
          </cell>
          <cell r="B82" t="str">
            <v>101.8111 Jail Services</v>
          </cell>
          <cell r="C82">
            <v>1220542.5</v>
          </cell>
          <cell r="D82">
            <v>1305000</v>
          </cell>
          <cell r="E82">
            <v>1304999.9996</v>
          </cell>
        </row>
        <row r="83">
          <cell r="A83" t="str">
            <v>101.8112</v>
          </cell>
          <cell r="B83" t="str">
            <v>101.8112 Battlefield Park</v>
          </cell>
          <cell r="C83">
            <v>0</v>
          </cell>
          <cell r="D83">
            <v>0</v>
          </cell>
          <cell r="E83">
            <v>0</v>
          </cell>
        </row>
        <row r="84">
          <cell r="A84" t="str">
            <v>101.8113</v>
          </cell>
          <cell r="B84" t="str">
            <v>101.8113 Other Dues and Membersh</v>
          </cell>
          <cell r="C84">
            <v>267127.12</v>
          </cell>
          <cell r="D84">
            <v>191291.11999999997</v>
          </cell>
          <cell r="E84">
            <v>124077.99999999999</v>
          </cell>
        </row>
        <row r="85">
          <cell r="A85" t="str">
            <v>101.8114</v>
          </cell>
          <cell r="B85" t="str">
            <v>101.8114 Other Expenses</v>
          </cell>
          <cell r="C85">
            <v>1312315.6299999999</v>
          </cell>
          <cell r="D85">
            <v>1659621.5900000022</v>
          </cell>
          <cell r="E85">
            <v>1540007.1661750001</v>
          </cell>
        </row>
        <row r="86">
          <cell r="A86" t="str">
            <v>101.8115</v>
          </cell>
          <cell r="B86" t="str">
            <v>101.8115 Savh Renwl &amp; Devel Auth</v>
          </cell>
          <cell r="C86">
            <v>242265.93</v>
          </cell>
          <cell r="D86">
            <v>0</v>
          </cell>
          <cell r="E86">
            <v>0</v>
          </cell>
        </row>
        <row r="87">
          <cell r="A87" t="str">
            <v>101.8117</v>
          </cell>
          <cell r="B87" t="str">
            <v>101.8117 Other Commnty Promotion</v>
          </cell>
          <cell r="C87">
            <v>383108</v>
          </cell>
          <cell r="D87">
            <v>521557.00000000006</v>
          </cell>
          <cell r="E87">
            <v>525117.3285709999</v>
          </cell>
        </row>
        <row r="88">
          <cell r="A88" t="str">
            <v>101.8121</v>
          </cell>
          <cell r="B88" t="str">
            <v>101.8121 Cultural Contributions</v>
          </cell>
          <cell r="C88">
            <v>771785.82</v>
          </cell>
          <cell r="D88">
            <v>989614.00000000058</v>
          </cell>
          <cell r="E88">
            <v>751700</v>
          </cell>
        </row>
        <row r="89">
          <cell r="A89" t="str">
            <v>101.8122</v>
          </cell>
          <cell r="B89" t="str">
            <v>101.8122 Social Contributions</v>
          </cell>
          <cell r="C89">
            <v>533900</v>
          </cell>
          <cell r="D89">
            <v>588900</v>
          </cell>
          <cell r="E89">
            <v>691000</v>
          </cell>
        </row>
        <row r="90">
          <cell r="A90" t="str">
            <v>101.8123</v>
          </cell>
          <cell r="B90" t="str">
            <v>101.8123 Youth Futures Authority</v>
          </cell>
          <cell r="C90">
            <v>336972</v>
          </cell>
          <cell r="D90">
            <v>336972</v>
          </cell>
          <cell r="E90">
            <v>336972</v>
          </cell>
        </row>
        <row r="91">
          <cell r="A91" t="str">
            <v>101.8124</v>
          </cell>
          <cell r="B91" t="str">
            <v>101.8124 Coastal Heritage Society</v>
          </cell>
          <cell r="C91">
            <v>822954.02</v>
          </cell>
          <cell r="D91">
            <v>768390.99999999965</v>
          </cell>
          <cell r="E91">
            <v>793508.08394199982</v>
          </cell>
        </row>
        <row r="92">
          <cell r="A92" t="str">
            <v>101.8125</v>
          </cell>
          <cell r="B92" t="str">
            <v>101.8125 Convntn &amp; Vstrs Bur/Tca</v>
          </cell>
          <cell r="C92">
            <v>1180491.6399999999</v>
          </cell>
          <cell r="D92">
            <v>1173000</v>
          </cell>
          <cell r="E92">
            <v>1193000.0000000002</v>
          </cell>
        </row>
        <row r="93">
          <cell r="A93" t="str">
            <v>101.8126</v>
          </cell>
          <cell r="B93" t="str">
            <v>101.8126 Metro Planning Commissi</v>
          </cell>
          <cell r="C93">
            <v>1375978</v>
          </cell>
          <cell r="D93">
            <v>1295479</v>
          </cell>
          <cell r="E93">
            <v>1370478.9999999998</v>
          </cell>
        </row>
        <row r="94">
          <cell r="A94" t="str">
            <v>101.8131</v>
          </cell>
          <cell r="B94" t="str">
            <v>101.8131 Early Retirement Savings</v>
          </cell>
          <cell r="C94">
            <v>0</v>
          </cell>
          <cell r="D94">
            <v>-1293422.9999999998</v>
          </cell>
          <cell r="E94">
            <v>-2222848.0000000005</v>
          </cell>
        </row>
        <row r="95">
          <cell r="A95" t="str">
            <v>101.8199</v>
          </cell>
          <cell r="B95" t="str">
            <v>101.8199 Contingencies</v>
          </cell>
          <cell r="C95">
            <v>0</v>
          </cell>
          <cell r="D95">
            <v>0</v>
          </cell>
          <cell r="E95">
            <v>399999.99999999977</v>
          </cell>
        </row>
        <row r="96">
          <cell r="A96" t="str">
            <v>101.8904</v>
          </cell>
          <cell r="B96" t="str">
            <v>101.8904 Trans To Haz-Mat</v>
          </cell>
          <cell r="C96">
            <v>277519.63</v>
          </cell>
          <cell r="D96">
            <v>263998.50155599997</v>
          </cell>
          <cell r="E96">
            <v>181013.12108700001</v>
          </cell>
        </row>
        <row r="97">
          <cell r="A97" t="str">
            <v>101.8921</v>
          </cell>
          <cell r="B97" t="str">
            <v>101.8921 Trans To E-Comm Fund</v>
          </cell>
          <cell r="C97">
            <v>218157.31</v>
          </cell>
          <cell r="D97">
            <v>1031404.54895</v>
          </cell>
          <cell r="E97">
            <v>1543403.1563280004</v>
          </cell>
        </row>
        <row r="98">
          <cell r="A98" t="str">
            <v>101.8922</v>
          </cell>
          <cell r="B98" t="str">
            <v>101.8922 Trans To CDBG Spec Revs</v>
          </cell>
          <cell r="C98">
            <v>1060803.74</v>
          </cell>
          <cell r="D98">
            <v>1228606.0087979999</v>
          </cell>
          <cell r="E98">
            <v>1198158.6082149995</v>
          </cell>
        </row>
        <row r="99">
          <cell r="A99" t="str">
            <v>101.8931</v>
          </cell>
          <cell r="B99" t="str">
            <v>101.8931 Trans To CIP Fund</v>
          </cell>
          <cell r="C99">
            <v>5211003.91</v>
          </cell>
          <cell r="D99">
            <v>8460323</v>
          </cell>
          <cell r="E99">
            <v>2794476.9999999995</v>
          </cell>
        </row>
        <row r="100">
          <cell r="A100" t="str">
            <v>101.8941</v>
          </cell>
          <cell r="B100" t="str">
            <v>101.8941 Trans To Debt Serv Fund</v>
          </cell>
          <cell r="C100">
            <v>2149125</v>
          </cell>
          <cell r="D100">
            <v>2144313</v>
          </cell>
          <cell r="E100">
            <v>2149713.0000000005</v>
          </cell>
        </row>
        <row r="101">
          <cell r="A101" t="str">
            <v>101.8951</v>
          </cell>
          <cell r="B101" t="str">
            <v>101.8951 Trans To Santn Fund</v>
          </cell>
          <cell r="C101">
            <v>2587919.4700000002</v>
          </cell>
          <cell r="D101">
            <v>1001858.393882</v>
          </cell>
          <cell r="E101">
            <v>619214.67341400054</v>
          </cell>
        </row>
        <row r="102">
          <cell r="A102" t="str">
            <v>101.8955</v>
          </cell>
          <cell r="B102" t="str">
            <v>101.8955 Trans To Civic Ctr Fund</v>
          </cell>
          <cell r="C102">
            <v>894389.4</v>
          </cell>
          <cell r="D102">
            <v>1145544.5118449999</v>
          </cell>
          <cell r="E102">
            <v>606746.31827100005</v>
          </cell>
        </row>
        <row r="103">
          <cell r="A103" t="str">
            <v>101.8961</v>
          </cell>
          <cell r="B103" t="str">
            <v>101.8961 Transfer To TAD Fund</v>
          </cell>
          <cell r="C103">
            <v>626504</v>
          </cell>
          <cell r="D103">
            <v>1251504</v>
          </cell>
          <cell r="E103">
            <v>1350665.0000000002</v>
          </cell>
        </row>
        <row r="104">
          <cell r="A104" t="str">
            <v>104.5155</v>
          </cell>
          <cell r="B104" t="str">
            <v>104.5155 Hazardous Material Team</v>
          </cell>
          <cell r="C104">
            <v>413329.82</v>
          </cell>
          <cell r="D104">
            <v>518998.50155600026</v>
          </cell>
          <cell r="E104">
            <v>541013.12108699849</v>
          </cell>
        </row>
        <row r="105">
          <cell r="A105" t="str">
            <v>211.3309</v>
          </cell>
          <cell r="B105" t="str">
            <v>211.3309 Coastal W/F Cost Pool</v>
          </cell>
          <cell r="C105">
            <v>0</v>
          </cell>
          <cell r="D105">
            <v>3490643.7936559999</v>
          </cell>
          <cell r="E105">
            <v>3497356.9274529959</v>
          </cell>
        </row>
        <row r="106">
          <cell r="A106" t="str">
            <v>211.3346</v>
          </cell>
          <cell r="B106" t="str">
            <v>211.3346 Youthbuild - GF</v>
          </cell>
          <cell r="C106">
            <v>102521.3</v>
          </cell>
          <cell r="D106">
            <v>103791.20525700011</v>
          </cell>
          <cell r="E106">
            <v>126575.16617499992</v>
          </cell>
        </row>
        <row r="107">
          <cell r="A107" t="str">
            <v>211.3350</v>
          </cell>
          <cell r="B107" t="str">
            <v>211.3350 WIA - Adult</v>
          </cell>
          <cell r="C107">
            <v>738777.55</v>
          </cell>
          <cell r="D107">
            <v>0</v>
          </cell>
          <cell r="E107">
            <v>0</v>
          </cell>
        </row>
        <row r="108">
          <cell r="A108" t="str">
            <v>211.3351</v>
          </cell>
          <cell r="B108" t="str">
            <v>211.3351 WIA - Youth</v>
          </cell>
          <cell r="C108">
            <v>906476.52</v>
          </cell>
          <cell r="D108">
            <v>0</v>
          </cell>
          <cell r="E108">
            <v>0</v>
          </cell>
        </row>
        <row r="109">
          <cell r="A109" t="str">
            <v>211.3352</v>
          </cell>
          <cell r="B109" t="str">
            <v>211.3352 WIA - Dislocated Worker</v>
          </cell>
          <cell r="C109">
            <v>1450362.38</v>
          </cell>
          <cell r="D109">
            <v>0</v>
          </cell>
          <cell r="E109">
            <v>0</v>
          </cell>
        </row>
        <row r="110">
          <cell r="A110" t="str">
            <v>211.3360</v>
          </cell>
          <cell r="B110" t="str">
            <v>211.3360 Youthbuild</v>
          </cell>
          <cell r="C110">
            <v>332132.28000000003</v>
          </cell>
          <cell r="D110">
            <v>166742.53743</v>
          </cell>
          <cell r="E110">
            <v>506566.8664990004</v>
          </cell>
        </row>
        <row r="111">
          <cell r="A111" t="str">
            <v>211.3368</v>
          </cell>
          <cell r="B111" t="str">
            <v>211.3368 COASTAL WF-ADMIN</v>
          </cell>
          <cell r="C111">
            <v>25539.86</v>
          </cell>
          <cell r="D111">
            <v>3583</v>
          </cell>
          <cell r="E111">
            <v>0</v>
          </cell>
        </row>
        <row r="112">
          <cell r="A112" t="str">
            <v>211.3369</v>
          </cell>
          <cell r="B112" t="str">
            <v>211.3369 COASTAL WF-PROGRAM EXPENDITURE</v>
          </cell>
          <cell r="C112">
            <v>203351.11</v>
          </cell>
          <cell r="D112">
            <v>2686.09</v>
          </cell>
          <cell r="E112">
            <v>0</v>
          </cell>
        </row>
        <row r="113">
          <cell r="A113" t="str">
            <v>211.3370</v>
          </cell>
          <cell r="B113" t="str">
            <v>211.3370 CWF-SAVANNAH ONE STOP CENTER</v>
          </cell>
          <cell r="C113">
            <v>11390.77</v>
          </cell>
          <cell r="D113">
            <v>0</v>
          </cell>
          <cell r="E113">
            <v>0</v>
          </cell>
        </row>
        <row r="114">
          <cell r="A114" t="str">
            <v>211.3371</v>
          </cell>
          <cell r="B114" t="str">
            <v>211.3371 CWF-STATESBORO ONE STOP CENTER</v>
          </cell>
          <cell r="C114">
            <v>9893</v>
          </cell>
          <cell r="D114">
            <v>0</v>
          </cell>
          <cell r="E114">
            <v>0</v>
          </cell>
        </row>
        <row r="115">
          <cell r="A115" t="str">
            <v>211.3372</v>
          </cell>
          <cell r="B115" t="str">
            <v>211.3372 CWF-HINESVILLE ONE STOP CENTER</v>
          </cell>
          <cell r="C115">
            <v>15079.59</v>
          </cell>
          <cell r="D115">
            <v>0</v>
          </cell>
          <cell r="E115">
            <v>0</v>
          </cell>
        </row>
        <row r="116">
          <cell r="A116" t="str">
            <v>211.3373</v>
          </cell>
          <cell r="B116" t="str">
            <v>211.3373 CWF-BRUNSWICK ONE STOP CENTER</v>
          </cell>
          <cell r="C116">
            <v>20805.060000000001</v>
          </cell>
          <cell r="D116">
            <v>0</v>
          </cell>
          <cell r="E116">
            <v>0</v>
          </cell>
        </row>
        <row r="117">
          <cell r="A117" t="str">
            <v>211.3374</v>
          </cell>
          <cell r="B117" t="str">
            <v>211.3374 CWF-KINGS BAY ONE STOP CENTER</v>
          </cell>
          <cell r="C117">
            <v>53653.87</v>
          </cell>
          <cell r="D117">
            <v>0</v>
          </cell>
          <cell r="E117">
            <v>0</v>
          </cell>
        </row>
        <row r="118">
          <cell r="A118" t="str">
            <v>211.3375</v>
          </cell>
          <cell r="B118" t="str">
            <v>211.3375 CWF-EFFINGHAM ONE STOP CENTER</v>
          </cell>
          <cell r="C118">
            <v>0</v>
          </cell>
          <cell r="D118">
            <v>444</v>
          </cell>
          <cell r="E118">
            <v>0</v>
          </cell>
        </row>
        <row r="119">
          <cell r="A119" t="str">
            <v>211.3376</v>
          </cell>
          <cell r="B119" t="str">
            <v>211.3376 CWF-CHATHAM YOUTH SUBREGION</v>
          </cell>
          <cell r="C119">
            <v>178163.25</v>
          </cell>
          <cell r="D119">
            <v>0</v>
          </cell>
          <cell r="E119">
            <v>0</v>
          </cell>
        </row>
        <row r="120">
          <cell r="A120" t="str">
            <v>211.3377</v>
          </cell>
          <cell r="B120" t="str">
            <v>211.3377 CWF-BRYAN LIBRTY LNG YTH SUBRE</v>
          </cell>
          <cell r="C120">
            <v>80356.02</v>
          </cell>
          <cell r="D120">
            <v>0</v>
          </cell>
          <cell r="E120">
            <v>0</v>
          </cell>
        </row>
        <row r="121">
          <cell r="A121" t="str">
            <v>211.3378</v>
          </cell>
          <cell r="B121" t="str">
            <v>211.3378 CWF-BULLOCH EFFINGHAM YTH SUBR</v>
          </cell>
          <cell r="C121">
            <v>78912.53</v>
          </cell>
          <cell r="D121">
            <v>0</v>
          </cell>
          <cell r="E121">
            <v>0</v>
          </cell>
        </row>
        <row r="122">
          <cell r="A122" t="str">
            <v>211.3379</v>
          </cell>
          <cell r="B122" t="str">
            <v>211.3379 CWF-CAMDEN GLYNN MCIN YTH SUBR</v>
          </cell>
          <cell r="C122">
            <v>126885.6</v>
          </cell>
          <cell r="D122">
            <v>0</v>
          </cell>
          <cell r="E122">
            <v>0</v>
          </cell>
        </row>
        <row r="123">
          <cell r="A123" t="str">
            <v>212.3114</v>
          </cell>
          <cell r="B123" t="str">
            <v>212.3114 Homeland Security</v>
          </cell>
          <cell r="C123">
            <v>3809933.27</v>
          </cell>
          <cell r="D123">
            <v>89572.65</v>
          </cell>
          <cell r="E123">
            <v>166350</v>
          </cell>
        </row>
        <row r="124">
          <cell r="A124" t="str">
            <v>212.3117</v>
          </cell>
          <cell r="B124" t="str">
            <v>212.3117 Fire Grants</v>
          </cell>
          <cell r="C124">
            <v>1024879.53</v>
          </cell>
          <cell r="D124">
            <v>248902.97999999989</v>
          </cell>
          <cell r="E124">
            <v>95402</v>
          </cell>
        </row>
        <row r="125">
          <cell r="A125" t="str">
            <v>212.3118</v>
          </cell>
          <cell r="B125" t="str">
            <v>212.3118 DHS/GA Tech PT Sec Grant</v>
          </cell>
          <cell r="C125">
            <v>652252.68999999994</v>
          </cell>
          <cell r="D125">
            <v>808955.00012000022</v>
          </cell>
          <cell r="E125">
            <v>30000</v>
          </cell>
        </row>
        <row r="126">
          <cell r="A126" t="str">
            <v>212.4281</v>
          </cell>
          <cell r="B126" t="str">
            <v>212.4281 Aggressive Driving/HEAT</v>
          </cell>
          <cell r="C126">
            <v>0</v>
          </cell>
          <cell r="D126">
            <v>0</v>
          </cell>
          <cell r="E126">
            <v>0</v>
          </cell>
        </row>
        <row r="127">
          <cell r="A127" t="str">
            <v>212.4282</v>
          </cell>
          <cell r="B127" t="str">
            <v>212.4282 Justice Assistance Grnt</v>
          </cell>
          <cell r="C127">
            <v>596676.39</v>
          </cell>
          <cell r="D127">
            <v>166941.11119999993</v>
          </cell>
          <cell r="E127">
            <v>0</v>
          </cell>
        </row>
        <row r="128">
          <cell r="A128" t="str">
            <v>212.6130</v>
          </cell>
          <cell r="B128" t="str">
            <v>212.6130 Summer Lunch/Leisure Se</v>
          </cell>
          <cell r="C128">
            <v>470543.29</v>
          </cell>
          <cell r="D128">
            <v>404701.69002500008</v>
          </cell>
          <cell r="E128">
            <v>0</v>
          </cell>
        </row>
        <row r="129">
          <cell r="A129" t="str">
            <v>212.9203</v>
          </cell>
          <cell r="B129" t="str">
            <v>212.9203 Miscellaneous Grants</v>
          </cell>
          <cell r="C129">
            <v>552052.31999999995</v>
          </cell>
          <cell r="D129">
            <v>682805.55073999893</v>
          </cell>
          <cell r="E129">
            <v>9972.5352399999902</v>
          </cell>
        </row>
        <row r="130">
          <cell r="A130" t="str">
            <v>212.9211</v>
          </cell>
          <cell r="B130" t="str">
            <v>212.9211 Other Federal Grants</v>
          </cell>
          <cell r="C130">
            <v>578523.68999999994</v>
          </cell>
          <cell r="D130">
            <v>45230.000000000044</v>
          </cell>
          <cell r="E130">
            <v>40686.999999999993</v>
          </cell>
        </row>
        <row r="131">
          <cell r="A131" t="str">
            <v>213.9203</v>
          </cell>
          <cell r="B131" t="str">
            <v>213.9203 Miscellaneous Grants</v>
          </cell>
          <cell r="C131">
            <v>204163.03</v>
          </cell>
          <cell r="D131">
            <v>144725.36999999994</v>
          </cell>
          <cell r="E131">
            <v>0</v>
          </cell>
        </row>
        <row r="132">
          <cell r="A132" t="str">
            <v>213.9204</v>
          </cell>
          <cell r="B132" t="str">
            <v>213.9204 Other Grants-DCA</v>
          </cell>
          <cell r="C132">
            <v>452.1</v>
          </cell>
          <cell r="D132">
            <v>0</v>
          </cell>
          <cell r="E132">
            <v>0</v>
          </cell>
        </row>
        <row r="133">
          <cell r="A133" t="str">
            <v>221.3131</v>
          </cell>
          <cell r="B133" t="str">
            <v>221.3131 Advcmt Ctr At Moses Jac</v>
          </cell>
          <cell r="C133">
            <v>264365.21000000002</v>
          </cell>
          <cell r="D133">
            <v>277138.51239100029</v>
          </cell>
          <cell r="E133">
            <v>278343.57096200011</v>
          </cell>
        </row>
        <row r="134">
          <cell r="A134" t="str">
            <v>221.3132</v>
          </cell>
          <cell r="B134" t="str">
            <v>221.3132 Micro-Business Development</v>
          </cell>
          <cell r="C134">
            <v>41378.699999999997</v>
          </cell>
          <cell r="D134">
            <v>21191.978999999999</v>
          </cell>
          <cell r="E134">
            <v>0</v>
          </cell>
        </row>
        <row r="135">
          <cell r="A135" t="str">
            <v>221.3202</v>
          </cell>
          <cell r="B135" t="str">
            <v>221.3202 Comm Planning &amp; Dev</v>
          </cell>
          <cell r="C135">
            <v>811867.99</v>
          </cell>
          <cell r="D135">
            <v>819860.30228600162</v>
          </cell>
          <cell r="E135">
            <v>730401.36685300025</v>
          </cell>
        </row>
        <row r="136">
          <cell r="A136" t="str">
            <v>221.3203</v>
          </cell>
          <cell r="B136" t="str">
            <v>221.3203 Housing Dept</v>
          </cell>
          <cell r="C136">
            <v>814865</v>
          </cell>
          <cell r="D136">
            <v>801955.19411600113</v>
          </cell>
          <cell r="E136">
            <v>758379.27039999992</v>
          </cell>
        </row>
        <row r="137">
          <cell r="A137" t="str">
            <v>221.3204</v>
          </cell>
          <cell r="B137" t="str">
            <v>221.3204 GIS Planning &amp; Support</v>
          </cell>
          <cell r="C137">
            <v>0</v>
          </cell>
          <cell r="D137">
            <v>0</v>
          </cell>
          <cell r="E137">
            <v>0</v>
          </cell>
        </row>
        <row r="138">
          <cell r="A138" t="str">
            <v>221.3205</v>
          </cell>
          <cell r="B138" t="str">
            <v>221.3205 Economic Development</v>
          </cell>
          <cell r="C138">
            <v>0</v>
          </cell>
          <cell r="D138">
            <v>0</v>
          </cell>
          <cell r="E138">
            <v>0</v>
          </cell>
        </row>
        <row r="139">
          <cell r="A139" t="str">
            <v>221.3225</v>
          </cell>
          <cell r="B139" t="str">
            <v>221.3225 CDBG Carry Forward</v>
          </cell>
          <cell r="C139">
            <v>0</v>
          </cell>
          <cell r="D139">
            <v>4708450.2595159998</v>
          </cell>
          <cell r="E139">
            <v>4990302.9387610005</v>
          </cell>
        </row>
        <row r="140">
          <cell r="A140" t="str">
            <v>221.3234</v>
          </cell>
          <cell r="B140" t="str">
            <v>221.3234 Sec 108 Loan Repayment</v>
          </cell>
          <cell r="C140">
            <v>209087.71</v>
          </cell>
          <cell r="D140">
            <v>207950</v>
          </cell>
          <cell r="E140">
            <v>152023</v>
          </cell>
        </row>
        <row r="141">
          <cell r="A141" t="str">
            <v>221.3235</v>
          </cell>
          <cell r="B141" t="str">
            <v>221.3235 Housing-Proj Delivery</v>
          </cell>
          <cell r="C141">
            <v>469270</v>
          </cell>
          <cell r="D141">
            <v>466611.13148900052</v>
          </cell>
          <cell r="E141">
            <v>490000.46123899939</v>
          </cell>
        </row>
        <row r="142">
          <cell r="A142" t="str">
            <v>221.3252</v>
          </cell>
          <cell r="B142" t="str">
            <v>221.3252 Relocation</v>
          </cell>
          <cell r="C142">
            <v>21423.63</v>
          </cell>
          <cell r="D142">
            <v>0</v>
          </cell>
          <cell r="E142">
            <v>0</v>
          </cell>
        </row>
        <row r="143">
          <cell r="A143" t="str">
            <v>221.3253</v>
          </cell>
          <cell r="B143" t="str">
            <v>221.3253 Rehab/Owner Resident</v>
          </cell>
          <cell r="C143">
            <v>64235</v>
          </cell>
          <cell r="D143">
            <v>0</v>
          </cell>
          <cell r="E143">
            <v>0</v>
          </cell>
        </row>
        <row r="144">
          <cell r="A144" t="str">
            <v>221.3257</v>
          </cell>
          <cell r="B144" t="str">
            <v>221.3257 Property Management</v>
          </cell>
          <cell r="C144">
            <v>8359.7000000000007</v>
          </cell>
          <cell r="D144">
            <v>0</v>
          </cell>
          <cell r="E144">
            <v>0</v>
          </cell>
        </row>
        <row r="145">
          <cell r="A145" t="str">
            <v>221.3258</v>
          </cell>
          <cell r="B145" t="str">
            <v>221.3258 Loan Processing Cost</v>
          </cell>
          <cell r="C145">
            <v>7918.2</v>
          </cell>
          <cell r="D145">
            <v>0</v>
          </cell>
          <cell r="E145">
            <v>0</v>
          </cell>
        </row>
        <row r="146">
          <cell r="A146" t="str">
            <v>221.3259</v>
          </cell>
          <cell r="B146" t="str">
            <v>221.3259 Emergency Repair</v>
          </cell>
          <cell r="C146">
            <v>345046.8</v>
          </cell>
          <cell r="D146">
            <v>0</v>
          </cell>
          <cell r="E146">
            <v>0</v>
          </cell>
        </row>
        <row r="147">
          <cell r="A147" t="str">
            <v>221.3262</v>
          </cell>
          <cell r="B147" t="str">
            <v>221.3262 SNAP IV HDG</v>
          </cell>
          <cell r="C147">
            <v>0</v>
          </cell>
          <cell r="D147">
            <v>0</v>
          </cell>
          <cell r="E147">
            <v>0</v>
          </cell>
        </row>
        <row r="148">
          <cell r="A148" t="str">
            <v>221.3264</v>
          </cell>
          <cell r="B148" t="str">
            <v>221.3264 CHSA</v>
          </cell>
          <cell r="C148">
            <v>306566.32</v>
          </cell>
          <cell r="D148">
            <v>0</v>
          </cell>
          <cell r="E148">
            <v>0</v>
          </cell>
        </row>
        <row r="149">
          <cell r="A149" t="str">
            <v>221.3265</v>
          </cell>
          <cell r="B149" t="str">
            <v>221.3265 CHSA Admin</v>
          </cell>
          <cell r="C149">
            <v>90700</v>
          </cell>
          <cell r="D149">
            <v>0</v>
          </cell>
          <cell r="E149">
            <v>0</v>
          </cell>
        </row>
        <row r="150">
          <cell r="A150" t="str">
            <v>221.3406</v>
          </cell>
          <cell r="B150" t="str">
            <v>221.3406 CDBG - Recovery (ARRA)</v>
          </cell>
          <cell r="C150">
            <v>16871.990000000002</v>
          </cell>
          <cell r="D150">
            <v>0</v>
          </cell>
          <cell r="E150">
            <v>0</v>
          </cell>
        </row>
        <row r="151">
          <cell r="A151" t="str">
            <v>221.3701</v>
          </cell>
          <cell r="B151" t="str">
            <v>221.3701 Entrepreneurial Ctr</v>
          </cell>
          <cell r="C151">
            <v>0</v>
          </cell>
          <cell r="D151">
            <v>0</v>
          </cell>
          <cell r="E151">
            <v>0</v>
          </cell>
        </row>
        <row r="152">
          <cell r="A152" t="str">
            <v>221.3901</v>
          </cell>
          <cell r="B152" t="str">
            <v>221.3901 CDBG Project Reservatns</v>
          </cell>
          <cell r="C152">
            <v>895500</v>
          </cell>
          <cell r="D152">
            <v>0</v>
          </cell>
          <cell r="E152">
            <v>0</v>
          </cell>
        </row>
        <row r="153">
          <cell r="A153" t="str">
            <v>221.3902</v>
          </cell>
          <cell r="B153" t="str">
            <v>221.3902 ESG Project Reservatns</v>
          </cell>
          <cell r="C153">
            <v>118605</v>
          </cell>
          <cell r="D153">
            <v>0</v>
          </cell>
          <cell r="E153">
            <v>0</v>
          </cell>
        </row>
        <row r="154">
          <cell r="A154" t="str">
            <v>222.3240</v>
          </cell>
          <cell r="B154" t="str">
            <v>222.3240 Grant - Non-Federal</v>
          </cell>
          <cell r="C154">
            <v>101656.96000000001</v>
          </cell>
          <cell r="D154">
            <v>0</v>
          </cell>
          <cell r="E154">
            <v>0</v>
          </cell>
        </row>
        <row r="155">
          <cell r="A155" t="str">
            <v>222.3247</v>
          </cell>
          <cell r="B155" t="str">
            <v>222.3247 HOUSING SUSTAINABILITY</v>
          </cell>
          <cell r="C155">
            <v>324.7</v>
          </cell>
          <cell r="D155">
            <v>0</v>
          </cell>
          <cell r="E155">
            <v>0</v>
          </cell>
        </row>
        <row r="156">
          <cell r="A156" t="str">
            <v>222.3256</v>
          </cell>
          <cell r="B156" t="str">
            <v>222.3256 Rental Rehab P I Expend</v>
          </cell>
          <cell r="C156">
            <v>0</v>
          </cell>
          <cell r="D156">
            <v>1250</v>
          </cell>
          <cell r="E156">
            <v>1250</v>
          </cell>
        </row>
        <row r="157">
          <cell r="A157" t="str">
            <v>224.3207</v>
          </cell>
          <cell r="B157" t="str">
            <v>224.3207 HUD SPG Mlk Rlf</v>
          </cell>
          <cell r="C157">
            <v>223398.44</v>
          </cell>
          <cell r="D157">
            <v>0</v>
          </cell>
          <cell r="E157">
            <v>0</v>
          </cell>
        </row>
        <row r="158">
          <cell r="A158" t="str">
            <v>224.3209</v>
          </cell>
          <cell r="B158" t="str">
            <v>224.3209 Other Federal Fds C/F</v>
          </cell>
          <cell r="C158">
            <v>0</v>
          </cell>
          <cell r="D158">
            <v>1939635</v>
          </cell>
          <cell r="E158">
            <v>1601755</v>
          </cell>
        </row>
        <row r="159">
          <cell r="A159" t="str">
            <v>224.3229</v>
          </cell>
          <cell r="B159" t="str">
            <v>224.3229 Lead Paint Hazard Reduc</v>
          </cell>
          <cell r="C159">
            <v>18632</v>
          </cell>
          <cell r="D159">
            <v>0</v>
          </cell>
          <cell r="E159">
            <v>0</v>
          </cell>
        </row>
        <row r="160">
          <cell r="A160" t="str">
            <v>224.3241</v>
          </cell>
          <cell r="B160" t="str">
            <v>224.3241 Shelter Care Union Miss</v>
          </cell>
          <cell r="C160">
            <v>79082.63</v>
          </cell>
          <cell r="D160">
            <v>0</v>
          </cell>
          <cell r="E160">
            <v>0</v>
          </cell>
        </row>
        <row r="161">
          <cell r="A161" t="str">
            <v>224.3242</v>
          </cell>
          <cell r="B161" t="str">
            <v>224.3242 Shelter Care 08 Renewal</v>
          </cell>
          <cell r="C161">
            <v>91913.95</v>
          </cell>
          <cell r="D161">
            <v>0</v>
          </cell>
          <cell r="E161">
            <v>0</v>
          </cell>
        </row>
        <row r="162">
          <cell r="A162" t="str">
            <v>224.3261</v>
          </cell>
          <cell r="B162" t="str">
            <v>224.3261 Shelter Care Iv-R 2010</v>
          </cell>
          <cell r="C162">
            <v>53250.48</v>
          </cell>
          <cell r="D162">
            <v>0</v>
          </cell>
          <cell r="E162">
            <v>0</v>
          </cell>
        </row>
        <row r="163">
          <cell r="A163" t="str">
            <v>224.3271</v>
          </cell>
          <cell r="B163" t="str">
            <v>224.3271 Hopwa V-R2 City Admin</v>
          </cell>
          <cell r="C163">
            <v>3012.74</v>
          </cell>
          <cell r="D163">
            <v>0</v>
          </cell>
          <cell r="E163">
            <v>0</v>
          </cell>
        </row>
        <row r="164">
          <cell r="A164" t="str">
            <v>224.3273</v>
          </cell>
          <cell r="B164" t="str">
            <v>224.3273 Hopwa IV-R3 City Admin</v>
          </cell>
          <cell r="C164">
            <v>9715.09</v>
          </cell>
          <cell r="D164">
            <v>0</v>
          </cell>
          <cell r="E164">
            <v>0</v>
          </cell>
        </row>
        <row r="165">
          <cell r="A165" t="str">
            <v>224.3276</v>
          </cell>
          <cell r="B165" t="str">
            <v>224.3276 Shelter Care II-R 2010</v>
          </cell>
          <cell r="C165">
            <v>97884.34</v>
          </cell>
          <cell r="D165">
            <v>0</v>
          </cell>
          <cell r="E165">
            <v>0</v>
          </cell>
        </row>
        <row r="166">
          <cell r="A166" t="str">
            <v>224.3407</v>
          </cell>
          <cell r="B166" t="str">
            <v>224.3407 HPRP</v>
          </cell>
          <cell r="C166">
            <v>407079.63</v>
          </cell>
          <cell r="D166">
            <v>0</v>
          </cell>
          <cell r="E166">
            <v>0</v>
          </cell>
        </row>
        <row r="167">
          <cell r="A167" t="str">
            <v>224.3447</v>
          </cell>
          <cell r="B167" t="str">
            <v>224.3447 GEMA Grant HMGP-1686-008</v>
          </cell>
          <cell r="C167">
            <v>862052.76</v>
          </cell>
          <cell r="D167">
            <v>0</v>
          </cell>
          <cell r="E167">
            <v>0</v>
          </cell>
        </row>
        <row r="168">
          <cell r="A168" t="str">
            <v>224.3448</v>
          </cell>
          <cell r="B168" t="str">
            <v>224.3448 GEMA Grant HMGP-1761-014</v>
          </cell>
          <cell r="C168">
            <v>1497823.35</v>
          </cell>
          <cell r="D168">
            <v>0</v>
          </cell>
          <cell r="E168">
            <v>0</v>
          </cell>
        </row>
        <row r="169">
          <cell r="A169" t="str">
            <v>224.3449</v>
          </cell>
          <cell r="B169" t="str">
            <v>224.3449 Grant PDM-PJ-04=GA-2009-001</v>
          </cell>
          <cell r="C169">
            <v>806316.53</v>
          </cell>
          <cell r="D169">
            <v>0</v>
          </cell>
          <cell r="E169">
            <v>0</v>
          </cell>
        </row>
        <row r="170">
          <cell r="A170" t="str">
            <v>224.3904</v>
          </cell>
          <cell r="B170" t="str">
            <v>224.3904 Hopwa Project Reservatn</v>
          </cell>
          <cell r="C170">
            <v>874015.09</v>
          </cell>
          <cell r="D170">
            <v>0</v>
          </cell>
          <cell r="E170">
            <v>0</v>
          </cell>
        </row>
        <row r="171">
          <cell r="A171" t="str">
            <v>227.3150</v>
          </cell>
          <cell r="B171" t="str">
            <v>227.3150 NSP - Acq &amp; Rehab</v>
          </cell>
          <cell r="C171">
            <v>940</v>
          </cell>
          <cell r="D171">
            <v>950</v>
          </cell>
          <cell r="E171">
            <v>0</v>
          </cell>
        </row>
        <row r="172">
          <cell r="A172" t="str">
            <v>227.3151</v>
          </cell>
          <cell r="B172" t="str">
            <v>227.3151 NSP-Redev/Demol/Vac Pro</v>
          </cell>
          <cell r="C172">
            <v>1081003.3999999999</v>
          </cell>
          <cell r="D172">
            <v>831074</v>
          </cell>
          <cell r="E172">
            <v>249000</v>
          </cell>
        </row>
        <row r="173">
          <cell r="A173" t="str">
            <v>227.3153</v>
          </cell>
          <cell r="B173" t="str">
            <v>227.3153 NSP-Demol Blight Prop</v>
          </cell>
          <cell r="C173">
            <v>210917.28</v>
          </cell>
          <cell r="D173">
            <v>109186</v>
          </cell>
          <cell r="E173">
            <v>0</v>
          </cell>
        </row>
        <row r="174">
          <cell r="A174" t="str">
            <v>227.3154</v>
          </cell>
          <cell r="B174" t="str">
            <v>227.3154 NSP-Acq &amp; Rehab-Low Inc</v>
          </cell>
          <cell r="C174">
            <v>35524.65</v>
          </cell>
          <cell r="D174">
            <v>97696</v>
          </cell>
          <cell r="E174">
            <v>0</v>
          </cell>
        </row>
        <row r="175">
          <cell r="A175" t="str">
            <v>227.3155</v>
          </cell>
          <cell r="B175" t="str">
            <v>227.3155 NSP-Red/Dem/Vac-Low Inc</v>
          </cell>
          <cell r="C175">
            <v>132007</v>
          </cell>
          <cell r="D175">
            <v>96431</v>
          </cell>
          <cell r="E175">
            <v>0</v>
          </cell>
        </row>
        <row r="176">
          <cell r="A176" t="str">
            <v>227.3156</v>
          </cell>
          <cell r="B176" t="str">
            <v>227.3156 NSP -Admin</v>
          </cell>
          <cell r="C176">
            <v>1324.48</v>
          </cell>
          <cell r="D176">
            <v>41953</v>
          </cell>
          <cell r="E176">
            <v>0</v>
          </cell>
        </row>
        <row r="177">
          <cell r="A177" t="str">
            <v>232.3268</v>
          </cell>
          <cell r="B177" t="str">
            <v>232.3268 CHDO Operating Funds</v>
          </cell>
          <cell r="C177">
            <v>28319.14</v>
          </cell>
          <cell r="D177">
            <v>0</v>
          </cell>
          <cell r="E177">
            <v>0</v>
          </cell>
        </row>
        <row r="178">
          <cell r="A178" t="str">
            <v>232.3280</v>
          </cell>
          <cell r="B178" t="str">
            <v>232.3280 Home Carry Forward</v>
          </cell>
          <cell r="C178">
            <v>0</v>
          </cell>
          <cell r="D178">
            <v>3465069</v>
          </cell>
          <cell r="E178">
            <v>2292105.9999999995</v>
          </cell>
        </row>
        <row r="179">
          <cell r="A179" t="str">
            <v>232.3281</v>
          </cell>
          <cell r="B179" t="str">
            <v>232.3281 Home Loans City</v>
          </cell>
          <cell r="C179">
            <v>1618299.2</v>
          </cell>
          <cell r="D179">
            <v>0</v>
          </cell>
          <cell r="E179">
            <v>0</v>
          </cell>
        </row>
        <row r="180">
          <cell r="A180" t="str">
            <v>232.3284</v>
          </cell>
          <cell r="B180" t="str">
            <v>232.3284 CHSA Dev/Habitat</v>
          </cell>
          <cell r="C180">
            <v>332480</v>
          </cell>
          <cell r="D180">
            <v>0</v>
          </cell>
          <cell r="E180">
            <v>0</v>
          </cell>
        </row>
        <row r="181">
          <cell r="A181" t="str">
            <v>232.3285</v>
          </cell>
          <cell r="B181" t="str">
            <v>232.3285 Home Loans Progrm Incom</v>
          </cell>
          <cell r="C181">
            <v>1518936.56</v>
          </cell>
          <cell r="D181">
            <v>0</v>
          </cell>
          <cell r="E181">
            <v>0</v>
          </cell>
        </row>
        <row r="182">
          <cell r="A182" t="str">
            <v>232.3286</v>
          </cell>
          <cell r="B182" t="str">
            <v>232.3286 Home Program Admin-City</v>
          </cell>
          <cell r="C182">
            <v>200319.55</v>
          </cell>
          <cell r="D182">
            <v>0</v>
          </cell>
          <cell r="E182">
            <v>0</v>
          </cell>
        </row>
        <row r="183">
          <cell r="A183" t="str">
            <v>232.3293</v>
          </cell>
          <cell r="B183" t="str">
            <v>232.3293 Home CHDO Unspecified A</v>
          </cell>
          <cell r="C183">
            <v>27404.7</v>
          </cell>
          <cell r="D183">
            <v>0</v>
          </cell>
          <cell r="E183">
            <v>0</v>
          </cell>
        </row>
        <row r="184">
          <cell r="A184" t="str">
            <v>241.4251</v>
          </cell>
          <cell r="B184" t="str">
            <v>241.4251 Public Safety Communica</v>
          </cell>
          <cell r="C184">
            <v>5060370.16</v>
          </cell>
          <cell r="D184">
            <v>5881404.5489500072</v>
          </cell>
          <cell r="E184">
            <v>6393403.1563280048</v>
          </cell>
        </row>
        <row r="185">
          <cell r="A185" t="str">
            <v>275.8125</v>
          </cell>
          <cell r="B185" t="str">
            <v>275.8125 Convntn &amp; Vstrs Bur/Tca</v>
          </cell>
          <cell r="C185">
            <v>5900177.5199999996</v>
          </cell>
          <cell r="D185">
            <v>6286556</v>
          </cell>
          <cell r="E185">
            <v>6347422</v>
          </cell>
        </row>
        <row r="186">
          <cell r="A186" t="str">
            <v>511.7101</v>
          </cell>
          <cell r="B186" t="str">
            <v>511.7101 Sanitation Director</v>
          </cell>
          <cell r="C186">
            <v>817026.66</v>
          </cell>
          <cell r="D186">
            <v>619945.92814300011</v>
          </cell>
          <cell r="E186">
            <v>701043.18835099984</v>
          </cell>
        </row>
        <row r="187">
          <cell r="A187" t="str">
            <v>511.7102</v>
          </cell>
          <cell r="B187" t="str">
            <v>511.7102 Residential Refuse</v>
          </cell>
          <cell r="C187">
            <v>7452160.9500000002</v>
          </cell>
          <cell r="D187">
            <v>7726824.614641998</v>
          </cell>
          <cell r="E187">
            <v>8153351.5764419865</v>
          </cell>
        </row>
        <row r="188">
          <cell r="A188" t="str">
            <v>511.7103</v>
          </cell>
          <cell r="B188" t="str">
            <v>511.7103 Refuse Disposal</v>
          </cell>
          <cell r="C188">
            <v>5533762.0999999996</v>
          </cell>
          <cell r="D188">
            <v>5758598.8315309975</v>
          </cell>
          <cell r="E188">
            <v>6032118.520715001</v>
          </cell>
        </row>
        <row r="189">
          <cell r="A189" t="str">
            <v>511.7104</v>
          </cell>
          <cell r="B189" t="str">
            <v>511.7104 Street Cleaning</v>
          </cell>
          <cell r="C189">
            <v>2042124.7</v>
          </cell>
          <cell r="D189">
            <v>2170543.9681599997</v>
          </cell>
          <cell r="E189">
            <v>2270991.9761540033</v>
          </cell>
        </row>
        <row r="190">
          <cell r="A190" t="str">
            <v>511.7105</v>
          </cell>
          <cell r="B190" t="str">
            <v>511.7105 Commercial Refuse</v>
          </cell>
          <cell r="C190">
            <v>1582841.03</v>
          </cell>
          <cell r="D190">
            <v>1642309.3836520005</v>
          </cell>
          <cell r="E190">
            <v>1666169.8152720004</v>
          </cell>
        </row>
        <row r="191">
          <cell r="A191" t="str">
            <v>511.7107</v>
          </cell>
          <cell r="B191" t="str">
            <v>511.7107 Recycling &amp; Litter Serv</v>
          </cell>
          <cell r="C191">
            <v>2392866.4500000002</v>
          </cell>
          <cell r="D191">
            <v>2433203.4654350001</v>
          </cell>
          <cell r="E191">
            <v>2557875.9690109952</v>
          </cell>
        </row>
        <row r="192">
          <cell r="A192" t="str">
            <v>511.7109</v>
          </cell>
          <cell r="B192" t="str">
            <v>511.7109 Sanitation Interdepart</v>
          </cell>
          <cell r="C192">
            <v>2373998.69</v>
          </cell>
          <cell r="D192">
            <v>3230216.0000000005</v>
          </cell>
          <cell r="E192">
            <v>2516563.9999999986</v>
          </cell>
        </row>
        <row r="193">
          <cell r="A193" t="str">
            <v>511.7110</v>
          </cell>
          <cell r="B193" t="str">
            <v>511.7110 Property Maintenance Enforcmnt</v>
          </cell>
          <cell r="C193">
            <v>2125298.36</v>
          </cell>
          <cell r="D193">
            <v>2151741.8023189981</v>
          </cell>
          <cell r="E193">
            <v>2308711.8274689992</v>
          </cell>
        </row>
        <row r="194">
          <cell r="A194" t="str">
            <v>521.1112</v>
          </cell>
          <cell r="B194" t="str">
            <v>521.1112 Utility Services</v>
          </cell>
          <cell r="C194">
            <v>1594158.01</v>
          </cell>
          <cell r="D194">
            <v>1695752.1372129989</v>
          </cell>
          <cell r="E194">
            <v>1685808.9638730008</v>
          </cell>
        </row>
        <row r="195">
          <cell r="A195" t="str">
            <v>521.2501</v>
          </cell>
          <cell r="B195" t="str">
            <v>521.2501 Water &amp; Sewer Planning</v>
          </cell>
          <cell r="C195">
            <v>1104497.25</v>
          </cell>
          <cell r="D195">
            <v>1227708.0416400011</v>
          </cell>
          <cell r="E195">
            <v>1333899.4254920033</v>
          </cell>
        </row>
        <row r="196">
          <cell r="A196" t="str">
            <v>521.2502</v>
          </cell>
          <cell r="B196" t="str">
            <v>521.2502 Water Supply &amp; Treatmen</v>
          </cell>
          <cell r="C196">
            <v>5392103.4199999999</v>
          </cell>
          <cell r="D196">
            <v>5542408.6127470015</v>
          </cell>
          <cell r="E196">
            <v>5667013.6954420004</v>
          </cell>
        </row>
        <row r="197">
          <cell r="A197" t="str">
            <v>521.2503</v>
          </cell>
          <cell r="B197" t="str">
            <v>521.2503 Water Distribution</v>
          </cell>
          <cell r="C197">
            <v>4106143.89</v>
          </cell>
          <cell r="D197">
            <v>4468915.9157870011</v>
          </cell>
          <cell r="E197">
            <v>4498384.1407349957</v>
          </cell>
        </row>
        <row r="198">
          <cell r="A198" t="str">
            <v>521.2504</v>
          </cell>
          <cell r="B198" t="str">
            <v>521.2504 Water &amp; Sewer Director</v>
          </cell>
          <cell r="C198">
            <v>558930.96</v>
          </cell>
          <cell r="D198">
            <v>665036.53698700061</v>
          </cell>
          <cell r="E198">
            <v>668571.15348799934</v>
          </cell>
        </row>
        <row r="199">
          <cell r="A199" t="str">
            <v>521.2505</v>
          </cell>
          <cell r="B199" t="str">
            <v>521.2505 Asst CM - Utilities/Constr</v>
          </cell>
          <cell r="C199">
            <v>26124.240000000002</v>
          </cell>
          <cell r="D199">
            <v>299314.81977199996</v>
          </cell>
          <cell r="E199">
            <v>349062.42149499996</v>
          </cell>
        </row>
        <row r="200">
          <cell r="A200" t="str">
            <v>521.2509</v>
          </cell>
          <cell r="B200" t="str">
            <v>521.2509 Water Interdepartmental</v>
          </cell>
          <cell r="C200">
            <v>10281277.369999999</v>
          </cell>
          <cell r="D200">
            <v>9474134.0000000019</v>
          </cell>
          <cell r="E200">
            <v>9672802.0000000019</v>
          </cell>
        </row>
        <row r="201">
          <cell r="A201" t="str">
            <v>521.2551</v>
          </cell>
          <cell r="B201" t="str">
            <v>521.2551 Sewer Maintenance</v>
          </cell>
          <cell r="C201">
            <v>3379518.74</v>
          </cell>
          <cell r="D201">
            <v>3517560.3132650019</v>
          </cell>
          <cell r="E201">
            <v>3508669.8811519938</v>
          </cell>
        </row>
        <row r="202">
          <cell r="A202" t="str">
            <v>521.2552</v>
          </cell>
          <cell r="B202" t="str">
            <v>521.2552 Lift Station Maintenanc</v>
          </cell>
          <cell r="C202">
            <v>4098081.1</v>
          </cell>
          <cell r="D202">
            <v>4370299.429419999</v>
          </cell>
          <cell r="E202">
            <v>4590727.174100996</v>
          </cell>
        </row>
        <row r="203">
          <cell r="A203" t="str">
            <v>521.2553</v>
          </cell>
          <cell r="B203" t="str">
            <v>521.2553 President Street Plant</v>
          </cell>
          <cell r="C203">
            <v>5949668.5999999996</v>
          </cell>
          <cell r="D203">
            <v>6476591.27281301</v>
          </cell>
          <cell r="E203">
            <v>6876641.9516599989</v>
          </cell>
        </row>
        <row r="204">
          <cell r="A204" t="str">
            <v>521.2554</v>
          </cell>
          <cell r="B204" t="str">
            <v>521.2554 Regional Plants</v>
          </cell>
          <cell r="C204">
            <v>2455004.2200000002</v>
          </cell>
          <cell r="D204">
            <v>2815657.8022859991</v>
          </cell>
          <cell r="E204">
            <v>2779946.6541340016</v>
          </cell>
        </row>
        <row r="205">
          <cell r="A205" t="str">
            <v>521.2559</v>
          </cell>
          <cell r="B205" t="str">
            <v>521.2559 Sewer Interdepartmental</v>
          </cell>
          <cell r="C205">
            <v>16216012.449999999</v>
          </cell>
          <cell r="D205">
            <v>15095250.800000001</v>
          </cell>
          <cell r="E205">
            <v>16724422.999999991</v>
          </cell>
        </row>
        <row r="206">
          <cell r="A206" t="str">
            <v>531.2581</v>
          </cell>
          <cell r="B206" t="str">
            <v>531.2581 I &amp; D Water Operation &amp;</v>
          </cell>
          <cell r="C206">
            <v>7988077.1699999999</v>
          </cell>
          <cell r="D206">
            <v>8673406.2542099971</v>
          </cell>
          <cell r="E206">
            <v>8869644.2945969924</v>
          </cell>
        </row>
        <row r="207">
          <cell r="A207" t="str">
            <v>541.6151</v>
          </cell>
          <cell r="B207" t="str">
            <v>541.6151 Golf Course</v>
          </cell>
          <cell r="C207">
            <v>97601.16</v>
          </cell>
          <cell r="D207">
            <v>103235</v>
          </cell>
          <cell r="E207">
            <v>101085</v>
          </cell>
        </row>
        <row r="208">
          <cell r="A208" t="str">
            <v>551.6140</v>
          </cell>
          <cell r="B208" t="str">
            <v>551.6140 Civic Center Operations</v>
          </cell>
          <cell r="C208">
            <v>3271180.27</v>
          </cell>
          <cell r="D208">
            <v>3591027.6084019975</v>
          </cell>
          <cell r="E208">
            <v>3088935.3423879948</v>
          </cell>
        </row>
        <row r="209">
          <cell r="A209" t="str">
            <v>551.6141</v>
          </cell>
          <cell r="B209" t="str">
            <v>551.6141 Civic Center Concession</v>
          </cell>
          <cell r="C209">
            <v>427798.31</v>
          </cell>
          <cell r="D209">
            <v>420960.90344299981</v>
          </cell>
          <cell r="E209">
            <v>399575.97588299937</v>
          </cell>
        </row>
        <row r="210">
          <cell r="A210" t="str">
            <v>561.1113</v>
          </cell>
          <cell r="B210" t="str">
            <v>561.1113 Parking Enf &amp; Admin</v>
          </cell>
          <cell r="C210">
            <v>3166191.71</v>
          </cell>
          <cell r="D210">
            <v>3501747.5280509982</v>
          </cell>
          <cell r="E210">
            <v>3471997.3552749972</v>
          </cell>
        </row>
        <row r="211">
          <cell r="A211" t="str">
            <v>561.1114</v>
          </cell>
          <cell r="B211" t="str">
            <v>561.1114 Parking Garages</v>
          </cell>
          <cell r="C211">
            <v>5227696.5599999996</v>
          </cell>
          <cell r="D211">
            <v>5229128.6294879988</v>
          </cell>
          <cell r="E211">
            <v>5347948.1883110078</v>
          </cell>
        </row>
        <row r="212">
          <cell r="A212" t="str">
            <v>561.1115</v>
          </cell>
          <cell r="B212" t="str">
            <v>561.1115 Parking Interdepart</v>
          </cell>
          <cell r="C212">
            <v>1510395.25</v>
          </cell>
          <cell r="D212">
            <v>3003552.7499999995</v>
          </cell>
          <cell r="E212">
            <v>3036727.9999999995</v>
          </cell>
        </row>
        <row r="213">
          <cell r="A213" t="str">
            <v>611.1130</v>
          </cell>
          <cell r="B213" t="str">
            <v>611.1130 Vehicle Maintenance</v>
          </cell>
          <cell r="C213">
            <v>4286266.87</v>
          </cell>
          <cell r="D213">
            <v>4621320.5768489977</v>
          </cell>
          <cell r="E213">
            <v>4784690.3185149934</v>
          </cell>
        </row>
        <row r="214">
          <cell r="A214" t="str">
            <v>611.1131</v>
          </cell>
          <cell r="B214" t="str">
            <v>611.1131 Fleet Management</v>
          </cell>
          <cell r="C214">
            <v>426461.36</v>
          </cell>
          <cell r="D214">
            <v>462151.23677499959</v>
          </cell>
          <cell r="E214">
            <v>530987.79660000175</v>
          </cell>
        </row>
        <row r="215">
          <cell r="A215" t="str">
            <v>611.1132</v>
          </cell>
          <cell r="B215" t="str">
            <v>611.1132 Vehicle Maint Motorpool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611.1140</v>
          </cell>
          <cell r="B216" t="str">
            <v>611.1140 Information Technology</v>
          </cell>
          <cell r="C216">
            <v>4610576.5</v>
          </cell>
          <cell r="D216">
            <v>5175825.0430479972</v>
          </cell>
          <cell r="E216">
            <v>5454092.232454991</v>
          </cell>
        </row>
        <row r="217">
          <cell r="A217" t="str">
            <v>612.9240</v>
          </cell>
          <cell r="B217" t="str">
            <v>612.9240 Computer Purchases</v>
          </cell>
          <cell r="C217">
            <v>587850.55000000005</v>
          </cell>
          <cell r="D217">
            <v>726097</v>
          </cell>
          <cell r="E217">
            <v>356087</v>
          </cell>
        </row>
        <row r="218">
          <cell r="A218" t="str">
            <v>613.9230</v>
          </cell>
          <cell r="B218" t="str">
            <v>613.9230 Vehicle Purchases</v>
          </cell>
          <cell r="C218">
            <v>7068963.54</v>
          </cell>
          <cell r="D218">
            <v>6195903.5199999996</v>
          </cell>
          <cell r="E218">
            <v>7780936</v>
          </cell>
        </row>
        <row r="219">
          <cell r="A219" t="str">
            <v xml:space="preserve">Total </v>
          </cell>
          <cell r="B219" t="str">
            <v xml:space="preserve">Total </v>
          </cell>
          <cell r="C219">
            <v>320478317.73000002</v>
          </cell>
          <cell r="D219">
            <v>331956309.63990992</v>
          </cell>
          <cell r="E219">
            <v>329586314.72575778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tabSelected="1" zoomScale="80" zoomScaleNormal="80" workbookViewId="0">
      <selection activeCell="F34" sqref="F34"/>
    </sheetView>
  </sheetViews>
  <sheetFormatPr defaultRowHeight="15" x14ac:dyDescent="0.25"/>
  <cols>
    <col min="1" max="1" width="38.7109375" customWidth="1"/>
    <col min="2" max="2" width="16.28515625" style="44" customWidth="1"/>
  </cols>
  <sheetData>
    <row r="1" spans="1:2" x14ac:dyDescent="0.25">
      <c r="A1" s="2" t="s">
        <v>303</v>
      </c>
      <c r="B1" s="34"/>
    </row>
    <row r="2" spans="1:2" x14ac:dyDescent="0.25">
      <c r="A2" s="1"/>
      <c r="B2" s="34">
        <f>'All Fund Exp'!B1</f>
        <v>2017</v>
      </c>
    </row>
    <row r="3" spans="1:2" x14ac:dyDescent="0.25">
      <c r="A3" s="2"/>
      <c r="B3" s="35" t="s">
        <v>369</v>
      </c>
    </row>
    <row r="4" spans="1:2" x14ac:dyDescent="0.25">
      <c r="A4" s="2"/>
      <c r="B4" s="35"/>
    </row>
    <row r="5" spans="1:2" x14ac:dyDescent="0.25">
      <c r="A5" s="1" t="s">
        <v>3</v>
      </c>
      <c r="B5" s="106">
        <f>'All Fund Exp'!B31</f>
        <v>188894830</v>
      </c>
    </row>
    <row r="6" spans="1:2" x14ac:dyDescent="0.25">
      <c r="A6" s="1"/>
      <c r="B6" s="108"/>
    </row>
    <row r="7" spans="1:2" x14ac:dyDescent="0.25">
      <c r="A7" s="5" t="s">
        <v>4</v>
      </c>
      <c r="B7" s="108"/>
    </row>
    <row r="8" spans="1:2" x14ac:dyDescent="0.25">
      <c r="A8" s="1" t="s">
        <v>5</v>
      </c>
      <c r="B8" s="106">
        <f>'All Fund Exp'!B59</f>
        <v>573985</v>
      </c>
    </row>
    <row r="9" spans="1:2" x14ac:dyDescent="0.25">
      <c r="A9" s="1" t="s">
        <v>6</v>
      </c>
      <c r="B9" s="107">
        <f>'All Fund Exp'!B171</f>
        <v>17320127</v>
      </c>
    </row>
    <row r="10" spans="1:2" x14ac:dyDescent="0.25">
      <c r="A10" s="1" t="s">
        <v>7</v>
      </c>
      <c r="B10" s="107">
        <f>'All Fund Exp'!B157</f>
        <v>7307088</v>
      </c>
    </row>
    <row r="11" spans="1:2" x14ac:dyDescent="0.25">
      <c r="A11" s="1" t="s">
        <v>8</v>
      </c>
      <c r="B11" s="107">
        <f>'All Fund Exp'!B45</f>
        <v>6742419</v>
      </c>
    </row>
    <row r="12" spans="1:2" x14ac:dyDescent="0.25">
      <c r="A12" s="1" t="s">
        <v>9</v>
      </c>
      <c r="B12" s="104">
        <f>'All Fund Exp'!B199</f>
        <v>9287439</v>
      </c>
    </row>
    <row r="13" spans="1:2" x14ac:dyDescent="0.25">
      <c r="A13" s="7" t="s">
        <v>10</v>
      </c>
      <c r="B13" s="105">
        <f t="shared" ref="B13" si="0">SUM(B8:B12)</f>
        <v>41231058</v>
      </c>
    </row>
    <row r="14" spans="1:2" x14ac:dyDescent="0.25">
      <c r="A14" s="1"/>
      <c r="B14" s="108"/>
    </row>
    <row r="15" spans="1:2" x14ac:dyDescent="0.25">
      <c r="A15" s="5" t="s">
        <v>11</v>
      </c>
      <c r="B15" s="108"/>
    </row>
    <row r="16" spans="1:2" x14ac:dyDescent="0.25">
      <c r="A16" s="1" t="s">
        <v>12</v>
      </c>
      <c r="B16" s="105">
        <f>'All Fund Exp'!B73</f>
        <v>29998682</v>
      </c>
    </row>
    <row r="17" spans="1:2" x14ac:dyDescent="0.25">
      <c r="A17" s="1" t="s">
        <v>13</v>
      </c>
      <c r="B17" s="113">
        <f>'All Fund Exp'!B87</f>
        <v>3599690</v>
      </c>
    </row>
    <row r="18" spans="1:2" x14ac:dyDescent="0.25">
      <c r="A18" s="1" t="s">
        <v>14</v>
      </c>
      <c r="B18" s="113">
        <f>'All Fund Exp'!B101</f>
        <v>26492830</v>
      </c>
    </row>
    <row r="19" spans="1:2" x14ac:dyDescent="0.25">
      <c r="A19" s="1" t="s">
        <v>15</v>
      </c>
      <c r="B19" s="107">
        <f>'All Fund Exp'!B115</f>
        <v>41583729</v>
      </c>
    </row>
    <row r="20" spans="1:2" x14ac:dyDescent="0.25">
      <c r="A20" s="1" t="s">
        <v>16</v>
      </c>
      <c r="B20" s="107">
        <f>'All Fund Exp'!B129</f>
        <v>7619510</v>
      </c>
    </row>
    <row r="21" spans="1:2" x14ac:dyDescent="0.25">
      <c r="A21" s="1" t="s">
        <v>17</v>
      </c>
      <c r="B21" s="107">
        <f>'All Fund Exp'!B143</f>
        <v>13643565</v>
      </c>
    </row>
    <row r="22" spans="1:2" x14ac:dyDescent="0.25">
      <c r="A22" s="1" t="s">
        <v>18</v>
      </c>
      <c r="B22" s="114">
        <f>'All Fund Exp'!B214</f>
        <v>0</v>
      </c>
    </row>
    <row r="23" spans="1:2" x14ac:dyDescent="0.25">
      <c r="A23" s="1" t="s">
        <v>10</v>
      </c>
      <c r="B23" s="105">
        <f>SUM(B16:B22)</f>
        <v>122938006</v>
      </c>
    </row>
    <row r="24" spans="1:2" x14ac:dyDescent="0.25">
      <c r="A24" s="1"/>
      <c r="B24" s="108"/>
    </row>
    <row r="25" spans="1:2" x14ac:dyDescent="0.25">
      <c r="A25" s="5" t="s">
        <v>19</v>
      </c>
      <c r="B25" s="108"/>
    </row>
    <row r="26" spans="1:2" x14ac:dyDescent="0.25">
      <c r="A26" s="1" t="s">
        <v>20</v>
      </c>
      <c r="B26" s="105">
        <f>'All Fund Exp'!B185</f>
        <v>12314410</v>
      </c>
    </row>
    <row r="27" spans="1:2" x14ac:dyDescent="0.25">
      <c r="A27" s="1" t="s">
        <v>21</v>
      </c>
      <c r="B27" s="113">
        <f>'All Fund Exp'!B229</f>
        <v>721295</v>
      </c>
    </row>
    <row r="28" spans="1:2" s="39" customFormat="1" x14ac:dyDescent="0.25">
      <c r="A28" s="1" t="s">
        <v>357</v>
      </c>
      <c r="B28" s="115">
        <f>'All Fund Exp'!B257</f>
        <v>1338000</v>
      </c>
    </row>
    <row r="29" spans="1:2" s="39" customFormat="1" x14ac:dyDescent="0.25">
      <c r="A29" s="1" t="s">
        <v>361</v>
      </c>
      <c r="B29" s="115">
        <f>'All Fund Exp'!B270</f>
        <v>60000</v>
      </c>
    </row>
    <row r="30" spans="1:2" x14ac:dyDescent="0.25">
      <c r="A30" s="1" t="s">
        <v>22</v>
      </c>
      <c r="B30" s="116">
        <f>'All Fund Exp'!B244</f>
        <v>10587030</v>
      </c>
    </row>
    <row r="31" spans="1:2" x14ac:dyDescent="0.25">
      <c r="A31" s="1" t="s">
        <v>10</v>
      </c>
      <c r="B31" s="46">
        <f t="shared" ref="B31" si="1">SUM(B26:B30)</f>
        <v>25020735</v>
      </c>
    </row>
    <row r="32" spans="1:2" x14ac:dyDescent="0.25">
      <c r="A32" s="1"/>
      <c r="B32" s="4"/>
    </row>
    <row r="33" spans="1:2" x14ac:dyDescent="0.25">
      <c r="A33" s="1" t="s">
        <v>23</v>
      </c>
      <c r="B33" s="111">
        <f t="shared" ref="B33" si="2">SUM(B31,B23,B13,B5)</f>
        <v>378084629</v>
      </c>
    </row>
    <row r="34" spans="1:2" x14ac:dyDescent="0.25">
      <c r="A34" s="1"/>
      <c r="B34" s="4"/>
    </row>
    <row r="35" spans="1:2" x14ac:dyDescent="0.25">
      <c r="A35" s="1" t="s">
        <v>305</v>
      </c>
      <c r="B35" s="111">
        <f>'All Fund Exp'!B14</f>
        <v>-49525007</v>
      </c>
    </row>
    <row r="36" spans="1:2" x14ac:dyDescent="0.25">
      <c r="A36" s="1"/>
      <c r="B36" s="4"/>
    </row>
    <row r="37" spans="1:2" x14ac:dyDescent="0.25">
      <c r="A37" s="1" t="s">
        <v>24</v>
      </c>
      <c r="B37" s="111">
        <f t="shared" ref="B37" si="3">B33+B35</f>
        <v>328559622</v>
      </c>
    </row>
    <row r="39" spans="1:2" x14ac:dyDescent="0.25">
      <c r="A39" s="41" t="s">
        <v>362</v>
      </c>
      <c r="B39" s="110">
        <v>378084629.00002998</v>
      </c>
    </row>
    <row r="40" spans="1:2" s="38" customFormat="1" x14ac:dyDescent="0.25">
      <c r="A40" s="118" t="s">
        <v>364</v>
      </c>
      <c r="B40" s="45">
        <f>B33</f>
        <v>378084629</v>
      </c>
    </row>
    <row r="41" spans="1:2" x14ac:dyDescent="0.25">
      <c r="A41" s="40"/>
      <c r="B41" s="42">
        <f>B40-B39</f>
        <v>-2.9981136322021484E-5</v>
      </c>
    </row>
    <row r="43" spans="1:2" s="119" customFormat="1" ht="18.75" x14ac:dyDescent="0.3">
      <c r="A43" s="119" t="s">
        <v>363</v>
      </c>
    </row>
  </sheetData>
  <pageMargins left="0.5" right="0.25" top="0.25" bottom="0.25" header="0.05" footer="0.05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selection activeCell="B2" sqref="B2"/>
    </sheetView>
  </sheetViews>
  <sheetFormatPr defaultRowHeight="15" outlineLevelRow="2" x14ac:dyDescent="0.25"/>
  <cols>
    <col min="1" max="1" width="8.5703125" customWidth="1"/>
    <col min="2" max="2" width="19" bestFit="1" customWidth="1"/>
    <col min="3" max="3" width="15.28515625" bestFit="1" customWidth="1"/>
    <col min="4" max="4" width="20" bestFit="1" customWidth="1"/>
    <col min="5" max="5" width="19.5703125" bestFit="1" customWidth="1"/>
    <col min="6" max="6" width="22.28515625" customWidth="1"/>
  </cols>
  <sheetData>
    <row r="1" spans="1:5" x14ac:dyDescent="0.25">
      <c r="B1" s="19" t="s">
        <v>40</v>
      </c>
      <c r="C1" s="19" t="s">
        <v>38</v>
      </c>
      <c r="D1" s="19" t="s">
        <v>39</v>
      </c>
      <c r="E1" s="11" t="s">
        <v>304</v>
      </c>
    </row>
    <row r="2" spans="1:5" outlineLevel="2" x14ac:dyDescent="0.25">
      <c r="A2" t="s">
        <v>257</v>
      </c>
      <c r="B2" s="11" t="s">
        <v>41</v>
      </c>
      <c r="C2" s="29">
        <v>537839</v>
      </c>
      <c r="D2" s="29">
        <v>562708</v>
      </c>
      <c r="E2" s="29">
        <v>611216</v>
      </c>
    </row>
    <row r="3" spans="1:5" outlineLevel="2" x14ac:dyDescent="0.25">
      <c r="A3" t="s">
        <v>257</v>
      </c>
      <c r="B3" s="11" t="s">
        <v>42</v>
      </c>
      <c r="C3" s="29">
        <v>259149</v>
      </c>
      <c r="D3" s="29">
        <v>275575</v>
      </c>
      <c r="E3" s="29">
        <v>326344</v>
      </c>
    </row>
    <row r="4" spans="1:5" outlineLevel="2" x14ac:dyDescent="0.25">
      <c r="A4" t="s">
        <v>257</v>
      </c>
      <c r="B4" s="11" t="s">
        <v>43</v>
      </c>
      <c r="C4" s="29">
        <v>582335</v>
      </c>
      <c r="D4" s="29">
        <v>749239</v>
      </c>
      <c r="E4" s="29">
        <v>861401</v>
      </c>
    </row>
    <row r="5" spans="1:5" outlineLevel="2" x14ac:dyDescent="0.25">
      <c r="A5" t="s">
        <v>257</v>
      </c>
      <c r="B5" s="11" t="s">
        <v>44</v>
      </c>
      <c r="C5" s="29">
        <v>528279</v>
      </c>
      <c r="D5" s="29">
        <v>597378</v>
      </c>
      <c r="E5" s="29">
        <v>569641</v>
      </c>
    </row>
    <row r="6" spans="1:5" outlineLevel="2" x14ac:dyDescent="0.25">
      <c r="A6" t="s">
        <v>257</v>
      </c>
      <c r="B6" s="11" t="s">
        <v>45</v>
      </c>
      <c r="C6" s="29">
        <v>408</v>
      </c>
      <c r="D6" s="29">
        <v>403523</v>
      </c>
      <c r="E6" s="29">
        <v>668892</v>
      </c>
    </row>
    <row r="7" spans="1:5" outlineLevel="2" x14ac:dyDescent="0.25">
      <c r="A7" t="s">
        <v>257</v>
      </c>
      <c r="B7" s="11" t="s">
        <v>46</v>
      </c>
      <c r="C7" s="29">
        <v>0</v>
      </c>
      <c r="D7" s="29">
        <v>662550</v>
      </c>
      <c r="E7" s="29">
        <v>700547</v>
      </c>
    </row>
    <row r="8" spans="1:5" outlineLevel="2" x14ac:dyDescent="0.25">
      <c r="A8" t="s">
        <v>257</v>
      </c>
      <c r="B8" s="11" t="s">
        <v>47</v>
      </c>
      <c r="C8" s="29">
        <v>542120</v>
      </c>
      <c r="D8" s="29">
        <v>651134</v>
      </c>
      <c r="E8" s="29">
        <v>623215</v>
      </c>
    </row>
    <row r="9" spans="1:5" outlineLevel="2" x14ac:dyDescent="0.25">
      <c r="A9" t="s">
        <v>257</v>
      </c>
      <c r="B9" s="11" t="s">
        <v>48</v>
      </c>
      <c r="C9" s="29">
        <v>0</v>
      </c>
      <c r="D9" s="29">
        <v>0</v>
      </c>
      <c r="E9" s="29">
        <v>0</v>
      </c>
    </row>
    <row r="10" spans="1:5" outlineLevel="2" x14ac:dyDescent="0.25">
      <c r="A10" t="s">
        <v>257</v>
      </c>
      <c r="B10" s="11" t="s">
        <v>49</v>
      </c>
      <c r="C10" s="29">
        <v>170407</v>
      </c>
      <c r="D10" s="29">
        <v>176916</v>
      </c>
      <c r="E10" s="29">
        <v>258654</v>
      </c>
    </row>
    <row r="11" spans="1:5" outlineLevel="2" x14ac:dyDescent="0.25">
      <c r="A11" t="s">
        <v>257</v>
      </c>
      <c r="B11" s="11" t="s">
        <v>50</v>
      </c>
      <c r="C11" s="29">
        <v>564628</v>
      </c>
      <c r="D11" s="29">
        <v>682433</v>
      </c>
      <c r="E11" s="29">
        <v>691074</v>
      </c>
    </row>
    <row r="12" spans="1:5" outlineLevel="2" x14ac:dyDescent="0.25">
      <c r="A12" t="s">
        <v>257</v>
      </c>
      <c r="B12" s="11" t="s">
        <v>51</v>
      </c>
      <c r="C12" s="29">
        <v>1390198</v>
      </c>
      <c r="D12" s="29">
        <v>1409686</v>
      </c>
      <c r="E12" s="29">
        <v>1493172</v>
      </c>
    </row>
    <row r="13" spans="1:5" outlineLevel="2" x14ac:dyDescent="0.25">
      <c r="A13" t="s">
        <v>257</v>
      </c>
      <c r="B13" s="11" t="s">
        <v>52</v>
      </c>
      <c r="C13" s="29">
        <v>626943</v>
      </c>
      <c r="D13" s="29">
        <v>0</v>
      </c>
      <c r="E13" s="29">
        <v>0</v>
      </c>
    </row>
    <row r="14" spans="1:5" outlineLevel="2" x14ac:dyDescent="0.25">
      <c r="A14" t="s">
        <v>257</v>
      </c>
      <c r="B14" s="11" t="s">
        <v>53</v>
      </c>
      <c r="C14" s="29">
        <v>1105903</v>
      </c>
      <c r="D14" s="29">
        <v>1174918</v>
      </c>
      <c r="E14" s="29">
        <v>1192420</v>
      </c>
    </row>
    <row r="15" spans="1:5" outlineLevel="2" x14ac:dyDescent="0.25">
      <c r="A15" t="s">
        <v>257</v>
      </c>
      <c r="B15" s="11" t="s">
        <v>54</v>
      </c>
      <c r="C15" s="29">
        <v>421376</v>
      </c>
      <c r="D15" s="29">
        <v>605234</v>
      </c>
      <c r="E15" s="29">
        <v>600422</v>
      </c>
    </row>
    <row r="16" spans="1:5" outlineLevel="2" x14ac:dyDescent="0.25">
      <c r="A16" t="s">
        <v>257</v>
      </c>
      <c r="B16" s="11" t="s">
        <v>55</v>
      </c>
      <c r="C16" s="29">
        <v>1377175</v>
      </c>
      <c r="D16" s="29">
        <v>1491154</v>
      </c>
      <c r="E16" s="29">
        <v>1517705</v>
      </c>
    </row>
    <row r="17" spans="1:5" outlineLevel="2" x14ac:dyDescent="0.25">
      <c r="A17" t="s">
        <v>257</v>
      </c>
      <c r="B17" s="11" t="s">
        <v>56</v>
      </c>
      <c r="C17" s="29">
        <v>2149155</v>
      </c>
      <c r="D17" s="29">
        <v>2263012</v>
      </c>
      <c r="E17" s="29">
        <v>2286816</v>
      </c>
    </row>
    <row r="18" spans="1:5" outlineLevel="2" x14ac:dyDescent="0.25">
      <c r="A18" t="s">
        <v>257</v>
      </c>
      <c r="B18" s="11" t="s">
        <v>57</v>
      </c>
      <c r="C18" s="29">
        <v>151975</v>
      </c>
      <c r="D18" s="29">
        <v>194898</v>
      </c>
      <c r="E18" s="29">
        <v>231860</v>
      </c>
    </row>
    <row r="19" spans="1:5" outlineLevel="2" x14ac:dyDescent="0.25">
      <c r="A19" t="s">
        <v>257</v>
      </c>
      <c r="B19" s="11" t="s">
        <v>58</v>
      </c>
      <c r="C19" s="29">
        <v>0</v>
      </c>
      <c r="D19" s="29">
        <v>0</v>
      </c>
      <c r="E19" s="29">
        <v>0</v>
      </c>
    </row>
    <row r="20" spans="1:5" outlineLevel="2" x14ac:dyDescent="0.25">
      <c r="A20" t="s">
        <v>257</v>
      </c>
      <c r="B20" s="11" t="s">
        <v>59</v>
      </c>
      <c r="C20" s="29">
        <v>326474</v>
      </c>
      <c r="D20" s="29">
        <v>348985</v>
      </c>
      <c r="E20" s="29">
        <v>344556</v>
      </c>
    </row>
    <row r="21" spans="1:5" outlineLevel="2" x14ac:dyDescent="0.25">
      <c r="A21" t="s">
        <v>257</v>
      </c>
      <c r="B21" s="11" t="s">
        <v>60</v>
      </c>
      <c r="C21" s="29">
        <v>679507</v>
      </c>
      <c r="D21" s="29">
        <v>666894</v>
      </c>
      <c r="E21" s="29">
        <v>700186</v>
      </c>
    </row>
    <row r="22" spans="1:5" outlineLevel="2" x14ac:dyDescent="0.25">
      <c r="A22" t="s">
        <v>257</v>
      </c>
      <c r="B22" s="11" t="s">
        <v>61</v>
      </c>
      <c r="C22" s="29">
        <v>702046</v>
      </c>
      <c r="D22" s="29">
        <v>704390</v>
      </c>
      <c r="E22" s="29">
        <v>684173</v>
      </c>
    </row>
    <row r="23" spans="1:5" outlineLevel="2" x14ac:dyDescent="0.25">
      <c r="A23" t="s">
        <v>257</v>
      </c>
      <c r="B23" s="11" t="s">
        <v>62</v>
      </c>
      <c r="C23" s="29">
        <v>-714</v>
      </c>
      <c r="D23" s="29">
        <v>0</v>
      </c>
      <c r="E23" s="29">
        <v>0</v>
      </c>
    </row>
    <row r="24" spans="1:5" outlineLevel="2" x14ac:dyDescent="0.25">
      <c r="A24" t="s">
        <v>257</v>
      </c>
      <c r="B24" s="11" t="s">
        <v>63</v>
      </c>
      <c r="C24" s="29">
        <v>382053</v>
      </c>
      <c r="D24" s="29">
        <v>304572</v>
      </c>
      <c r="E24" s="29">
        <v>394959</v>
      </c>
    </row>
    <row r="25" spans="1:5" outlineLevel="2" x14ac:dyDescent="0.25">
      <c r="A25" t="s">
        <v>257</v>
      </c>
      <c r="B25" s="11" t="s">
        <v>64</v>
      </c>
      <c r="C25" s="29">
        <v>0</v>
      </c>
      <c r="D25" s="29">
        <v>0</v>
      </c>
      <c r="E25" s="29">
        <v>0</v>
      </c>
    </row>
    <row r="26" spans="1:5" outlineLevel="2" x14ac:dyDescent="0.25">
      <c r="A26" t="s">
        <v>257</v>
      </c>
      <c r="B26" s="11" t="s">
        <v>65</v>
      </c>
      <c r="C26" s="29">
        <v>6290722</v>
      </c>
      <c r="D26" s="29">
        <v>6441936</v>
      </c>
      <c r="E26" s="29">
        <v>6515491</v>
      </c>
    </row>
    <row r="27" spans="1:5" outlineLevel="2" x14ac:dyDescent="0.25">
      <c r="A27" t="s">
        <v>257</v>
      </c>
      <c r="B27" s="11" t="s">
        <v>66</v>
      </c>
      <c r="C27" s="29">
        <v>4769223</v>
      </c>
      <c r="D27" s="29">
        <v>5457490</v>
      </c>
      <c r="E27" s="29">
        <v>5828072</v>
      </c>
    </row>
    <row r="28" spans="1:5" outlineLevel="2" x14ac:dyDescent="0.25">
      <c r="A28" t="s">
        <v>257</v>
      </c>
      <c r="B28" s="11" t="s">
        <v>67</v>
      </c>
      <c r="C28" s="29">
        <v>5086179</v>
      </c>
      <c r="D28" s="29">
        <v>4934182</v>
      </c>
      <c r="E28" s="29">
        <v>5027351</v>
      </c>
    </row>
    <row r="29" spans="1:5" outlineLevel="2" x14ac:dyDescent="0.25">
      <c r="A29" t="s">
        <v>257</v>
      </c>
      <c r="B29" s="11" t="s">
        <v>68</v>
      </c>
      <c r="C29" s="29">
        <v>283160</v>
      </c>
      <c r="D29" s="29">
        <v>286026</v>
      </c>
      <c r="E29" s="29">
        <v>300277</v>
      </c>
    </row>
    <row r="30" spans="1:5" outlineLevel="2" x14ac:dyDescent="0.25">
      <c r="A30" t="s">
        <v>257</v>
      </c>
      <c r="B30" s="11" t="s">
        <v>69</v>
      </c>
      <c r="C30" s="29">
        <v>594935</v>
      </c>
      <c r="D30" s="29">
        <v>340123</v>
      </c>
      <c r="E30" s="29">
        <v>332630</v>
      </c>
    </row>
    <row r="31" spans="1:5" outlineLevel="2" x14ac:dyDescent="0.25">
      <c r="A31" t="s">
        <v>257</v>
      </c>
      <c r="B31" s="11" t="s">
        <v>70</v>
      </c>
      <c r="C31" s="29">
        <v>3723708</v>
      </c>
      <c r="D31" s="29">
        <v>3846825</v>
      </c>
      <c r="E31" s="29">
        <v>4116776</v>
      </c>
    </row>
    <row r="32" spans="1:5" outlineLevel="2" x14ac:dyDescent="0.25">
      <c r="A32" t="s">
        <v>257</v>
      </c>
      <c r="B32" s="11" t="s">
        <v>71</v>
      </c>
      <c r="C32" s="29">
        <v>395298</v>
      </c>
      <c r="D32" s="29">
        <v>373242</v>
      </c>
      <c r="E32" s="29">
        <v>391606</v>
      </c>
    </row>
    <row r="33" spans="1:5" outlineLevel="2" x14ac:dyDescent="0.25">
      <c r="A33" t="s">
        <v>257</v>
      </c>
      <c r="B33" s="11" t="s">
        <v>72</v>
      </c>
      <c r="C33" s="29">
        <v>7</v>
      </c>
      <c r="D33" s="29">
        <v>0</v>
      </c>
      <c r="E33" s="29">
        <v>0</v>
      </c>
    </row>
    <row r="34" spans="1:5" outlineLevel="2" x14ac:dyDescent="0.25">
      <c r="A34" t="s">
        <v>257</v>
      </c>
      <c r="B34" s="11" t="s">
        <v>73</v>
      </c>
      <c r="C34" s="29">
        <v>1660</v>
      </c>
      <c r="D34" s="29">
        <v>0</v>
      </c>
      <c r="E34" s="29">
        <v>0</v>
      </c>
    </row>
    <row r="35" spans="1:5" outlineLevel="2" x14ac:dyDescent="0.25">
      <c r="A35" t="s">
        <v>257</v>
      </c>
      <c r="B35" s="11" t="s">
        <v>74</v>
      </c>
      <c r="C35" s="29">
        <v>893944</v>
      </c>
      <c r="D35" s="29">
        <v>1171209</v>
      </c>
      <c r="E35" s="29">
        <v>1200672</v>
      </c>
    </row>
    <row r="36" spans="1:5" outlineLevel="2" x14ac:dyDescent="0.25">
      <c r="A36" t="s">
        <v>257</v>
      </c>
      <c r="B36" s="11" t="s">
        <v>75</v>
      </c>
      <c r="C36" s="29">
        <v>124010</v>
      </c>
      <c r="D36" s="29">
        <v>130101</v>
      </c>
      <c r="E36" s="29">
        <v>122190</v>
      </c>
    </row>
    <row r="37" spans="1:5" outlineLevel="2" x14ac:dyDescent="0.25">
      <c r="A37" t="s">
        <v>257</v>
      </c>
      <c r="B37" s="11" t="s">
        <v>76</v>
      </c>
      <c r="C37" s="29">
        <v>246113</v>
      </c>
      <c r="D37" s="29">
        <v>224709</v>
      </c>
      <c r="E37" s="29">
        <v>232050</v>
      </c>
    </row>
    <row r="38" spans="1:5" outlineLevel="2" x14ac:dyDescent="0.25">
      <c r="A38" t="s">
        <v>257</v>
      </c>
      <c r="B38" s="11" t="s">
        <v>77</v>
      </c>
      <c r="C38" s="29">
        <v>407435</v>
      </c>
      <c r="D38" s="29">
        <v>489945</v>
      </c>
      <c r="E38" s="29">
        <v>492013</v>
      </c>
    </row>
    <row r="39" spans="1:5" outlineLevel="2" x14ac:dyDescent="0.25">
      <c r="A39" t="s">
        <v>257</v>
      </c>
      <c r="B39" s="11" t="s">
        <v>78</v>
      </c>
      <c r="C39" s="29">
        <v>201842</v>
      </c>
      <c r="D39" s="29">
        <v>375787</v>
      </c>
      <c r="E39" s="29">
        <v>368123</v>
      </c>
    </row>
    <row r="40" spans="1:5" outlineLevel="2" x14ac:dyDescent="0.25">
      <c r="A40" t="s">
        <v>257</v>
      </c>
      <c r="B40" s="11" t="s">
        <v>79</v>
      </c>
      <c r="C40" s="29">
        <v>645859</v>
      </c>
      <c r="D40" s="29">
        <v>609393</v>
      </c>
      <c r="E40" s="29">
        <v>648403</v>
      </c>
    </row>
    <row r="41" spans="1:5" outlineLevel="2" x14ac:dyDescent="0.25">
      <c r="A41" t="s">
        <v>257</v>
      </c>
      <c r="B41" s="11" t="s">
        <v>80</v>
      </c>
      <c r="C41" s="29">
        <v>290992</v>
      </c>
      <c r="D41" s="29">
        <v>214578</v>
      </c>
      <c r="E41" s="29">
        <v>293379</v>
      </c>
    </row>
    <row r="42" spans="1:5" outlineLevel="2" x14ac:dyDescent="0.25">
      <c r="A42" t="s">
        <v>257</v>
      </c>
      <c r="B42" s="11" t="s">
        <v>81</v>
      </c>
      <c r="C42" s="29">
        <v>79868</v>
      </c>
      <c r="D42" s="29">
        <v>80000</v>
      </c>
      <c r="E42" s="29">
        <v>80000</v>
      </c>
    </row>
    <row r="43" spans="1:5" outlineLevel="2" x14ac:dyDescent="0.25">
      <c r="A43" t="s">
        <v>257</v>
      </c>
      <c r="B43" s="11" t="s">
        <v>82</v>
      </c>
      <c r="C43" s="29">
        <v>1244575</v>
      </c>
      <c r="D43" s="29">
        <v>1333424</v>
      </c>
      <c r="E43" s="29">
        <v>1514781</v>
      </c>
    </row>
    <row r="44" spans="1:5" outlineLevel="2" x14ac:dyDescent="0.25">
      <c r="A44" t="s">
        <v>257</v>
      </c>
      <c r="B44" s="11" t="s">
        <v>83</v>
      </c>
      <c r="C44" s="29">
        <v>31868334</v>
      </c>
      <c r="D44" s="29">
        <v>34009952</v>
      </c>
      <c r="E44" s="29">
        <v>33984368</v>
      </c>
    </row>
    <row r="45" spans="1:5" outlineLevel="2" x14ac:dyDescent="0.25">
      <c r="A45" t="s">
        <v>257</v>
      </c>
      <c r="B45" s="11" t="s">
        <v>84</v>
      </c>
      <c r="C45" s="29">
        <v>7632626</v>
      </c>
      <c r="D45" s="29">
        <v>7744609</v>
      </c>
      <c r="E45" s="29">
        <v>8027959</v>
      </c>
    </row>
    <row r="46" spans="1:5" outlineLevel="2" x14ac:dyDescent="0.25">
      <c r="A46" t="s">
        <v>257</v>
      </c>
      <c r="B46" s="11" t="s">
        <v>85</v>
      </c>
      <c r="C46" s="29">
        <v>1263433</v>
      </c>
      <c r="D46" s="29">
        <v>1319695</v>
      </c>
      <c r="E46" s="29">
        <v>1424501</v>
      </c>
    </row>
    <row r="47" spans="1:5" outlineLevel="2" x14ac:dyDescent="0.25">
      <c r="A47" t="s">
        <v>257</v>
      </c>
      <c r="B47" s="11" t="s">
        <v>86</v>
      </c>
      <c r="C47" s="29">
        <v>1819193</v>
      </c>
      <c r="D47" s="29">
        <v>1912182</v>
      </c>
      <c r="E47" s="29">
        <v>1957171</v>
      </c>
    </row>
    <row r="48" spans="1:5" outlineLevel="2" x14ac:dyDescent="0.25">
      <c r="A48" t="s">
        <v>257</v>
      </c>
      <c r="B48" s="11" t="s">
        <v>87</v>
      </c>
      <c r="C48" s="29">
        <v>0</v>
      </c>
      <c r="D48" s="29">
        <v>0</v>
      </c>
      <c r="E48" s="29">
        <v>0</v>
      </c>
    </row>
    <row r="49" spans="1:5" outlineLevel="2" x14ac:dyDescent="0.25">
      <c r="A49" t="s">
        <v>257</v>
      </c>
      <c r="B49" s="11" t="s">
        <v>88</v>
      </c>
      <c r="C49" s="29">
        <v>631938</v>
      </c>
      <c r="D49" s="29">
        <v>773127</v>
      </c>
      <c r="E49" s="29">
        <v>822395</v>
      </c>
    </row>
    <row r="50" spans="1:5" outlineLevel="2" x14ac:dyDescent="0.25">
      <c r="A50" t="s">
        <v>257</v>
      </c>
      <c r="B50" s="11" t="s">
        <v>89</v>
      </c>
      <c r="C50" s="29">
        <v>481000</v>
      </c>
      <c r="D50" s="29">
        <v>521845</v>
      </c>
      <c r="E50" s="29">
        <v>550344</v>
      </c>
    </row>
    <row r="51" spans="1:5" outlineLevel="2" x14ac:dyDescent="0.25">
      <c r="A51" t="s">
        <v>257</v>
      </c>
      <c r="B51" s="11" t="s">
        <v>90</v>
      </c>
      <c r="C51" s="29">
        <v>498158</v>
      </c>
      <c r="D51" s="29">
        <v>514577</v>
      </c>
      <c r="E51" s="29">
        <v>538858</v>
      </c>
    </row>
    <row r="52" spans="1:5" outlineLevel="2" x14ac:dyDescent="0.25">
      <c r="A52" t="s">
        <v>257</v>
      </c>
      <c r="B52" s="11" t="s">
        <v>91</v>
      </c>
      <c r="C52" s="29">
        <v>876961</v>
      </c>
      <c r="D52" s="29">
        <v>970394</v>
      </c>
      <c r="E52" s="29">
        <v>947459</v>
      </c>
    </row>
    <row r="53" spans="1:5" outlineLevel="2" x14ac:dyDescent="0.25">
      <c r="A53" t="s">
        <v>257</v>
      </c>
      <c r="B53" s="11" t="s">
        <v>92</v>
      </c>
      <c r="C53" s="29">
        <v>84584</v>
      </c>
      <c r="D53" s="29">
        <v>59600</v>
      </c>
      <c r="E53" s="29">
        <v>57501</v>
      </c>
    </row>
    <row r="54" spans="1:5" outlineLevel="2" x14ac:dyDescent="0.25">
      <c r="A54" t="s">
        <v>257</v>
      </c>
      <c r="B54" s="11" t="s">
        <v>93</v>
      </c>
      <c r="C54" s="29">
        <v>2667316</v>
      </c>
      <c r="D54" s="29">
        <v>2822383</v>
      </c>
      <c r="E54" s="29">
        <v>2847708</v>
      </c>
    </row>
    <row r="55" spans="1:5" outlineLevel="2" x14ac:dyDescent="0.25">
      <c r="A55" t="s">
        <v>257</v>
      </c>
      <c r="B55" s="11" t="s">
        <v>94</v>
      </c>
      <c r="C55" s="29">
        <v>1694695</v>
      </c>
      <c r="D55" s="29">
        <v>1751505</v>
      </c>
      <c r="E55" s="29">
        <v>1683150</v>
      </c>
    </row>
    <row r="56" spans="1:5" outlineLevel="2" x14ac:dyDescent="0.25">
      <c r="A56" t="s">
        <v>257</v>
      </c>
      <c r="B56" s="11" t="s">
        <v>95</v>
      </c>
      <c r="C56" s="29">
        <v>2880235</v>
      </c>
      <c r="D56" s="29">
        <v>3069249</v>
      </c>
      <c r="E56" s="29">
        <v>3202347</v>
      </c>
    </row>
    <row r="57" spans="1:5" outlineLevel="2" x14ac:dyDescent="0.25">
      <c r="A57" t="s">
        <v>257</v>
      </c>
      <c r="B57" s="11" t="s">
        <v>96</v>
      </c>
      <c r="C57" s="29">
        <v>1973623</v>
      </c>
      <c r="D57" s="29">
        <v>2072559</v>
      </c>
      <c r="E57" s="29">
        <v>2130917</v>
      </c>
    </row>
    <row r="58" spans="1:5" outlineLevel="2" x14ac:dyDescent="0.25">
      <c r="A58" t="s">
        <v>257</v>
      </c>
      <c r="B58" s="11" t="s">
        <v>97</v>
      </c>
      <c r="C58" s="29">
        <v>1408015</v>
      </c>
      <c r="D58" s="29">
        <v>1262349</v>
      </c>
      <c r="E58" s="29">
        <v>1275974</v>
      </c>
    </row>
    <row r="59" spans="1:5" outlineLevel="2" x14ac:dyDescent="0.25">
      <c r="A59" t="s">
        <v>257</v>
      </c>
      <c r="B59" s="11" t="s">
        <v>98</v>
      </c>
      <c r="C59" s="29">
        <v>224278</v>
      </c>
      <c r="D59" s="29">
        <v>233328</v>
      </c>
      <c r="E59" s="29">
        <v>235703</v>
      </c>
    </row>
    <row r="60" spans="1:5" outlineLevel="2" x14ac:dyDescent="0.25">
      <c r="A60" t="s">
        <v>257</v>
      </c>
      <c r="B60" s="11" t="s">
        <v>99</v>
      </c>
      <c r="C60" s="29">
        <v>263119</v>
      </c>
      <c r="D60" s="29">
        <v>312196</v>
      </c>
      <c r="E60" s="29">
        <v>308837</v>
      </c>
    </row>
    <row r="61" spans="1:5" outlineLevel="2" x14ac:dyDescent="0.25">
      <c r="A61" t="s">
        <v>257</v>
      </c>
      <c r="B61" s="11" t="s">
        <v>100</v>
      </c>
      <c r="C61" s="29">
        <v>2932559</v>
      </c>
      <c r="D61" s="29">
        <v>5367790</v>
      </c>
      <c r="E61" s="29">
        <v>5805937</v>
      </c>
    </row>
    <row r="62" spans="1:5" outlineLevel="2" x14ac:dyDescent="0.25">
      <c r="A62" t="s">
        <v>257</v>
      </c>
      <c r="B62" s="11" t="s">
        <v>101</v>
      </c>
      <c r="C62" s="29">
        <v>215642</v>
      </c>
      <c r="D62" s="29">
        <v>146732</v>
      </c>
      <c r="E62" s="29">
        <v>166056</v>
      </c>
    </row>
    <row r="63" spans="1:5" outlineLevel="2" x14ac:dyDescent="0.25">
      <c r="A63" t="s">
        <v>257</v>
      </c>
      <c r="B63" s="11" t="s">
        <v>102</v>
      </c>
      <c r="C63" s="29">
        <v>20597482</v>
      </c>
      <c r="D63" s="29">
        <v>19792860</v>
      </c>
      <c r="E63" s="29">
        <v>19235328</v>
      </c>
    </row>
    <row r="64" spans="1:5" outlineLevel="2" x14ac:dyDescent="0.25">
      <c r="A64" t="s">
        <v>257</v>
      </c>
      <c r="B64" s="11" t="s">
        <v>103</v>
      </c>
      <c r="C64" s="29">
        <v>664064</v>
      </c>
      <c r="D64" s="29">
        <v>743646</v>
      </c>
      <c r="E64" s="29">
        <v>779140</v>
      </c>
    </row>
    <row r="65" spans="1:5" outlineLevel="2" x14ac:dyDescent="0.25">
      <c r="A65" t="s">
        <v>257</v>
      </c>
      <c r="B65" s="11" t="s">
        <v>104</v>
      </c>
      <c r="C65" s="29">
        <v>0</v>
      </c>
      <c r="D65" s="29">
        <v>0</v>
      </c>
      <c r="E65" s="29">
        <v>0</v>
      </c>
    </row>
    <row r="66" spans="1:5" outlineLevel="2" x14ac:dyDescent="0.25">
      <c r="A66" t="s">
        <v>257</v>
      </c>
      <c r="B66" s="11" t="s">
        <v>105</v>
      </c>
      <c r="C66" s="29">
        <v>0</v>
      </c>
      <c r="D66" s="29">
        <v>0</v>
      </c>
      <c r="E66" s="29">
        <v>0</v>
      </c>
    </row>
    <row r="67" spans="1:5" outlineLevel="2" x14ac:dyDescent="0.25">
      <c r="A67" t="s">
        <v>257</v>
      </c>
      <c r="B67" s="11" t="s">
        <v>106</v>
      </c>
      <c r="C67" s="29">
        <v>651559</v>
      </c>
      <c r="D67" s="29">
        <v>732444</v>
      </c>
      <c r="E67" s="29">
        <v>721386</v>
      </c>
    </row>
    <row r="68" spans="1:5" outlineLevel="2" x14ac:dyDescent="0.25">
      <c r="A68" t="s">
        <v>257</v>
      </c>
      <c r="B68" s="11" t="s">
        <v>107</v>
      </c>
      <c r="C68" s="29">
        <v>231</v>
      </c>
      <c r="D68" s="29">
        <v>98</v>
      </c>
      <c r="E68" s="29">
        <v>0</v>
      </c>
    </row>
    <row r="69" spans="1:5" outlineLevel="2" x14ac:dyDescent="0.25">
      <c r="A69" t="s">
        <v>257</v>
      </c>
      <c r="B69" s="11" t="s">
        <v>108</v>
      </c>
      <c r="C69" s="29">
        <v>3465425</v>
      </c>
      <c r="D69" s="29">
        <v>3564209</v>
      </c>
      <c r="E69" s="29">
        <v>3704688</v>
      </c>
    </row>
    <row r="70" spans="1:5" outlineLevel="2" x14ac:dyDescent="0.25">
      <c r="A70" t="s">
        <v>257</v>
      </c>
      <c r="B70" s="11" t="s">
        <v>109</v>
      </c>
      <c r="C70" s="29">
        <v>1136849</v>
      </c>
      <c r="D70" s="29">
        <v>1093097</v>
      </c>
      <c r="E70" s="29">
        <v>1092327</v>
      </c>
    </row>
    <row r="71" spans="1:5" outlineLevel="2" x14ac:dyDescent="0.25">
      <c r="A71" t="s">
        <v>257</v>
      </c>
      <c r="B71" s="11" t="s">
        <v>110</v>
      </c>
      <c r="C71" s="29">
        <v>1843764</v>
      </c>
      <c r="D71" s="29">
        <v>1897555</v>
      </c>
      <c r="E71" s="29">
        <v>1910067</v>
      </c>
    </row>
    <row r="72" spans="1:5" outlineLevel="2" x14ac:dyDescent="0.25">
      <c r="A72" t="s">
        <v>257</v>
      </c>
      <c r="B72" s="11" t="s">
        <v>111</v>
      </c>
      <c r="C72" s="29">
        <v>268564</v>
      </c>
      <c r="D72" s="29">
        <v>239395</v>
      </c>
      <c r="E72" s="29">
        <v>231278</v>
      </c>
    </row>
    <row r="73" spans="1:5" outlineLevel="2" x14ac:dyDescent="0.25">
      <c r="A73" t="s">
        <v>257</v>
      </c>
      <c r="B73" s="11" t="s">
        <v>112</v>
      </c>
      <c r="C73" s="29">
        <v>172080</v>
      </c>
      <c r="D73" s="29">
        <v>223927</v>
      </c>
      <c r="E73" s="29">
        <v>241377</v>
      </c>
    </row>
    <row r="74" spans="1:5" outlineLevel="2" x14ac:dyDescent="0.25">
      <c r="A74" t="s">
        <v>257</v>
      </c>
      <c r="B74" s="11" t="s">
        <v>113</v>
      </c>
      <c r="C74" s="29">
        <v>3372038</v>
      </c>
      <c r="D74" s="29">
        <v>3506318</v>
      </c>
      <c r="E74" s="29">
        <v>3714638</v>
      </c>
    </row>
    <row r="75" spans="1:5" outlineLevel="2" x14ac:dyDescent="0.25">
      <c r="A75" t="s">
        <v>257</v>
      </c>
      <c r="B75" s="11" t="s">
        <v>114</v>
      </c>
      <c r="C75" s="29">
        <v>1429551</v>
      </c>
      <c r="D75" s="29">
        <v>1516430</v>
      </c>
      <c r="E75" s="29">
        <v>1647691</v>
      </c>
    </row>
    <row r="76" spans="1:5" outlineLevel="2" x14ac:dyDescent="0.25">
      <c r="A76" t="s">
        <v>257</v>
      </c>
      <c r="B76" s="11" t="s">
        <v>115</v>
      </c>
      <c r="C76" s="29">
        <v>4525100</v>
      </c>
      <c r="D76" s="29">
        <v>4602057</v>
      </c>
      <c r="E76" s="29">
        <v>4804766</v>
      </c>
    </row>
    <row r="77" spans="1:5" outlineLevel="2" x14ac:dyDescent="0.25">
      <c r="A77" t="s">
        <v>257</v>
      </c>
      <c r="B77" s="11" t="s">
        <v>116</v>
      </c>
      <c r="C77" s="29">
        <v>0</v>
      </c>
      <c r="D77" s="29">
        <v>0</v>
      </c>
      <c r="E77" s="29">
        <v>0</v>
      </c>
    </row>
    <row r="78" spans="1:5" outlineLevel="2" x14ac:dyDescent="0.25">
      <c r="A78" t="s">
        <v>257</v>
      </c>
      <c r="B78" s="11" t="s">
        <v>117</v>
      </c>
      <c r="C78" s="29">
        <v>1684168</v>
      </c>
      <c r="D78" s="29">
        <v>1655997</v>
      </c>
      <c r="E78" s="29">
        <v>1709339</v>
      </c>
    </row>
    <row r="79" spans="1:5" outlineLevel="2" x14ac:dyDescent="0.25">
      <c r="A79" t="s">
        <v>257</v>
      </c>
      <c r="B79" s="11" t="s">
        <v>118</v>
      </c>
      <c r="C79" s="29">
        <v>135000</v>
      </c>
      <c r="D79" s="29">
        <v>135000</v>
      </c>
      <c r="E79" s="29">
        <v>135000</v>
      </c>
    </row>
    <row r="80" spans="1:5" outlineLevel="2" x14ac:dyDescent="0.25">
      <c r="A80" t="s">
        <v>257</v>
      </c>
      <c r="B80" s="11" t="s">
        <v>119</v>
      </c>
      <c r="C80" s="29">
        <v>5319069</v>
      </c>
      <c r="D80" s="29">
        <v>7071624</v>
      </c>
      <c r="E80" s="29">
        <v>7135838</v>
      </c>
    </row>
    <row r="81" spans="1:5" outlineLevel="2" x14ac:dyDescent="0.25">
      <c r="A81" t="s">
        <v>257</v>
      </c>
      <c r="B81" s="11" t="s">
        <v>120</v>
      </c>
      <c r="C81" s="29">
        <v>1220543</v>
      </c>
      <c r="D81" s="29">
        <v>1305000</v>
      </c>
      <c r="E81" s="29">
        <v>1305000</v>
      </c>
    </row>
    <row r="82" spans="1:5" outlineLevel="2" x14ac:dyDescent="0.25">
      <c r="A82" t="s">
        <v>257</v>
      </c>
      <c r="B82" s="11" t="s">
        <v>121</v>
      </c>
      <c r="C82" s="29">
        <v>0</v>
      </c>
      <c r="D82" s="29">
        <v>0</v>
      </c>
      <c r="E82" s="29">
        <v>0</v>
      </c>
    </row>
    <row r="83" spans="1:5" outlineLevel="2" x14ac:dyDescent="0.25">
      <c r="A83" t="s">
        <v>257</v>
      </c>
      <c r="B83" s="11" t="s">
        <v>122</v>
      </c>
      <c r="C83" s="29">
        <v>267127</v>
      </c>
      <c r="D83" s="29">
        <v>191291</v>
      </c>
      <c r="E83" s="29">
        <v>124078</v>
      </c>
    </row>
    <row r="84" spans="1:5" outlineLevel="2" x14ac:dyDescent="0.25">
      <c r="A84" t="s">
        <v>257</v>
      </c>
      <c r="B84" s="11" t="s">
        <v>123</v>
      </c>
      <c r="C84" s="29">
        <v>1312316</v>
      </c>
      <c r="D84" s="29">
        <v>1659622</v>
      </c>
      <c r="E84" s="29">
        <v>1540007</v>
      </c>
    </row>
    <row r="85" spans="1:5" outlineLevel="2" x14ac:dyDescent="0.25">
      <c r="A85" t="s">
        <v>257</v>
      </c>
      <c r="B85" s="11" t="s">
        <v>124</v>
      </c>
      <c r="C85" s="29">
        <v>242266</v>
      </c>
      <c r="D85" s="29">
        <v>0</v>
      </c>
      <c r="E85" s="29">
        <v>0</v>
      </c>
    </row>
    <row r="86" spans="1:5" outlineLevel="2" x14ac:dyDescent="0.25">
      <c r="A86" t="s">
        <v>257</v>
      </c>
      <c r="B86" s="11" t="s">
        <v>125</v>
      </c>
      <c r="C86" s="29">
        <v>383108</v>
      </c>
      <c r="D86" s="29">
        <v>521557</v>
      </c>
      <c r="E86" s="29">
        <v>525117</v>
      </c>
    </row>
    <row r="87" spans="1:5" outlineLevel="2" x14ac:dyDescent="0.25">
      <c r="A87" t="s">
        <v>257</v>
      </c>
      <c r="B87" s="11" t="s">
        <v>126</v>
      </c>
      <c r="C87" s="29">
        <v>771786</v>
      </c>
      <c r="D87" s="29">
        <v>989614</v>
      </c>
      <c r="E87" s="29">
        <v>751700</v>
      </c>
    </row>
    <row r="88" spans="1:5" outlineLevel="2" x14ac:dyDescent="0.25">
      <c r="A88" t="s">
        <v>257</v>
      </c>
      <c r="B88" s="11" t="s">
        <v>127</v>
      </c>
      <c r="C88" s="29">
        <v>533900</v>
      </c>
      <c r="D88" s="29">
        <v>588900</v>
      </c>
      <c r="E88" s="29">
        <v>691000</v>
      </c>
    </row>
    <row r="89" spans="1:5" outlineLevel="2" x14ac:dyDescent="0.25">
      <c r="A89" t="s">
        <v>257</v>
      </c>
      <c r="B89" s="11" t="s">
        <v>128</v>
      </c>
      <c r="C89" s="29">
        <v>336972</v>
      </c>
      <c r="D89" s="29">
        <v>336972</v>
      </c>
      <c r="E89" s="29">
        <v>336972</v>
      </c>
    </row>
    <row r="90" spans="1:5" outlineLevel="2" x14ac:dyDescent="0.25">
      <c r="A90" t="s">
        <v>257</v>
      </c>
      <c r="B90" s="11" t="s">
        <v>129</v>
      </c>
      <c r="C90" s="29">
        <v>822954</v>
      </c>
      <c r="D90" s="29">
        <v>768391</v>
      </c>
      <c r="E90" s="29">
        <v>793508</v>
      </c>
    </row>
    <row r="91" spans="1:5" outlineLevel="2" x14ac:dyDescent="0.25">
      <c r="A91" t="s">
        <v>257</v>
      </c>
      <c r="B91" s="11" t="s">
        <v>130</v>
      </c>
      <c r="C91" s="29">
        <v>1180492</v>
      </c>
      <c r="D91" s="29">
        <v>1173000</v>
      </c>
      <c r="E91" s="29">
        <v>1193000</v>
      </c>
    </row>
    <row r="92" spans="1:5" outlineLevel="2" x14ac:dyDescent="0.25">
      <c r="A92" t="s">
        <v>257</v>
      </c>
      <c r="B92" s="11" t="s">
        <v>131</v>
      </c>
      <c r="C92" s="29">
        <v>1375978</v>
      </c>
      <c r="D92" s="29">
        <v>1295479</v>
      </c>
      <c r="E92" s="29">
        <v>1370479</v>
      </c>
    </row>
    <row r="93" spans="1:5" outlineLevel="2" x14ac:dyDescent="0.25">
      <c r="A93" t="s">
        <v>257</v>
      </c>
      <c r="B93" s="11" t="s">
        <v>132</v>
      </c>
      <c r="C93" s="29">
        <v>0</v>
      </c>
      <c r="D93" s="29">
        <v>-1293423</v>
      </c>
      <c r="E93" s="29">
        <v>-2222848</v>
      </c>
    </row>
    <row r="94" spans="1:5" outlineLevel="2" x14ac:dyDescent="0.25">
      <c r="A94" t="s">
        <v>257</v>
      </c>
      <c r="B94" s="11" t="s">
        <v>133</v>
      </c>
      <c r="C94" s="29">
        <v>0</v>
      </c>
      <c r="D94" s="29">
        <v>0</v>
      </c>
      <c r="E94" s="29">
        <v>400000</v>
      </c>
    </row>
    <row r="95" spans="1:5" outlineLevel="2" x14ac:dyDescent="0.25">
      <c r="A95" t="s">
        <v>257</v>
      </c>
      <c r="B95" s="11" t="s">
        <v>134</v>
      </c>
      <c r="C95" s="29">
        <v>277520</v>
      </c>
      <c r="D95" s="29">
        <v>263999</v>
      </c>
      <c r="E95" s="29">
        <v>181013</v>
      </c>
    </row>
    <row r="96" spans="1:5" outlineLevel="2" x14ac:dyDescent="0.25">
      <c r="A96" t="s">
        <v>257</v>
      </c>
      <c r="B96" s="11" t="s">
        <v>135</v>
      </c>
      <c r="C96" s="29">
        <v>218157</v>
      </c>
      <c r="D96" s="29">
        <v>1031405</v>
      </c>
      <c r="E96" s="29">
        <v>1543403</v>
      </c>
    </row>
    <row r="97" spans="1:6" outlineLevel="2" x14ac:dyDescent="0.25">
      <c r="A97" t="s">
        <v>257</v>
      </c>
      <c r="B97" s="11" t="s">
        <v>136</v>
      </c>
      <c r="C97" s="29">
        <v>1060804</v>
      </c>
      <c r="D97" s="29">
        <v>1228606</v>
      </c>
      <c r="E97" s="29">
        <v>1198159</v>
      </c>
    </row>
    <row r="98" spans="1:6" outlineLevel="2" x14ac:dyDescent="0.25">
      <c r="A98" t="s">
        <v>257</v>
      </c>
      <c r="B98" s="11" t="s">
        <v>137</v>
      </c>
      <c r="C98" s="29">
        <v>5211004</v>
      </c>
      <c r="D98" s="29">
        <v>8460323</v>
      </c>
      <c r="E98" s="29">
        <v>2794477</v>
      </c>
    </row>
    <row r="99" spans="1:6" outlineLevel="2" x14ac:dyDescent="0.25">
      <c r="A99" t="s">
        <v>257</v>
      </c>
      <c r="B99" s="11" t="s">
        <v>138</v>
      </c>
      <c r="C99" s="29">
        <v>2149125</v>
      </c>
      <c r="D99" s="29">
        <v>2144313</v>
      </c>
      <c r="E99" s="29">
        <v>2149713</v>
      </c>
    </row>
    <row r="100" spans="1:6" outlineLevel="2" x14ac:dyDescent="0.25">
      <c r="A100" t="s">
        <v>257</v>
      </c>
      <c r="B100" s="11" t="s">
        <v>139</v>
      </c>
      <c r="C100" s="29">
        <v>2587919</v>
      </c>
      <c r="D100" s="29">
        <v>1001858</v>
      </c>
      <c r="E100" s="29">
        <v>619215</v>
      </c>
    </row>
    <row r="101" spans="1:6" outlineLevel="2" x14ac:dyDescent="0.25">
      <c r="A101" t="s">
        <v>257</v>
      </c>
      <c r="B101" s="11" t="s">
        <v>140</v>
      </c>
      <c r="C101" s="29">
        <v>894389</v>
      </c>
      <c r="D101" s="29">
        <v>1145545</v>
      </c>
      <c r="E101" s="29">
        <v>606746</v>
      </c>
    </row>
    <row r="102" spans="1:6" outlineLevel="2" x14ac:dyDescent="0.25">
      <c r="A102" t="s">
        <v>257</v>
      </c>
      <c r="B102" s="11" t="s">
        <v>141</v>
      </c>
      <c r="C102" s="29">
        <v>626503</v>
      </c>
      <c r="D102" s="29">
        <v>1251504</v>
      </c>
      <c r="E102" s="29">
        <v>1350665</v>
      </c>
    </row>
    <row r="103" spans="1:6" outlineLevel="1" x14ac:dyDescent="0.25">
      <c r="A103" s="23" t="s">
        <v>278</v>
      </c>
      <c r="B103" s="19"/>
      <c r="C103" s="20">
        <f>SUBTOTAL(9,C2:C102)</f>
        <v>163930302</v>
      </c>
      <c r="D103" s="21">
        <f>SUBTOTAL(9,D2:D102)</f>
        <v>175936854</v>
      </c>
      <c r="E103" s="21">
        <f>SUBTOTAL(9,E2:E102)</f>
        <v>172502519</v>
      </c>
      <c r="F103" s="24"/>
    </row>
    <row r="104" spans="1:6" outlineLevel="2" x14ac:dyDescent="0.25">
      <c r="A104" t="s">
        <v>258</v>
      </c>
      <c r="B104" s="19" t="s">
        <v>142</v>
      </c>
      <c r="C104" s="20">
        <v>413329.82</v>
      </c>
      <c r="D104" s="21">
        <v>518998.50155600009</v>
      </c>
      <c r="E104" s="25">
        <v>541013.12108699908</v>
      </c>
    </row>
    <row r="105" spans="1:6" outlineLevel="1" x14ac:dyDescent="0.25">
      <c r="A105" s="23" t="s">
        <v>279</v>
      </c>
      <c r="B105" s="19"/>
      <c r="C105" s="20">
        <f>SUBTOTAL(9,C104:C104)</f>
        <v>413329.82</v>
      </c>
      <c r="D105" s="21">
        <f>SUBTOTAL(9,D104:D104)</f>
        <v>518998.50155600009</v>
      </c>
      <c r="E105" s="21">
        <f>SUBTOTAL(9,E104:E104)</f>
        <v>541013.12108699908</v>
      </c>
    </row>
    <row r="106" spans="1:6" outlineLevel="2" x14ac:dyDescent="0.25">
      <c r="A106" t="s">
        <v>259</v>
      </c>
      <c r="B106" s="19" t="s">
        <v>143</v>
      </c>
      <c r="C106" s="20">
        <v>0</v>
      </c>
      <c r="D106" s="21">
        <v>3490643.7936559999</v>
      </c>
      <c r="E106" s="25">
        <v>3497356.9274529968</v>
      </c>
    </row>
    <row r="107" spans="1:6" outlineLevel="2" x14ac:dyDescent="0.25">
      <c r="A107" t="s">
        <v>259</v>
      </c>
      <c r="B107" s="19" t="s">
        <v>144</v>
      </c>
      <c r="C107" s="20">
        <v>102521.3</v>
      </c>
      <c r="D107" s="21">
        <v>103791.20525700011</v>
      </c>
      <c r="E107" s="25">
        <v>126575.16617499992</v>
      </c>
    </row>
    <row r="108" spans="1:6" outlineLevel="2" x14ac:dyDescent="0.25">
      <c r="A108" t="s">
        <v>259</v>
      </c>
      <c r="B108" s="19" t="s">
        <v>145</v>
      </c>
      <c r="C108" s="20">
        <v>738777.55</v>
      </c>
      <c r="D108" s="21">
        <v>0</v>
      </c>
      <c r="E108" s="25">
        <v>0</v>
      </c>
    </row>
    <row r="109" spans="1:6" outlineLevel="2" x14ac:dyDescent="0.25">
      <c r="A109" t="s">
        <v>259</v>
      </c>
      <c r="B109" s="19" t="s">
        <v>146</v>
      </c>
      <c r="C109" s="20">
        <v>906476.52</v>
      </c>
      <c r="D109" s="21">
        <v>0</v>
      </c>
      <c r="E109" s="25">
        <v>0</v>
      </c>
    </row>
    <row r="110" spans="1:6" outlineLevel="2" x14ac:dyDescent="0.25">
      <c r="A110" t="s">
        <v>259</v>
      </c>
      <c r="B110" s="19" t="s">
        <v>147</v>
      </c>
      <c r="C110" s="20">
        <v>1450362.38</v>
      </c>
      <c r="D110" s="21">
        <v>0</v>
      </c>
      <c r="E110" s="25">
        <v>0</v>
      </c>
    </row>
    <row r="111" spans="1:6" outlineLevel="2" x14ac:dyDescent="0.25">
      <c r="A111" t="s">
        <v>259</v>
      </c>
      <c r="B111" s="19" t="s">
        <v>148</v>
      </c>
      <c r="C111" s="20">
        <v>332132.28000000003</v>
      </c>
      <c r="D111" s="21">
        <v>166742.53743</v>
      </c>
      <c r="E111" s="25">
        <v>506566.866499</v>
      </c>
    </row>
    <row r="112" spans="1:6" outlineLevel="2" x14ac:dyDescent="0.25">
      <c r="A112" t="s">
        <v>259</v>
      </c>
      <c r="B112" s="19" t="s">
        <v>149</v>
      </c>
      <c r="C112" s="20">
        <v>25539.86</v>
      </c>
      <c r="D112" s="21">
        <v>3583</v>
      </c>
      <c r="E112" s="25">
        <v>0</v>
      </c>
    </row>
    <row r="113" spans="1:5" outlineLevel="2" x14ac:dyDescent="0.25">
      <c r="A113" t="s">
        <v>259</v>
      </c>
      <c r="B113" s="19" t="s">
        <v>150</v>
      </c>
      <c r="C113" s="20">
        <v>203351.11</v>
      </c>
      <c r="D113" s="21">
        <v>2686.09</v>
      </c>
      <c r="E113" s="25">
        <v>0</v>
      </c>
    </row>
    <row r="114" spans="1:5" outlineLevel="2" x14ac:dyDescent="0.25">
      <c r="A114" t="s">
        <v>259</v>
      </c>
      <c r="B114" s="19" t="s">
        <v>151</v>
      </c>
      <c r="C114" s="20">
        <v>11390.77</v>
      </c>
      <c r="D114" s="21">
        <v>0</v>
      </c>
      <c r="E114" s="25">
        <v>0</v>
      </c>
    </row>
    <row r="115" spans="1:5" outlineLevel="2" x14ac:dyDescent="0.25">
      <c r="A115" t="s">
        <v>259</v>
      </c>
      <c r="B115" s="19" t="s">
        <v>152</v>
      </c>
      <c r="C115" s="20">
        <v>9893</v>
      </c>
      <c r="D115" s="21">
        <v>0</v>
      </c>
      <c r="E115" s="25">
        <v>0</v>
      </c>
    </row>
    <row r="116" spans="1:5" outlineLevel="2" x14ac:dyDescent="0.25">
      <c r="A116" t="s">
        <v>259</v>
      </c>
      <c r="B116" s="19" t="s">
        <v>153</v>
      </c>
      <c r="C116" s="20">
        <v>15079.59</v>
      </c>
      <c r="D116" s="21">
        <v>0</v>
      </c>
      <c r="E116" s="25">
        <v>0</v>
      </c>
    </row>
    <row r="117" spans="1:5" outlineLevel="2" x14ac:dyDescent="0.25">
      <c r="A117" t="s">
        <v>259</v>
      </c>
      <c r="B117" s="19" t="s">
        <v>154</v>
      </c>
      <c r="C117" s="20">
        <v>20805.060000000001</v>
      </c>
      <c r="D117" s="21">
        <v>0</v>
      </c>
      <c r="E117" s="25">
        <v>0</v>
      </c>
    </row>
    <row r="118" spans="1:5" outlineLevel="2" x14ac:dyDescent="0.25">
      <c r="A118" t="s">
        <v>259</v>
      </c>
      <c r="B118" s="19" t="s">
        <v>155</v>
      </c>
      <c r="C118" s="20">
        <v>53653.87</v>
      </c>
      <c r="D118" s="21">
        <v>0</v>
      </c>
      <c r="E118" s="25">
        <v>0</v>
      </c>
    </row>
    <row r="119" spans="1:5" outlineLevel="2" x14ac:dyDescent="0.25">
      <c r="A119" t="s">
        <v>259</v>
      </c>
      <c r="B119" s="19" t="s">
        <v>156</v>
      </c>
      <c r="C119" s="20">
        <v>0</v>
      </c>
      <c r="D119" s="21">
        <v>444</v>
      </c>
      <c r="E119" s="25">
        <v>0</v>
      </c>
    </row>
    <row r="120" spans="1:5" outlineLevel="2" x14ac:dyDescent="0.25">
      <c r="A120" t="s">
        <v>259</v>
      </c>
      <c r="B120" s="19" t="s">
        <v>157</v>
      </c>
      <c r="C120" s="20">
        <v>178163.25</v>
      </c>
      <c r="D120" s="21">
        <v>0</v>
      </c>
      <c r="E120" s="25">
        <v>0</v>
      </c>
    </row>
    <row r="121" spans="1:5" outlineLevel="2" x14ac:dyDescent="0.25">
      <c r="A121" t="s">
        <v>259</v>
      </c>
      <c r="B121" s="19" t="s">
        <v>158</v>
      </c>
      <c r="C121" s="20">
        <v>80356.02</v>
      </c>
      <c r="D121" s="21">
        <v>0</v>
      </c>
      <c r="E121" s="25">
        <v>0</v>
      </c>
    </row>
    <row r="122" spans="1:5" outlineLevel="2" x14ac:dyDescent="0.25">
      <c r="A122" t="s">
        <v>259</v>
      </c>
      <c r="B122" s="19" t="s">
        <v>159</v>
      </c>
      <c r="C122" s="20">
        <v>78912.53</v>
      </c>
      <c r="D122" s="21">
        <v>0</v>
      </c>
      <c r="E122" s="25">
        <v>0</v>
      </c>
    </row>
    <row r="123" spans="1:5" outlineLevel="2" x14ac:dyDescent="0.25">
      <c r="A123" t="s">
        <v>259</v>
      </c>
      <c r="B123" s="19" t="s">
        <v>160</v>
      </c>
      <c r="C123" s="20">
        <v>126885.6</v>
      </c>
      <c r="D123" s="21">
        <v>0</v>
      </c>
      <c r="E123" s="25">
        <v>0</v>
      </c>
    </row>
    <row r="124" spans="1:5" outlineLevel="1" x14ac:dyDescent="0.25">
      <c r="A124" s="23" t="s">
        <v>280</v>
      </c>
      <c r="B124" s="19"/>
      <c r="C124" s="20">
        <f>SUBTOTAL(9,C106:C123)</f>
        <v>4334300.6899999995</v>
      </c>
      <c r="D124" s="21">
        <f>SUBTOTAL(9,D106:D123)</f>
        <v>3767890.6263429997</v>
      </c>
      <c r="E124" s="21">
        <f>SUBTOTAL(9,E106:E123)</f>
        <v>4130498.960126997</v>
      </c>
    </row>
    <row r="125" spans="1:5" outlineLevel="2" x14ac:dyDescent="0.25">
      <c r="A125" t="s">
        <v>260</v>
      </c>
      <c r="B125" s="19" t="s">
        <v>161</v>
      </c>
      <c r="C125" s="20">
        <v>3809933.27</v>
      </c>
      <c r="D125" s="21">
        <v>89572.65</v>
      </c>
      <c r="E125" s="25">
        <v>166350</v>
      </c>
    </row>
    <row r="126" spans="1:5" outlineLevel="2" x14ac:dyDescent="0.25">
      <c r="A126" t="s">
        <v>260</v>
      </c>
      <c r="B126" s="19" t="s">
        <v>162</v>
      </c>
      <c r="C126" s="20">
        <v>1024879.53</v>
      </c>
      <c r="D126" s="21">
        <v>248902.97999999989</v>
      </c>
      <c r="E126" s="25">
        <v>95402</v>
      </c>
    </row>
    <row r="127" spans="1:5" outlineLevel="2" x14ac:dyDescent="0.25">
      <c r="A127" t="s">
        <v>260</v>
      </c>
      <c r="B127" s="19" t="s">
        <v>163</v>
      </c>
      <c r="C127" s="20">
        <v>652252.68999999994</v>
      </c>
      <c r="D127" s="21">
        <v>808955.00012000022</v>
      </c>
      <c r="E127" s="25">
        <v>30000</v>
      </c>
    </row>
    <row r="128" spans="1:5" outlineLevel="2" x14ac:dyDescent="0.25">
      <c r="A128" t="s">
        <v>260</v>
      </c>
      <c r="B128" s="19" t="s">
        <v>164</v>
      </c>
      <c r="C128" s="20">
        <v>0</v>
      </c>
      <c r="D128" s="21">
        <v>0</v>
      </c>
      <c r="E128" s="25">
        <v>0</v>
      </c>
    </row>
    <row r="129" spans="1:6" outlineLevel="2" x14ac:dyDescent="0.25">
      <c r="A129" t="s">
        <v>260</v>
      </c>
      <c r="B129" s="19" t="s">
        <v>165</v>
      </c>
      <c r="C129" s="20">
        <v>596676.39</v>
      </c>
      <c r="D129" s="21">
        <v>166941.11119999993</v>
      </c>
      <c r="E129" s="25">
        <v>0</v>
      </c>
    </row>
    <row r="130" spans="1:6" outlineLevel="2" x14ac:dyDescent="0.25">
      <c r="A130" t="s">
        <v>260</v>
      </c>
      <c r="B130" s="19" t="s">
        <v>166</v>
      </c>
      <c r="C130" s="20">
        <v>470543.29</v>
      </c>
      <c r="D130" s="21">
        <v>404701.69002499984</v>
      </c>
      <c r="E130" s="25">
        <v>0</v>
      </c>
    </row>
    <row r="131" spans="1:6" outlineLevel="2" x14ac:dyDescent="0.25">
      <c r="A131" t="s">
        <v>260</v>
      </c>
      <c r="B131" s="19" t="s">
        <v>167</v>
      </c>
      <c r="C131" s="20">
        <v>552052.31999999995</v>
      </c>
      <c r="D131" s="21">
        <v>682805.55073999893</v>
      </c>
      <c r="E131" s="25">
        <v>9972.5352399999902</v>
      </c>
    </row>
    <row r="132" spans="1:6" outlineLevel="2" x14ac:dyDescent="0.25">
      <c r="A132" t="s">
        <v>260</v>
      </c>
      <c r="B132" s="19" t="s">
        <v>168</v>
      </c>
      <c r="C132" s="20">
        <v>578523.68999999994</v>
      </c>
      <c r="D132" s="21">
        <v>45230.000000000044</v>
      </c>
      <c r="E132" s="25">
        <v>40686.999999999993</v>
      </c>
    </row>
    <row r="133" spans="1:6" outlineLevel="1" x14ac:dyDescent="0.25">
      <c r="A133" s="23" t="s">
        <v>281</v>
      </c>
      <c r="B133" s="19"/>
      <c r="C133" s="20">
        <f>SUBTOTAL(9,C125:C132)</f>
        <v>7684861.1799999997</v>
      </c>
      <c r="D133" s="21">
        <f>SUBTOTAL(9,D125:D132)</f>
        <v>2447108.9820849989</v>
      </c>
      <c r="E133" s="21">
        <f>SUBTOTAL(9,E125:E132)</f>
        <v>342411.53524</v>
      </c>
    </row>
    <row r="134" spans="1:6" outlineLevel="2" x14ac:dyDescent="0.25">
      <c r="A134" t="s">
        <v>261</v>
      </c>
      <c r="B134" s="19" t="s">
        <v>169</v>
      </c>
      <c r="C134" s="20">
        <v>204163.03</v>
      </c>
      <c r="D134" s="21">
        <v>144725.36999999997</v>
      </c>
      <c r="E134" s="25">
        <v>0</v>
      </c>
    </row>
    <row r="135" spans="1:6" outlineLevel="2" x14ac:dyDescent="0.25">
      <c r="A135" t="s">
        <v>261</v>
      </c>
      <c r="B135" s="19" t="s">
        <v>170</v>
      </c>
      <c r="C135" s="20">
        <v>452.1</v>
      </c>
      <c r="D135" s="21">
        <v>0</v>
      </c>
      <c r="E135" s="25">
        <v>0</v>
      </c>
    </row>
    <row r="136" spans="1:6" outlineLevel="1" x14ac:dyDescent="0.25">
      <c r="A136" s="23" t="s">
        <v>282</v>
      </c>
      <c r="B136" s="19"/>
      <c r="C136" s="20">
        <f>SUBTOTAL(9,C134:C135)</f>
        <v>204615.13</v>
      </c>
      <c r="D136" s="21">
        <f>SUBTOTAL(9,D134:D135)</f>
        <v>144725.36999999997</v>
      </c>
      <c r="E136" s="21">
        <f>SUBTOTAL(9,E134:E135)</f>
        <v>0</v>
      </c>
      <c r="F136">
        <v>204615.13</v>
      </c>
    </row>
    <row r="137" spans="1:6" outlineLevel="2" x14ac:dyDescent="0.25">
      <c r="A137" t="s">
        <v>262</v>
      </c>
      <c r="B137" s="19" t="s">
        <v>171</v>
      </c>
      <c r="C137" s="20">
        <v>264365.21000000002</v>
      </c>
      <c r="D137" s="21">
        <v>277138.51239100029</v>
      </c>
      <c r="E137" s="25">
        <v>278343.57096199947</v>
      </c>
      <c r="F137" s="20">
        <f>SUBTOTAL(9,F129:F136)</f>
        <v>204615.13</v>
      </c>
    </row>
    <row r="138" spans="1:6" outlineLevel="2" x14ac:dyDescent="0.25">
      <c r="A138" t="s">
        <v>262</v>
      </c>
      <c r="B138" s="19" t="s">
        <v>172</v>
      </c>
      <c r="C138" s="20">
        <v>41378.699999999997</v>
      </c>
      <c r="D138" s="21">
        <v>21191.978999999999</v>
      </c>
      <c r="E138" s="25">
        <v>0</v>
      </c>
      <c r="F138" s="20">
        <f>SUBTOTAL(9,F120:F137)</f>
        <v>204615.13</v>
      </c>
    </row>
    <row r="139" spans="1:6" outlineLevel="2" x14ac:dyDescent="0.25">
      <c r="A139" t="s">
        <v>262</v>
      </c>
      <c r="B139" s="19" t="s">
        <v>173</v>
      </c>
      <c r="C139" s="20">
        <v>811867.99</v>
      </c>
      <c r="D139" s="21">
        <v>819860.30228600139</v>
      </c>
      <c r="E139" s="25">
        <v>730401.36685300048</v>
      </c>
    </row>
    <row r="140" spans="1:6" outlineLevel="2" x14ac:dyDescent="0.25">
      <c r="A140" t="s">
        <v>262</v>
      </c>
      <c r="B140" s="19" t="s">
        <v>174</v>
      </c>
      <c r="C140" s="20">
        <v>814865</v>
      </c>
      <c r="D140" s="21">
        <v>801955.19411600078</v>
      </c>
      <c r="E140" s="25">
        <v>758379.27040000097</v>
      </c>
    </row>
    <row r="141" spans="1:6" outlineLevel="2" x14ac:dyDescent="0.25">
      <c r="A141" t="s">
        <v>262</v>
      </c>
      <c r="B141" s="19" t="s">
        <v>175</v>
      </c>
      <c r="C141" s="20">
        <v>0</v>
      </c>
      <c r="D141" s="21">
        <v>0</v>
      </c>
      <c r="E141" s="25">
        <v>0</v>
      </c>
    </row>
    <row r="142" spans="1:6" outlineLevel="2" x14ac:dyDescent="0.25">
      <c r="A142" t="s">
        <v>262</v>
      </c>
      <c r="B142" s="19" t="s">
        <v>176</v>
      </c>
      <c r="C142" s="20">
        <v>0</v>
      </c>
      <c r="D142" s="21">
        <v>0</v>
      </c>
      <c r="E142" s="25">
        <v>0</v>
      </c>
    </row>
    <row r="143" spans="1:6" outlineLevel="2" x14ac:dyDescent="0.25">
      <c r="A143" t="s">
        <v>262</v>
      </c>
      <c r="B143" s="19" t="s">
        <v>177</v>
      </c>
      <c r="C143" s="20">
        <v>0</v>
      </c>
      <c r="D143" s="21">
        <v>4708450.2595159998</v>
      </c>
      <c r="E143" s="25">
        <v>4990302.9387610005</v>
      </c>
    </row>
    <row r="144" spans="1:6" outlineLevel="2" x14ac:dyDescent="0.25">
      <c r="A144" t="s">
        <v>262</v>
      </c>
      <c r="B144" s="19" t="s">
        <v>178</v>
      </c>
      <c r="C144" s="20">
        <v>209087.71</v>
      </c>
      <c r="D144" s="21">
        <v>207950</v>
      </c>
      <c r="E144" s="25">
        <v>152023</v>
      </c>
    </row>
    <row r="145" spans="1:5" outlineLevel="2" x14ac:dyDescent="0.25">
      <c r="A145" t="s">
        <v>262</v>
      </c>
      <c r="B145" s="19" t="s">
        <v>179</v>
      </c>
      <c r="C145" s="20">
        <v>469270</v>
      </c>
      <c r="D145" s="21">
        <v>466611.13148900022</v>
      </c>
      <c r="E145" s="25">
        <v>490000.46123899863</v>
      </c>
    </row>
    <row r="146" spans="1:5" outlineLevel="2" x14ac:dyDescent="0.25">
      <c r="A146" t="s">
        <v>262</v>
      </c>
      <c r="B146" s="19" t="s">
        <v>180</v>
      </c>
      <c r="C146" s="20">
        <v>21423.63</v>
      </c>
      <c r="D146" s="21">
        <v>0</v>
      </c>
      <c r="E146" s="25">
        <v>0</v>
      </c>
    </row>
    <row r="147" spans="1:5" outlineLevel="2" x14ac:dyDescent="0.25">
      <c r="A147" t="s">
        <v>262</v>
      </c>
      <c r="B147" s="19" t="s">
        <v>181</v>
      </c>
      <c r="C147" s="20">
        <v>64235</v>
      </c>
      <c r="D147" s="21">
        <v>0</v>
      </c>
      <c r="E147" s="25">
        <v>0</v>
      </c>
    </row>
    <row r="148" spans="1:5" outlineLevel="2" x14ac:dyDescent="0.25">
      <c r="A148" t="s">
        <v>262</v>
      </c>
      <c r="B148" s="19" t="s">
        <v>182</v>
      </c>
      <c r="C148" s="20">
        <v>8359.7000000000007</v>
      </c>
      <c r="D148" s="21">
        <v>0</v>
      </c>
      <c r="E148" s="25">
        <v>0</v>
      </c>
    </row>
    <row r="149" spans="1:5" outlineLevel="2" x14ac:dyDescent="0.25">
      <c r="A149" t="s">
        <v>262</v>
      </c>
      <c r="B149" s="19" t="s">
        <v>183</v>
      </c>
      <c r="C149" s="20">
        <v>7918.2</v>
      </c>
      <c r="D149" s="21">
        <v>0</v>
      </c>
      <c r="E149" s="25">
        <v>0</v>
      </c>
    </row>
    <row r="150" spans="1:5" outlineLevel="2" x14ac:dyDescent="0.25">
      <c r="A150" t="s">
        <v>262</v>
      </c>
      <c r="B150" s="19" t="s">
        <v>184</v>
      </c>
      <c r="C150" s="20">
        <v>345046.8</v>
      </c>
      <c r="D150" s="21">
        <v>0</v>
      </c>
      <c r="E150" s="25">
        <v>0</v>
      </c>
    </row>
    <row r="151" spans="1:5" outlineLevel="2" x14ac:dyDescent="0.25">
      <c r="A151" t="s">
        <v>262</v>
      </c>
      <c r="B151" s="19" t="s">
        <v>185</v>
      </c>
      <c r="C151" s="20">
        <v>0</v>
      </c>
      <c r="D151" s="21">
        <v>0</v>
      </c>
      <c r="E151" s="25">
        <v>0</v>
      </c>
    </row>
    <row r="152" spans="1:5" outlineLevel="2" x14ac:dyDescent="0.25">
      <c r="A152" t="s">
        <v>262</v>
      </c>
      <c r="B152" s="19" t="s">
        <v>186</v>
      </c>
      <c r="C152" s="20">
        <v>306566.32</v>
      </c>
      <c r="D152" s="21">
        <v>0</v>
      </c>
      <c r="E152" s="25">
        <v>0</v>
      </c>
    </row>
    <row r="153" spans="1:5" outlineLevel="2" x14ac:dyDescent="0.25">
      <c r="A153" t="s">
        <v>262</v>
      </c>
      <c r="B153" s="19" t="s">
        <v>187</v>
      </c>
      <c r="C153" s="20">
        <v>90700</v>
      </c>
      <c r="D153" s="21">
        <v>0</v>
      </c>
      <c r="E153" s="25">
        <v>0</v>
      </c>
    </row>
    <row r="154" spans="1:5" outlineLevel="2" x14ac:dyDescent="0.25">
      <c r="A154" t="s">
        <v>262</v>
      </c>
      <c r="B154" s="19" t="s">
        <v>188</v>
      </c>
      <c r="C154" s="20">
        <v>16871.990000000002</v>
      </c>
      <c r="D154" s="21">
        <v>0</v>
      </c>
      <c r="E154" s="25">
        <v>0</v>
      </c>
    </row>
    <row r="155" spans="1:5" outlineLevel="2" x14ac:dyDescent="0.25">
      <c r="A155" t="s">
        <v>262</v>
      </c>
      <c r="B155" s="19" t="s">
        <v>189</v>
      </c>
      <c r="C155" s="20">
        <v>0</v>
      </c>
      <c r="D155" s="21">
        <v>0</v>
      </c>
      <c r="E155" s="25">
        <v>0</v>
      </c>
    </row>
    <row r="156" spans="1:5" outlineLevel="2" x14ac:dyDescent="0.25">
      <c r="A156" t="s">
        <v>262</v>
      </c>
      <c r="B156" s="19" t="s">
        <v>190</v>
      </c>
      <c r="C156" s="20">
        <v>895500</v>
      </c>
      <c r="D156" s="21">
        <v>0</v>
      </c>
      <c r="E156" s="25">
        <v>0</v>
      </c>
    </row>
    <row r="157" spans="1:5" outlineLevel="2" x14ac:dyDescent="0.25">
      <c r="A157" t="s">
        <v>262</v>
      </c>
      <c r="B157" s="19" t="s">
        <v>191</v>
      </c>
      <c r="C157" s="20">
        <v>118605</v>
      </c>
      <c r="D157" s="21">
        <v>0</v>
      </c>
      <c r="E157" s="25">
        <v>0</v>
      </c>
    </row>
    <row r="158" spans="1:5" outlineLevel="1" x14ac:dyDescent="0.25">
      <c r="A158" s="23" t="s">
        <v>283</v>
      </c>
      <c r="B158" s="19"/>
      <c r="C158" s="20">
        <f>SUBTOTAL(9,C137:C157)</f>
        <v>4486061.25</v>
      </c>
      <c r="D158" s="21">
        <f>SUBTOTAL(9,D137:D157)</f>
        <v>7303157.3787980024</v>
      </c>
      <c r="E158" s="21">
        <f>SUBTOTAL(9,E137:E157)</f>
        <v>7399450.6082150005</v>
      </c>
    </row>
    <row r="159" spans="1:5" outlineLevel="2" x14ac:dyDescent="0.25">
      <c r="A159" t="s">
        <v>263</v>
      </c>
      <c r="B159" s="19" t="s">
        <v>192</v>
      </c>
      <c r="C159" s="20">
        <v>101656.96000000001</v>
      </c>
      <c r="D159" s="21">
        <v>0</v>
      </c>
      <c r="E159" s="25">
        <v>0</v>
      </c>
    </row>
    <row r="160" spans="1:5" outlineLevel="2" x14ac:dyDescent="0.25">
      <c r="A160" t="s">
        <v>263</v>
      </c>
      <c r="B160" s="19" t="s">
        <v>193</v>
      </c>
      <c r="C160" s="20">
        <v>324.7</v>
      </c>
      <c r="D160" s="21">
        <v>0</v>
      </c>
      <c r="E160" s="25">
        <v>0</v>
      </c>
    </row>
    <row r="161" spans="1:5" outlineLevel="2" x14ac:dyDescent="0.25">
      <c r="A161" t="s">
        <v>263</v>
      </c>
      <c r="B161" s="19" t="s">
        <v>194</v>
      </c>
      <c r="C161" s="20">
        <v>0</v>
      </c>
      <c r="D161" s="21">
        <v>1250</v>
      </c>
      <c r="E161" s="25">
        <v>1250</v>
      </c>
    </row>
    <row r="162" spans="1:5" outlineLevel="1" x14ac:dyDescent="0.25">
      <c r="A162" s="23" t="s">
        <v>284</v>
      </c>
      <c r="B162" s="19"/>
      <c r="C162" s="20">
        <f>SUBTOTAL(9,C159:C161)</f>
        <v>101981.66</v>
      </c>
      <c r="D162" s="21">
        <f>SUBTOTAL(9,D159:D161)</f>
        <v>1250</v>
      </c>
      <c r="E162" s="21">
        <f>SUBTOTAL(9,E159:E161)</f>
        <v>1250</v>
      </c>
    </row>
    <row r="163" spans="1:5" outlineLevel="2" x14ac:dyDescent="0.25">
      <c r="A163" t="s">
        <v>264</v>
      </c>
      <c r="B163" s="19" t="s">
        <v>195</v>
      </c>
      <c r="C163" s="20">
        <v>223398.44</v>
      </c>
      <c r="D163" s="21">
        <v>0</v>
      </c>
      <c r="E163" s="25">
        <v>0</v>
      </c>
    </row>
    <row r="164" spans="1:5" outlineLevel="2" x14ac:dyDescent="0.25">
      <c r="A164" t="s">
        <v>264</v>
      </c>
      <c r="B164" s="19" t="s">
        <v>196</v>
      </c>
      <c r="C164" s="20">
        <v>0</v>
      </c>
      <c r="D164" s="21">
        <v>1939635</v>
      </c>
      <c r="E164" s="25">
        <v>1601755</v>
      </c>
    </row>
    <row r="165" spans="1:5" outlineLevel="2" x14ac:dyDescent="0.25">
      <c r="A165" t="s">
        <v>264</v>
      </c>
      <c r="B165" s="19" t="s">
        <v>197</v>
      </c>
      <c r="C165" s="20">
        <v>18632</v>
      </c>
      <c r="D165" s="21">
        <v>0</v>
      </c>
      <c r="E165" s="25">
        <v>0</v>
      </c>
    </row>
    <row r="166" spans="1:5" outlineLevel="2" x14ac:dyDescent="0.25">
      <c r="A166" t="s">
        <v>264</v>
      </c>
      <c r="B166" s="19" t="s">
        <v>198</v>
      </c>
      <c r="C166" s="20">
        <v>79082.63</v>
      </c>
      <c r="D166" s="21">
        <v>0</v>
      </c>
      <c r="E166" s="25">
        <v>0</v>
      </c>
    </row>
    <row r="167" spans="1:5" outlineLevel="2" x14ac:dyDescent="0.25">
      <c r="A167" t="s">
        <v>264</v>
      </c>
      <c r="B167" s="19" t="s">
        <v>199</v>
      </c>
      <c r="C167" s="20">
        <v>91913.95</v>
      </c>
      <c r="D167" s="21">
        <v>0</v>
      </c>
      <c r="E167" s="25">
        <v>0</v>
      </c>
    </row>
    <row r="168" spans="1:5" outlineLevel="2" x14ac:dyDescent="0.25">
      <c r="A168" t="s">
        <v>264</v>
      </c>
      <c r="B168" s="19" t="s">
        <v>200</v>
      </c>
      <c r="C168" s="20">
        <v>53250.48</v>
      </c>
      <c r="D168" s="21">
        <v>0</v>
      </c>
      <c r="E168" s="25">
        <v>0</v>
      </c>
    </row>
    <row r="169" spans="1:5" outlineLevel="2" x14ac:dyDescent="0.25">
      <c r="A169" t="s">
        <v>264</v>
      </c>
      <c r="B169" s="19" t="s">
        <v>201</v>
      </c>
      <c r="C169" s="20">
        <v>3012.74</v>
      </c>
      <c r="D169" s="21">
        <v>0</v>
      </c>
      <c r="E169" s="25">
        <v>0</v>
      </c>
    </row>
    <row r="170" spans="1:5" outlineLevel="2" x14ac:dyDescent="0.25">
      <c r="A170" t="s">
        <v>264</v>
      </c>
      <c r="B170" s="19" t="s">
        <v>202</v>
      </c>
      <c r="C170" s="20">
        <v>9715.09</v>
      </c>
      <c r="D170" s="21">
        <v>0</v>
      </c>
      <c r="E170" s="25">
        <v>0</v>
      </c>
    </row>
    <row r="171" spans="1:5" outlineLevel="2" x14ac:dyDescent="0.25">
      <c r="A171" t="s">
        <v>264</v>
      </c>
      <c r="B171" s="19" t="s">
        <v>203</v>
      </c>
      <c r="C171" s="20">
        <v>97884.34</v>
      </c>
      <c r="D171" s="21">
        <v>0</v>
      </c>
      <c r="E171" s="25">
        <v>0</v>
      </c>
    </row>
    <row r="172" spans="1:5" outlineLevel="2" x14ac:dyDescent="0.25">
      <c r="A172" t="s">
        <v>264</v>
      </c>
      <c r="B172" s="19" t="s">
        <v>204</v>
      </c>
      <c r="C172" s="20">
        <v>407079.63</v>
      </c>
      <c r="D172" s="21">
        <v>0</v>
      </c>
      <c r="E172" s="25">
        <v>0</v>
      </c>
    </row>
    <row r="173" spans="1:5" outlineLevel="2" x14ac:dyDescent="0.25">
      <c r="A173" t="s">
        <v>264</v>
      </c>
      <c r="B173" s="19" t="s">
        <v>205</v>
      </c>
      <c r="C173" s="20">
        <v>862052.76</v>
      </c>
      <c r="D173" s="21">
        <v>0</v>
      </c>
      <c r="E173" s="25">
        <v>0</v>
      </c>
    </row>
    <row r="174" spans="1:5" outlineLevel="2" x14ac:dyDescent="0.25">
      <c r="A174" t="s">
        <v>264</v>
      </c>
      <c r="B174" s="19" t="s">
        <v>206</v>
      </c>
      <c r="C174" s="20">
        <v>1497823.35</v>
      </c>
      <c r="D174" s="21">
        <v>0</v>
      </c>
      <c r="E174" s="25">
        <v>0</v>
      </c>
    </row>
    <row r="175" spans="1:5" outlineLevel="2" x14ac:dyDescent="0.25">
      <c r="A175" t="s">
        <v>264</v>
      </c>
      <c r="B175" s="19" t="s">
        <v>207</v>
      </c>
      <c r="C175" s="20">
        <v>806316.53</v>
      </c>
      <c r="D175" s="21">
        <v>0</v>
      </c>
      <c r="E175" s="25">
        <v>0</v>
      </c>
    </row>
    <row r="176" spans="1:5" outlineLevel="2" x14ac:dyDescent="0.25">
      <c r="A176" t="s">
        <v>264</v>
      </c>
      <c r="B176" s="19" t="s">
        <v>208</v>
      </c>
      <c r="C176" s="20">
        <v>874015.09</v>
      </c>
      <c r="D176" s="21">
        <v>0</v>
      </c>
      <c r="E176" s="25">
        <v>0</v>
      </c>
    </row>
    <row r="177" spans="1:5" outlineLevel="1" x14ac:dyDescent="0.25">
      <c r="A177" s="23" t="s">
        <v>285</v>
      </c>
      <c r="B177" s="19"/>
      <c r="C177" s="20">
        <f>SUBTOTAL(9,C163:C176)</f>
        <v>5024177.03</v>
      </c>
      <c r="D177" s="21">
        <f>SUBTOTAL(9,D163:D176)</f>
        <v>1939635</v>
      </c>
      <c r="E177" s="21">
        <f>SUBTOTAL(9,E163:E176)</f>
        <v>1601755</v>
      </c>
    </row>
    <row r="178" spans="1:5" outlineLevel="2" x14ac:dyDescent="0.25">
      <c r="A178" t="s">
        <v>265</v>
      </c>
      <c r="B178" s="19" t="s">
        <v>209</v>
      </c>
      <c r="C178" s="20">
        <v>940</v>
      </c>
      <c r="D178" s="21">
        <v>950</v>
      </c>
      <c r="E178" s="25">
        <v>0</v>
      </c>
    </row>
    <row r="179" spans="1:5" outlineLevel="2" x14ac:dyDescent="0.25">
      <c r="A179" t="s">
        <v>265</v>
      </c>
      <c r="B179" s="19" t="s">
        <v>210</v>
      </c>
      <c r="C179" s="20">
        <v>1081003.3999999999</v>
      </c>
      <c r="D179" s="21">
        <v>831074</v>
      </c>
      <c r="E179" s="25">
        <v>249000</v>
      </c>
    </row>
    <row r="180" spans="1:5" outlineLevel="2" x14ac:dyDescent="0.25">
      <c r="A180" t="s">
        <v>265</v>
      </c>
      <c r="B180" s="19" t="s">
        <v>211</v>
      </c>
      <c r="C180" s="20">
        <v>210917.28</v>
      </c>
      <c r="D180" s="21">
        <v>109186</v>
      </c>
      <c r="E180" s="25">
        <v>0</v>
      </c>
    </row>
    <row r="181" spans="1:5" outlineLevel="2" x14ac:dyDescent="0.25">
      <c r="A181" t="s">
        <v>265</v>
      </c>
      <c r="B181" s="19" t="s">
        <v>212</v>
      </c>
      <c r="C181" s="20">
        <v>35524.65</v>
      </c>
      <c r="D181" s="21">
        <v>97696</v>
      </c>
      <c r="E181" s="25">
        <v>0</v>
      </c>
    </row>
    <row r="182" spans="1:5" outlineLevel="2" x14ac:dyDescent="0.25">
      <c r="A182" t="s">
        <v>265</v>
      </c>
      <c r="B182" s="19" t="s">
        <v>213</v>
      </c>
      <c r="C182" s="20">
        <v>132007</v>
      </c>
      <c r="D182" s="21">
        <v>96431</v>
      </c>
      <c r="E182" s="25">
        <v>0</v>
      </c>
    </row>
    <row r="183" spans="1:5" outlineLevel="2" x14ac:dyDescent="0.25">
      <c r="A183" t="s">
        <v>265</v>
      </c>
      <c r="B183" s="19" t="s">
        <v>214</v>
      </c>
      <c r="C183" s="20">
        <v>1324.48</v>
      </c>
      <c r="D183" s="21">
        <v>41953</v>
      </c>
      <c r="E183" s="25">
        <v>0</v>
      </c>
    </row>
    <row r="184" spans="1:5" outlineLevel="1" x14ac:dyDescent="0.25">
      <c r="A184" s="23" t="s">
        <v>286</v>
      </c>
      <c r="B184" s="19"/>
      <c r="C184" s="20">
        <f>SUBTOTAL(9,C178:C183)</f>
        <v>1461716.8099999998</v>
      </c>
      <c r="D184" s="21">
        <f>SUBTOTAL(9,D178:D183)</f>
        <v>1177290</v>
      </c>
      <c r="E184" s="21">
        <f>SUBTOTAL(9,E178:E183)</f>
        <v>249000</v>
      </c>
    </row>
    <row r="185" spans="1:5" outlineLevel="2" x14ac:dyDescent="0.25">
      <c r="A185" t="s">
        <v>266</v>
      </c>
      <c r="B185" s="19" t="s">
        <v>215</v>
      </c>
      <c r="C185" s="20">
        <v>28319.14</v>
      </c>
      <c r="D185" s="21">
        <v>0</v>
      </c>
      <c r="E185" s="25">
        <v>0</v>
      </c>
    </row>
    <row r="186" spans="1:5" outlineLevel="2" x14ac:dyDescent="0.25">
      <c r="A186" t="s">
        <v>266</v>
      </c>
      <c r="B186" s="19" t="s">
        <v>216</v>
      </c>
      <c r="C186" s="20">
        <v>0</v>
      </c>
      <c r="D186" s="21">
        <v>3465069</v>
      </c>
      <c r="E186" s="25">
        <v>2292105.9999999995</v>
      </c>
    </row>
    <row r="187" spans="1:5" outlineLevel="2" x14ac:dyDescent="0.25">
      <c r="A187" t="s">
        <v>266</v>
      </c>
      <c r="B187" s="19" t="s">
        <v>217</v>
      </c>
      <c r="C187" s="20">
        <v>1618299.2</v>
      </c>
      <c r="D187" s="21">
        <v>0</v>
      </c>
      <c r="E187" s="25">
        <v>0</v>
      </c>
    </row>
    <row r="188" spans="1:5" outlineLevel="2" x14ac:dyDescent="0.25">
      <c r="A188" t="s">
        <v>266</v>
      </c>
      <c r="B188" s="19" t="s">
        <v>218</v>
      </c>
      <c r="C188" s="20">
        <v>332480</v>
      </c>
      <c r="D188" s="21">
        <v>0</v>
      </c>
      <c r="E188" s="25">
        <v>0</v>
      </c>
    </row>
    <row r="189" spans="1:5" outlineLevel="2" x14ac:dyDescent="0.25">
      <c r="A189" t="s">
        <v>266</v>
      </c>
      <c r="B189" s="19" t="s">
        <v>219</v>
      </c>
      <c r="C189" s="20">
        <v>1518936.56</v>
      </c>
      <c r="D189" s="21">
        <v>0</v>
      </c>
      <c r="E189" s="25">
        <v>0</v>
      </c>
    </row>
    <row r="190" spans="1:5" outlineLevel="2" x14ac:dyDescent="0.25">
      <c r="A190" t="s">
        <v>266</v>
      </c>
      <c r="B190" s="19" t="s">
        <v>220</v>
      </c>
      <c r="C190" s="20">
        <v>200319.55</v>
      </c>
      <c r="D190" s="21">
        <v>0</v>
      </c>
      <c r="E190" s="25">
        <v>0</v>
      </c>
    </row>
    <row r="191" spans="1:5" outlineLevel="2" x14ac:dyDescent="0.25">
      <c r="A191" t="s">
        <v>266</v>
      </c>
      <c r="B191" s="19" t="s">
        <v>221</v>
      </c>
      <c r="C191" s="20">
        <v>27404.7</v>
      </c>
      <c r="D191" s="21">
        <v>0</v>
      </c>
      <c r="E191" s="25">
        <v>0</v>
      </c>
    </row>
    <row r="192" spans="1:5" outlineLevel="1" x14ac:dyDescent="0.25">
      <c r="A192" s="23" t="s">
        <v>287</v>
      </c>
      <c r="B192" s="19"/>
      <c r="C192" s="20">
        <f>SUBTOTAL(9,C185:C191)</f>
        <v>3725759.15</v>
      </c>
      <c r="D192" s="21">
        <f>SUBTOTAL(9,D185:D191)</f>
        <v>3465069</v>
      </c>
      <c r="E192" s="21">
        <f>SUBTOTAL(9,E185:E191)</f>
        <v>2292105.9999999995</v>
      </c>
    </row>
    <row r="193" spans="1:5" outlineLevel="2" x14ac:dyDescent="0.25">
      <c r="A193" t="s">
        <v>267</v>
      </c>
      <c r="B193" s="19" t="s">
        <v>222</v>
      </c>
      <c r="C193" s="20">
        <v>5060370.16</v>
      </c>
      <c r="D193" s="21">
        <v>5881404.5489500053</v>
      </c>
      <c r="E193" s="25">
        <v>6393403.1563280066</v>
      </c>
    </row>
    <row r="194" spans="1:5" outlineLevel="1" x14ac:dyDescent="0.25">
      <c r="A194" s="23" t="s">
        <v>288</v>
      </c>
      <c r="B194" s="19"/>
      <c r="C194" s="20">
        <f>SUBTOTAL(9,C193:C193)</f>
        <v>5060370.16</v>
      </c>
      <c r="D194" s="21">
        <f>SUBTOTAL(9,D193:D193)</f>
        <v>5881404.5489500053</v>
      </c>
      <c r="E194" s="21">
        <f>SUBTOTAL(9,E193:E193)</f>
        <v>6393403.1563280066</v>
      </c>
    </row>
    <row r="195" spans="1:5" outlineLevel="2" x14ac:dyDescent="0.25">
      <c r="A195" t="s">
        <v>268</v>
      </c>
      <c r="B195" s="19" t="s">
        <v>223</v>
      </c>
      <c r="C195" s="20">
        <v>5900177.5199999996</v>
      </c>
      <c r="D195" s="21">
        <v>6286556</v>
      </c>
      <c r="E195" s="25">
        <v>6347422</v>
      </c>
    </row>
    <row r="196" spans="1:5" outlineLevel="1" x14ac:dyDescent="0.25">
      <c r="A196" s="23" t="s">
        <v>289</v>
      </c>
      <c r="B196" s="19"/>
      <c r="C196" s="20">
        <f>SUBTOTAL(9,C195:C195)</f>
        <v>5900177.5199999996</v>
      </c>
      <c r="D196" s="21">
        <f>SUBTOTAL(9,D195:D195)</f>
        <v>6286556</v>
      </c>
      <c r="E196" s="21">
        <f>SUBTOTAL(9,E195:E195)</f>
        <v>6347422</v>
      </c>
    </row>
    <row r="197" spans="1:5" outlineLevel="2" x14ac:dyDescent="0.25">
      <c r="A197" t="s">
        <v>269</v>
      </c>
      <c r="B197" s="11" t="s">
        <v>224</v>
      </c>
      <c r="C197" s="29">
        <v>817026</v>
      </c>
      <c r="D197" s="29">
        <v>619945</v>
      </c>
      <c r="E197" s="29">
        <v>701042</v>
      </c>
    </row>
    <row r="198" spans="1:5" outlineLevel="2" x14ac:dyDescent="0.25">
      <c r="A198" t="s">
        <v>269</v>
      </c>
      <c r="B198" s="11" t="s">
        <v>225</v>
      </c>
      <c r="C198" s="29">
        <v>7452161</v>
      </c>
      <c r="D198" s="29">
        <v>7726825</v>
      </c>
      <c r="E198" s="29">
        <v>8153352</v>
      </c>
    </row>
    <row r="199" spans="1:5" outlineLevel="2" x14ac:dyDescent="0.25">
      <c r="A199" t="s">
        <v>269</v>
      </c>
      <c r="B199" s="11" t="s">
        <v>226</v>
      </c>
      <c r="C199" s="29">
        <v>5533764</v>
      </c>
      <c r="D199" s="29">
        <v>5758599</v>
      </c>
      <c r="E199" s="29">
        <v>6032119</v>
      </c>
    </row>
    <row r="200" spans="1:5" outlineLevel="2" x14ac:dyDescent="0.25">
      <c r="A200" t="s">
        <v>269</v>
      </c>
      <c r="B200" s="11" t="s">
        <v>227</v>
      </c>
      <c r="C200" s="29">
        <v>2042125</v>
      </c>
      <c r="D200" s="29">
        <v>2170544</v>
      </c>
      <c r="E200" s="29">
        <v>2270992</v>
      </c>
    </row>
    <row r="201" spans="1:5" outlineLevel="2" x14ac:dyDescent="0.25">
      <c r="A201" t="s">
        <v>269</v>
      </c>
      <c r="B201" s="11" t="s">
        <v>228</v>
      </c>
      <c r="C201" s="29">
        <v>1582841</v>
      </c>
      <c r="D201" s="29">
        <v>1642310</v>
      </c>
      <c r="E201" s="29">
        <v>1666170</v>
      </c>
    </row>
    <row r="202" spans="1:5" outlineLevel="2" x14ac:dyDescent="0.25">
      <c r="A202" t="s">
        <v>269</v>
      </c>
      <c r="B202" s="11" t="s">
        <v>229</v>
      </c>
      <c r="C202" s="29">
        <v>2392866</v>
      </c>
      <c r="D202" s="29">
        <v>2433203</v>
      </c>
      <c r="E202" s="29">
        <v>2557875</v>
      </c>
    </row>
    <row r="203" spans="1:5" outlineLevel="2" x14ac:dyDescent="0.25">
      <c r="A203" t="s">
        <v>269</v>
      </c>
      <c r="B203" s="11" t="s">
        <v>230</v>
      </c>
      <c r="C203" s="29">
        <v>2373998</v>
      </c>
      <c r="D203" s="29">
        <v>3230216</v>
      </c>
      <c r="E203" s="29">
        <v>2516564</v>
      </c>
    </row>
    <row r="204" spans="1:5" outlineLevel="2" x14ac:dyDescent="0.25">
      <c r="A204" t="s">
        <v>269</v>
      </c>
      <c r="B204" s="11" t="s">
        <v>231</v>
      </c>
      <c r="C204" s="29">
        <v>2125299</v>
      </c>
      <c r="D204" s="29">
        <v>2151742</v>
      </c>
      <c r="E204" s="29">
        <v>2308713</v>
      </c>
    </row>
    <row r="205" spans="1:5" outlineLevel="1" x14ac:dyDescent="0.25">
      <c r="A205" s="23" t="s">
        <v>290</v>
      </c>
      <c r="B205" s="19"/>
      <c r="C205" s="20">
        <f>SUBTOTAL(9,C197:C204)</f>
        <v>24320080</v>
      </c>
      <c r="D205" s="21">
        <f>SUBTOTAL(9,D197:D204)</f>
        <v>25733384</v>
      </c>
      <c r="E205" s="21">
        <f>SUBTOTAL(9,E197:E204)</f>
        <v>26206827</v>
      </c>
    </row>
    <row r="206" spans="1:5" outlineLevel="2" x14ac:dyDescent="0.25">
      <c r="A206" t="s">
        <v>270</v>
      </c>
      <c r="B206" s="11" t="s">
        <v>232</v>
      </c>
      <c r="C206" s="29">
        <v>1594157</v>
      </c>
      <c r="D206" s="29">
        <v>1695752</v>
      </c>
      <c r="E206" s="29">
        <v>1685810</v>
      </c>
    </row>
    <row r="207" spans="1:5" outlineLevel="2" x14ac:dyDescent="0.25">
      <c r="A207" t="s">
        <v>270</v>
      </c>
      <c r="B207" s="11" t="s">
        <v>233</v>
      </c>
      <c r="C207" s="29">
        <v>1104497</v>
      </c>
      <c r="D207" s="29">
        <v>1227708</v>
      </c>
      <c r="E207" s="29">
        <v>1333899</v>
      </c>
    </row>
    <row r="208" spans="1:5" outlineLevel="2" x14ac:dyDescent="0.25">
      <c r="A208" t="s">
        <v>270</v>
      </c>
      <c r="B208" s="11" t="s">
        <v>234</v>
      </c>
      <c r="C208" s="29">
        <v>5392104</v>
      </c>
      <c r="D208" s="29">
        <v>5542409</v>
      </c>
      <c r="E208" s="29">
        <v>5667014</v>
      </c>
    </row>
    <row r="209" spans="1:5" outlineLevel="2" x14ac:dyDescent="0.25">
      <c r="A209" t="s">
        <v>270</v>
      </c>
      <c r="B209" s="11" t="s">
        <v>235</v>
      </c>
      <c r="C209" s="29">
        <v>4106144</v>
      </c>
      <c r="D209" s="29">
        <v>4468916</v>
      </c>
      <c r="E209" s="29">
        <v>4498384</v>
      </c>
    </row>
    <row r="210" spans="1:5" outlineLevel="2" x14ac:dyDescent="0.25">
      <c r="A210" t="s">
        <v>270</v>
      </c>
      <c r="B210" s="11" t="s">
        <v>236</v>
      </c>
      <c r="C210" s="29">
        <v>558931</v>
      </c>
      <c r="D210" s="29">
        <v>665035</v>
      </c>
      <c r="E210" s="29">
        <v>668570</v>
      </c>
    </row>
    <row r="211" spans="1:5" outlineLevel="2" x14ac:dyDescent="0.25">
      <c r="A211" t="s">
        <v>270</v>
      </c>
      <c r="B211" s="11" t="s">
        <v>237</v>
      </c>
      <c r="C211" s="29">
        <v>26123</v>
      </c>
      <c r="D211" s="29">
        <v>299316</v>
      </c>
      <c r="E211" s="29">
        <v>349062</v>
      </c>
    </row>
    <row r="212" spans="1:5" outlineLevel="2" x14ac:dyDescent="0.25">
      <c r="A212" t="s">
        <v>270</v>
      </c>
      <c r="B212" s="11" t="s">
        <v>238</v>
      </c>
      <c r="C212" s="29">
        <v>10281277</v>
      </c>
      <c r="D212" s="29">
        <v>9474134</v>
      </c>
      <c r="E212" s="29">
        <v>9672802</v>
      </c>
    </row>
    <row r="213" spans="1:5" outlineLevel="2" x14ac:dyDescent="0.25">
      <c r="B213" s="19" t="s">
        <v>301</v>
      </c>
      <c r="C213" s="20">
        <f>SUM(C206:C212)</f>
        <v>23063233</v>
      </c>
      <c r="D213" s="20">
        <f>SUM(D206:D212)</f>
        <v>23373270</v>
      </c>
      <c r="E213" s="20">
        <f>SUM(E206:E212)</f>
        <v>23875541</v>
      </c>
    </row>
    <row r="214" spans="1:5" outlineLevel="2" x14ac:dyDescent="0.25">
      <c r="A214" t="s">
        <v>270</v>
      </c>
      <c r="B214" s="11" t="s">
        <v>239</v>
      </c>
      <c r="C214" s="29">
        <v>3379519</v>
      </c>
      <c r="D214" s="29">
        <v>3517560</v>
      </c>
      <c r="E214" s="29">
        <v>3508670</v>
      </c>
    </row>
    <row r="215" spans="1:5" outlineLevel="2" x14ac:dyDescent="0.25">
      <c r="A215" t="s">
        <v>270</v>
      </c>
      <c r="B215" s="11" t="s">
        <v>240</v>
      </c>
      <c r="C215" s="29">
        <v>4098081</v>
      </c>
      <c r="D215" s="29">
        <v>4370299</v>
      </c>
      <c r="E215" s="29">
        <v>4590727</v>
      </c>
    </row>
    <row r="216" spans="1:5" outlineLevel="2" x14ac:dyDescent="0.25">
      <c r="A216" t="s">
        <v>270</v>
      </c>
      <c r="B216" s="11" t="s">
        <v>241</v>
      </c>
      <c r="C216" s="29">
        <v>5949669</v>
      </c>
      <c r="D216" s="29">
        <v>6476591</v>
      </c>
      <c r="E216" s="29">
        <v>6876642</v>
      </c>
    </row>
    <row r="217" spans="1:5" outlineLevel="2" x14ac:dyDescent="0.25">
      <c r="A217" t="s">
        <v>270</v>
      </c>
      <c r="B217" s="11" t="s">
        <v>242</v>
      </c>
      <c r="C217" s="29">
        <v>2455005</v>
      </c>
      <c r="D217" s="29">
        <v>2815658</v>
      </c>
      <c r="E217" s="29">
        <v>2779947</v>
      </c>
    </row>
    <row r="218" spans="1:5" outlineLevel="2" x14ac:dyDescent="0.25">
      <c r="A218" t="s">
        <v>270</v>
      </c>
      <c r="B218" s="11" t="s">
        <v>243</v>
      </c>
      <c r="C218" s="29">
        <v>16216013</v>
      </c>
      <c r="D218" s="29">
        <v>15095252</v>
      </c>
      <c r="E218" s="29">
        <v>16724423</v>
      </c>
    </row>
    <row r="219" spans="1:5" outlineLevel="2" x14ac:dyDescent="0.25">
      <c r="B219" s="19" t="s">
        <v>302</v>
      </c>
      <c r="C219" s="20">
        <f>SUM(C214:C218)</f>
        <v>32098287</v>
      </c>
      <c r="D219" s="20">
        <f>SUM(D214:D218)</f>
        <v>32275360</v>
      </c>
      <c r="E219" s="20">
        <f>SUM(E214:E218)</f>
        <v>34480409</v>
      </c>
    </row>
    <row r="220" spans="1:5" outlineLevel="1" x14ac:dyDescent="0.25">
      <c r="A220" s="23" t="s">
        <v>291</v>
      </c>
      <c r="B220" s="19"/>
      <c r="C220" s="21">
        <f>SUBTOTAL(9,C206:C212,C214:C218)</f>
        <v>55161520</v>
      </c>
      <c r="D220" s="21">
        <f>SUBTOTAL(9,D206:D212,D214:D218)</f>
        <v>55648630</v>
      </c>
      <c r="E220" s="21">
        <f>SUBTOTAL(9,E206:E212,E214:E218)</f>
        <v>58355950</v>
      </c>
    </row>
    <row r="221" spans="1:5" outlineLevel="2" x14ac:dyDescent="0.25">
      <c r="A221" t="s">
        <v>271</v>
      </c>
      <c r="B221" s="11" t="s">
        <v>244</v>
      </c>
      <c r="C221" s="29">
        <v>7988077</v>
      </c>
      <c r="D221" s="29">
        <v>8673406</v>
      </c>
      <c r="E221" s="29">
        <v>8869644</v>
      </c>
    </row>
    <row r="222" spans="1:5" outlineLevel="1" x14ac:dyDescent="0.25">
      <c r="A222" s="23" t="s">
        <v>292</v>
      </c>
      <c r="B222" s="19"/>
      <c r="C222" s="20">
        <f>SUBTOTAL(9,C221:C221)</f>
        <v>7988077</v>
      </c>
      <c r="D222" s="21">
        <f>SUBTOTAL(9,D221:D221)</f>
        <v>8673406</v>
      </c>
      <c r="E222" s="21">
        <f>SUBTOTAL(9,E221:E221)</f>
        <v>8869644</v>
      </c>
    </row>
    <row r="223" spans="1:5" outlineLevel="2" x14ac:dyDescent="0.25">
      <c r="A223" t="s">
        <v>272</v>
      </c>
      <c r="B223" s="19" t="s">
        <v>245</v>
      </c>
      <c r="C223" s="20">
        <v>97601.16</v>
      </c>
      <c r="D223" s="21">
        <v>103235</v>
      </c>
      <c r="E223" s="25">
        <v>101085</v>
      </c>
    </row>
    <row r="224" spans="1:5" outlineLevel="1" x14ac:dyDescent="0.25">
      <c r="A224" s="23" t="s">
        <v>293</v>
      </c>
      <c r="B224" s="19"/>
      <c r="C224" s="20">
        <f>SUBTOTAL(9,C223:C223)</f>
        <v>97601.16</v>
      </c>
      <c r="D224" s="21">
        <f>SUBTOTAL(9,D223:D223)</f>
        <v>103235</v>
      </c>
      <c r="E224" s="21">
        <f>SUBTOTAL(9,E223:E223)</f>
        <v>101085</v>
      </c>
    </row>
    <row r="225" spans="1:5" outlineLevel="2" x14ac:dyDescent="0.25">
      <c r="A225" t="s">
        <v>273</v>
      </c>
      <c r="B225" s="11" t="s">
        <v>246</v>
      </c>
      <c r="C225" s="29">
        <v>3271182</v>
      </c>
      <c r="D225" s="29">
        <v>3591028</v>
      </c>
      <c r="E225" s="29">
        <v>3088935</v>
      </c>
    </row>
    <row r="226" spans="1:5" outlineLevel="2" x14ac:dyDescent="0.25">
      <c r="A226" t="s">
        <v>273</v>
      </c>
      <c r="B226" s="11" t="s">
        <v>247</v>
      </c>
      <c r="C226" s="29">
        <v>427798</v>
      </c>
      <c r="D226" s="29">
        <v>420961</v>
      </c>
      <c r="E226" s="29">
        <v>399576</v>
      </c>
    </row>
    <row r="227" spans="1:5" outlineLevel="1" x14ac:dyDescent="0.25">
      <c r="A227" s="23" t="s">
        <v>294</v>
      </c>
      <c r="B227" s="19"/>
      <c r="C227" s="20">
        <f>SUBTOTAL(9,C225:C226)</f>
        <v>3698980</v>
      </c>
      <c r="D227" s="21">
        <f>SUBTOTAL(9,D225:D226)</f>
        <v>4011989</v>
      </c>
      <c r="E227" s="21">
        <f>SUBTOTAL(9,E225:E226)</f>
        <v>3488511</v>
      </c>
    </row>
    <row r="228" spans="1:5" outlineLevel="2" x14ac:dyDescent="0.25">
      <c r="A228" t="s">
        <v>274</v>
      </c>
      <c r="B228" s="11" t="s">
        <v>248</v>
      </c>
      <c r="C228" s="29">
        <v>3166192</v>
      </c>
      <c r="D228" s="29">
        <v>3501746</v>
      </c>
      <c r="E228" s="29">
        <v>3471997</v>
      </c>
    </row>
    <row r="229" spans="1:5" outlineLevel="2" x14ac:dyDescent="0.25">
      <c r="A229" t="s">
        <v>274</v>
      </c>
      <c r="B229" s="11" t="s">
        <v>249</v>
      </c>
      <c r="C229" s="29">
        <v>5227697</v>
      </c>
      <c r="D229" s="29">
        <v>5229130</v>
      </c>
      <c r="E229" s="29">
        <v>5347949</v>
      </c>
    </row>
    <row r="230" spans="1:5" outlineLevel="2" x14ac:dyDescent="0.25">
      <c r="A230" t="s">
        <v>274</v>
      </c>
      <c r="B230" s="11" t="s">
        <v>250</v>
      </c>
      <c r="C230" s="29">
        <v>1510396</v>
      </c>
      <c r="D230" s="29">
        <v>3003553</v>
      </c>
      <c r="E230" s="29">
        <v>3036728</v>
      </c>
    </row>
    <row r="231" spans="1:5" outlineLevel="1" x14ac:dyDescent="0.25">
      <c r="A231" s="23" t="s">
        <v>295</v>
      </c>
      <c r="B231" s="19"/>
      <c r="C231" s="20">
        <f>SUBTOTAL(9,C228:C230)</f>
        <v>9904285</v>
      </c>
      <c r="D231" s="21">
        <f>SUBTOTAL(9,D228:D230)</f>
        <v>11734429</v>
      </c>
      <c r="E231" s="21">
        <f>SUBTOTAL(9,E228:E230)</f>
        <v>11856674</v>
      </c>
    </row>
    <row r="232" spans="1:5" outlineLevel="2" x14ac:dyDescent="0.25">
      <c r="A232" t="s">
        <v>275</v>
      </c>
      <c r="B232" s="11" t="s">
        <v>251</v>
      </c>
      <c r="C232" s="29">
        <v>4286267</v>
      </c>
      <c r="D232" s="29">
        <v>4621320</v>
      </c>
      <c r="E232" s="29">
        <v>4784690</v>
      </c>
    </row>
    <row r="233" spans="1:5" outlineLevel="2" x14ac:dyDescent="0.25">
      <c r="A233" t="s">
        <v>275</v>
      </c>
      <c r="B233" s="11" t="s">
        <v>252</v>
      </c>
      <c r="C233" s="29">
        <v>426461</v>
      </c>
      <c r="D233" s="29">
        <v>462151</v>
      </c>
      <c r="E233" s="29">
        <v>530988</v>
      </c>
    </row>
    <row r="234" spans="1:5" outlineLevel="2" x14ac:dyDescent="0.25">
      <c r="A234" t="s">
        <v>275</v>
      </c>
      <c r="B234" s="11" t="s">
        <v>253</v>
      </c>
      <c r="C234" s="29">
        <v>0</v>
      </c>
      <c r="D234" s="29">
        <v>0</v>
      </c>
      <c r="E234" s="29">
        <v>0</v>
      </c>
    </row>
    <row r="235" spans="1:5" outlineLevel="2" x14ac:dyDescent="0.25">
      <c r="A235" t="s">
        <v>275</v>
      </c>
      <c r="B235" s="11" t="s">
        <v>254</v>
      </c>
      <c r="C235" s="29">
        <v>4610577</v>
      </c>
      <c r="D235" s="29">
        <v>5175825</v>
      </c>
      <c r="E235" s="29">
        <v>5454092</v>
      </c>
    </row>
    <row r="236" spans="1:5" outlineLevel="1" x14ac:dyDescent="0.25">
      <c r="A236" s="23" t="s">
        <v>296</v>
      </c>
      <c r="B236" s="19"/>
      <c r="C236" s="20">
        <f>SUBTOTAL(9,C232:C235)</f>
        <v>9323305</v>
      </c>
      <c r="D236" s="21">
        <f>SUBTOTAL(9,D232:D235)</f>
        <v>10259296</v>
      </c>
      <c r="E236" s="21">
        <f>SUBTOTAL(9,E232:E235)</f>
        <v>10769770</v>
      </c>
    </row>
    <row r="237" spans="1:5" outlineLevel="2" x14ac:dyDescent="0.25">
      <c r="A237" t="s">
        <v>276</v>
      </c>
      <c r="B237" s="19" t="s">
        <v>255</v>
      </c>
      <c r="C237" s="20">
        <v>587850.55000000005</v>
      </c>
      <c r="D237" s="21">
        <v>726097</v>
      </c>
      <c r="E237" s="25">
        <v>356087</v>
      </c>
    </row>
    <row r="238" spans="1:5" outlineLevel="1" x14ac:dyDescent="0.25">
      <c r="A238" s="23" t="s">
        <v>297</v>
      </c>
      <c r="B238" s="19"/>
      <c r="C238" s="20">
        <f>SUBTOTAL(9,C237:C237)</f>
        <v>587850.55000000005</v>
      </c>
      <c r="D238" s="21">
        <f>SUBTOTAL(9,D237:D237)</f>
        <v>726097</v>
      </c>
      <c r="E238" s="21">
        <f>SUBTOTAL(9,E237:E237)</f>
        <v>356087</v>
      </c>
    </row>
    <row r="239" spans="1:5" outlineLevel="2" x14ac:dyDescent="0.25">
      <c r="A239" t="s">
        <v>277</v>
      </c>
      <c r="B239" s="19" t="s">
        <v>256</v>
      </c>
      <c r="C239" s="20">
        <v>7068963.54</v>
      </c>
      <c r="D239" s="21">
        <v>6195903.5199999996</v>
      </c>
      <c r="E239" s="25">
        <v>7780936</v>
      </c>
    </row>
    <row r="240" spans="1:5" outlineLevel="1" x14ac:dyDescent="0.25">
      <c r="A240" s="23" t="s">
        <v>298</v>
      </c>
      <c r="B240" s="19"/>
      <c r="C240" s="20">
        <f>SUBTOTAL(9,C239:C239)</f>
        <v>7068963.54</v>
      </c>
      <c r="D240" s="21">
        <f>SUBTOTAL(9,D239:D239)</f>
        <v>6195903.5199999996</v>
      </c>
      <c r="E240" s="21">
        <f>SUBTOTAL(9,E239:E239)</f>
        <v>7780936</v>
      </c>
    </row>
    <row r="241" spans="1:5" outlineLevel="1" x14ac:dyDescent="0.25">
      <c r="B241" s="12"/>
      <c r="C241" s="22"/>
      <c r="D241" s="22"/>
      <c r="E241" s="22"/>
    </row>
    <row r="242" spans="1:5" outlineLevel="1" x14ac:dyDescent="0.25">
      <c r="B242" s="19"/>
      <c r="C242" s="12"/>
      <c r="D242" s="12"/>
    </row>
    <row r="243" spans="1:5" outlineLevel="1" x14ac:dyDescent="0.25">
      <c r="A243" s="23"/>
      <c r="B243" s="19"/>
      <c r="C243" s="12"/>
      <c r="D243" s="12"/>
    </row>
    <row r="247" spans="1:5" x14ac:dyDescent="0.25">
      <c r="B247" t="s">
        <v>299</v>
      </c>
      <c r="C247" s="14">
        <v>8397432</v>
      </c>
      <c r="D247" s="14">
        <v>-3100000</v>
      </c>
    </row>
    <row r="248" spans="1:5" x14ac:dyDescent="0.25">
      <c r="B248" t="s">
        <v>300</v>
      </c>
      <c r="C248" s="16">
        <f>C103+C247</f>
        <v>172327734</v>
      </c>
      <c r="D248" s="16">
        <f>D103+D247</f>
        <v>172836854</v>
      </c>
      <c r="E248" s="16">
        <f>E103+E247</f>
        <v>172502519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view="pageBreakPreview" topLeftCell="A265" zoomScale="80" zoomScaleNormal="70" zoomScaleSheetLayoutView="80" workbookViewId="0">
      <selection activeCell="B36" sqref="B36"/>
    </sheetView>
  </sheetViews>
  <sheetFormatPr defaultRowHeight="14.25" x14ac:dyDescent="0.2"/>
  <cols>
    <col min="1" max="1" width="31" style="64" bestFit="1" customWidth="1"/>
    <col min="2" max="3" width="16.28515625" style="64" customWidth="1"/>
    <col min="4" max="4" width="16.140625" style="64" customWidth="1"/>
    <col min="5" max="5" width="17.42578125" style="64" customWidth="1"/>
    <col min="6" max="7" width="9.140625" style="64"/>
    <col min="8" max="8" width="4.28515625" style="64" customWidth="1"/>
    <col min="9" max="9" width="9.140625" style="64" hidden="1" customWidth="1"/>
    <col min="10" max="10" width="39.5703125" style="64" customWidth="1"/>
    <col min="11" max="11" width="27.140625" style="64" customWidth="1"/>
    <col min="12" max="16384" width="9.140625" style="64"/>
  </cols>
  <sheetData>
    <row r="1" spans="1:12" ht="15" x14ac:dyDescent="0.2">
      <c r="A1" s="43"/>
      <c r="B1" s="74">
        <v>2017</v>
      </c>
    </row>
    <row r="2" spans="1:12" ht="15" x14ac:dyDescent="0.25">
      <c r="A2" s="10" t="s">
        <v>27</v>
      </c>
      <c r="B2" s="52" t="s">
        <v>369</v>
      </c>
    </row>
    <row r="3" spans="1:12" x14ac:dyDescent="0.2">
      <c r="A3" s="43" t="s">
        <v>359</v>
      </c>
      <c r="B3" s="60">
        <f t="shared" ref="B3" si="0">SUM(B23,B37,B51,B65,B79,B93,B107,B121,B135,B149,B163,B177,B191,B206,B221,B236,B249,B262)</f>
        <v>169097982</v>
      </c>
      <c r="D3" s="69">
        <f t="shared" ref="D3:D10" si="1">B3</f>
        <v>169097982</v>
      </c>
      <c r="E3" s="124">
        <f>D3/$D$11</f>
        <v>0.44724902582590842</v>
      </c>
    </row>
    <row r="4" spans="1:12" x14ac:dyDescent="0.2">
      <c r="A4" s="43" t="s">
        <v>29</v>
      </c>
      <c r="B4" s="55">
        <f t="shared" ref="B4" si="2">SUM(B24,B38,B52,B66,B80,B94,B108,B122,B136,B150,B164,B178,B192,B207,B222,B237,B250,B263)</f>
        <v>43336580</v>
      </c>
      <c r="D4" s="69">
        <f t="shared" si="1"/>
        <v>43336580</v>
      </c>
      <c r="E4" s="124">
        <f t="shared" ref="E4:E11" si="3">D4/$D$11</f>
        <v>0.1146213748880016</v>
      </c>
    </row>
    <row r="5" spans="1:12" x14ac:dyDescent="0.2">
      <c r="A5" s="43" t="s">
        <v>30</v>
      </c>
      <c r="B5" s="55">
        <f t="shared" ref="B5" si="4">SUM(B25,B39,B53,B67,B81,B95,B109,B123,B137,B151,B165,B179,B193,B208,B223,B238,B251,B264)</f>
        <v>26288810.000000004</v>
      </c>
      <c r="D5" s="69">
        <f t="shared" si="1"/>
        <v>26288810.000000004</v>
      </c>
      <c r="E5" s="124">
        <f t="shared" si="3"/>
        <v>6.9531549244759183E-2</v>
      </c>
    </row>
    <row r="6" spans="1:12" x14ac:dyDescent="0.2">
      <c r="A6" s="43" t="s">
        <v>31</v>
      </c>
      <c r="B6" s="55">
        <f t="shared" ref="B6" si="5">SUM(B26,B40,B54,B68,B82,B96,B110,B124,B138,B152,B166,B180,B194,B209,B224,B239,B252,B265)</f>
        <v>37473559</v>
      </c>
      <c r="D6" s="69">
        <f t="shared" si="1"/>
        <v>37473559</v>
      </c>
      <c r="E6" s="124">
        <f t="shared" si="3"/>
        <v>9.9114209162943778E-2</v>
      </c>
    </row>
    <row r="7" spans="1:12" x14ac:dyDescent="0.2">
      <c r="A7" s="43" t="s">
        <v>32</v>
      </c>
      <c r="B7" s="55">
        <f t="shared" ref="B7" si="6">SUM(B27,B41,B55,B69,B83,B97,B111,B125,B139,B153,B167,B181,B195,B210,B225,B240,B253,B266)</f>
        <v>11542428</v>
      </c>
      <c r="D7" s="69">
        <f t="shared" si="1"/>
        <v>11542428</v>
      </c>
      <c r="E7" s="124">
        <f t="shared" si="3"/>
        <v>3.0528688856060318E-2</v>
      </c>
    </row>
    <row r="8" spans="1:12" x14ac:dyDescent="0.2">
      <c r="A8" s="43" t="s">
        <v>33</v>
      </c>
      <c r="B8" s="55">
        <f t="shared" ref="B8" si="7">SUM(B28,B42,B56,B70,B84,B98,B112,B126,B140,B154,B168,B182,B196,B211,B226,B241,B254,B267)</f>
        <v>10472932</v>
      </c>
      <c r="D8" s="69">
        <f t="shared" si="1"/>
        <v>10472932</v>
      </c>
      <c r="E8" s="124">
        <f t="shared" si="3"/>
        <v>2.7699967670465651E-2</v>
      </c>
      <c r="J8" s="43" t="s">
        <v>359</v>
      </c>
      <c r="K8" s="65">
        <f>B3</f>
        <v>169097982</v>
      </c>
      <c r="L8" s="66">
        <f t="shared" ref="L8:L17" si="8">K8/$K$17</f>
        <v>0.44724902582590842</v>
      </c>
    </row>
    <row r="9" spans="1:12" x14ac:dyDescent="0.2">
      <c r="A9" s="43" t="s">
        <v>34</v>
      </c>
      <c r="B9" s="55">
        <f t="shared" ref="B9" si="9">SUM(B29,B43,B57,B71,B85,B99,B113,B127,B141,B155,B169,B183,B197,B212,B227,B242,B255,B268)</f>
        <v>47451502</v>
      </c>
      <c r="D9" s="69">
        <f t="shared" si="1"/>
        <v>47451502</v>
      </c>
      <c r="E9" s="124">
        <f t="shared" si="3"/>
        <v>0.12550497523664206</v>
      </c>
      <c r="J9" s="43" t="s">
        <v>29</v>
      </c>
      <c r="K9" s="65">
        <f>B4</f>
        <v>43336580</v>
      </c>
      <c r="L9" s="66">
        <f t="shared" si="8"/>
        <v>0.1146213748880016</v>
      </c>
    </row>
    <row r="10" spans="1:12" x14ac:dyDescent="0.2">
      <c r="A10" s="43" t="s">
        <v>35</v>
      </c>
      <c r="B10" s="59">
        <f>SUM(B30,B44,B58,B72,B86,B100,B114,B128,B142,B156,B170,B184,B198,B213,B228,B243,B256,B269)</f>
        <v>32420836</v>
      </c>
      <c r="D10" s="69">
        <f t="shared" si="1"/>
        <v>32420836</v>
      </c>
      <c r="E10" s="124">
        <f t="shared" si="3"/>
        <v>8.5750209115219023E-2</v>
      </c>
      <c r="J10" s="43" t="s">
        <v>30</v>
      </c>
      <c r="K10" s="65">
        <f>B5</f>
        <v>26288810.000000004</v>
      </c>
      <c r="L10" s="66">
        <f t="shared" si="8"/>
        <v>6.9531549244759183E-2</v>
      </c>
    </row>
    <row r="11" spans="1:12" x14ac:dyDescent="0.2">
      <c r="A11" s="109"/>
      <c r="B11" s="117"/>
      <c r="D11" s="69">
        <f>SUM(D3:D10)</f>
        <v>378084629</v>
      </c>
      <c r="E11" s="124">
        <f t="shared" si="3"/>
        <v>1</v>
      </c>
      <c r="J11" s="109"/>
      <c r="K11" s="65"/>
      <c r="L11" s="66">
        <f t="shared" si="8"/>
        <v>0</v>
      </c>
    </row>
    <row r="12" spans="1:12" ht="15" x14ac:dyDescent="0.25">
      <c r="A12" s="10" t="s">
        <v>36</v>
      </c>
      <c r="B12" s="56">
        <f>SUM(B3:B10)</f>
        <v>378084629</v>
      </c>
      <c r="J12" s="43" t="s">
        <v>31</v>
      </c>
      <c r="K12" s="65">
        <f>B6</f>
        <v>37473559</v>
      </c>
      <c r="L12" s="66">
        <f t="shared" si="8"/>
        <v>9.9114209162943778E-2</v>
      </c>
    </row>
    <row r="13" spans="1:12" x14ac:dyDescent="0.2">
      <c r="A13" s="43"/>
      <c r="B13" s="112"/>
      <c r="J13" s="43" t="s">
        <v>32</v>
      </c>
      <c r="K13" s="65">
        <f>B7</f>
        <v>11542428</v>
      </c>
      <c r="L13" s="66">
        <f t="shared" si="8"/>
        <v>3.0528688856060318E-2</v>
      </c>
    </row>
    <row r="14" spans="1:12" x14ac:dyDescent="0.2">
      <c r="A14" s="1" t="s">
        <v>305</v>
      </c>
      <c r="B14" s="70">
        <v>-49525007</v>
      </c>
      <c r="J14" s="43" t="s">
        <v>33</v>
      </c>
      <c r="K14" s="65">
        <f>B8</f>
        <v>10472932</v>
      </c>
      <c r="L14" s="66">
        <f t="shared" si="8"/>
        <v>2.7699967670465651E-2</v>
      </c>
    </row>
    <row r="15" spans="1:12" x14ac:dyDescent="0.2">
      <c r="A15" s="43"/>
      <c r="B15" s="112"/>
      <c r="J15" s="43" t="s">
        <v>34</v>
      </c>
      <c r="K15" s="65">
        <f>B9</f>
        <v>47451502</v>
      </c>
      <c r="L15" s="66">
        <f t="shared" si="8"/>
        <v>0.12550497523664206</v>
      </c>
    </row>
    <row r="16" spans="1:12" ht="15" x14ac:dyDescent="0.25">
      <c r="A16" s="10" t="s">
        <v>37</v>
      </c>
      <c r="B16" s="60">
        <f>B12+B14</f>
        <v>328559622</v>
      </c>
      <c r="J16" s="43" t="s">
        <v>35</v>
      </c>
      <c r="K16" s="65">
        <f>B10</f>
        <v>32420836</v>
      </c>
      <c r="L16" s="66">
        <f t="shared" si="8"/>
        <v>8.5750209115219023E-2</v>
      </c>
    </row>
    <row r="17" spans="1:13" x14ac:dyDescent="0.2">
      <c r="K17" s="67">
        <f>SUM(K8:K16)</f>
        <v>378084629</v>
      </c>
      <c r="L17" s="66">
        <f t="shared" si="8"/>
        <v>1</v>
      </c>
    </row>
    <row r="18" spans="1:13" ht="18.75" x14ac:dyDescent="0.3">
      <c r="A18" s="119"/>
      <c r="B18" s="92"/>
    </row>
    <row r="20" spans="1:13" ht="15" x14ac:dyDescent="0.25">
      <c r="A20" s="120" t="s">
        <v>308</v>
      </c>
    </row>
    <row r="21" spans="1:13" ht="15" x14ac:dyDescent="0.2">
      <c r="A21" s="76"/>
      <c r="B21" s="81">
        <v>2017</v>
      </c>
    </row>
    <row r="22" spans="1:13" ht="15" x14ac:dyDescent="0.25">
      <c r="A22" s="98" t="s">
        <v>27</v>
      </c>
      <c r="B22" s="94" t="s">
        <v>368</v>
      </c>
    </row>
    <row r="23" spans="1:13" ht="15" x14ac:dyDescent="0.25">
      <c r="A23" s="76" t="s">
        <v>359</v>
      </c>
      <c r="B23" s="75">
        <v>115588829</v>
      </c>
      <c r="L23" s="34"/>
    </row>
    <row r="24" spans="1:13" ht="16.5" customHeight="1" x14ac:dyDescent="0.25">
      <c r="A24" s="76" t="s">
        <v>29</v>
      </c>
      <c r="B24" s="75">
        <v>21259361</v>
      </c>
      <c r="C24" s="26"/>
      <c r="L24" s="35"/>
    </row>
    <row r="25" spans="1:13" x14ac:dyDescent="0.2">
      <c r="A25" s="76" t="s">
        <v>30</v>
      </c>
      <c r="B25" s="75">
        <v>7043779</v>
      </c>
      <c r="C25" s="27"/>
      <c r="L25" s="47"/>
      <c r="M25" s="68"/>
    </row>
    <row r="26" spans="1:13" x14ac:dyDescent="0.2">
      <c r="A26" s="76" t="s">
        <v>31</v>
      </c>
      <c r="B26" s="75">
        <v>20581964</v>
      </c>
      <c r="C26" s="27"/>
      <c r="L26" s="62"/>
      <c r="M26" s="68"/>
    </row>
    <row r="27" spans="1:13" x14ac:dyDescent="0.2">
      <c r="A27" s="76" t="s">
        <v>32</v>
      </c>
      <c r="B27" s="75">
        <v>373523.99999999965</v>
      </c>
      <c r="C27" s="27"/>
      <c r="L27" s="62"/>
      <c r="M27" s="68"/>
    </row>
    <row r="28" spans="1:13" x14ac:dyDescent="0.2">
      <c r="A28" s="76" t="s">
        <v>33</v>
      </c>
      <c r="B28" s="75">
        <v>0</v>
      </c>
      <c r="C28" s="27"/>
      <c r="L28" s="62"/>
      <c r="M28" s="68"/>
    </row>
    <row r="29" spans="1:13" x14ac:dyDescent="0.2">
      <c r="A29" s="76" t="s">
        <v>34</v>
      </c>
      <c r="B29" s="75">
        <v>11271906</v>
      </c>
      <c r="C29" s="27"/>
      <c r="L29" s="62"/>
      <c r="M29" s="68"/>
    </row>
    <row r="30" spans="1:13" x14ac:dyDescent="0.2">
      <c r="A30" s="76" t="s">
        <v>35</v>
      </c>
      <c r="B30" s="75">
        <v>12775467</v>
      </c>
      <c r="C30" s="27"/>
      <c r="L30" s="36"/>
      <c r="M30" s="68"/>
    </row>
    <row r="31" spans="1:13" ht="15" x14ac:dyDescent="0.25">
      <c r="A31" s="98" t="s">
        <v>36</v>
      </c>
      <c r="B31" s="88">
        <f t="shared" ref="B31" si="10">SUM(B23:B30)</f>
        <v>188894830</v>
      </c>
      <c r="C31" s="27"/>
      <c r="L31" s="62"/>
      <c r="M31" s="68"/>
    </row>
    <row r="32" spans="1:13" x14ac:dyDescent="0.2">
      <c r="C32" s="30"/>
      <c r="L32" s="62"/>
      <c r="M32" s="68"/>
    </row>
    <row r="33" spans="1:13" x14ac:dyDescent="0.2">
      <c r="C33" s="26"/>
      <c r="L33" s="58"/>
      <c r="M33" s="68"/>
    </row>
    <row r="34" spans="1:13" ht="15" x14ac:dyDescent="0.25">
      <c r="A34" s="121" t="s">
        <v>365</v>
      </c>
      <c r="B34" s="101"/>
      <c r="C34" s="30"/>
    </row>
    <row r="35" spans="1:13" ht="15" x14ac:dyDescent="0.2">
      <c r="A35" s="76"/>
      <c r="B35" s="81">
        <v>2017</v>
      </c>
      <c r="C35" s="26"/>
    </row>
    <row r="36" spans="1:13" ht="15" x14ac:dyDescent="0.25">
      <c r="A36" s="98" t="s">
        <v>27</v>
      </c>
      <c r="B36" s="94" t="s">
        <v>368</v>
      </c>
      <c r="C36" s="30"/>
    </row>
    <row r="37" spans="1:13" x14ac:dyDescent="0.2">
      <c r="A37" s="76" t="s">
        <v>359</v>
      </c>
      <c r="B37" s="75">
        <v>5826557</v>
      </c>
      <c r="C37" s="26"/>
    </row>
    <row r="38" spans="1:13" x14ac:dyDescent="0.2">
      <c r="A38" s="76" t="s">
        <v>29</v>
      </c>
      <c r="B38" s="75">
        <v>433648.99999999983</v>
      </c>
      <c r="E38" s="68"/>
    </row>
    <row r="39" spans="1:13" x14ac:dyDescent="0.2">
      <c r="A39" s="76" t="s">
        <v>30</v>
      </c>
      <c r="B39" s="75">
        <v>47499.999999999993</v>
      </c>
      <c r="C39" s="26"/>
      <c r="E39" s="68"/>
    </row>
    <row r="40" spans="1:13" x14ac:dyDescent="0.2">
      <c r="A40" s="76" t="s">
        <v>31</v>
      </c>
      <c r="B40" s="75">
        <v>393288</v>
      </c>
      <c r="C40" s="27"/>
      <c r="E40" s="68"/>
    </row>
    <row r="41" spans="1:13" x14ac:dyDescent="0.2">
      <c r="A41" s="76" t="s">
        <v>32</v>
      </c>
      <c r="B41" s="75">
        <v>0</v>
      </c>
      <c r="C41" s="27"/>
      <c r="E41" s="68"/>
    </row>
    <row r="42" spans="1:13" x14ac:dyDescent="0.2">
      <c r="A42" s="76" t="s">
        <v>33</v>
      </c>
      <c r="B42" s="79">
        <v>0</v>
      </c>
      <c r="C42" s="27"/>
      <c r="E42" s="68"/>
    </row>
    <row r="43" spans="1:13" x14ac:dyDescent="0.2">
      <c r="A43" s="76" t="s">
        <v>34</v>
      </c>
      <c r="B43" s="79">
        <v>0</v>
      </c>
      <c r="C43" s="27"/>
      <c r="E43" s="68"/>
    </row>
    <row r="44" spans="1:13" x14ac:dyDescent="0.2">
      <c r="A44" s="76" t="s">
        <v>35</v>
      </c>
      <c r="B44" s="75">
        <v>41425</v>
      </c>
      <c r="C44" s="27"/>
    </row>
    <row r="45" spans="1:13" ht="15" x14ac:dyDescent="0.25">
      <c r="A45" s="98" t="s">
        <v>36</v>
      </c>
      <c r="B45" s="87">
        <f>SUM(B37:B44)</f>
        <v>6742419</v>
      </c>
      <c r="C45" s="27"/>
    </row>
    <row r="46" spans="1:13" x14ac:dyDescent="0.2">
      <c r="C46" s="30"/>
    </row>
    <row r="47" spans="1:13" x14ac:dyDescent="0.2">
      <c r="C47" s="26"/>
    </row>
    <row r="48" spans="1:13" ht="15" x14ac:dyDescent="0.25">
      <c r="A48" s="121" t="s">
        <v>306</v>
      </c>
      <c r="B48" s="101"/>
    </row>
    <row r="49" spans="1:5" ht="15" x14ac:dyDescent="0.2">
      <c r="A49" s="76"/>
      <c r="B49" s="81">
        <v>2017</v>
      </c>
    </row>
    <row r="50" spans="1:5" ht="15" x14ac:dyDescent="0.25">
      <c r="A50" s="98" t="s">
        <v>27</v>
      </c>
      <c r="B50" s="94" t="s">
        <v>368</v>
      </c>
      <c r="E50" s="60"/>
    </row>
    <row r="51" spans="1:5" x14ac:dyDescent="0.2">
      <c r="A51" s="76" t="s">
        <v>359</v>
      </c>
      <c r="B51" s="103">
        <v>318025</v>
      </c>
      <c r="C51" s="58"/>
      <c r="E51" s="55"/>
    </row>
    <row r="52" spans="1:5" x14ac:dyDescent="0.2">
      <c r="A52" s="76" t="s">
        <v>29</v>
      </c>
      <c r="B52" s="103">
        <v>22230.000000000011</v>
      </c>
      <c r="C52" s="69"/>
      <c r="E52" s="55"/>
    </row>
    <row r="53" spans="1:5" x14ac:dyDescent="0.2">
      <c r="A53" s="76" t="s">
        <v>30</v>
      </c>
      <c r="B53" s="103">
        <v>74174.999999999985</v>
      </c>
      <c r="E53" s="55"/>
    </row>
    <row r="54" spans="1:5" x14ac:dyDescent="0.2">
      <c r="A54" s="76" t="s">
        <v>31</v>
      </c>
      <c r="B54" s="103">
        <v>72797</v>
      </c>
      <c r="C54" s="61"/>
      <c r="D54" s="26"/>
      <c r="E54" s="55"/>
    </row>
    <row r="55" spans="1:5" x14ac:dyDescent="0.2">
      <c r="A55" s="76" t="s">
        <v>32</v>
      </c>
      <c r="B55" s="103">
        <v>0</v>
      </c>
      <c r="C55" s="61"/>
      <c r="E55" s="55"/>
    </row>
    <row r="56" spans="1:5" x14ac:dyDescent="0.2">
      <c r="A56" s="76" t="s">
        <v>33</v>
      </c>
      <c r="B56" s="91">
        <v>0</v>
      </c>
      <c r="C56" s="61"/>
      <c r="E56" s="55"/>
    </row>
    <row r="57" spans="1:5" x14ac:dyDescent="0.2">
      <c r="A57" s="76" t="s">
        <v>34</v>
      </c>
      <c r="B57" s="103">
        <v>0</v>
      </c>
      <c r="E57" s="55"/>
    </row>
    <row r="58" spans="1:5" x14ac:dyDescent="0.2">
      <c r="A58" s="76" t="s">
        <v>35</v>
      </c>
      <c r="B58" s="103">
        <v>86758</v>
      </c>
      <c r="D58" s="70"/>
      <c r="E58" s="55"/>
    </row>
    <row r="59" spans="1:5" ht="15" x14ac:dyDescent="0.25">
      <c r="A59" s="98" t="s">
        <v>36</v>
      </c>
      <c r="B59" s="87">
        <f>SUM(B51:B58)</f>
        <v>573985</v>
      </c>
      <c r="E59" s="55"/>
    </row>
    <row r="60" spans="1:5" x14ac:dyDescent="0.2">
      <c r="E60" s="55"/>
    </row>
    <row r="61" spans="1:5" x14ac:dyDescent="0.2">
      <c r="E61" s="55"/>
    </row>
    <row r="62" spans="1:5" ht="15" x14ac:dyDescent="0.25">
      <c r="A62" s="121" t="s">
        <v>307</v>
      </c>
      <c r="B62" s="101"/>
      <c r="E62" s="55"/>
    </row>
    <row r="63" spans="1:5" ht="15" x14ac:dyDescent="0.2">
      <c r="A63" s="76"/>
      <c r="B63" s="81">
        <v>2017</v>
      </c>
    </row>
    <row r="64" spans="1:5" ht="15" x14ac:dyDescent="0.25">
      <c r="A64" s="98" t="s">
        <v>27</v>
      </c>
      <c r="B64" s="94" t="s">
        <v>368</v>
      </c>
    </row>
    <row r="65" spans="1:2" x14ac:dyDescent="0.2">
      <c r="A65" s="76" t="s">
        <v>359</v>
      </c>
      <c r="B65" s="77">
        <v>12100746</v>
      </c>
    </row>
    <row r="66" spans="1:2" x14ac:dyDescent="0.2">
      <c r="A66" s="76" t="s">
        <v>29</v>
      </c>
      <c r="B66" s="99">
        <v>2079609</v>
      </c>
    </row>
    <row r="67" spans="1:2" x14ac:dyDescent="0.2">
      <c r="A67" s="76" t="s">
        <v>30</v>
      </c>
      <c r="B67" s="99">
        <v>1666604</v>
      </c>
    </row>
    <row r="68" spans="1:2" x14ac:dyDescent="0.2">
      <c r="A68" s="76" t="s">
        <v>31</v>
      </c>
      <c r="B68" s="99">
        <v>3531310</v>
      </c>
    </row>
    <row r="69" spans="1:2" x14ac:dyDescent="0.2">
      <c r="A69" s="76" t="s">
        <v>32</v>
      </c>
      <c r="B69" s="99">
        <v>58645</v>
      </c>
    </row>
    <row r="70" spans="1:2" x14ac:dyDescent="0.2">
      <c r="A70" s="76" t="s">
        <v>33</v>
      </c>
      <c r="B70" s="99">
        <v>3050168</v>
      </c>
    </row>
    <row r="71" spans="1:2" x14ac:dyDescent="0.2">
      <c r="A71" s="76" t="s">
        <v>34</v>
      </c>
      <c r="B71" s="99">
        <v>4170440</v>
      </c>
    </row>
    <row r="72" spans="1:2" x14ac:dyDescent="0.2">
      <c r="A72" s="76" t="s">
        <v>35</v>
      </c>
      <c r="B72" s="99">
        <v>3341160</v>
      </c>
    </row>
    <row r="73" spans="1:2" ht="15" x14ac:dyDescent="0.25">
      <c r="A73" s="98" t="s">
        <v>36</v>
      </c>
      <c r="B73" s="87">
        <f>SUM(B65:B72)</f>
        <v>29998682</v>
      </c>
    </row>
    <row r="76" spans="1:2" ht="15" x14ac:dyDescent="0.25">
      <c r="A76" s="121" t="s">
        <v>366</v>
      </c>
      <c r="B76" s="101"/>
    </row>
    <row r="77" spans="1:2" ht="15" x14ac:dyDescent="0.2">
      <c r="A77" s="76"/>
      <c r="B77" s="81">
        <v>2017</v>
      </c>
    </row>
    <row r="78" spans="1:2" ht="15" x14ac:dyDescent="0.25">
      <c r="A78" s="98" t="s">
        <v>27</v>
      </c>
      <c r="B78" s="94" t="s">
        <v>368</v>
      </c>
    </row>
    <row r="79" spans="1:2" x14ac:dyDescent="0.2">
      <c r="A79" s="76" t="s">
        <v>359</v>
      </c>
      <c r="B79" s="88">
        <v>1563472</v>
      </c>
    </row>
    <row r="80" spans="1:2" x14ac:dyDescent="0.2">
      <c r="A80" s="76" t="s">
        <v>29</v>
      </c>
      <c r="B80" s="103">
        <v>1079230.0000000002</v>
      </c>
    </row>
    <row r="81" spans="1:2" x14ac:dyDescent="0.2">
      <c r="A81" s="76" t="s">
        <v>30</v>
      </c>
      <c r="B81" s="103">
        <v>139020</v>
      </c>
    </row>
    <row r="82" spans="1:2" x14ac:dyDescent="0.2">
      <c r="A82" s="76" t="s">
        <v>31</v>
      </c>
      <c r="B82" s="103">
        <v>474136</v>
      </c>
    </row>
    <row r="83" spans="1:2" x14ac:dyDescent="0.2">
      <c r="A83" s="76" t="s">
        <v>32</v>
      </c>
      <c r="B83" s="103">
        <v>5000</v>
      </c>
    </row>
    <row r="84" spans="1:2" x14ac:dyDescent="0.2">
      <c r="A84" s="76" t="s">
        <v>33</v>
      </c>
      <c r="B84" s="103">
        <v>0</v>
      </c>
    </row>
    <row r="85" spans="1:2" x14ac:dyDescent="0.2">
      <c r="A85" s="76" t="s">
        <v>34</v>
      </c>
      <c r="B85" s="103">
        <v>200625</v>
      </c>
    </row>
    <row r="86" spans="1:2" x14ac:dyDescent="0.2">
      <c r="A86" s="76" t="s">
        <v>35</v>
      </c>
      <c r="B86" s="103">
        <v>138207</v>
      </c>
    </row>
    <row r="87" spans="1:2" ht="15" x14ac:dyDescent="0.25">
      <c r="A87" s="98" t="s">
        <v>36</v>
      </c>
      <c r="B87" s="87">
        <f>SUM(B79:B86)</f>
        <v>3599690</v>
      </c>
    </row>
    <row r="90" spans="1:2" ht="15" x14ac:dyDescent="0.25">
      <c r="A90" s="121" t="s">
        <v>309</v>
      </c>
      <c r="B90" s="101"/>
    </row>
    <row r="91" spans="1:2" ht="15" x14ac:dyDescent="0.2">
      <c r="A91" s="76"/>
      <c r="B91" s="81">
        <v>2017</v>
      </c>
    </row>
    <row r="92" spans="1:2" ht="15" x14ac:dyDescent="0.25">
      <c r="A92" s="98" t="s">
        <v>27</v>
      </c>
      <c r="B92" s="94" t="s">
        <v>368</v>
      </c>
    </row>
    <row r="93" spans="1:2" x14ac:dyDescent="0.2">
      <c r="A93" s="76" t="s">
        <v>359</v>
      </c>
      <c r="B93" s="78">
        <v>8213489</v>
      </c>
    </row>
    <row r="94" spans="1:2" x14ac:dyDescent="0.2">
      <c r="A94" s="76" t="s">
        <v>29</v>
      </c>
      <c r="B94" s="86">
        <v>2305901</v>
      </c>
    </row>
    <row r="95" spans="1:2" x14ac:dyDescent="0.2">
      <c r="A95" s="76" t="s">
        <v>30</v>
      </c>
      <c r="B95" s="86">
        <v>1845161</v>
      </c>
    </row>
    <row r="96" spans="1:2" x14ac:dyDescent="0.2">
      <c r="A96" s="76" t="s">
        <v>31</v>
      </c>
      <c r="B96" s="86">
        <v>4377703</v>
      </c>
    </row>
    <row r="97" spans="1:5" x14ac:dyDescent="0.2">
      <c r="A97" s="76" t="s">
        <v>32</v>
      </c>
      <c r="B97" s="86">
        <v>184980</v>
      </c>
    </row>
    <row r="98" spans="1:5" x14ac:dyDescent="0.2">
      <c r="A98" s="76" t="s">
        <v>33</v>
      </c>
      <c r="B98" s="86">
        <v>549531</v>
      </c>
    </row>
    <row r="99" spans="1:5" x14ac:dyDescent="0.2">
      <c r="A99" s="76" t="s">
        <v>34</v>
      </c>
      <c r="B99" s="86">
        <v>7158000.0000000009</v>
      </c>
    </row>
    <row r="100" spans="1:5" x14ac:dyDescent="0.2">
      <c r="A100" s="76" t="s">
        <v>35</v>
      </c>
      <c r="B100" s="86">
        <v>1858065</v>
      </c>
    </row>
    <row r="101" spans="1:5" ht="15" x14ac:dyDescent="0.25">
      <c r="A101" s="98" t="s">
        <v>36</v>
      </c>
      <c r="B101" s="100">
        <f>SUM(B93:B100)</f>
        <v>26492830</v>
      </c>
    </row>
    <row r="103" spans="1:5" x14ac:dyDescent="0.2">
      <c r="D103" s="26"/>
      <c r="E103" s="26"/>
    </row>
    <row r="104" spans="1:5" ht="15" x14ac:dyDescent="0.25">
      <c r="A104" s="121" t="s">
        <v>310</v>
      </c>
      <c r="B104" s="101"/>
      <c r="D104" s="26"/>
      <c r="E104" s="26"/>
    </row>
    <row r="105" spans="1:5" ht="15" x14ac:dyDescent="0.2">
      <c r="A105" s="76"/>
      <c r="B105" s="81">
        <v>2017</v>
      </c>
      <c r="D105" s="27"/>
      <c r="E105" s="27"/>
    </row>
    <row r="106" spans="1:5" ht="15" x14ac:dyDescent="0.25">
      <c r="A106" s="98" t="s">
        <v>27</v>
      </c>
      <c r="B106" s="94" t="s">
        <v>368</v>
      </c>
      <c r="D106" s="27"/>
      <c r="E106" s="27"/>
    </row>
    <row r="107" spans="1:5" x14ac:dyDescent="0.2">
      <c r="A107" s="76" t="s">
        <v>359</v>
      </c>
      <c r="B107" s="89">
        <v>8352693</v>
      </c>
      <c r="C107" s="69"/>
      <c r="D107" s="27"/>
      <c r="E107" s="27"/>
    </row>
    <row r="108" spans="1:5" x14ac:dyDescent="0.2">
      <c r="A108" s="76" t="s">
        <v>29</v>
      </c>
      <c r="B108" s="99">
        <v>5330698</v>
      </c>
      <c r="D108" s="27"/>
      <c r="E108" s="27"/>
    </row>
    <row r="109" spans="1:5" x14ac:dyDescent="0.2">
      <c r="A109" s="76" t="s">
        <v>30</v>
      </c>
      <c r="B109" s="99">
        <v>2175202.0000000019</v>
      </c>
      <c r="D109" s="27"/>
      <c r="E109" s="27"/>
    </row>
    <row r="110" spans="1:5" x14ac:dyDescent="0.2">
      <c r="A110" s="76" t="s">
        <v>31</v>
      </c>
      <c r="B110" s="99">
        <v>4562290</v>
      </c>
      <c r="D110" s="27"/>
      <c r="E110" s="27"/>
    </row>
    <row r="111" spans="1:5" x14ac:dyDescent="0.2">
      <c r="A111" s="76" t="s">
        <v>32</v>
      </c>
      <c r="B111" s="99">
        <v>268999.99999999977</v>
      </c>
      <c r="D111" s="27"/>
      <c r="E111" s="61"/>
    </row>
    <row r="112" spans="1:5" x14ac:dyDescent="0.2">
      <c r="A112" s="76" t="s">
        <v>33</v>
      </c>
      <c r="B112" s="99">
        <v>2679507.0000000005</v>
      </c>
      <c r="E112" s="27"/>
    </row>
    <row r="113" spans="1:5" x14ac:dyDescent="0.2">
      <c r="A113" s="76" t="s">
        <v>34</v>
      </c>
      <c r="B113" s="99">
        <v>14765573.999999998</v>
      </c>
      <c r="E113" s="27"/>
    </row>
    <row r="114" spans="1:5" x14ac:dyDescent="0.2">
      <c r="A114" s="76" t="s">
        <v>35</v>
      </c>
      <c r="B114" s="99">
        <v>3448765</v>
      </c>
      <c r="E114" s="27"/>
    </row>
    <row r="115" spans="1:5" ht="15" x14ac:dyDescent="0.25">
      <c r="A115" s="98" t="s">
        <v>36</v>
      </c>
      <c r="B115" s="88">
        <f>SUM(B107:B114)</f>
        <v>41583729</v>
      </c>
      <c r="E115" s="61"/>
    </row>
    <row r="118" spans="1:5" ht="15" x14ac:dyDescent="0.25">
      <c r="A118" s="121" t="s">
        <v>311</v>
      </c>
      <c r="B118" s="101"/>
    </row>
    <row r="119" spans="1:5" ht="15" x14ac:dyDescent="0.2">
      <c r="A119" s="76"/>
      <c r="B119" s="81">
        <v>2017</v>
      </c>
    </row>
    <row r="120" spans="1:5" ht="15" x14ac:dyDescent="0.25">
      <c r="A120" s="98" t="s">
        <v>27</v>
      </c>
      <c r="B120" s="94" t="s">
        <v>368</v>
      </c>
    </row>
    <row r="121" spans="1:5" x14ac:dyDescent="0.2">
      <c r="A121" s="76" t="s">
        <v>359</v>
      </c>
      <c r="B121" s="82">
        <v>2342218</v>
      </c>
      <c r="C121" s="26"/>
      <c r="D121" s="26"/>
      <c r="E121" s="26"/>
    </row>
    <row r="122" spans="1:5" x14ac:dyDescent="0.2">
      <c r="A122" s="76" t="s">
        <v>29</v>
      </c>
      <c r="B122" s="83">
        <v>2295518</v>
      </c>
      <c r="C122" s="27"/>
      <c r="D122" s="27"/>
      <c r="E122" s="27"/>
    </row>
    <row r="123" spans="1:5" x14ac:dyDescent="0.2">
      <c r="A123" s="76" t="s">
        <v>30</v>
      </c>
      <c r="B123" s="83">
        <v>1150927</v>
      </c>
      <c r="C123" s="27"/>
      <c r="D123" s="27"/>
      <c r="E123" s="27"/>
    </row>
    <row r="124" spans="1:5" x14ac:dyDescent="0.2">
      <c r="A124" s="76" t="s">
        <v>31</v>
      </c>
      <c r="B124" s="83">
        <v>768779</v>
      </c>
      <c r="C124" s="27"/>
      <c r="D124" s="27"/>
      <c r="E124" s="27"/>
    </row>
    <row r="125" spans="1:5" x14ac:dyDescent="0.2">
      <c r="A125" s="76" t="s">
        <v>32</v>
      </c>
      <c r="B125" s="83">
        <v>0</v>
      </c>
      <c r="C125" s="27"/>
      <c r="D125" s="27"/>
      <c r="E125" s="27"/>
    </row>
    <row r="126" spans="1:5" x14ac:dyDescent="0.2">
      <c r="A126" s="76" t="s">
        <v>33</v>
      </c>
      <c r="B126" s="83">
        <v>1016390</v>
      </c>
      <c r="C126" s="27"/>
      <c r="D126" s="27"/>
      <c r="E126" s="27"/>
    </row>
    <row r="127" spans="1:5" x14ac:dyDescent="0.2">
      <c r="A127" s="76" t="s">
        <v>34</v>
      </c>
      <c r="B127" s="93">
        <v>0</v>
      </c>
      <c r="C127" s="30"/>
      <c r="D127" s="30"/>
      <c r="E127" s="30"/>
    </row>
    <row r="128" spans="1:5" x14ac:dyDescent="0.2">
      <c r="A128" s="76" t="s">
        <v>35</v>
      </c>
      <c r="B128" s="83">
        <v>45678</v>
      </c>
      <c r="C128" s="26"/>
      <c r="D128" s="26"/>
      <c r="E128" s="26"/>
    </row>
    <row r="129" spans="1:5" ht="15" x14ac:dyDescent="0.25">
      <c r="A129" s="98" t="s">
        <v>36</v>
      </c>
      <c r="B129" s="82">
        <f t="shared" ref="B129" si="11">SUM(B121:B128)</f>
        <v>7619510</v>
      </c>
    </row>
    <row r="132" spans="1:5" ht="15" x14ac:dyDescent="0.25">
      <c r="A132" s="121" t="s">
        <v>312</v>
      </c>
      <c r="B132" s="101"/>
    </row>
    <row r="133" spans="1:5" ht="15" x14ac:dyDescent="0.2">
      <c r="A133" s="76"/>
      <c r="B133" s="81">
        <v>2017</v>
      </c>
      <c r="C133" s="50"/>
      <c r="D133" s="50"/>
      <c r="E133" s="50"/>
    </row>
    <row r="134" spans="1:5" ht="15" x14ac:dyDescent="0.25">
      <c r="A134" s="98" t="s">
        <v>27</v>
      </c>
      <c r="B134" s="94" t="s">
        <v>368</v>
      </c>
      <c r="C134" s="51"/>
      <c r="D134" s="51"/>
      <c r="E134" s="51"/>
    </row>
    <row r="135" spans="1:5" x14ac:dyDescent="0.2">
      <c r="A135" s="76" t="s">
        <v>359</v>
      </c>
      <c r="B135" s="75">
        <v>4636143</v>
      </c>
      <c r="C135" s="53"/>
      <c r="D135" s="26"/>
      <c r="E135" s="26"/>
    </row>
    <row r="136" spans="1:5" x14ac:dyDescent="0.2">
      <c r="A136" s="76" t="s">
        <v>29</v>
      </c>
      <c r="B136" s="75">
        <v>2925200</v>
      </c>
      <c r="C136" s="53"/>
      <c r="D136" s="27"/>
      <c r="E136" s="27"/>
    </row>
    <row r="137" spans="1:5" x14ac:dyDescent="0.2">
      <c r="A137" s="76" t="s">
        <v>30</v>
      </c>
      <c r="B137" s="75">
        <v>338095.00000000006</v>
      </c>
      <c r="C137" s="53"/>
      <c r="D137" s="27"/>
      <c r="E137" s="27"/>
    </row>
    <row r="138" spans="1:5" x14ac:dyDescent="0.2">
      <c r="A138" s="76" t="s">
        <v>31</v>
      </c>
      <c r="B138" s="75">
        <v>1104785</v>
      </c>
      <c r="C138" s="53"/>
      <c r="D138" s="27"/>
      <c r="E138" s="27"/>
    </row>
    <row r="139" spans="1:5" x14ac:dyDescent="0.2">
      <c r="A139" s="76" t="s">
        <v>32</v>
      </c>
      <c r="B139" s="75">
        <v>15000</v>
      </c>
      <c r="C139" s="53"/>
      <c r="D139" s="27"/>
      <c r="E139" s="27"/>
    </row>
    <row r="140" spans="1:5" x14ac:dyDescent="0.2">
      <c r="A140" s="76" t="s">
        <v>33</v>
      </c>
      <c r="B140" s="75">
        <v>3177336</v>
      </c>
      <c r="C140" s="53"/>
      <c r="D140" s="27"/>
      <c r="E140" s="27"/>
    </row>
    <row r="141" spans="1:5" x14ac:dyDescent="0.2">
      <c r="A141" s="76" t="s">
        <v>34</v>
      </c>
      <c r="B141" s="75">
        <v>1257682.9999999998</v>
      </c>
      <c r="C141" s="53"/>
      <c r="D141" s="27"/>
      <c r="E141" s="27"/>
    </row>
    <row r="142" spans="1:5" x14ac:dyDescent="0.2">
      <c r="A142" s="76" t="s">
        <v>35</v>
      </c>
      <c r="B142" s="75">
        <v>189323</v>
      </c>
      <c r="C142" s="53"/>
      <c r="D142" s="27"/>
      <c r="E142" s="27"/>
    </row>
    <row r="143" spans="1:5" ht="15" x14ac:dyDescent="0.25">
      <c r="A143" s="98" t="s">
        <v>36</v>
      </c>
      <c r="B143" s="88">
        <f t="shared" ref="B143" si="12">SUM(B135:B142)</f>
        <v>13643565</v>
      </c>
      <c r="C143" s="53"/>
      <c r="D143" s="30"/>
      <c r="E143" s="30"/>
    </row>
    <row r="144" spans="1:5" x14ac:dyDescent="0.2">
      <c r="C144" s="26"/>
      <c r="D144" s="26"/>
      <c r="E144" s="26"/>
    </row>
    <row r="146" spans="1:2" ht="15" x14ac:dyDescent="0.25">
      <c r="A146" s="120" t="s">
        <v>367</v>
      </c>
    </row>
    <row r="147" spans="1:2" ht="15" x14ac:dyDescent="0.25">
      <c r="A147" s="43"/>
      <c r="B147" s="34">
        <v>2017</v>
      </c>
    </row>
    <row r="148" spans="1:2" ht="15" x14ac:dyDescent="0.25">
      <c r="A148" s="10" t="s">
        <v>27</v>
      </c>
      <c r="B148" s="35" t="s">
        <v>368</v>
      </c>
    </row>
    <row r="149" spans="1:2" x14ac:dyDescent="0.2">
      <c r="A149" s="76" t="s">
        <v>359</v>
      </c>
      <c r="B149" s="84">
        <v>1818309</v>
      </c>
    </row>
    <row r="150" spans="1:2" x14ac:dyDescent="0.2">
      <c r="A150" s="76" t="s">
        <v>29</v>
      </c>
      <c r="B150" s="95">
        <v>156577</v>
      </c>
    </row>
    <row r="151" spans="1:2" x14ac:dyDescent="0.2">
      <c r="A151" s="76" t="s">
        <v>30</v>
      </c>
      <c r="B151" s="85">
        <v>56330</v>
      </c>
    </row>
    <row r="152" spans="1:2" x14ac:dyDescent="0.2">
      <c r="A152" s="76" t="s">
        <v>31</v>
      </c>
      <c r="B152" s="90">
        <v>565065</v>
      </c>
    </row>
    <row r="153" spans="1:2" x14ac:dyDescent="0.2">
      <c r="A153" s="76" t="s">
        <v>32</v>
      </c>
      <c r="B153" s="91">
        <v>0</v>
      </c>
    </row>
    <row r="154" spans="1:2" x14ac:dyDescent="0.2">
      <c r="A154" s="76" t="s">
        <v>33</v>
      </c>
      <c r="B154" s="91">
        <v>0</v>
      </c>
    </row>
    <row r="155" spans="1:2" x14ac:dyDescent="0.2">
      <c r="A155" s="76" t="s">
        <v>34</v>
      </c>
      <c r="B155" s="96">
        <v>4710772</v>
      </c>
    </row>
    <row r="156" spans="1:2" x14ac:dyDescent="0.2">
      <c r="A156" s="76" t="s">
        <v>35</v>
      </c>
      <c r="B156" s="90">
        <v>35</v>
      </c>
    </row>
    <row r="157" spans="1:2" ht="15" x14ac:dyDescent="0.25">
      <c r="A157" s="98" t="s">
        <v>36</v>
      </c>
      <c r="B157" s="88">
        <f>SUM(B149:B156)</f>
        <v>7307088</v>
      </c>
    </row>
    <row r="160" spans="1:2" ht="15" x14ac:dyDescent="0.25">
      <c r="A160" s="121" t="s">
        <v>313</v>
      </c>
      <c r="B160" s="101"/>
    </row>
    <row r="161" spans="1:2" ht="15" x14ac:dyDescent="0.2">
      <c r="A161" s="76"/>
      <c r="B161" s="81">
        <v>2017</v>
      </c>
    </row>
    <row r="162" spans="1:2" ht="15" x14ac:dyDescent="0.25">
      <c r="A162" s="98" t="s">
        <v>27</v>
      </c>
      <c r="B162" s="94" t="s">
        <v>368</v>
      </c>
    </row>
    <row r="163" spans="1:2" x14ac:dyDescent="0.2">
      <c r="A163" s="76" t="s">
        <v>359</v>
      </c>
      <c r="B163" s="75">
        <v>3342355</v>
      </c>
    </row>
    <row r="164" spans="1:2" x14ac:dyDescent="0.2">
      <c r="A164" s="76" t="s">
        <v>29</v>
      </c>
      <c r="B164" s="75">
        <v>1772078.9999999991</v>
      </c>
    </row>
    <row r="165" spans="1:2" x14ac:dyDescent="0.2">
      <c r="A165" s="76" t="s">
        <v>30</v>
      </c>
      <c r="B165" s="75">
        <v>8205206.0000000009</v>
      </c>
    </row>
    <row r="166" spans="1:2" x14ac:dyDescent="0.2">
      <c r="A166" s="76" t="s">
        <v>31</v>
      </c>
      <c r="B166" s="75">
        <v>128731</v>
      </c>
    </row>
    <row r="167" spans="1:2" x14ac:dyDescent="0.2">
      <c r="A167" s="76" t="s">
        <v>32</v>
      </c>
      <c r="B167" s="75">
        <v>3254</v>
      </c>
    </row>
    <row r="168" spans="1:2" x14ac:dyDescent="0.2">
      <c r="A168" s="76" t="s">
        <v>33</v>
      </c>
      <c r="B168" s="79">
        <v>0</v>
      </c>
    </row>
    <row r="169" spans="1:2" x14ac:dyDescent="0.2">
      <c r="A169" s="76" t="s">
        <v>34</v>
      </c>
      <c r="B169" s="75">
        <v>3856502</v>
      </c>
    </row>
    <row r="170" spans="1:2" x14ac:dyDescent="0.2">
      <c r="A170" s="76" t="s">
        <v>35</v>
      </c>
      <c r="B170" s="75">
        <v>11999.999999999993</v>
      </c>
    </row>
    <row r="171" spans="1:2" ht="15" x14ac:dyDescent="0.25">
      <c r="A171" s="98" t="s">
        <v>36</v>
      </c>
      <c r="B171" s="87">
        <f>SUM(B163:B170)</f>
        <v>17320127</v>
      </c>
    </row>
    <row r="174" spans="1:2" ht="15" x14ac:dyDescent="0.25">
      <c r="A174" s="121" t="s">
        <v>314</v>
      </c>
      <c r="B174" s="101"/>
    </row>
    <row r="175" spans="1:2" ht="15" x14ac:dyDescent="0.2">
      <c r="A175" s="76"/>
      <c r="B175" s="81">
        <v>2017</v>
      </c>
    </row>
    <row r="176" spans="1:2" ht="15" x14ac:dyDescent="0.25">
      <c r="A176" s="98" t="s">
        <v>27</v>
      </c>
      <c r="B176" s="94" t="s">
        <v>368</v>
      </c>
    </row>
    <row r="177" spans="1:6" x14ac:dyDescent="0.2">
      <c r="A177" s="76" t="s">
        <v>359</v>
      </c>
      <c r="B177" s="88">
        <v>4995146</v>
      </c>
    </row>
    <row r="178" spans="1:6" x14ac:dyDescent="0.2">
      <c r="A178" s="76" t="s">
        <v>29</v>
      </c>
      <c r="B178" s="103">
        <v>3618028</v>
      </c>
    </row>
    <row r="179" spans="1:6" x14ac:dyDescent="0.2">
      <c r="A179" s="76" t="s">
        <v>30</v>
      </c>
      <c r="B179" s="103">
        <v>1928811</v>
      </c>
    </row>
    <row r="180" spans="1:6" x14ac:dyDescent="0.2">
      <c r="A180" s="76" t="s">
        <v>31</v>
      </c>
      <c r="B180" s="103">
        <v>912711</v>
      </c>
    </row>
    <row r="181" spans="1:6" x14ac:dyDescent="0.2">
      <c r="A181" s="76" t="s">
        <v>32</v>
      </c>
      <c r="B181" s="103">
        <v>38199.999999999993</v>
      </c>
    </row>
    <row r="182" spans="1:6" x14ac:dyDescent="0.2">
      <c r="A182" s="76" t="s">
        <v>33</v>
      </c>
      <c r="B182" s="91">
        <v>0</v>
      </c>
    </row>
    <row r="183" spans="1:6" x14ac:dyDescent="0.2">
      <c r="A183" s="76" t="s">
        <v>34</v>
      </c>
      <c r="B183" s="103">
        <v>0</v>
      </c>
    </row>
    <row r="184" spans="1:6" x14ac:dyDescent="0.2">
      <c r="A184" s="76" t="s">
        <v>35</v>
      </c>
      <c r="B184" s="103">
        <v>821514</v>
      </c>
    </row>
    <row r="185" spans="1:6" ht="15" x14ac:dyDescent="0.25">
      <c r="A185" s="98" t="s">
        <v>36</v>
      </c>
      <c r="B185" s="88">
        <f t="shared" ref="B185" si="13">SUM(B177:B184)</f>
        <v>12314410</v>
      </c>
    </row>
    <row r="188" spans="1:6" ht="15" x14ac:dyDescent="0.25">
      <c r="A188" s="121" t="s">
        <v>315</v>
      </c>
      <c r="B188" s="101"/>
    </row>
    <row r="189" spans="1:6" ht="15" x14ac:dyDescent="0.2">
      <c r="A189" s="76"/>
      <c r="B189" s="81">
        <v>2017</v>
      </c>
    </row>
    <row r="190" spans="1:6" ht="15" x14ac:dyDescent="0.25">
      <c r="A190" s="98" t="s">
        <v>27</v>
      </c>
      <c r="B190" s="94" t="s">
        <v>368</v>
      </c>
    </row>
    <row r="191" spans="1:6" ht="15" x14ac:dyDescent="0.2">
      <c r="A191" s="76" t="s">
        <v>359</v>
      </c>
      <c r="B191" s="88">
        <v>0</v>
      </c>
      <c r="C191" s="54"/>
    </row>
    <row r="192" spans="1:6" ht="15" x14ac:dyDescent="0.2">
      <c r="A192" s="76" t="s">
        <v>29</v>
      </c>
      <c r="B192" s="91">
        <v>0</v>
      </c>
      <c r="C192" s="63">
        <v>6416025.0000000009</v>
      </c>
      <c r="D192" s="62">
        <v>6608506.0000000009</v>
      </c>
      <c r="E192" s="64">
        <v>3</v>
      </c>
      <c r="F192" s="48">
        <v>51861</v>
      </c>
    </row>
    <row r="193" spans="1:6" ht="15" x14ac:dyDescent="0.2">
      <c r="A193" s="76" t="s">
        <v>30</v>
      </c>
      <c r="B193" s="91">
        <v>0</v>
      </c>
      <c r="C193" s="63">
        <v>2606731.0000000005</v>
      </c>
      <c r="D193" s="62">
        <v>2678932.9999999995</v>
      </c>
      <c r="E193" s="64">
        <v>2.8</v>
      </c>
      <c r="F193" s="48">
        <v>51867</v>
      </c>
    </row>
    <row r="194" spans="1:6" ht="15" x14ac:dyDescent="0.25">
      <c r="A194" s="76" t="s">
        <v>31</v>
      </c>
      <c r="B194" s="91">
        <v>0</v>
      </c>
      <c r="C194" s="72">
        <f t="shared" ref="C194:D194" si="14">SUM(C192:C193)</f>
        <v>9022756.0000000019</v>
      </c>
      <c r="D194" s="72">
        <f t="shared" si="14"/>
        <v>9287439</v>
      </c>
      <c r="E194" s="71"/>
    </row>
    <row r="195" spans="1:6" x14ac:dyDescent="0.2">
      <c r="A195" s="76" t="s">
        <v>32</v>
      </c>
      <c r="B195" s="91">
        <v>0</v>
      </c>
      <c r="E195" s="73">
        <f>D192/C192-1</f>
        <v>3.0000038964935527E-2</v>
      </c>
    </row>
    <row r="196" spans="1:6" x14ac:dyDescent="0.2">
      <c r="A196" s="76" t="s">
        <v>33</v>
      </c>
      <c r="B196" s="91">
        <v>0</v>
      </c>
      <c r="C196" s="64">
        <v>19250000</v>
      </c>
      <c r="D196" s="64">
        <v>19827500</v>
      </c>
      <c r="E196" s="73">
        <f>D193/C193-1</f>
        <v>2.7698293379715411E-2</v>
      </c>
    </row>
    <row r="197" spans="1:6" x14ac:dyDescent="0.2">
      <c r="A197" s="76" t="s">
        <v>34</v>
      </c>
      <c r="B197" s="91">
        <v>0</v>
      </c>
      <c r="C197" s="61"/>
      <c r="D197" s="61"/>
    </row>
    <row r="198" spans="1:6" x14ac:dyDescent="0.2">
      <c r="A198" s="76" t="s">
        <v>35</v>
      </c>
      <c r="B198" s="80">
        <f>D194</f>
        <v>9287439</v>
      </c>
    </row>
    <row r="199" spans="1:6" ht="15" x14ac:dyDescent="0.25">
      <c r="A199" s="98" t="s">
        <v>36</v>
      </c>
      <c r="B199" s="87">
        <f>SUM(B191:B198)</f>
        <v>9287439</v>
      </c>
    </row>
    <row r="203" spans="1:6" ht="15" x14ac:dyDescent="0.25">
      <c r="A203" s="120" t="s">
        <v>316</v>
      </c>
    </row>
    <row r="204" spans="1:6" ht="15" x14ac:dyDescent="0.25">
      <c r="A204" s="43"/>
      <c r="B204" s="34">
        <v>2016</v>
      </c>
    </row>
    <row r="205" spans="1:6" ht="15" x14ac:dyDescent="0.25">
      <c r="A205" s="10" t="s">
        <v>27</v>
      </c>
      <c r="B205" s="35" t="s">
        <v>368</v>
      </c>
    </row>
    <row r="206" spans="1:6" x14ac:dyDescent="0.2">
      <c r="A206" s="43" t="s">
        <v>359</v>
      </c>
      <c r="B206" s="58"/>
    </row>
    <row r="207" spans="1:6" x14ac:dyDescent="0.2">
      <c r="A207" s="43" t="s">
        <v>29</v>
      </c>
      <c r="B207" s="31">
        <v>0</v>
      </c>
    </row>
    <row r="208" spans="1:6" x14ac:dyDescent="0.2">
      <c r="A208" s="43" t="s">
        <v>30</v>
      </c>
      <c r="B208" s="32">
        <v>0</v>
      </c>
    </row>
    <row r="209" spans="1:2" x14ac:dyDescent="0.2">
      <c r="A209" s="43" t="s">
        <v>31</v>
      </c>
      <c r="B209" s="57">
        <v>0</v>
      </c>
    </row>
    <row r="210" spans="1:2" x14ac:dyDescent="0.2">
      <c r="A210" s="43" t="s">
        <v>32</v>
      </c>
      <c r="B210" s="57">
        <v>0</v>
      </c>
    </row>
    <row r="211" spans="1:2" x14ac:dyDescent="0.2">
      <c r="A211" s="43" t="s">
        <v>33</v>
      </c>
      <c r="B211" s="57">
        <v>0</v>
      </c>
    </row>
    <row r="212" spans="1:2" x14ac:dyDescent="0.2">
      <c r="A212" s="43" t="s">
        <v>34</v>
      </c>
      <c r="B212" s="37">
        <v>0</v>
      </c>
    </row>
    <row r="213" spans="1:2" x14ac:dyDescent="0.2">
      <c r="A213" s="43" t="s">
        <v>35</v>
      </c>
      <c r="B213" s="49">
        <v>0</v>
      </c>
    </row>
    <row r="214" spans="1:2" ht="15" x14ac:dyDescent="0.25">
      <c r="A214" s="10" t="s">
        <v>36</v>
      </c>
      <c r="B214" s="58">
        <f t="shared" ref="B214" si="15">SUM(B206:B213)</f>
        <v>0</v>
      </c>
    </row>
    <row r="216" spans="1:2" hidden="1" x14ac:dyDescent="0.2"/>
    <row r="218" spans="1:2" ht="15" x14ac:dyDescent="0.25">
      <c r="A218" s="121" t="s">
        <v>317</v>
      </c>
      <c r="B218" s="101"/>
    </row>
    <row r="219" spans="1:2" ht="15" x14ac:dyDescent="0.2">
      <c r="A219" s="76"/>
      <c r="B219" s="81">
        <v>2017</v>
      </c>
    </row>
    <row r="220" spans="1:2" ht="15" x14ac:dyDescent="0.25">
      <c r="A220" s="98" t="s">
        <v>27</v>
      </c>
      <c r="B220" s="94" t="s">
        <v>368</v>
      </c>
    </row>
    <row r="221" spans="1:2" x14ac:dyDescent="0.2">
      <c r="A221" s="76" t="s">
        <v>359</v>
      </c>
      <c r="B221" s="88">
        <v>0</v>
      </c>
    </row>
    <row r="222" spans="1:2" x14ac:dyDescent="0.2">
      <c r="A222" s="76" t="s">
        <v>29</v>
      </c>
      <c r="B222" s="91">
        <v>0</v>
      </c>
    </row>
    <row r="223" spans="1:2" x14ac:dyDescent="0.2">
      <c r="A223" s="76" t="s">
        <v>30</v>
      </c>
      <c r="B223" s="75">
        <v>280000</v>
      </c>
    </row>
    <row r="224" spans="1:2" x14ac:dyDescent="0.2">
      <c r="A224" s="76" t="s">
        <v>31</v>
      </c>
      <c r="B224" s="101">
        <v>0</v>
      </c>
    </row>
    <row r="225" spans="1:2" x14ac:dyDescent="0.2">
      <c r="A225" s="76" t="s">
        <v>32</v>
      </c>
      <c r="B225" s="75">
        <v>66295.000000000015</v>
      </c>
    </row>
    <row r="226" spans="1:2" x14ac:dyDescent="0.2">
      <c r="A226" s="76" t="s">
        <v>33</v>
      </c>
      <c r="B226" s="101">
        <v>0</v>
      </c>
    </row>
    <row r="227" spans="1:2" x14ac:dyDescent="0.2">
      <c r="A227" s="76" t="s">
        <v>34</v>
      </c>
      <c r="B227" s="75">
        <v>0</v>
      </c>
    </row>
    <row r="228" spans="1:2" x14ac:dyDescent="0.2">
      <c r="A228" s="76" t="s">
        <v>35</v>
      </c>
      <c r="B228" s="75">
        <v>375000</v>
      </c>
    </row>
    <row r="229" spans="1:2" ht="15" x14ac:dyDescent="0.25">
      <c r="A229" s="98" t="s">
        <v>36</v>
      </c>
      <c r="B229" s="88">
        <f>SUM(B221:B228)</f>
        <v>721295</v>
      </c>
    </row>
    <row r="231" spans="1:2" hidden="1" x14ac:dyDescent="0.2"/>
    <row r="233" spans="1:2" ht="15" x14ac:dyDescent="0.25">
      <c r="A233" s="120" t="s">
        <v>318</v>
      </c>
    </row>
    <row r="234" spans="1:2" ht="15" x14ac:dyDescent="0.2">
      <c r="A234" s="76"/>
      <c r="B234" s="81">
        <v>2017</v>
      </c>
    </row>
    <row r="235" spans="1:2" ht="15" x14ac:dyDescent="0.25">
      <c r="A235" s="98" t="s">
        <v>27</v>
      </c>
      <c r="B235" s="94" t="s">
        <v>368</v>
      </c>
    </row>
    <row r="236" spans="1:2" x14ac:dyDescent="0.2">
      <c r="A236" s="76" t="s">
        <v>359</v>
      </c>
      <c r="B236" s="88">
        <v>0</v>
      </c>
    </row>
    <row r="237" spans="1:2" x14ac:dyDescent="0.2">
      <c r="A237" s="76" t="s">
        <v>29</v>
      </c>
      <c r="B237" s="75">
        <v>58500</v>
      </c>
    </row>
    <row r="238" spans="1:2" x14ac:dyDescent="0.2">
      <c r="A238" s="76" t="s">
        <v>30</v>
      </c>
      <c r="B238" s="91">
        <v>0</v>
      </c>
    </row>
    <row r="239" spans="1:2" x14ac:dyDescent="0.2">
      <c r="A239" s="76" t="s">
        <v>31</v>
      </c>
      <c r="B239" s="91">
        <v>0</v>
      </c>
    </row>
    <row r="240" spans="1:2" x14ac:dyDescent="0.2">
      <c r="A240" s="76" t="s">
        <v>32</v>
      </c>
      <c r="B240" s="75">
        <v>10528530</v>
      </c>
    </row>
    <row r="241" spans="1:2" x14ac:dyDescent="0.2">
      <c r="A241" s="76" t="s">
        <v>33</v>
      </c>
      <c r="B241" s="91">
        <v>0</v>
      </c>
    </row>
    <row r="242" spans="1:2" x14ac:dyDescent="0.2">
      <c r="A242" s="76" t="s">
        <v>34</v>
      </c>
      <c r="B242" s="91">
        <v>0</v>
      </c>
    </row>
    <row r="243" spans="1:2" x14ac:dyDescent="0.2">
      <c r="A243" s="76" t="s">
        <v>35</v>
      </c>
      <c r="B243" s="102">
        <v>0</v>
      </c>
    </row>
    <row r="244" spans="1:2" ht="15" x14ac:dyDescent="0.25">
      <c r="A244" s="98" t="s">
        <v>36</v>
      </c>
      <c r="B244" s="87">
        <f>SUM(B236:B243)</f>
        <v>10587030</v>
      </c>
    </row>
    <row r="246" spans="1:2" ht="15" x14ac:dyDescent="0.25">
      <c r="A246" s="123" t="s">
        <v>358</v>
      </c>
    </row>
    <row r="247" spans="1:2" ht="15" x14ac:dyDescent="0.2">
      <c r="A247" s="76"/>
      <c r="B247" s="81">
        <v>2017</v>
      </c>
    </row>
    <row r="248" spans="1:2" ht="15" x14ac:dyDescent="0.25">
      <c r="A248" s="98" t="s">
        <v>27</v>
      </c>
      <c r="B248" s="94" t="s">
        <v>368</v>
      </c>
    </row>
    <row r="249" spans="1:2" x14ac:dyDescent="0.2">
      <c r="A249" s="76" t="s">
        <v>359</v>
      </c>
      <c r="B249" s="88">
        <v>0</v>
      </c>
    </row>
    <row r="250" spans="1:2" x14ac:dyDescent="0.2">
      <c r="A250" s="76" t="s">
        <v>29</v>
      </c>
      <c r="B250" s="97">
        <v>0</v>
      </c>
    </row>
    <row r="251" spans="1:2" x14ac:dyDescent="0.2">
      <c r="A251" s="76" t="s">
        <v>30</v>
      </c>
      <c r="B251" s="75">
        <v>1338000</v>
      </c>
    </row>
    <row r="252" spans="1:2" x14ac:dyDescent="0.2">
      <c r="A252" s="76" t="s">
        <v>31</v>
      </c>
      <c r="B252" s="91">
        <v>0</v>
      </c>
    </row>
    <row r="253" spans="1:2" x14ac:dyDescent="0.2">
      <c r="A253" s="76" t="s">
        <v>32</v>
      </c>
      <c r="B253" s="97">
        <v>0</v>
      </c>
    </row>
    <row r="254" spans="1:2" x14ac:dyDescent="0.2">
      <c r="A254" s="76" t="s">
        <v>33</v>
      </c>
      <c r="B254" s="91">
        <v>0</v>
      </c>
    </row>
    <row r="255" spans="1:2" x14ac:dyDescent="0.2">
      <c r="A255" s="76" t="s">
        <v>34</v>
      </c>
      <c r="B255" s="91">
        <v>0</v>
      </c>
    </row>
    <row r="256" spans="1:2" x14ac:dyDescent="0.2">
      <c r="A256" s="76" t="s">
        <v>35</v>
      </c>
      <c r="B256" s="102">
        <v>0</v>
      </c>
    </row>
    <row r="257" spans="1:2" ht="15" x14ac:dyDescent="0.25">
      <c r="A257" s="98" t="s">
        <v>36</v>
      </c>
      <c r="B257" s="87">
        <f>SUM(B249:B256)</f>
        <v>1338000</v>
      </c>
    </row>
    <row r="259" spans="1:2" ht="15" x14ac:dyDescent="0.25">
      <c r="A259" s="122" t="s">
        <v>360</v>
      </c>
      <c r="B259" s="101"/>
    </row>
    <row r="260" spans="1:2" ht="15" x14ac:dyDescent="0.2">
      <c r="A260" s="76"/>
      <c r="B260" s="81">
        <v>2017</v>
      </c>
    </row>
    <row r="261" spans="1:2" ht="15" x14ac:dyDescent="0.25">
      <c r="A261" s="98" t="s">
        <v>27</v>
      </c>
      <c r="B261" s="94" t="s">
        <v>368</v>
      </c>
    </row>
    <row r="262" spans="1:2" x14ac:dyDescent="0.2">
      <c r="A262" s="76" t="s">
        <v>359</v>
      </c>
      <c r="B262" s="88">
        <v>0</v>
      </c>
    </row>
    <row r="263" spans="1:2" x14ac:dyDescent="0.2">
      <c r="A263" s="76" t="s">
        <v>29</v>
      </c>
      <c r="B263" s="75">
        <v>0</v>
      </c>
    </row>
    <row r="264" spans="1:2" x14ac:dyDescent="0.2">
      <c r="A264" s="76" t="s">
        <v>30</v>
      </c>
      <c r="B264" s="75">
        <v>0</v>
      </c>
    </row>
    <row r="265" spans="1:2" x14ac:dyDescent="0.2">
      <c r="A265" s="76" t="s">
        <v>31</v>
      </c>
      <c r="B265" s="91">
        <v>0</v>
      </c>
    </row>
    <row r="266" spans="1:2" x14ac:dyDescent="0.2">
      <c r="A266" s="76" t="s">
        <v>32</v>
      </c>
      <c r="B266" s="97">
        <v>0</v>
      </c>
    </row>
    <row r="267" spans="1:2" x14ac:dyDescent="0.2">
      <c r="A267" s="76" t="s">
        <v>33</v>
      </c>
      <c r="B267" s="91">
        <v>0</v>
      </c>
    </row>
    <row r="268" spans="1:2" x14ac:dyDescent="0.2">
      <c r="A268" s="76" t="s">
        <v>34</v>
      </c>
      <c r="B268" s="75">
        <v>60000</v>
      </c>
    </row>
    <row r="269" spans="1:2" x14ac:dyDescent="0.2">
      <c r="A269" s="76" t="s">
        <v>35</v>
      </c>
      <c r="B269" s="102">
        <v>0</v>
      </c>
    </row>
    <row r="270" spans="1:2" ht="15" x14ac:dyDescent="0.25">
      <c r="A270" s="98" t="s">
        <v>36</v>
      </c>
      <c r="B270" s="87">
        <f>SUM(B262:B269)</f>
        <v>60000</v>
      </c>
    </row>
  </sheetData>
  <pageMargins left="0.25" right="0.25" top="0.25" bottom="0.25" header="0.05" footer="0.05"/>
  <pageSetup scale="73" orientation="landscape" r:id="rId1"/>
  <rowBreaks count="3" manualBreakCount="3">
    <brk id="47" max="10" man="1"/>
    <brk id="102" max="10" man="1"/>
    <brk id="158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8"/>
  <sheetViews>
    <sheetView topLeftCell="A28" workbookViewId="0">
      <selection activeCell="G19" sqref="G19"/>
    </sheetView>
  </sheetViews>
  <sheetFormatPr defaultRowHeight="15" x14ac:dyDescent="0.25"/>
  <cols>
    <col min="1" max="1" width="20.28515625" bestFit="1" customWidth="1"/>
    <col min="2" max="3" width="15.140625" bestFit="1" customWidth="1"/>
    <col min="4" max="4" width="14.42578125" bestFit="1" customWidth="1"/>
    <col min="5" max="5" width="11.28515625" bestFit="1" customWidth="1"/>
  </cols>
  <sheetData>
    <row r="3" spans="1:5" x14ac:dyDescent="0.25">
      <c r="A3" t="s">
        <v>319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>
        <f>'Gen Admin'!B6+'Gen Admin'!B20+'Gen Admin'!B34+'Gen Admin'!B48+'Gen Admin'!B62+'Gen Admin'!B76+'Gen Admin'!B90</f>
        <v>2643980</v>
      </c>
      <c r="C6" s="26">
        <f>'Gen Admin'!C6+'Gen Admin'!C20+'Gen Admin'!C34+'Gen Admin'!C48+'Gen Admin'!C62+'Gen Admin'!C76+'Gen Admin'!C90</f>
        <v>3551550</v>
      </c>
      <c r="D6" s="26">
        <f>'Gen Admin'!D6+'Gen Admin'!D20+'Gen Admin'!D34+'Gen Admin'!D48+'Gen Admin'!D62+'Gen Admin'!D76+'Gen Admin'!D90</f>
        <v>3862034</v>
      </c>
      <c r="E6" s="15">
        <f>IFERROR(((D6-C6)/C6),(IF(D6=0,0,1)))*100</f>
        <v>8.7422111472455679</v>
      </c>
    </row>
    <row r="7" spans="1:5" x14ac:dyDescent="0.25">
      <c r="A7" s="6" t="s">
        <v>29</v>
      </c>
      <c r="B7" s="26">
        <f>'Gen Admin'!B7+'Gen Admin'!B21+'Gen Admin'!B35+'Gen Admin'!B49+'Gen Admin'!B63+'Gen Admin'!B77+'Gen Admin'!B91</f>
        <v>615499</v>
      </c>
      <c r="C7" s="26">
        <f>'Gen Admin'!C7+'Gen Admin'!C21+'Gen Admin'!C35+'Gen Admin'!C49+'Gen Admin'!C63+'Gen Admin'!C77+'Gen Admin'!C91</f>
        <v>735403</v>
      </c>
      <c r="D7" s="26">
        <f>'Gen Admin'!D7+'Gen Admin'!D21+'Gen Admin'!D35+'Gen Admin'!D49+'Gen Admin'!D63+'Gen Admin'!D77+'Gen Admin'!D91</f>
        <v>740640</v>
      </c>
      <c r="E7" s="15">
        <f t="shared" ref="E7:E14" si="0">IFERROR(((D7-C7)/C7),(IF(D7=0,0,1)))*100</f>
        <v>0.71212654830072764</v>
      </c>
    </row>
    <row r="8" spans="1:5" x14ac:dyDescent="0.25">
      <c r="A8" s="6" t="s">
        <v>30</v>
      </c>
      <c r="B8" s="26">
        <f>'Gen Admin'!B8+'Gen Admin'!B22+'Gen Admin'!B36+'Gen Admin'!B50+'Gen Admin'!B64+'Gen Admin'!B78+'Gen Admin'!B92</f>
        <v>111238</v>
      </c>
      <c r="C8" s="26">
        <f>'Gen Admin'!C8+'Gen Admin'!C22+'Gen Admin'!C36+'Gen Admin'!C50+'Gen Admin'!C64+'Gen Admin'!C78+'Gen Admin'!C92</f>
        <v>135795</v>
      </c>
      <c r="D8" s="26">
        <f>'Gen Admin'!D8+'Gen Admin'!D22+'Gen Admin'!D36+'Gen Admin'!D50+'Gen Admin'!D64+'Gen Admin'!D78+'Gen Admin'!D92</f>
        <v>108470</v>
      </c>
      <c r="E8" s="15">
        <f t="shared" si="0"/>
        <v>-20.122243087006151</v>
      </c>
    </row>
    <row r="9" spans="1:5" x14ac:dyDescent="0.25">
      <c r="A9" s="6" t="s">
        <v>31</v>
      </c>
      <c r="B9" s="26">
        <f>'Gen Admin'!B9+'Gen Admin'!B23+'Gen Admin'!B37+'Gen Admin'!B51+'Gen Admin'!B65+'Gen Admin'!B79+'Gen Admin'!B93</f>
        <v>181380</v>
      </c>
      <c r="C9" s="26">
        <f>'Gen Admin'!C9+'Gen Admin'!C23+'Gen Admin'!C37+'Gen Admin'!C51+'Gen Admin'!C65+'Gen Admin'!C79+'Gen Admin'!C93</f>
        <v>245242</v>
      </c>
      <c r="D9" s="26">
        <f>'Gen Admin'!D9+'Gen Admin'!D23+'Gen Admin'!D37+'Gen Admin'!D51+'Gen Admin'!D65+'Gen Admin'!D79+'Gen Admin'!D93</f>
        <v>220992</v>
      </c>
      <c r="E9" s="15">
        <f t="shared" si="0"/>
        <v>-9.8881920715048803</v>
      </c>
    </row>
    <row r="10" spans="1:5" x14ac:dyDescent="0.25">
      <c r="A10" s="6" t="s">
        <v>32</v>
      </c>
      <c r="B10" s="26">
        <f>'Gen Admin'!B10+'Gen Admin'!B24+'Gen Admin'!B38+'Gen Admin'!B52+'Gen Admin'!B66+'Gen Admin'!B80+'Gen Admin'!B94</f>
        <v>0</v>
      </c>
      <c r="C10" s="26">
        <f>'Gen Admin'!C10+'Gen Admin'!C24+'Gen Admin'!C38+'Gen Admin'!C52+'Gen Admin'!C66+'Gen Admin'!C80+'Gen Admin'!C94</f>
        <v>0</v>
      </c>
      <c r="D10" s="26">
        <f>'Gen Admin'!D10+'Gen Admin'!D24+'Gen Admin'!D38+'Gen Admin'!D52+'Gen Admin'!D66+'Gen Admin'!D80+'Gen Admin'!D94</f>
        <v>0</v>
      </c>
      <c r="E10" s="15">
        <f t="shared" si="0"/>
        <v>0</v>
      </c>
    </row>
    <row r="11" spans="1:5" x14ac:dyDescent="0.25">
      <c r="A11" s="6" t="s">
        <v>33</v>
      </c>
      <c r="B11" s="26">
        <f>'Gen Admin'!B11+'Gen Admin'!B25+'Gen Admin'!B39+'Gen Admin'!B53+'Gen Admin'!B67+'Gen Admin'!B81+'Gen Admin'!B95</f>
        <v>0</v>
      </c>
      <c r="C11" s="26">
        <f>'Gen Admin'!C11+'Gen Admin'!C25+'Gen Admin'!C39+'Gen Admin'!C53+'Gen Admin'!C67+'Gen Admin'!C81+'Gen Admin'!C95</f>
        <v>0</v>
      </c>
      <c r="D11" s="26">
        <f>'Gen Admin'!D11+'Gen Admin'!D25+'Gen Admin'!D39+'Gen Admin'!D53+'Gen Admin'!D67+'Gen Admin'!D81+'Gen Admin'!D95</f>
        <v>0</v>
      </c>
      <c r="E11" s="15">
        <f t="shared" si="0"/>
        <v>0</v>
      </c>
    </row>
    <row r="12" spans="1:5" x14ac:dyDescent="0.25">
      <c r="A12" s="6" t="s">
        <v>34</v>
      </c>
      <c r="B12" s="26">
        <f>'Gen Admin'!B12+'Gen Admin'!B26+'Gen Admin'!B40+'Gen Admin'!B54+'Gen Admin'!B68+'Gen Admin'!B82+'Gen Admin'!B96</f>
        <v>0</v>
      </c>
      <c r="C12" s="26">
        <f>'Gen Admin'!C12+'Gen Admin'!C26+'Gen Admin'!C40+'Gen Admin'!C54+'Gen Admin'!C68+'Gen Admin'!C82+'Gen Admin'!C96</f>
        <v>0</v>
      </c>
      <c r="D12" s="26">
        <f>'Gen Admin'!D12+'Gen Admin'!D26+'Gen Admin'!D40+'Gen Admin'!D54+'Gen Admin'!D68+'Gen Admin'!D82+'Gen Admin'!D96</f>
        <v>0</v>
      </c>
      <c r="E12" s="15">
        <f t="shared" si="0"/>
        <v>0</v>
      </c>
    </row>
    <row r="13" spans="1:5" x14ac:dyDescent="0.25">
      <c r="A13" s="6" t="s">
        <v>35</v>
      </c>
      <c r="B13" s="26">
        <f>'Gen Admin'!B13+'Gen Admin'!B27+'Gen Admin'!B41+'Gen Admin'!B55+'Gen Admin'!B69+'Gen Admin'!B83+'Gen Admin'!B97</f>
        <v>3528</v>
      </c>
      <c r="C13" s="26">
        <f>'Gen Admin'!C13+'Gen Admin'!C27+'Gen Admin'!C41+'Gen Admin'!C55+'Gen Admin'!C69+'Gen Admin'!C83+'Gen Admin'!C97</f>
        <v>5512</v>
      </c>
      <c r="D13" s="26">
        <f>'Gen Admin'!D13+'Gen Admin'!D27+'Gen Admin'!D41+'Gen Admin'!D55+'Gen Admin'!D69+'Gen Admin'!D83+'Gen Admin'!D97</f>
        <v>3686</v>
      </c>
      <c r="E13" s="13">
        <f t="shared" si="0"/>
        <v>-33.127721335268504</v>
      </c>
    </row>
    <row r="14" spans="1:5" x14ac:dyDescent="0.25">
      <c r="A14" s="10" t="s">
        <v>36</v>
      </c>
      <c r="B14" s="18">
        <f>SUM(B6:B13)</f>
        <v>3555625</v>
      </c>
      <c r="C14" s="18">
        <f>SUM(C6:C13)</f>
        <v>4673502</v>
      </c>
      <c r="D14" s="17">
        <f>SUM(D6:D13)</f>
        <v>4935822</v>
      </c>
      <c r="E14" s="15">
        <f t="shared" si="0"/>
        <v>5.6129215307921125</v>
      </c>
    </row>
    <row r="17" spans="1:5" x14ac:dyDescent="0.25">
      <c r="A17" t="s">
        <v>327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>
        <f>PFES!B6+PFES!B20+PFES!B34+PFES!B49+PFES!B63+PFES!B77+PFES!B91+PFES!B105+PFES!B119+PFES!B133+PFES!B147</f>
        <v>13072503</v>
      </c>
      <c r="C20" s="26">
        <f>PFES!C6+PFES!C20+PFES!C34+PFES!C49+PFES!C63+PFES!C77+PFES!C91+PFES!C105+PFES!C119+PFES!C133+PFES!C147</f>
        <v>13487990</v>
      </c>
      <c r="D20" s="26">
        <f>PFES!D6+PFES!D20+PFES!D34+PFES!D49+PFES!D63+PFES!D77+PFES!D91+PFES!D105+PFES!D119+PFES!D133+PFES!D147</f>
        <v>13840119</v>
      </c>
      <c r="E20" s="15">
        <f>IFERROR(((D20-C20)/C20),(IF(D20=0,0,1)))*100</f>
        <v>2.6106855061428722</v>
      </c>
    </row>
    <row r="21" spans="1:5" x14ac:dyDescent="0.25">
      <c r="A21" s="6" t="s">
        <v>29</v>
      </c>
      <c r="B21" s="26">
        <f>PFES!B7+PFES!B21+PFES!B35+PFES!B50+PFES!B64+PFES!B78+PFES!B92+PFES!B106+PFES!B120+PFES!B134+PFES!B148</f>
        <v>2878537</v>
      </c>
      <c r="C21" s="26">
        <f>PFES!C7+PFES!C21+PFES!C35+PFES!C50+PFES!C64+PFES!C78+PFES!C92+PFES!C106+PFES!C120+PFES!C134+PFES!C148</f>
        <v>2966683</v>
      </c>
      <c r="D21" s="26">
        <f>PFES!D7+PFES!D21+PFES!D35+PFES!D50+PFES!D64+PFES!D78+PFES!D92+PFES!D106+PFES!D120+PFES!D134+PFES!D148</f>
        <v>3030581</v>
      </c>
      <c r="E21" s="15">
        <f t="shared" ref="E21:E28" si="1">IFERROR(((D21-C21)/C21),(IF(D21=0,0,1)))*100</f>
        <v>2.1538533102458199</v>
      </c>
    </row>
    <row r="22" spans="1:5" x14ac:dyDescent="0.25">
      <c r="A22" s="6" t="s">
        <v>30</v>
      </c>
      <c r="B22" s="26">
        <f>PFES!B8+PFES!B22+PFES!B36+PFES!B51+PFES!B65+PFES!B79+PFES!B93+PFES!B107+PFES!B121+PFES!B135+PFES!B149</f>
        <v>1282222</v>
      </c>
      <c r="C22" s="26">
        <f>PFES!C8+PFES!C22+PFES!C36+PFES!C51+PFES!C65+PFES!C79+PFES!C93+PFES!C107+PFES!C121+PFES!C135+PFES!C149</f>
        <v>1408938</v>
      </c>
      <c r="D22" s="26">
        <f>PFES!D8+PFES!D22+PFES!D36+PFES!D51+PFES!D65+PFES!D79+PFES!D93+PFES!D107+PFES!D121+PFES!D135+PFES!D149</f>
        <v>1594222</v>
      </c>
      <c r="E22" s="15">
        <f t="shared" si="1"/>
        <v>13.150614150516205</v>
      </c>
    </row>
    <row r="23" spans="1:5" x14ac:dyDescent="0.25">
      <c r="A23" s="6" t="s">
        <v>31</v>
      </c>
      <c r="B23" s="26">
        <f>PFES!B9+PFES!B23+PFES!B37+PFES!B52+PFES!B66+PFES!B80+PFES!B94+PFES!B108+PFES!B122+PFES!B136+PFES!B150</f>
        <v>1496229</v>
      </c>
      <c r="C23" s="26">
        <f>PFES!C9+PFES!C23+PFES!C37+PFES!C52+PFES!C66+PFES!C80+PFES!C94+PFES!C108+PFES!C122+PFES!C136+PFES!C150</f>
        <v>1459327</v>
      </c>
      <c r="D23" s="26">
        <f>PFES!D9+PFES!D23+PFES!D37+PFES!D52+PFES!D66+PFES!D80+PFES!D94+PFES!D108+PFES!D122+PFES!D136+PFES!D150</f>
        <v>1559441</v>
      </c>
      <c r="E23" s="15">
        <f t="shared" si="1"/>
        <v>6.8602855974020898</v>
      </c>
    </row>
    <row r="24" spans="1:5" x14ac:dyDescent="0.25">
      <c r="A24" s="6" t="s">
        <v>32</v>
      </c>
      <c r="B24" s="26">
        <f>PFES!B10+PFES!B24+PFES!B38+PFES!B53+PFES!B67+PFES!B81+PFES!B95+PFES!B109+PFES!B123+PFES!B137+PFES!B151</f>
        <v>0</v>
      </c>
      <c r="C24" s="26">
        <f>PFES!C10+PFES!C24+PFES!C38+PFES!C53+PFES!C67+PFES!C81+PFES!C95+PFES!C109+PFES!C123+PFES!C137+PFES!C151</f>
        <v>0</v>
      </c>
      <c r="D24" s="26">
        <f>PFES!D10+PFES!D24+PFES!D38+PFES!D53+PFES!D67+PFES!D81+PFES!D95+PFES!D109+PFES!D123+PFES!D137+PFES!D151</f>
        <v>0</v>
      </c>
      <c r="E24" s="15">
        <f t="shared" si="1"/>
        <v>0</v>
      </c>
    </row>
    <row r="25" spans="1:5" x14ac:dyDescent="0.25">
      <c r="A25" s="6" t="s">
        <v>33</v>
      </c>
      <c r="B25" s="26">
        <f>PFES!B11+PFES!B25+PFES!B39+PFES!B54+PFES!B68+PFES!B82+PFES!B96+PFES!B110+PFES!B124+PFES!B138+PFES!B152</f>
        <v>0</v>
      </c>
      <c r="C25" s="26">
        <f>PFES!C11+PFES!C25+PFES!C39+PFES!C54+PFES!C68+PFES!C82+PFES!C96+PFES!C110+PFES!C124+PFES!C138+PFES!C152</f>
        <v>0</v>
      </c>
      <c r="D25" s="26">
        <f>PFES!D11+PFES!D25+PFES!D39+PFES!D54+PFES!D68+PFES!D82+PFES!D96+PFES!D110+PFES!D124+PFES!D138+PFES!D152</f>
        <v>0</v>
      </c>
      <c r="E25" s="15">
        <f t="shared" si="1"/>
        <v>0</v>
      </c>
    </row>
    <row r="26" spans="1:5" x14ac:dyDescent="0.25">
      <c r="A26" s="6" t="s">
        <v>34</v>
      </c>
      <c r="B26" s="26">
        <f>PFES!B12+PFES!B26+PFES!B40+PFES!B55+PFES!B69+PFES!B83+PFES!B97+PFES!B111+PFES!B125+PFES!B139+PFES!B153</f>
        <v>0</v>
      </c>
      <c r="C26" s="26">
        <f>PFES!C12+PFES!C26+PFES!C40+PFES!C55+PFES!C69+PFES!C83+PFES!C97+PFES!C111+PFES!C125+PFES!C139+PFES!C153</f>
        <v>0</v>
      </c>
      <c r="D26" s="26">
        <f>PFES!D12+PFES!D26+PFES!D40+PFES!D55+PFES!D69+PFES!D83+PFES!D97+PFES!D111+PFES!D125+PFES!D139+PFES!D153</f>
        <v>0</v>
      </c>
      <c r="E26" s="15">
        <f t="shared" si="1"/>
        <v>0</v>
      </c>
    </row>
    <row r="27" spans="1:5" x14ac:dyDescent="0.25">
      <c r="A27" s="6" t="s">
        <v>35</v>
      </c>
      <c r="B27" s="26">
        <f>PFES!B13+PFES!B27+PFES!B41+PFES!B56+PFES!B70+PFES!B84+PFES!B98+PFES!B112+PFES!B126+PFES!B140+PFES!B154</f>
        <v>483902</v>
      </c>
      <c r="C27" s="26">
        <f>PFES!C13+PFES!C27+PFES!C41+PFES!C56+PFES!C70+PFES!C84+PFES!C98+PFES!C112+PFES!C126+PFES!C140+PFES!C154</f>
        <v>496373</v>
      </c>
      <c r="D27" s="26">
        <f>PFES!D13+PFES!D27+PFES!D41+PFES!D56+PFES!D70+PFES!D84+PFES!D98+PFES!D112+PFES!D126+PFES!D140+PFES!D154</f>
        <v>532334</v>
      </c>
      <c r="E27" s="13">
        <f t="shared" si="1"/>
        <v>7.2447534414643826</v>
      </c>
    </row>
    <row r="28" spans="1:5" x14ac:dyDescent="0.25">
      <c r="A28" s="10" t="s">
        <v>36</v>
      </c>
      <c r="B28" s="18">
        <f>SUM(B20:B27)</f>
        <v>19213393</v>
      </c>
      <c r="C28" s="18">
        <f>SUM(C20:C27)</f>
        <v>19819311</v>
      </c>
      <c r="D28" s="17">
        <f>SUM(D20:D27)</f>
        <v>20556697</v>
      </c>
      <c r="E28" s="15">
        <f t="shared" si="1"/>
        <v>3.7205430602506819</v>
      </c>
    </row>
    <row r="31" spans="1:5" x14ac:dyDescent="0.25">
      <c r="A31" t="s">
        <v>339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>
        <f>Police!B230+Police!B216+Police!B202+Police!B188+Police!B174+Police!B160+Police!B146+Police!B132+Police!B118+Police!B104+Police!B90+Police!B76+Police!B62+Police!B48+Police!B34+Police!B20+Police!B6</f>
        <v>45923103</v>
      </c>
      <c r="C34" s="26">
        <f>Police!C230+Police!C216+Police!C202+Police!C188+Police!C174+Police!C160+Police!C146+Police!C132+Police!C118+Police!C104+Police!C90+Police!C76+Police!C62+Police!C48+Police!C34+Police!C20+Police!C6</f>
        <v>48223583</v>
      </c>
      <c r="D34" s="26">
        <f>Police!D230+Police!D216+Police!D202+Police!D188+Police!D174+Police!D160+Police!D146+Police!D132+Police!D118+Police!D104+Police!D90+Police!D76+Police!D62+Police!D48+Police!D34+Police!D20+Police!D6</f>
        <v>49030548</v>
      </c>
      <c r="E34" s="15">
        <f>IFERROR(((D34-C34)/C34),(IF(D34=0,0,1)))*100</f>
        <v>1.6733825024988294</v>
      </c>
    </row>
    <row r="35" spans="1:5" x14ac:dyDescent="0.25">
      <c r="A35" s="6" t="s">
        <v>29</v>
      </c>
      <c r="B35" s="26">
        <f>Police!B231+Police!B217+Police!B203+Police!B189+Police!B175+Police!B161+Police!B147+Police!B133+Police!B119+Police!B105+Police!B91+Police!B77+Police!B63+Police!B49+Police!B35+Police!B21+Police!B7</f>
        <v>2949383</v>
      </c>
      <c r="C35" s="26">
        <f>Police!C231+Police!C217+Police!C203+Police!C189+Police!C175+Police!C161+Police!C147+Police!C133+Police!C119+Police!C105+Police!C91+Police!C77+Police!C63+Police!C49+Police!C35+Police!C21+Police!C7</f>
        <v>3312088</v>
      </c>
      <c r="D35" s="26">
        <f>Police!D231+Police!D217+Police!D203+Police!D189+Police!D175+Police!D161+Police!D147+Police!D133+Police!D119+Police!D105+Police!D91+Police!D77+Police!D63+Police!D49+Police!D35+Police!D21+Police!D7</f>
        <v>3368738</v>
      </c>
      <c r="E35" s="15">
        <f t="shared" ref="E35:E42" si="2">IFERROR(((D35-C35)/C35),(IF(D35=0,0,1)))*100</f>
        <v>1.7104014144551716</v>
      </c>
    </row>
    <row r="36" spans="1:5" x14ac:dyDescent="0.25">
      <c r="A36" s="6" t="s">
        <v>30</v>
      </c>
      <c r="B36" s="26">
        <f>Police!B232+Police!B218+Police!B204+Police!B190+Police!B176+Police!B162+Police!B148+Police!B134+Police!B120+Police!B106+Police!B92+Police!B78+Police!B64+Police!B50+Police!B36+Police!B22+Police!B8</f>
        <v>3298294</v>
      </c>
      <c r="C36" s="26">
        <f>Police!C232+Police!C218+Police!C204+Police!C190+Police!C176+Police!C162+Police!C148+Police!C134+Police!C120+Police!C106+Police!C92+Police!C78+Police!C64+Police!C50+Police!C36+Police!C22+Police!C8</f>
        <v>3607151</v>
      </c>
      <c r="D36" s="26">
        <f>Police!D232+Police!D218+Police!D204+Police!D190+Police!D176+Police!D162+Police!D148+Police!D134+Police!D120+Police!D106+Police!D92+Police!D78+Police!D64+Police!D50+Police!D36+Police!D22+Police!D8</f>
        <v>3648410</v>
      </c>
      <c r="E36" s="15">
        <f t="shared" si="2"/>
        <v>1.143811279317112</v>
      </c>
    </row>
    <row r="37" spans="1:5" x14ac:dyDescent="0.25">
      <c r="A37" s="6" t="s">
        <v>31</v>
      </c>
      <c r="B37" s="26">
        <f>Police!B233+Police!B219+Police!B205+Police!B191+Police!B177+Police!B163+Police!B149+Police!B135+Police!B121+Police!B107+Police!B93+Police!B79+Police!B65+Police!B51+Police!B37+Police!B23+Police!B9</f>
        <v>3441542</v>
      </c>
      <c r="C37" s="26">
        <f>Police!C233+Police!C219+Police!C205+Police!C191+Police!C177+Police!C163+Police!C149+Police!C135+Police!C121+Police!C107+Police!C93+Police!C79+Police!C65+Police!C51+Police!C37+Police!C23+Police!C9</f>
        <v>3510672</v>
      </c>
      <c r="D37" s="26">
        <f>Police!D233+Police!D219+Police!D205+Police!D191+Police!D177+Police!D163+Police!D149+Police!D135+Police!D121+Police!D107+Police!D93+Police!D79+Police!D65+Police!D51+Police!D37+Police!D23+Police!D9</f>
        <v>3515811</v>
      </c>
      <c r="E37" s="15">
        <f t="shared" si="2"/>
        <v>0.14638223109421786</v>
      </c>
    </row>
    <row r="38" spans="1:5" x14ac:dyDescent="0.25">
      <c r="A38" s="6" t="s">
        <v>32</v>
      </c>
      <c r="B38" s="26">
        <f>Police!B234+Police!B220+Police!B206+Police!B192+Police!B178+Police!B164+Police!B150+Police!B136+Police!B122+Police!B108+Police!B94+Police!B80+Police!B66+Police!B52+Police!B38+Police!B24+Police!B10</f>
        <v>24634</v>
      </c>
      <c r="C38" s="26">
        <f>Police!C234+Police!C220+Police!C206+Police!C192+Police!C178+Police!C164+Police!C150+Police!C136+Police!C122+Police!C108+Police!C94+Police!C80+Police!C66+Police!C52+Police!C38+Police!C24+Police!C10</f>
        <v>54743</v>
      </c>
      <c r="D38" s="26">
        <f>Police!D234+Police!D220+Police!D206+Police!D192+Police!D178+Police!D164+Police!D150+Police!D136+Police!D122+Police!D108+Police!D94+Police!D80+Police!D66+Police!D52+Police!D38+Police!D24+Police!D10</f>
        <v>39000</v>
      </c>
      <c r="E38" s="15">
        <f t="shared" si="2"/>
        <v>-28.758014723343621</v>
      </c>
    </row>
    <row r="39" spans="1:5" x14ac:dyDescent="0.25">
      <c r="A39" s="6" t="s">
        <v>33</v>
      </c>
      <c r="B39" s="26">
        <f>Police!B235+Police!B221+Police!B207+Police!B193+Police!B179+Police!B165+Police!B151+Police!B137+Police!B123+Police!B109+Police!B95+Police!B81+Police!B67+Police!B53+Police!B39+Police!B25+Police!B11</f>
        <v>0</v>
      </c>
      <c r="C39" s="26">
        <f>Police!C235+Police!C221+Police!C207+Police!C193+Police!C179+Police!C165+Police!C151+Police!C137+Police!C123+Police!C109+Police!C95+Police!C81+Police!C67+Police!C53+Police!C39+Police!C25+Police!C11</f>
        <v>0</v>
      </c>
      <c r="D39" s="26">
        <f>Police!D235+Police!D221+Police!D207+Police!D193+Police!D179+Police!D165+Police!D151+Police!D137+Police!D123+Police!D109+Police!D95+Police!D81+Police!D67+Police!D53+Police!D39+Police!D25+Police!D11</f>
        <v>0</v>
      </c>
      <c r="E39" s="15">
        <f t="shared" si="2"/>
        <v>0</v>
      </c>
    </row>
    <row r="40" spans="1:5" x14ac:dyDescent="0.25">
      <c r="A40" s="6" t="s">
        <v>34</v>
      </c>
      <c r="B40" s="26">
        <f>Police!B236+Police!B222+Police!B208+Police!B194+Police!B180+Police!B166+Police!B152+Police!B138+Police!B124+Police!B110+Police!B96+Police!B82+Police!B68+Police!B54+Police!B40+Police!B26+Police!B12</f>
        <v>0</v>
      </c>
      <c r="C40" s="26">
        <f>Police!C236+Police!C222+Police!C208+Police!C194+Police!C180+Police!C166+Police!C152+Police!C138+Police!C124+Police!C110+Police!C96+Police!C82+Police!C68+Police!C54+Police!C40+Police!C26+Police!C12</f>
        <v>45600</v>
      </c>
      <c r="D40" s="26">
        <f>Police!D236+Police!D222+Police!D208+Police!D194+Police!D180+Police!D166+Police!D152+Police!D138+Police!D124+Police!D110+Police!D96+Police!D82+Police!D68+Police!D54+Police!D40+Police!D26+Police!D12</f>
        <v>22800</v>
      </c>
      <c r="E40" s="15">
        <f t="shared" si="2"/>
        <v>-50</v>
      </c>
    </row>
    <row r="41" spans="1:5" x14ac:dyDescent="0.25">
      <c r="A41" s="6" t="s">
        <v>35</v>
      </c>
      <c r="B41" s="26">
        <f>Police!B237+Police!B223+Police!B209+Police!B195+Police!B181+Police!B167+Police!B153+Police!B139+Police!B125+Police!B111+Police!B97+Police!B83+Police!B69+Police!B55+Police!B41+Police!B27+Police!B13</f>
        <v>1875127</v>
      </c>
      <c r="C41" s="26">
        <f>Police!C237+Police!C223+Police!C209+Police!C195+Police!C181+Police!C167+Police!C153+Police!C139+Police!C125+Police!C111+Police!C97+Police!C83+Police!C69+Police!C55+Police!C41+Police!C27+Police!C13</f>
        <v>1929137</v>
      </c>
      <c r="D41" s="26">
        <f>Police!D237+Police!D223+Police!D209+Police!D195+Police!D181+Police!D167+Police!D153+Police!D139+Police!D125+Police!D111+Police!D97+Police!D83+Police!D69+Police!D55+Police!D41+Police!D27+Police!D13</f>
        <v>2122269</v>
      </c>
      <c r="E41" s="13">
        <f t="shared" si="2"/>
        <v>10.011315940754855</v>
      </c>
    </row>
    <row r="42" spans="1:5" x14ac:dyDescent="0.25">
      <c r="A42" s="10" t="s">
        <v>36</v>
      </c>
      <c r="B42" s="18">
        <f>SUM(B34:B41)</f>
        <v>57512083</v>
      </c>
      <c r="C42" s="18">
        <f>SUM(C34:C41)</f>
        <v>60682974</v>
      </c>
      <c r="D42" s="17">
        <f>SUM(D34:D41)</f>
        <v>61747576</v>
      </c>
      <c r="E42" s="15">
        <f t="shared" si="2"/>
        <v>1.7543668838643274</v>
      </c>
    </row>
    <row r="45" spans="1:5" x14ac:dyDescent="0.25">
      <c r="A45" t="s">
        <v>319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/>
      <c r="C48" s="26"/>
      <c r="D48" s="26"/>
      <c r="E48" s="15">
        <f>IFERROR(((D48-C48)/C48),(IF(D48=0,0,1)))*100</f>
        <v>0</v>
      </c>
    </row>
    <row r="49" spans="1:5" x14ac:dyDescent="0.25">
      <c r="A49" s="6" t="s">
        <v>29</v>
      </c>
      <c r="B49" s="27"/>
      <c r="C49" s="27"/>
      <c r="D49" s="27"/>
      <c r="E49" s="15">
        <f t="shared" ref="E49:E56" si="3">IFERROR(((D49-C49)/C49),(IF(D49=0,0,1)))*100</f>
        <v>0</v>
      </c>
    </row>
    <row r="50" spans="1:5" x14ac:dyDescent="0.25">
      <c r="A50" s="6" t="s">
        <v>30</v>
      </c>
      <c r="B50" s="27"/>
      <c r="C50" s="27"/>
      <c r="D50" s="27"/>
      <c r="E50" s="15">
        <f t="shared" si="3"/>
        <v>0</v>
      </c>
    </row>
    <row r="51" spans="1:5" x14ac:dyDescent="0.25">
      <c r="A51" s="6" t="s">
        <v>31</v>
      </c>
      <c r="B51" s="27"/>
      <c r="C51" s="27"/>
      <c r="D51" s="27"/>
      <c r="E51" s="15">
        <f t="shared" si="3"/>
        <v>0</v>
      </c>
    </row>
    <row r="52" spans="1:5" x14ac:dyDescent="0.25">
      <c r="A52" s="6" t="s">
        <v>32</v>
      </c>
      <c r="B52" s="27"/>
      <c r="C52" s="27"/>
      <c r="D52" s="27"/>
      <c r="E52" s="15">
        <f t="shared" si="3"/>
        <v>0</v>
      </c>
    </row>
    <row r="53" spans="1:5" x14ac:dyDescent="0.25">
      <c r="A53" s="6" t="s">
        <v>33</v>
      </c>
      <c r="B53" s="30"/>
      <c r="C53" s="27"/>
      <c r="D53" s="27"/>
      <c r="E53" s="15">
        <f t="shared" si="3"/>
        <v>0</v>
      </c>
    </row>
    <row r="54" spans="1:5" x14ac:dyDescent="0.25">
      <c r="A54" s="6" t="s">
        <v>34</v>
      </c>
      <c r="B54" s="27"/>
      <c r="C54" s="27"/>
      <c r="D54" s="27"/>
      <c r="E54" s="15">
        <f t="shared" si="3"/>
        <v>0</v>
      </c>
    </row>
    <row r="55" spans="1:5" x14ac:dyDescent="0.25">
      <c r="A55" s="6" t="s">
        <v>35</v>
      </c>
      <c r="B55" s="27"/>
      <c r="C55" s="27"/>
      <c r="D55" s="27"/>
      <c r="E55" s="13">
        <f t="shared" si="3"/>
        <v>0</v>
      </c>
    </row>
    <row r="56" spans="1:5" x14ac:dyDescent="0.25">
      <c r="A56" s="10" t="s">
        <v>36</v>
      </c>
      <c r="B56" s="18">
        <f>SUM(B48:B55)</f>
        <v>0</v>
      </c>
      <c r="C56" s="18">
        <f>SUM(C48:C55)</f>
        <v>0</v>
      </c>
      <c r="D56" s="17">
        <f>SUM(D48:D55)</f>
        <v>0</v>
      </c>
      <c r="E56" s="15">
        <f t="shared" si="3"/>
        <v>0</v>
      </c>
    </row>
    <row r="59" spans="1:5" x14ac:dyDescent="0.25">
      <c r="A59" t="s">
        <v>319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/>
      <c r="D62" s="26"/>
      <c r="E62" s="15">
        <f>IFERROR(((D62-C62)/C62),(IF(D62=0,0,1)))*100</f>
        <v>0</v>
      </c>
    </row>
    <row r="63" spans="1:5" x14ac:dyDescent="0.25">
      <c r="A63" s="6" t="s">
        <v>29</v>
      </c>
      <c r="B63" s="27"/>
      <c r="C63" s="27"/>
      <c r="D63" s="27"/>
      <c r="E63" s="15">
        <f t="shared" ref="E63:E70" si="4">IFERROR(((D63-C63)/C63),(IF(D63=0,0,1)))*100</f>
        <v>0</v>
      </c>
    </row>
    <row r="64" spans="1:5" x14ac:dyDescent="0.25">
      <c r="A64" s="6" t="s">
        <v>30</v>
      </c>
      <c r="B64" s="27"/>
      <c r="C64" s="27"/>
      <c r="D64" s="27"/>
      <c r="E64" s="15">
        <f t="shared" si="4"/>
        <v>0</v>
      </c>
    </row>
    <row r="65" spans="1:5" x14ac:dyDescent="0.25">
      <c r="A65" s="6" t="s">
        <v>31</v>
      </c>
      <c r="B65" s="27"/>
      <c r="C65" s="27"/>
      <c r="D65" s="27"/>
      <c r="E65" s="15">
        <f t="shared" si="4"/>
        <v>0</v>
      </c>
    </row>
    <row r="66" spans="1:5" x14ac:dyDescent="0.25">
      <c r="A66" s="6" t="s">
        <v>32</v>
      </c>
      <c r="B66" s="27"/>
      <c r="C66" s="27"/>
      <c r="D66" s="27"/>
      <c r="E66" s="15">
        <f t="shared" si="4"/>
        <v>0</v>
      </c>
    </row>
    <row r="67" spans="1:5" x14ac:dyDescent="0.25">
      <c r="A67" s="6" t="s">
        <v>33</v>
      </c>
      <c r="B67" s="30"/>
      <c r="C67" s="27"/>
      <c r="D67" s="27"/>
      <c r="E67" s="15">
        <f t="shared" si="4"/>
        <v>0</v>
      </c>
    </row>
    <row r="68" spans="1:5" x14ac:dyDescent="0.25">
      <c r="A68" s="6" t="s">
        <v>34</v>
      </c>
      <c r="B68" s="27"/>
      <c r="C68" s="27"/>
      <c r="D68" s="27"/>
      <c r="E68" s="15">
        <f t="shared" si="4"/>
        <v>0</v>
      </c>
    </row>
    <row r="69" spans="1:5" x14ac:dyDescent="0.25">
      <c r="A69" s="6" t="s">
        <v>35</v>
      </c>
      <c r="B69" s="27"/>
      <c r="C69" s="27"/>
      <c r="D69" s="27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0</v>
      </c>
      <c r="D70" s="17">
        <f>SUM(D62:D69)</f>
        <v>0</v>
      </c>
      <c r="E70" s="15">
        <f t="shared" si="4"/>
        <v>0</v>
      </c>
    </row>
    <row r="73" spans="1:5" x14ac:dyDescent="0.25">
      <c r="A73" t="s">
        <v>319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/>
      <c r="C76" s="26"/>
      <c r="D76" s="26"/>
      <c r="E76" s="15">
        <f>IFERROR(((D76-C76)/C76),(IF(D76=0,0,1)))*100</f>
        <v>0</v>
      </c>
    </row>
    <row r="77" spans="1:5" x14ac:dyDescent="0.25">
      <c r="A77" s="6" t="s">
        <v>29</v>
      </c>
      <c r="B77" s="27"/>
      <c r="C77" s="27"/>
      <c r="D77" s="27"/>
      <c r="E77" s="15">
        <f t="shared" ref="E77:E84" si="5">IFERROR(((D77-C77)/C77),(IF(D77=0,0,1)))*100</f>
        <v>0</v>
      </c>
    </row>
    <row r="78" spans="1:5" x14ac:dyDescent="0.25">
      <c r="A78" s="6" t="s">
        <v>30</v>
      </c>
      <c r="B78" s="27"/>
      <c r="C78" s="27"/>
      <c r="D78" s="27"/>
      <c r="E78" s="15">
        <f t="shared" si="5"/>
        <v>0</v>
      </c>
    </row>
    <row r="79" spans="1:5" x14ac:dyDescent="0.25">
      <c r="A79" s="6" t="s">
        <v>31</v>
      </c>
      <c r="B79" s="27"/>
      <c r="C79" s="27"/>
      <c r="D79" s="27"/>
      <c r="E79" s="15">
        <f t="shared" si="5"/>
        <v>0</v>
      </c>
    </row>
    <row r="80" spans="1:5" x14ac:dyDescent="0.25">
      <c r="A80" s="6" t="s">
        <v>32</v>
      </c>
      <c r="B80" s="27"/>
      <c r="C80" s="27"/>
      <c r="D80" s="27"/>
      <c r="E80" s="15">
        <f t="shared" si="5"/>
        <v>0</v>
      </c>
    </row>
    <row r="81" spans="1:5" x14ac:dyDescent="0.25">
      <c r="A81" s="6" t="s">
        <v>33</v>
      </c>
      <c r="B81" s="30"/>
      <c r="C81" s="27"/>
      <c r="D81" s="27"/>
      <c r="E81" s="15">
        <f t="shared" si="5"/>
        <v>0</v>
      </c>
    </row>
    <row r="82" spans="1:5" x14ac:dyDescent="0.25">
      <c r="A82" s="6" t="s">
        <v>34</v>
      </c>
      <c r="B82" s="27"/>
      <c r="C82" s="27"/>
      <c r="D82" s="27"/>
      <c r="E82" s="15">
        <f t="shared" si="5"/>
        <v>0</v>
      </c>
    </row>
    <row r="83" spans="1:5" x14ac:dyDescent="0.25">
      <c r="A83" s="6" t="s">
        <v>35</v>
      </c>
      <c r="B83" s="27"/>
      <c r="C83" s="27"/>
      <c r="D83" s="27"/>
      <c r="E83" s="13">
        <f t="shared" si="5"/>
        <v>0</v>
      </c>
    </row>
    <row r="84" spans="1:5" x14ac:dyDescent="0.25">
      <c r="A84" s="10" t="s">
        <v>36</v>
      </c>
      <c r="B84" s="18">
        <f>SUM(B76:B83)</f>
        <v>0</v>
      </c>
      <c r="C84" s="18">
        <f>SUM(C76:C83)</f>
        <v>0</v>
      </c>
      <c r="D84" s="17">
        <f>SUM(D76:D83)</f>
        <v>0</v>
      </c>
      <c r="E84" s="15">
        <f t="shared" si="5"/>
        <v>0</v>
      </c>
    </row>
    <row r="87" spans="1:5" x14ac:dyDescent="0.25">
      <c r="A87" t="s">
        <v>319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/>
      <c r="C90" s="26"/>
      <c r="D90" s="26"/>
      <c r="E90" s="15">
        <f>IFERROR(((D90-C90)/C90),(IF(D90=0,0,1)))*100</f>
        <v>0</v>
      </c>
    </row>
    <row r="91" spans="1:5" x14ac:dyDescent="0.25">
      <c r="A91" s="6" t="s">
        <v>29</v>
      </c>
      <c r="B91" s="27"/>
      <c r="C91" s="27"/>
      <c r="D91" s="27"/>
      <c r="E91" s="15">
        <f t="shared" ref="E91:E98" si="6">IFERROR(((D91-C91)/C91),(IF(D91=0,0,1)))*100</f>
        <v>0</v>
      </c>
    </row>
    <row r="92" spans="1:5" x14ac:dyDescent="0.25">
      <c r="A92" s="6" t="s">
        <v>30</v>
      </c>
      <c r="B92" s="27"/>
      <c r="C92" s="27"/>
      <c r="D92" s="27"/>
      <c r="E92" s="15">
        <f t="shared" si="6"/>
        <v>0</v>
      </c>
    </row>
    <row r="93" spans="1:5" x14ac:dyDescent="0.25">
      <c r="A93" s="6" t="s">
        <v>31</v>
      </c>
      <c r="B93" s="27"/>
      <c r="C93" s="27"/>
      <c r="D93" s="27"/>
      <c r="E93" s="15">
        <f t="shared" si="6"/>
        <v>0</v>
      </c>
    </row>
    <row r="94" spans="1:5" x14ac:dyDescent="0.25">
      <c r="A94" s="6" t="s">
        <v>32</v>
      </c>
      <c r="B94" s="27"/>
      <c r="C94" s="27"/>
      <c r="D94" s="27"/>
      <c r="E94" s="15">
        <f t="shared" si="6"/>
        <v>0</v>
      </c>
    </row>
    <row r="95" spans="1:5" x14ac:dyDescent="0.25">
      <c r="A95" s="6" t="s">
        <v>33</v>
      </c>
      <c r="B95" s="30"/>
      <c r="C95" s="27"/>
      <c r="D95" s="27"/>
      <c r="E95" s="15">
        <f t="shared" si="6"/>
        <v>0</v>
      </c>
    </row>
    <row r="96" spans="1:5" x14ac:dyDescent="0.25">
      <c r="A96" s="6" t="s">
        <v>34</v>
      </c>
      <c r="B96" s="27"/>
      <c r="C96" s="27"/>
      <c r="D96" s="27"/>
      <c r="E96" s="15">
        <f t="shared" si="6"/>
        <v>0</v>
      </c>
    </row>
    <row r="97" spans="1:5" x14ac:dyDescent="0.25">
      <c r="A97" s="6" t="s">
        <v>35</v>
      </c>
      <c r="B97" s="27"/>
      <c r="C97" s="27"/>
      <c r="D97" s="27"/>
      <c r="E97" s="13">
        <f t="shared" si="6"/>
        <v>0</v>
      </c>
    </row>
    <row r="98" spans="1:5" x14ac:dyDescent="0.25">
      <c r="A98" s="10" t="s">
        <v>36</v>
      </c>
      <c r="B98" s="18">
        <f>SUM(B90:B97)</f>
        <v>0</v>
      </c>
      <c r="C98" s="18">
        <f>SUM(C90:C97)</f>
        <v>0</v>
      </c>
      <c r="D98" s="17">
        <f>SUM(D90:D97)</f>
        <v>0</v>
      </c>
      <c r="E98" s="15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8"/>
  <sheetViews>
    <sheetView topLeftCell="A31" workbookViewId="0">
      <selection activeCell="C86" sqref="C86"/>
    </sheetView>
  </sheetViews>
  <sheetFormatPr defaultRowHeight="15" x14ac:dyDescent="0.25"/>
  <cols>
    <col min="1" max="1" width="20.28515625" bestFit="1" customWidth="1"/>
    <col min="2" max="2" width="17.7109375" customWidth="1"/>
    <col min="3" max="3" width="16.140625" customWidth="1"/>
    <col min="4" max="4" width="14.140625" customWidth="1"/>
    <col min="5" max="5" width="11.28515625" bestFit="1" customWidth="1"/>
    <col min="8" max="8" width="10.85546875" bestFit="1" customWidth="1"/>
  </cols>
  <sheetData>
    <row r="3" spans="1:8" x14ac:dyDescent="0.25">
      <c r="A3" t="s">
        <v>320</v>
      </c>
    </row>
    <row r="4" spans="1:8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8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  <c r="H5" s="33"/>
    </row>
    <row r="6" spans="1:8" x14ac:dyDescent="0.25">
      <c r="A6" s="6" t="s">
        <v>28</v>
      </c>
      <c r="B6" s="26">
        <v>380954</v>
      </c>
      <c r="C6" s="26">
        <v>388559</v>
      </c>
      <c r="D6" s="26">
        <v>435723</v>
      </c>
      <c r="E6" s="15">
        <f>IFERROR(((D6-C6)/C6),(IF(D6=0,0,1)))*100</f>
        <v>12.138182360979927</v>
      </c>
    </row>
    <row r="7" spans="1:8" x14ac:dyDescent="0.25">
      <c r="A7" s="6" t="s">
        <v>29</v>
      </c>
      <c r="B7" s="27">
        <v>108914</v>
      </c>
      <c r="C7" s="27">
        <v>122800</v>
      </c>
      <c r="D7" s="27">
        <v>131853</v>
      </c>
      <c r="E7" s="15">
        <f t="shared" ref="E7:E14" si="0">IFERROR(((D7-C7)/C7),(IF(D7=0,0,1)))*100</f>
        <v>7.3721498371335503</v>
      </c>
    </row>
    <row r="8" spans="1:8" x14ac:dyDescent="0.25">
      <c r="A8" s="6" t="s">
        <v>30</v>
      </c>
      <c r="B8" s="27">
        <v>36758</v>
      </c>
      <c r="C8" s="27">
        <v>36200</v>
      </c>
      <c r="D8" s="27">
        <v>37700</v>
      </c>
      <c r="E8" s="15">
        <f t="shared" si="0"/>
        <v>4.1436464088397784</v>
      </c>
    </row>
    <row r="9" spans="1:8" x14ac:dyDescent="0.25">
      <c r="A9" s="6" t="s">
        <v>31</v>
      </c>
      <c r="B9" s="27">
        <v>11213</v>
      </c>
      <c r="C9" s="27">
        <v>15149</v>
      </c>
      <c r="D9" s="27">
        <v>16440</v>
      </c>
      <c r="E9" s="15">
        <f t="shared" si="0"/>
        <v>8.5220146544326365</v>
      </c>
    </row>
    <row r="10" spans="1:8" x14ac:dyDescent="0.25">
      <c r="A10" s="6" t="s">
        <v>32</v>
      </c>
      <c r="B10" s="27"/>
      <c r="C10" s="27"/>
      <c r="D10" s="27"/>
      <c r="E10" s="15">
        <f t="shared" si="0"/>
        <v>0</v>
      </c>
    </row>
    <row r="11" spans="1:8" x14ac:dyDescent="0.25">
      <c r="A11" s="6" t="s">
        <v>33</v>
      </c>
      <c r="B11" s="30"/>
      <c r="C11" s="27"/>
      <c r="D11" s="27"/>
      <c r="E11" s="15">
        <f t="shared" si="0"/>
        <v>0</v>
      </c>
    </row>
    <row r="12" spans="1:8" x14ac:dyDescent="0.25">
      <c r="A12" s="6" t="s">
        <v>34</v>
      </c>
      <c r="B12" s="27"/>
      <c r="C12" s="27"/>
      <c r="D12" s="27"/>
      <c r="E12" s="15">
        <f t="shared" si="0"/>
        <v>0</v>
      </c>
    </row>
    <row r="13" spans="1:8" x14ac:dyDescent="0.25">
      <c r="A13" s="6" t="s">
        <v>35</v>
      </c>
      <c r="B13" s="27"/>
      <c r="C13" s="27"/>
      <c r="D13" s="27"/>
      <c r="E13" s="13">
        <f t="shared" si="0"/>
        <v>0</v>
      </c>
      <c r="H13" s="26"/>
    </row>
    <row r="14" spans="1:8" x14ac:dyDescent="0.25">
      <c r="A14" s="10" t="s">
        <v>36</v>
      </c>
      <c r="B14" s="18">
        <f>SUM(B6:B13)</f>
        <v>537839</v>
      </c>
      <c r="C14" s="18">
        <f>SUM(C6:C13)</f>
        <v>562708</v>
      </c>
      <c r="D14" s="17">
        <f>SUM(D6:D13)</f>
        <v>621716</v>
      </c>
      <c r="E14" s="15">
        <f t="shared" si="0"/>
        <v>10.486433461049071</v>
      </c>
      <c r="H14" s="27"/>
    </row>
    <row r="15" spans="1:8" x14ac:dyDescent="0.25">
      <c r="H15" s="27"/>
    </row>
    <row r="16" spans="1:8" x14ac:dyDescent="0.25">
      <c r="H16" s="27"/>
    </row>
    <row r="17" spans="1:8" x14ac:dyDescent="0.25">
      <c r="A17" t="s">
        <v>321</v>
      </c>
      <c r="H17" s="27"/>
    </row>
    <row r="18" spans="1:8" x14ac:dyDescent="0.25">
      <c r="A18" s="6"/>
      <c r="B18" s="8">
        <v>2011</v>
      </c>
      <c r="C18" s="8">
        <v>2012</v>
      </c>
      <c r="D18" s="8">
        <v>2013</v>
      </c>
      <c r="E18" s="8" t="s">
        <v>0</v>
      </c>
      <c r="H18" s="27"/>
    </row>
    <row r="19" spans="1:8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  <c r="H19" s="27"/>
    </row>
    <row r="20" spans="1:8" x14ac:dyDescent="0.25">
      <c r="A20" s="6" t="s">
        <v>28</v>
      </c>
      <c r="B20" s="26">
        <v>218309</v>
      </c>
      <c r="C20" s="26">
        <v>230208</v>
      </c>
      <c r="D20" s="26">
        <v>282444</v>
      </c>
      <c r="E20" s="15">
        <f>IFERROR(((D20-C20)/C20),(IF(D20=0,0,1)))*100</f>
        <v>22.690783986655546</v>
      </c>
    </row>
    <row r="21" spans="1:8" x14ac:dyDescent="0.25">
      <c r="A21" s="6" t="s">
        <v>29</v>
      </c>
      <c r="B21" s="27">
        <v>27940</v>
      </c>
      <c r="C21" s="27">
        <v>29759</v>
      </c>
      <c r="D21" s="27">
        <v>30440</v>
      </c>
      <c r="E21" s="15">
        <f t="shared" ref="E21:E28" si="1">IFERROR(((D21-C21)/C21),(IF(D21=0,0,1)))*100</f>
        <v>2.2883833462145904</v>
      </c>
    </row>
    <row r="22" spans="1:8" x14ac:dyDescent="0.25">
      <c r="A22" s="6" t="s">
        <v>30</v>
      </c>
      <c r="B22" s="27">
        <v>4874</v>
      </c>
      <c r="C22" s="27">
        <v>4100</v>
      </c>
      <c r="D22" s="27">
        <v>4300</v>
      </c>
      <c r="E22" s="15">
        <f t="shared" si="1"/>
        <v>4.8780487804878048</v>
      </c>
    </row>
    <row r="23" spans="1:8" x14ac:dyDescent="0.25">
      <c r="A23" s="6" t="s">
        <v>31</v>
      </c>
      <c r="B23" s="27">
        <v>7851</v>
      </c>
      <c r="C23" s="27">
        <v>11508</v>
      </c>
      <c r="D23" s="27">
        <v>9160</v>
      </c>
      <c r="E23" s="15">
        <f t="shared" si="1"/>
        <v>-20.403197775460548</v>
      </c>
    </row>
    <row r="24" spans="1:8" x14ac:dyDescent="0.25">
      <c r="A24" s="6" t="s">
        <v>32</v>
      </c>
      <c r="B24" s="27"/>
      <c r="C24" s="27"/>
      <c r="D24" s="27"/>
      <c r="E24" s="15">
        <f t="shared" si="1"/>
        <v>0</v>
      </c>
    </row>
    <row r="25" spans="1:8" x14ac:dyDescent="0.25">
      <c r="A25" s="6" t="s">
        <v>33</v>
      </c>
      <c r="B25" s="30"/>
      <c r="C25" s="27"/>
      <c r="D25" s="27"/>
      <c r="E25" s="15">
        <f t="shared" si="1"/>
        <v>0</v>
      </c>
    </row>
    <row r="26" spans="1:8" x14ac:dyDescent="0.25">
      <c r="A26" s="6" t="s">
        <v>34</v>
      </c>
      <c r="B26" s="27"/>
      <c r="C26" s="27"/>
      <c r="D26" s="27"/>
      <c r="E26" s="15">
        <f t="shared" si="1"/>
        <v>0</v>
      </c>
    </row>
    <row r="27" spans="1:8" x14ac:dyDescent="0.25">
      <c r="A27" s="6" t="s">
        <v>35</v>
      </c>
      <c r="B27" s="30">
        <v>175</v>
      </c>
      <c r="C27" s="30">
        <v>0</v>
      </c>
      <c r="D27" s="30">
        <v>0</v>
      </c>
      <c r="E27" s="13">
        <f t="shared" si="1"/>
        <v>0</v>
      </c>
    </row>
    <row r="28" spans="1:8" x14ac:dyDescent="0.25">
      <c r="A28" s="10" t="s">
        <v>36</v>
      </c>
      <c r="B28" s="18">
        <f>SUM(B20:B27)</f>
        <v>259149</v>
      </c>
      <c r="C28" s="18">
        <f>SUM(C20:C27)</f>
        <v>275575</v>
      </c>
      <c r="D28" s="17">
        <f>SUM(D20:D27)</f>
        <v>326344</v>
      </c>
      <c r="E28" s="15">
        <f t="shared" si="1"/>
        <v>18.422933865553841</v>
      </c>
    </row>
    <row r="31" spans="1:8" x14ac:dyDescent="0.25">
      <c r="A31" t="s">
        <v>322</v>
      </c>
    </row>
    <row r="32" spans="1:8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>
        <v>493997</v>
      </c>
      <c r="C34" s="26">
        <v>648371</v>
      </c>
      <c r="D34" s="26">
        <v>783428</v>
      </c>
      <c r="E34" s="15">
        <f>IFERROR(((D34-C34)/C34),(IF(D34=0,0,1)))*100</f>
        <v>20.830203695106658</v>
      </c>
    </row>
    <row r="35" spans="1:5" x14ac:dyDescent="0.25">
      <c r="A35" s="6" t="s">
        <v>29</v>
      </c>
      <c r="B35" s="27">
        <v>50485</v>
      </c>
      <c r="C35" s="27">
        <v>57517</v>
      </c>
      <c r="D35" s="27">
        <v>56446</v>
      </c>
      <c r="E35" s="15">
        <f t="shared" ref="E35:E42" si="2">IFERROR(((D35-C35)/C35),(IF(D35=0,0,1)))*100</f>
        <v>-1.8620581741050473</v>
      </c>
    </row>
    <row r="36" spans="1:5" x14ac:dyDescent="0.25">
      <c r="A36" s="6" t="s">
        <v>30</v>
      </c>
      <c r="B36" s="27">
        <v>20350</v>
      </c>
      <c r="C36" s="27">
        <v>24138</v>
      </c>
      <c r="D36" s="27">
        <v>8760</v>
      </c>
      <c r="E36" s="15">
        <f t="shared" si="2"/>
        <v>-63.708675118071092</v>
      </c>
    </row>
    <row r="37" spans="1:5" x14ac:dyDescent="0.25">
      <c r="A37" s="6" t="s">
        <v>31</v>
      </c>
      <c r="B37" s="27">
        <v>17313</v>
      </c>
      <c r="C37" s="27">
        <v>19213</v>
      </c>
      <c r="D37" s="27">
        <v>12767</v>
      </c>
      <c r="E37" s="15">
        <f t="shared" si="2"/>
        <v>-33.550200385155883</v>
      </c>
    </row>
    <row r="38" spans="1:5" x14ac:dyDescent="0.25">
      <c r="A38" s="6" t="s">
        <v>32</v>
      </c>
      <c r="B38" s="27"/>
      <c r="C38" s="27"/>
      <c r="D38" s="27"/>
      <c r="E38" s="15">
        <f t="shared" si="2"/>
        <v>0</v>
      </c>
    </row>
    <row r="39" spans="1:5" x14ac:dyDescent="0.25">
      <c r="A39" s="6" t="s">
        <v>33</v>
      </c>
      <c r="B39" s="30"/>
      <c r="C39" s="27"/>
      <c r="D39" s="27"/>
      <c r="E39" s="15">
        <f t="shared" si="2"/>
        <v>0</v>
      </c>
    </row>
    <row r="40" spans="1:5" x14ac:dyDescent="0.25">
      <c r="A40" s="6" t="s">
        <v>34</v>
      </c>
      <c r="B40" s="27"/>
      <c r="C40" s="27"/>
      <c r="D40" s="27"/>
      <c r="E40" s="15">
        <f t="shared" si="2"/>
        <v>0</v>
      </c>
    </row>
    <row r="41" spans="1:5" x14ac:dyDescent="0.25">
      <c r="A41" s="6" t="s">
        <v>35</v>
      </c>
      <c r="B41" s="30">
        <v>190</v>
      </c>
      <c r="C41" s="30">
        <v>0</v>
      </c>
      <c r="D41" s="30">
        <v>0</v>
      </c>
      <c r="E41" s="13">
        <f t="shared" si="2"/>
        <v>0</v>
      </c>
    </row>
    <row r="42" spans="1:5" x14ac:dyDescent="0.25">
      <c r="A42" s="10" t="s">
        <v>36</v>
      </c>
      <c r="B42" s="18">
        <f>SUM(B34:B41)</f>
        <v>582335</v>
      </c>
      <c r="C42" s="18">
        <f>SUM(C34:C41)</f>
        <v>749239</v>
      </c>
      <c r="D42" s="17">
        <f>SUM(D34:D41)</f>
        <v>861401</v>
      </c>
      <c r="E42" s="15">
        <f t="shared" si="2"/>
        <v>14.970123018155757</v>
      </c>
    </row>
    <row r="45" spans="1:5" x14ac:dyDescent="0.25">
      <c r="A45" t="s">
        <v>323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>
        <v>431780</v>
      </c>
      <c r="C48" s="26">
        <v>441272</v>
      </c>
      <c r="D48" s="26">
        <v>446095</v>
      </c>
      <c r="E48" s="15">
        <f>IFERROR(((D48-C48)/C48),(IF(D48=0,0,1)))*100</f>
        <v>1.0929766674522743</v>
      </c>
    </row>
    <row r="49" spans="1:5" x14ac:dyDescent="0.25">
      <c r="A49" s="6" t="s">
        <v>29</v>
      </c>
      <c r="B49" s="27">
        <v>65994</v>
      </c>
      <c r="C49" s="27">
        <v>122296</v>
      </c>
      <c r="D49" s="27">
        <v>94103</v>
      </c>
      <c r="E49" s="15">
        <f t="shared" ref="E49:E56" si="3">IFERROR(((D49-C49)/C49),(IF(D49=0,0,1)))*100</f>
        <v>-23.053084320010466</v>
      </c>
    </row>
    <row r="50" spans="1:5" x14ac:dyDescent="0.25">
      <c r="A50" s="6" t="s">
        <v>30</v>
      </c>
      <c r="B50" s="27">
        <v>5217</v>
      </c>
      <c r="C50" s="27">
        <v>7153</v>
      </c>
      <c r="D50" s="27">
        <v>6460</v>
      </c>
      <c r="E50" s="15">
        <f t="shared" si="3"/>
        <v>-9.6882426953725709</v>
      </c>
    </row>
    <row r="51" spans="1:5" x14ac:dyDescent="0.25">
      <c r="A51" s="6" t="s">
        <v>31</v>
      </c>
      <c r="B51" s="27">
        <v>22125</v>
      </c>
      <c r="C51" s="27">
        <v>23494</v>
      </c>
      <c r="D51" s="27">
        <v>19297</v>
      </c>
      <c r="E51" s="15">
        <f t="shared" si="3"/>
        <v>-17.864135523963565</v>
      </c>
    </row>
    <row r="52" spans="1:5" x14ac:dyDescent="0.25">
      <c r="A52" s="6" t="s">
        <v>32</v>
      </c>
      <c r="B52" s="27"/>
      <c r="C52" s="27"/>
      <c r="D52" s="27"/>
      <c r="E52" s="15">
        <f t="shared" si="3"/>
        <v>0</v>
      </c>
    </row>
    <row r="53" spans="1:5" x14ac:dyDescent="0.25">
      <c r="A53" s="6" t="s">
        <v>33</v>
      </c>
      <c r="B53" s="30"/>
      <c r="C53" s="27"/>
      <c r="D53" s="27"/>
      <c r="E53" s="15">
        <f t="shared" si="3"/>
        <v>0</v>
      </c>
    </row>
    <row r="54" spans="1:5" x14ac:dyDescent="0.25">
      <c r="A54" s="6" t="s">
        <v>34</v>
      </c>
      <c r="B54" s="27"/>
      <c r="C54" s="27"/>
      <c r="D54" s="27"/>
      <c r="E54" s="15">
        <f t="shared" si="3"/>
        <v>0</v>
      </c>
    </row>
    <row r="55" spans="1:5" x14ac:dyDescent="0.25">
      <c r="A55" s="6" t="s">
        <v>35</v>
      </c>
      <c r="B55" s="27">
        <v>3163</v>
      </c>
      <c r="C55" s="27">
        <v>3163</v>
      </c>
      <c r="D55" s="27">
        <v>3686</v>
      </c>
      <c r="E55" s="13">
        <f t="shared" si="3"/>
        <v>16.534935188112552</v>
      </c>
    </row>
    <row r="56" spans="1:5" x14ac:dyDescent="0.25">
      <c r="A56" s="10" t="s">
        <v>36</v>
      </c>
      <c r="B56" s="18">
        <f>SUM(B48:B55)</f>
        <v>528279</v>
      </c>
      <c r="C56" s="18">
        <f>SUM(C48:C55)</f>
        <v>597378</v>
      </c>
      <c r="D56" s="17">
        <f>SUM(D48:D55)</f>
        <v>569641</v>
      </c>
      <c r="E56" s="15">
        <f t="shared" si="3"/>
        <v>-4.6431237842705961</v>
      </c>
    </row>
    <row r="59" spans="1:5" x14ac:dyDescent="0.25">
      <c r="A59" t="s">
        <v>324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>
        <v>589384</v>
      </c>
      <c r="D62" s="26">
        <v>627246</v>
      </c>
      <c r="E62" s="15">
        <f>IFERROR(((D62-C62)/C62),(IF(D62=0,0,1)))*100</f>
        <v>6.4239952221302241</v>
      </c>
    </row>
    <row r="63" spans="1:5" x14ac:dyDescent="0.25">
      <c r="A63" s="6" t="s">
        <v>29</v>
      </c>
      <c r="B63" s="27"/>
      <c r="C63" s="27">
        <v>48359</v>
      </c>
      <c r="D63" s="27">
        <v>50168</v>
      </c>
      <c r="E63" s="15">
        <f t="shared" ref="E63:E70" si="4">IFERROR(((D63-C63)/C63),(IF(D63=0,0,1)))*100</f>
        <v>3.7407721416902748</v>
      </c>
    </row>
    <row r="64" spans="1:5" x14ac:dyDescent="0.25">
      <c r="A64" s="6" t="s">
        <v>30</v>
      </c>
      <c r="B64" s="27"/>
      <c r="C64" s="27">
        <v>4500</v>
      </c>
      <c r="D64" s="27">
        <v>4500</v>
      </c>
      <c r="E64" s="15">
        <f t="shared" si="4"/>
        <v>0</v>
      </c>
    </row>
    <row r="65" spans="1:5" x14ac:dyDescent="0.25">
      <c r="A65" s="6" t="s">
        <v>31</v>
      </c>
      <c r="B65" s="27"/>
      <c r="C65" s="27">
        <v>20307</v>
      </c>
      <c r="D65" s="27">
        <v>18633</v>
      </c>
      <c r="E65" s="15">
        <f t="shared" si="4"/>
        <v>-8.2434628453242738</v>
      </c>
    </row>
    <row r="66" spans="1:5" x14ac:dyDescent="0.25">
      <c r="A66" s="6" t="s">
        <v>32</v>
      </c>
      <c r="B66" s="27"/>
      <c r="C66" s="27"/>
      <c r="D66" s="27"/>
      <c r="E66" s="15">
        <f t="shared" si="4"/>
        <v>0</v>
      </c>
    </row>
    <row r="67" spans="1:5" x14ac:dyDescent="0.25">
      <c r="A67" s="6" t="s">
        <v>33</v>
      </c>
      <c r="B67" s="30"/>
      <c r="C67" s="27"/>
      <c r="D67" s="27"/>
      <c r="E67" s="15">
        <f t="shared" si="4"/>
        <v>0</v>
      </c>
    </row>
    <row r="68" spans="1:5" x14ac:dyDescent="0.25">
      <c r="A68" s="6" t="s">
        <v>34</v>
      </c>
      <c r="B68" s="27"/>
      <c r="C68" s="27"/>
      <c r="D68" s="27"/>
      <c r="E68" s="15">
        <f t="shared" si="4"/>
        <v>0</v>
      </c>
    </row>
    <row r="69" spans="1:5" x14ac:dyDescent="0.25">
      <c r="A69" s="6" t="s">
        <v>35</v>
      </c>
      <c r="B69" s="27"/>
      <c r="C69" s="27"/>
      <c r="D69" s="27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662550</v>
      </c>
      <c r="D70" s="17">
        <f>SUM(D62:D69)</f>
        <v>700547</v>
      </c>
      <c r="E70" s="15">
        <f t="shared" si="4"/>
        <v>5.7349633989887554</v>
      </c>
    </row>
    <row r="73" spans="1:5" x14ac:dyDescent="0.25">
      <c r="A73" t="s">
        <v>325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>
        <v>807181</v>
      </c>
      <c r="C76" s="26">
        <v>844670</v>
      </c>
      <c r="D76" s="26">
        <v>898193</v>
      </c>
      <c r="E76" s="15">
        <f>IFERROR(((D76-C76)/C76),(IF(D76=0,0,1)))*100</f>
        <v>6.3365574721488862</v>
      </c>
    </row>
    <row r="77" spans="1:5" x14ac:dyDescent="0.25">
      <c r="A77" s="6" t="s">
        <v>29</v>
      </c>
      <c r="B77" s="27">
        <v>138884</v>
      </c>
      <c r="C77" s="27">
        <v>141924</v>
      </c>
      <c r="D77" s="27">
        <v>147195</v>
      </c>
      <c r="E77" s="15">
        <f t="shared" ref="E77:E84" si="5">IFERROR(((D77-C77)/C77),(IF(D77=0,0,1)))*100</f>
        <v>3.7139595840027058</v>
      </c>
    </row>
    <row r="78" spans="1:5" x14ac:dyDescent="0.25">
      <c r="A78" s="6" t="s">
        <v>30</v>
      </c>
      <c r="B78" s="27">
        <v>41798</v>
      </c>
      <c r="C78" s="27">
        <v>35000</v>
      </c>
      <c r="D78" s="27">
        <v>45100</v>
      </c>
      <c r="E78" s="15">
        <f t="shared" si="5"/>
        <v>28.857142857142858</v>
      </c>
    </row>
    <row r="79" spans="1:5" x14ac:dyDescent="0.25">
      <c r="A79" s="6" t="s">
        <v>31</v>
      </c>
      <c r="B79" s="27">
        <v>118040</v>
      </c>
      <c r="C79" s="27">
        <v>150975</v>
      </c>
      <c r="D79" s="27">
        <v>142470</v>
      </c>
      <c r="E79" s="15">
        <f t="shared" si="5"/>
        <v>-5.6333830104321905</v>
      </c>
    </row>
    <row r="80" spans="1:5" x14ac:dyDescent="0.25">
      <c r="A80" s="6" t="s">
        <v>32</v>
      </c>
      <c r="B80" s="27"/>
      <c r="C80" s="27"/>
      <c r="D80" s="27"/>
      <c r="E80" s="15">
        <f t="shared" si="5"/>
        <v>0</v>
      </c>
    </row>
    <row r="81" spans="1:5" x14ac:dyDescent="0.25">
      <c r="A81" s="6" t="s">
        <v>33</v>
      </c>
      <c r="B81" s="30"/>
      <c r="C81" s="27"/>
      <c r="D81" s="27"/>
      <c r="E81" s="15">
        <f t="shared" si="5"/>
        <v>0</v>
      </c>
    </row>
    <row r="82" spans="1:5" x14ac:dyDescent="0.25">
      <c r="A82" s="6" t="s">
        <v>34</v>
      </c>
      <c r="B82" s="27"/>
      <c r="C82" s="27"/>
      <c r="D82" s="27"/>
      <c r="E82" s="15">
        <f t="shared" si="5"/>
        <v>0</v>
      </c>
    </row>
    <row r="83" spans="1:5" x14ac:dyDescent="0.25">
      <c r="A83" s="6" t="s">
        <v>35</v>
      </c>
      <c r="B83" s="30">
        <v>0</v>
      </c>
      <c r="C83" s="27">
        <v>2349</v>
      </c>
      <c r="D83" s="30">
        <v>0</v>
      </c>
      <c r="E83" s="13">
        <f t="shared" si="5"/>
        <v>-100</v>
      </c>
    </row>
    <row r="84" spans="1:5" x14ac:dyDescent="0.25">
      <c r="A84" s="10" t="s">
        <v>36</v>
      </c>
      <c r="B84" s="18">
        <f>SUM(B76:B83)</f>
        <v>1105903</v>
      </c>
      <c r="C84" s="18">
        <f>SUM(C76:C83)</f>
        <v>1174918</v>
      </c>
      <c r="D84" s="17">
        <f>SUM(D76:D83)</f>
        <v>1232958</v>
      </c>
      <c r="E84" s="15">
        <f t="shared" si="5"/>
        <v>4.9399192113832626</v>
      </c>
    </row>
    <row r="87" spans="1:5" x14ac:dyDescent="0.25">
      <c r="A87" t="s">
        <v>326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>
        <v>311759</v>
      </c>
      <c r="C90" s="26">
        <v>409086</v>
      </c>
      <c r="D90" s="26">
        <v>388905</v>
      </c>
      <c r="E90" s="15">
        <f>IFERROR(((D90-C90)/C90),(IF(D90=0,0,1)))*100</f>
        <v>-4.9331925316437131</v>
      </c>
    </row>
    <row r="91" spans="1:5" x14ac:dyDescent="0.25">
      <c r="A91" s="6" t="s">
        <v>29</v>
      </c>
      <c r="B91" s="27">
        <v>223282</v>
      </c>
      <c r="C91" s="27">
        <v>212748</v>
      </c>
      <c r="D91" s="27">
        <v>230435</v>
      </c>
      <c r="E91" s="15">
        <f t="shared" ref="E91:E98" si="6">IFERROR(((D91-C91)/C91),(IF(D91=0,0,1)))*100</f>
        <v>8.3135916671367056</v>
      </c>
    </row>
    <row r="92" spans="1:5" x14ac:dyDescent="0.25">
      <c r="A92" s="6" t="s">
        <v>30</v>
      </c>
      <c r="B92" s="27">
        <v>2241</v>
      </c>
      <c r="C92" s="27">
        <v>24704</v>
      </c>
      <c r="D92" s="27">
        <v>1650</v>
      </c>
      <c r="E92" s="15">
        <f t="shared" si="6"/>
        <v>-93.320919689119179</v>
      </c>
    </row>
    <row r="93" spans="1:5" x14ac:dyDescent="0.25">
      <c r="A93" s="6" t="s">
        <v>31</v>
      </c>
      <c r="B93" s="27">
        <v>4838</v>
      </c>
      <c r="C93" s="27">
        <v>4596</v>
      </c>
      <c r="D93" s="27">
        <v>2225</v>
      </c>
      <c r="E93" s="15">
        <f t="shared" si="6"/>
        <v>-51.588337684943433</v>
      </c>
    </row>
    <row r="94" spans="1:5" x14ac:dyDescent="0.25">
      <c r="A94" s="6" t="s">
        <v>32</v>
      </c>
      <c r="B94" s="27"/>
      <c r="C94" s="27"/>
      <c r="D94" s="27"/>
      <c r="E94" s="15">
        <f t="shared" si="6"/>
        <v>0</v>
      </c>
    </row>
    <row r="95" spans="1:5" x14ac:dyDescent="0.25">
      <c r="A95" s="6" t="s">
        <v>33</v>
      </c>
      <c r="B95" s="30"/>
      <c r="C95" s="27"/>
      <c r="D95" s="27"/>
      <c r="E95" s="15">
        <f t="shared" si="6"/>
        <v>0</v>
      </c>
    </row>
    <row r="96" spans="1:5" x14ac:dyDescent="0.25">
      <c r="A96" s="6" t="s">
        <v>34</v>
      </c>
      <c r="B96" s="27"/>
      <c r="C96" s="27"/>
      <c r="D96" s="27"/>
      <c r="E96" s="15">
        <f t="shared" si="6"/>
        <v>0</v>
      </c>
    </row>
    <row r="97" spans="1:5" x14ac:dyDescent="0.25">
      <c r="A97" s="6" t="s">
        <v>35</v>
      </c>
      <c r="B97" s="27"/>
      <c r="C97" s="27"/>
      <c r="D97" s="27"/>
      <c r="E97" s="13">
        <f t="shared" si="6"/>
        <v>0</v>
      </c>
    </row>
    <row r="98" spans="1:5" x14ac:dyDescent="0.25">
      <c r="A98" s="10" t="s">
        <v>36</v>
      </c>
      <c r="B98" s="18">
        <f>SUM(B90:B97)</f>
        <v>542120</v>
      </c>
      <c r="C98" s="18">
        <f>SUM(C90:C97)</f>
        <v>651134</v>
      </c>
      <c r="D98" s="17">
        <f>SUM(D90:D97)</f>
        <v>623215</v>
      </c>
      <c r="E98" s="15">
        <f t="shared" si="6"/>
        <v>-4.2877502941022891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5"/>
  <sheetViews>
    <sheetView workbookViewId="0">
      <selection activeCell="B68" sqref="B68"/>
    </sheetView>
  </sheetViews>
  <sheetFormatPr defaultRowHeight="15" x14ac:dyDescent="0.25"/>
  <cols>
    <col min="1" max="1" width="20.28515625" bestFit="1" customWidth="1"/>
    <col min="2" max="2" width="15.7109375" customWidth="1"/>
    <col min="3" max="4" width="14.5703125" customWidth="1"/>
    <col min="5" max="5" width="13.5703125" customWidth="1"/>
  </cols>
  <sheetData>
    <row r="3" spans="1:5" x14ac:dyDescent="0.25">
      <c r="A3" t="s">
        <v>328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>
        <v>615322</v>
      </c>
      <c r="C6" s="26">
        <v>698414</v>
      </c>
      <c r="D6" s="26">
        <v>737022</v>
      </c>
      <c r="E6" s="15">
        <f>IFERROR(((D6-C6)/C6),(IF(D6=0,0,1)))*100</f>
        <v>5.5279533342687861</v>
      </c>
    </row>
    <row r="7" spans="1:5" x14ac:dyDescent="0.25">
      <c r="A7" s="6" t="s">
        <v>29</v>
      </c>
      <c r="B7" s="27">
        <v>16705</v>
      </c>
      <c r="C7" s="27">
        <v>12682</v>
      </c>
      <c r="D7" s="27">
        <v>13179</v>
      </c>
      <c r="E7" s="15">
        <f t="shared" ref="E7:E14" si="0">IFERROR(((D7-C7)/C7),(IF(D7=0,0,1)))*100</f>
        <v>3.9189402302475953</v>
      </c>
    </row>
    <row r="8" spans="1:5" x14ac:dyDescent="0.25">
      <c r="A8" s="6" t="s">
        <v>30</v>
      </c>
      <c r="B8" s="27">
        <v>13090</v>
      </c>
      <c r="C8" s="27">
        <v>13268</v>
      </c>
      <c r="D8" s="27">
        <v>8768</v>
      </c>
      <c r="E8" s="15">
        <f t="shared" si="0"/>
        <v>-33.916189327705759</v>
      </c>
    </row>
    <row r="9" spans="1:5" x14ac:dyDescent="0.25">
      <c r="A9" s="6" t="s">
        <v>31</v>
      </c>
      <c r="B9" s="27">
        <v>15392</v>
      </c>
      <c r="C9" s="27">
        <v>15594</v>
      </c>
      <c r="D9" s="27">
        <v>15759</v>
      </c>
      <c r="E9" s="15">
        <f t="shared" si="0"/>
        <v>1.0580992689495961</v>
      </c>
    </row>
    <row r="10" spans="1:5" x14ac:dyDescent="0.25">
      <c r="A10" s="6" t="s">
        <v>32</v>
      </c>
      <c r="B10" s="27"/>
      <c r="C10" s="27"/>
      <c r="D10" s="27"/>
      <c r="E10" s="15">
        <f t="shared" si="0"/>
        <v>0</v>
      </c>
    </row>
    <row r="11" spans="1:5" x14ac:dyDescent="0.25">
      <c r="A11" s="6" t="s">
        <v>33</v>
      </c>
      <c r="B11" s="30"/>
      <c r="C11" s="27"/>
      <c r="D11" s="27"/>
      <c r="E11" s="15">
        <f t="shared" si="0"/>
        <v>0</v>
      </c>
    </row>
    <row r="12" spans="1:5" x14ac:dyDescent="0.25">
      <c r="A12" s="6" t="s">
        <v>34</v>
      </c>
      <c r="B12" s="27"/>
      <c r="C12" s="27"/>
      <c r="D12" s="27"/>
      <c r="E12" s="15">
        <f t="shared" si="0"/>
        <v>0</v>
      </c>
    </row>
    <row r="13" spans="1:5" x14ac:dyDescent="0.25">
      <c r="A13" s="6" t="s">
        <v>35</v>
      </c>
      <c r="B13" s="27">
        <v>3786</v>
      </c>
      <c r="C13" s="27">
        <v>3786</v>
      </c>
      <c r="D13" s="27">
        <v>4412</v>
      </c>
      <c r="E13" s="13">
        <f t="shared" si="0"/>
        <v>16.53460116217644</v>
      </c>
    </row>
    <row r="14" spans="1:5" x14ac:dyDescent="0.25">
      <c r="A14" s="10" t="s">
        <v>36</v>
      </c>
      <c r="B14" s="18">
        <f>SUM(B6:B13)</f>
        <v>664295</v>
      </c>
      <c r="C14" s="18">
        <f>SUM(C6:C13)</f>
        <v>743744</v>
      </c>
      <c r="D14" s="17">
        <f>SUM(D6:D13)</f>
        <v>779140</v>
      </c>
      <c r="E14" s="15">
        <f t="shared" si="0"/>
        <v>4.7591644436795457</v>
      </c>
    </row>
    <row r="17" spans="1:5" x14ac:dyDescent="0.25">
      <c r="A17" t="s">
        <v>329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>
        <v>407151</v>
      </c>
      <c r="C20" s="26">
        <v>439115</v>
      </c>
      <c r="D20" s="26">
        <v>468394</v>
      </c>
      <c r="E20" s="15">
        <f>IFERROR(((D20-C20)/C20),(IF(D20=0,0,1)))*100</f>
        <v>6.6677294102911535</v>
      </c>
    </row>
    <row r="21" spans="1:5" x14ac:dyDescent="0.25">
      <c r="A21" s="6" t="s">
        <v>29</v>
      </c>
      <c r="B21" s="27">
        <v>188764</v>
      </c>
      <c r="C21" s="27">
        <v>232091</v>
      </c>
      <c r="D21" s="27">
        <v>193411</v>
      </c>
      <c r="E21" s="15">
        <f t="shared" ref="E21:E28" si="1">IFERROR(((D21-C21)/C21),(IF(D21=0,0,1)))*100</f>
        <v>-16.665876746620935</v>
      </c>
    </row>
    <row r="22" spans="1:5" x14ac:dyDescent="0.25">
      <c r="A22" s="6" t="s">
        <v>30</v>
      </c>
      <c r="B22" s="27">
        <v>29871</v>
      </c>
      <c r="C22" s="27">
        <v>36253</v>
      </c>
      <c r="D22" s="27">
        <v>38073</v>
      </c>
      <c r="E22" s="15">
        <f t="shared" si="1"/>
        <v>5.0202741842054452</v>
      </c>
    </row>
    <row r="23" spans="1:5" x14ac:dyDescent="0.25">
      <c r="A23" s="6" t="s">
        <v>31</v>
      </c>
      <c r="B23" s="27">
        <v>20928</v>
      </c>
      <c r="C23" s="27">
        <v>20140</v>
      </c>
      <c r="D23" s="27">
        <v>15862</v>
      </c>
      <c r="E23" s="15">
        <f t="shared" si="1"/>
        <v>-21.241310824230386</v>
      </c>
    </row>
    <row r="24" spans="1:5" x14ac:dyDescent="0.25">
      <c r="A24" s="6" t="s">
        <v>32</v>
      </c>
      <c r="B24" s="27"/>
      <c r="C24" s="27"/>
      <c r="D24" s="27"/>
      <c r="E24" s="15">
        <f t="shared" si="1"/>
        <v>0</v>
      </c>
    </row>
    <row r="25" spans="1:5" x14ac:dyDescent="0.25">
      <c r="A25" s="6" t="s">
        <v>33</v>
      </c>
      <c r="B25" s="30"/>
      <c r="C25" s="27"/>
      <c r="D25" s="27"/>
      <c r="E25" s="15">
        <f t="shared" si="1"/>
        <v>0</v>
      </c>
    </row>
    <row r="26" spans="1:5" x14ac:dyDescent="0.25">
      <c r="A26" s="6" t="s">
        <v>34</v>
      </c>
      <c r="B26" s="27"/>
      <c r="C26" s="27"/>
      <c r="D26" s="27"/>
      <c r="E26" s="15">
        <f t="shared" si="1"/>
        <v>0</v>
      </c>
    </row>
    <row r="27" spans="1:5" x14ac:dyDescent="0.25">
      <c r="A27" s="6" t="s">
        <v>35</v>
      </c>
      <c r="B27" s="27">
        <v>4845</v>
      </c>
      <c r="C27" s="27">
        <v>4845</v>
      </c>
      <c r="D27" s="27">
        <v>5646</v>
      </c>
      <c r="E27" s="13">
        <f t="shared" si="1"/>
        <v>16.53250773993808</v>
      </c>
    </row>
    <row r="28" spans="1:5" x14ac:dyDescent="0.25">
      <c r="A28" s="10" t="s">
        <v>36</v>
      </c>
      <c r="B28" s="18">
        <f>SUM(B20:B27)</f>
        <v>651559</v>
      </c>
      <c r="C28" s="18">
        <f>SUM(C20:C27)</f>
        <v>732444</v>
      </c>
      <c r="D28" s="17">
        <f>SUM(D20:D27)</f>
        <v>721386</v>
      </c>
      <c r="E28" s="15">
        <f t="shared" si="1"/>
        <v>-1.5097399937742682</v>
      </c>
    </row>
    <row r="31" spans="1:5" x14ac:dyDescent="0.25">
      <c r="A31" t="s">
        <v>330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>
        <v>2692329</v>
      </c>
      <c r="C34" s="26">
        <v>2748215</v>
      </c>
      <c r="D34" s="26">
        <v>2837557</v>
      </c>
      <c r="E34" s="15">
        <f>IFERROR(((D34-C34)/C34),(IF(D34=0,0,1)))*100</f>
        <v>3.2509101362156891</v>
      </c>
    </row>
    <row r="35" spans="1:5" x14ac:dyDescent="0.25">
      <c r="A35" s="6" t="s">
        <v>29</v>
      </c>
      <c r="B35" s="27">
        <v>489438</v>
      </c>
      <c r="C35" s="27">
        <v>474473</v>
      </c>
      <c r="D35" s="27">
        <v>500679</v>
      </c>
      <c r="E35" s="15">
        <f t="shared" ref="E35:E42" si="2">IFERROR(((D35-C35)/C35),(IF(D35=0,0,1)))*100</f>
        <v>5.5231804549468571</v>
      </c>
    </row>
    <row r="36" spans="1:5" x14ac:dyDescent="0.25">
      <c r="A36" s="6" t="s">
        <v>30</v>
      </c>
      <c r="B36" s="27">
        <v>82180</v>
      </c>
      <c r="C36" s="27">
        <v>88358</v>
      </c>
      <c r="D36" s="27">
        <v>99451</v>
      </c>
      <c r="E36" s="15">
        <f t="shared" si="2"/>
        <v>12.554607392652617</v>
      </c>
    </row>
    <row r="37" spans="1:5" x14ac:dyDescent="0.25">
      <c r="A37" s="6" t="s">
        <v>31</v>
      </c>
      <c r="B37" s="27">
        <v>181190</v>
      </c>
      <c r="C37" s="27">
        <v>225699</v>
      </c>
      <c r="D37" s="27">
        <v>249037</v>
      </c>
      <c r="E37" s="15">
        <f t="shared" si="2"/>
        <v>10.340320515376675</v>
      </c>
    </row>
    <row r="38" spans="1:5" x14ac:dyDescent="0.25">
      <c r="A38" s="6" t="s">
        <v>32</v>
      </c>
      <c r="B38" s="27"/>
      <c r="C38" s="27"/>
      <c r="D38" s="27"/>
      <c r="E38" s="15">
        <f t="shared" si="2"/>
        <v>0</v>
      </c>
    </row>
    <row r="39" spans="1:5" x14ac:dyDescent="0.25">
      <c r="A39" s="6" t="s">
        <v>33</v>
      </c>
      <c r="B39" s="30"/>
      <c r="C39" s="27"/>
      <c r="D39" s="27"/>
      <c r="E39" s="15">
        <f t="shared" si="2"/>
        <v>0</v>
      </c>
    </row>
    <row r="40" spans="1:5" x14ac:dyDescent="0.25">
      <c r="A40" s="6" t="s">
        <v>34</v>
      </c>
      <c r="B40" s="27"/>
      <c r="C40" s="27"/>
      <c r="D40" s="27"/>
      <c r="E40" s="15">
        <f t="shared" si="2"/>
        <v>0</v>
      </c>
    </row>
    <row r="41" spans="1:5" x14ac:dyDescent="0.25">
      <c r="A41" s="6" t="s">
        <v>35</v>
      </c>
      <c r="B41" s="27">
        <v>20288</v>
      </c>
      <c r="C41" s="27">
        <v>27464</v>
      </c>
      <c r="D41" s="27">
        <v>17964</v>
      </c>
      <c r="E41" s="13">
        <f t="shared" si="2"/>
        <v>-34.590736964753859</v>
      </c>
    </row>
    <row r="42" spans="1:5" x14ac:dyDescent="0.25">
      <c r="A42" s="10" t="s">
        <v>36</v>
      </c>
      <c r="B42" s="18">
        <f>SUM(B34:B41)</f>
        <v>3465425</v>
      </c>
      <c r="C42" s="18">
        <f>SUM(C34:C41)</f>
        <v>3564209</v>
      </c>
      <c r="D42" s="17">
        <f>SUM(D34:D41)</f>
        <v>3704688</v>
      </c>
      <c r="E42" s="15">
        <f t="shared" si="2"/>
        <v>3.9413794196692735</v>
      </c>
    </row>
    <row r="46" spans="1:5" x14ac:dyDescent="0.25">
      <c r="A46" t="s">
        <v>331</v>
      </c>
    </row>
    <row r="47" spans="1:5" x14ac:dyDescent="0.25">
      <c r="A47" s="6"/>
      <c r="B47" s="8">
        <v>2011</v>
      </c>
      <c r="C47" s="8">
        <v>2012</v>
      </c>
      <c r="D47" s="8">
        <v>2013</v>
      </c>
      <c r="E47" s="8" t="s">
        <v>0</v>
      </c>
    </row>
    <row r="48" spans="1:5" x14ac:dyDescent="0.25">
      <c r="A48" s="10" t="s">
        <v>27</v>
      </c>
      <c r="B48" s="9" t="s">
        <v>1</v>
      </c>
      <c r="C48" s="9" t="s">
        <v>2</v>
      </c>
      <c r="D48" s="9" t="s">
        <v>25</v>
      </c>
      <c r="E48" s="3" t="s">
        <v>26</v>
      </c>
    </row>
    <row r="49" spans="1:5" x14ac:dyDescent="0.25">
      <c r="A49" s="6" t="s">
        <v>28</v>
      </c>
      <c r="B49" s="26">
        <v>656436</v>
      </c>
      <c r="C49" s="26">
        <v>628396</v>
      </c>
      <c r="D49" s="26">
        <v>645812</v>
      </c>
      <c r="E49" s="15">
        <f>IFERROR(((D49-C49)/C49),(IF(D49=0,0,1)))*100</f>
        <v>2.7715007733976664</v>
      </c>
    </row>
    <row r="50" spans="1:5" x14ac:dyDescent="0.25">
      <c r="A50" s="6" t="s">
        <v>29</v>
      </c>
      <c r="B50" s="27">
        <v>294031</v>
      </c>
      <c r="C50" s="27">
        <v>330472</v>
      </c>
      <c r="D50" s="27">
        <v>289570</v>
      </c>
      <c r="E50" s="15">
        <f t="shared" ref="E50:E57" si="3">IFERROR(((D50-C50)/C50),(IF(D50=0,0,1)))*100</f>
        <v>-12.376842818756204</v>
      </c>
    </row>
    <row r="51" spans="1:5" x14ac:dyDescent="0.25">
      <c r="A51" s="6" t="s">
        <v>30</v>
      </c>
      <c r="B51" s="27">
        <v>87699</v>
      </c>
      <c r="C51" s="27">
        <v>87748</v>
      </c>
      <c r="D51" s="27">
        <v>90169</v>
      </c>
      <c r="E51" s="15">
        <f t="shared" si="3"/>
        <v>2.7590372430140859</v>
      </c>
    </row>
    <row r="52" spans="1:5" x14ac:dyDescent="0.25">
      <c r="A52" s="6" t="s">
        <v>31</v>
      </c>
      <c r="B52" s="27">
        <v>91295</v>
      </c>
      <c r="C52" s="27">
        <v>30229</v>
      </c>
      <c r="D52" s="27">
        <v>49973</v>
      </c>
      <c r="E52" s="15">
        <f t="shared" si="3"/>
        <v>65.314763968374749</v>
      </c>
    </row>
    <row r="53" spans="1:5" x14ac:dyDescent="0.25">
      <c r="A53" s="6" t="s">
        <v>32</v>
      </c>
      <c r="B53" s="27"/>
      <c r="C53" s="27"/>
      <c r="D53" s="27"/>
      <c r="E53" s="15">
        <f t="shared" si="3"/>
        <v>0</v>
      </c>
    </row>
    <row r="54" spans="1:5" x14ac:dyDescent="0.25">
      <c r="A54" s="6" t="s">
        <v>33</v>
      </c>
      <c r="B54" s="30"/>
      <c r="C54" s="27"/>
      <c r="D54" s="27"/>
      <c r="E54" s="15">
        <f t="shared" si="3"/>
        <v>0</v>
      </c>
    </row>
    <row r="55" spans="1:5" x14ac:dyDescent="0.25">
      <c r="A55" s="6" t="s">
        <v>34</v>
      </c>
      <c r="B55" s="27"/>
      <c r="C55" s="27"/>
      <c r="D55" s="27"/>
      <c r="E55" s="15">
        <f t="shared" si="3"/>
        <v>0</v>
      </c>
    </row>
    <row r="56" spans="1:5" x14ac:dyDescent="0.25">
      <c r="A56" s="6" t="s">
        <v>35</v>
      </c>
      <c r="B56" s="27">
        <v>7388</v>
      </c>
      <c r="C56" s="27">
        <v>16252</v>
      </c>
      <c r="D56" s="27">
        <v>16803</v>
      </c>
      <c r="E56" s="13">
        <f t="shared" si="3"/>
        <v>3.3903519566822546</v>
      </c>
    </row>
    <row r="57" spans="1:5" x14ac:dyDescent="0.25">
      <c r="A57" s="10" t="s">
        <v>36</v>
      </c>
      <c r="B57" s="18">
        <f>SUM(B49:B56)</f>
        <v>1136849</v>
      </c>
      <c r="C57" s="18">
        <f>SUM(C49:C56)</f>
        <v>1093097</v>
      </c>
      <c r="D57" s="17">
        <f>SUM(D49:D56)</f>
        <v>1092327</v>
      </c>
      <c r="E57" s="15">
        <f t="shared" si="3"/>
        <v>-7.0442055920014415E-2</v>
      </c>
    </row>
    <row r="60" spans="1:5" x14ac:dyDescent="0.25">
      <c r="A60" t="s">
        <v>332</v>
      </c>
    </row>
    <row r="61" spans="1:5" x14ac:dyDescent="0.25">
      <c r="A61" s="6"/>
      <c r="B61" s="8">
        <v>2011</v>
      </c>
      <c r="C61" s="8">
        <v>2012</v>
      </c>
      <c r="D61" s="8">
        <v>2013</v>
      </c>
      <c r="E61" s="8" t="s">
        <v>0</v>
      </c>
    </row>
    <row r="62" spans="1:5" x14ac:dyDescent="0.25">
      <c r="A62" s="10" t="s">
        <v>27</v>
      </c>
      <c r="B62" s="9" t="s">
        <v>1</v>
      </c>
      <c r="C62" s="9" t="s">
        <v>2</v>
      </c>
      <c r="D62" s="9" t="s">
        <v>25</v>
      </c>
      <c r="E62" s="3" t="s">
        <v>26</v>
      </c>
    </row>
    <row r="63" spans="1:5" x14ac:dyDescent="0.25">
      <c r="A63" s="6" t="s">
        <v>28</v>
      </c>
      <c r="B63" s="26">
        <v>1130242</v>
      </c>
      <c r="C63" s="26">
        <v>1251318</v>
      </c>
      <c r="D63" s="26">
        <v>1244267</v>
      </c>
      <c r="E63" s="15">
        <f>IFERROR(((D63-C63)/C63),(IF(D63=0,0,1)))*100</f>
        <v>-0.56348586050867966</v>
      </c>
    </row>
    <row r="64" spans="1:5" x14ac:dyDescent="0.25">
      <c r="A64" s="6" t="s">
        <v>29</v>
      </c>
      <c r="B64" s="27">
        <v>559991</v>
      </c>
      <c r="C64" s="27">
        <v>524309</v>
      </c>
      <c r="D64" s="27">
        <v>532962</v>
      </c>
      <c r="E64" s="15">
        <f t="shared" ref="E64:E71" si="4">IFERROR(((D64-C64)/C64),(IF(D64=0,0,1)))*100</f>
        <v>1.6503626678161161</v>
      </c>
    </row>
    <row r="65" spans="1:5" x14ac:dyDescent="0.25">
      <c r="A65" s="6" t="s">
        <v>30</v>
      </c>
      <c r="B65" s="27">
        <v>29776</v>
      </c>
      <c r="C65" s="27">
        <v>50454</v>
      </c>
      <c r="D65" s="27">
        <v>52164</v>
      </c>
      <c r="E65" s="15">
        <f t="shared" si="4"/>
        <v>3.3892258294684265</v>
      </c>
    </row>
    <row r="66" spans="1:5" x14ac:dyDescent="0.25">
      <c r="A66" s="6" t="s">
        <v>31</v>
      </c>
      <c r="B66" s="27">
        <v>114312</v>
      </c>
      <c r="C66" s="27">
        <v>109097</v>
      </c>
      <c r="D66" s="27">
        <v>68114</v>
      </c>
      <c r="E66" s="15">
        <f t="shared" si="4"/>
        <v>-37.56565258439737</v>
      </c>
    </row>
    <row r="67" spans="1:5" x14ac:dyDescent="0.25">
      <c r="A67" s="6" t="s">
        <v>32</v>
      </c>
      <c r="B67" s="27"/>
      <c r="C67" s="27"/>
      <c r="D67" s="27"/>
      <c r="E67" s="15">
        <f t="shared" si="4"/>
        <v>0</v>
      </c>
    </row>
    <row r="68" spans="1:5" x14ac:dyDescent="0.25">
      <c r="A68" s="6" t="s">
        <v>33</v>
      </c>
      <c r="B68" s="30"/>
      <c r="C68" s="27"/>
      <c r="D68" s="27"/>
      <c r="E68" s="15">
        <f t="shared" si="4"/>
        <v>0</v>
      </c>
    </row>
    <row r="69" spans="1:5" x14ac:dyDescent="0.25">
      <c r="A69" s="6" t="s">
        <v>34</v>
      </c>
      <c r="B69" s="27"/>
      <c r="C69" s="27"/>
      <c r="D69" s="27"/>
      <c r="E69" s="15">
        <f t="shared" si="4"/>
        <v>0</v>
      </c>
    </row>
    <row r="70" spans="1:5" x14ac:dyDescent="0.25">
      <c r="A70" s="6" t="s">
        <v>35</v>
      </c>
      <c r="B70" s="27">
        <v>9443</v>
      </c>
      <c r="C70" s="27">
        <v>6515</v>
      </c>
      <c r="D70" s="27">
        <v>12560</v>
      </c>
      <c r="E70" s="13">
        <f t="shared" si="4"/>
        <v>92.785878741366076</v>
      </c>
    </row>
    <row r="71" spans="1:5" x14ac:dyDescent="0.25">
      <c r="A71" s="10" t="s">
        <v>36</v>
      </c>
      <c r="B71" s="18">
        <f>SUM(B63:B70)</f>
        <v>1843764</v>
      </c>
      <c r="C71" s="18">
        <f>SUM(C63:C70)</f>
        <v>1941693</v>
      </c>
      <c r="D71" s="17">
        <f>SUM(D63:D70)</f>
        <v>1910067</v>
      </c>
      <c r="E71" s="15">
        <f t="shared" si="4"/>
        <v>-1.6287847769961574</v>
      </c>
    </row>
    <row r="74" spans="1:5" x14ac:dyDescent="0.25">
      <c r="A74" t="s">
        <v>333</v>
      </c>
    </row>
    <row r="75" spans="1:5" x14ac:dyDescent="0.25">
      <c r="A75" s="6"/>
      <c r="B75" s="8">
        <v>2011</v>
      </c>
      <c r="C75" s="8">
        <v>2012</v>
      </c>
      <c r="D75" s="8">
        <v>2013</v>
      </c>
      <c r="E75" s="8" t="s">
        <v>0</v>
      </c>
    </row>
    <row r="76" spans="1:5" x14ac:dyDescent="0.25">
      <c r="A76" s="10" t="s">
        <v>27</v>
      </c>
      <c r="B76" s="9" t="s">
        <v>1</v>
      </c>
      <c r="C76" s="9" t="s">
        <v>2</v>
      </c>
      <c r="D76" s="9" t="s">
        <v>25</v>
      </c>
      <c r="E76" s="3" t="s">
        <v>26</v>
      </c>
    </row>
    <row r="77" spans="1:5" x14ac:dyDescent="0.25">
      <c r="A77" s="6" t="s">
        <v>28</v>
      </c>
      <c r="B77" s="26">
        <v>250540</v>
      </c>
      <c r="C77" s="26">
        <v>213625</v>
      </c>
      <c r="D77" s="26">
        <v>213014</v>
      </c>
      <c r="E77" s="15">
        <f>IFERROR(((D77-C77)/C77),(IF(D77=0,0,1)))*100</f>
        <v>-0.28601521357519016</v>
      </c>
    </row>
    <row r="78" spans="1:5" x14ac:dyDescent="0.25">
      <c r="A78" s="6" t="s">
        <v>29</v>
      </c>
      <c r="B78" s="27">
        <v>13810</v>
      </c>
      <c r="C78" s="27">
        <v>18388</v>
      </c>
      <c r="D78" s="27">
        <v>11535</v>
      </c>
      <c r="E78" s="15">
        <f t="shared" ref="E78:E85" si="5">IFERROR(((D78-C78)/C78),(IF(D78=0,0,1)))*100</f>
        <v>-37.268871002827929</v>
      </c>
    </row>
    <row r="79" spans="1:5" x14ac:dyDescent="0.25">
      <c r="A79" s="6" t="s">
        <v>30</v>
      </c>
      <c r="B79" s="27">
        <v>4214</v>
      </c>
      <c r="C79" s="27">
        <v>5086</v>
      </c>
      <c r="D79" s="27">
        <v>5200</v>
      </c>
      <c r="E79" s="15">
        <f t="shared" si="5"/>
        <v>2.2414471097129374</v>
      </c>
    </row>
    <row r="80" spans="1:5" x14ac:dyDescent="0.25">
      <c r="A80" s="6" t="s">
        <v>31</v>
      </c>
      <c r="B80" s="30">
        <v>0</v>
      </c>
      <c r="C80" s="27">
        <v>2296</v>
      </c>
      <c r="D80" s="27">
        <v>1529</v>
      </c>
      <c r="E80" s="15">
        <f t="shared" si="5"/>
        <v>-33.405923344947738</v>
      </c>
    </row>
    <row r="81" spans="1:5" x14ac:dyDescent="0.25">
      <c r="A81" s="6" t="s">
        <v>32</v>
      </c>
      <c r="B81" s="27"/>
      <c r="C81" s="27"/>
      <c r="D81" s="27"/>
      <c r="E81" s="15">
        <f t="shared" si="5"/>
        <v>0</v>
      </c>
    </row>
    <row r="82" spans="1:5" x14ac:dyDescent="0.25">
      <c r="A82" s="6" t="s">
        <v>33</v>
      </c>
      <c r="B82" s="30"/>
      <c r="C82" s="27"/>
      <c r="D82" s="27"/>
      <c r="E82" s="15">
        <f t="shared" si="5"/>
        <v>0</v>
      </c>
    </row>
    <row r="83" spans="1:5" x14ac:dyDescent="0.25">
      <c r="A83" s="6" t="s">
        <v>34</v>
      </c>
      <c r="B83" s="27"/>
      <c r="C83" s="27"/>
      <c r="D83" s="27"/>
      <c r="E83" s="15">
        <f t="shared" si="5"/>
        <v>0</v>
      </c>
    </row>
    <row r="84" spans="1:5" x14ac:dyDescent="0.25">
      <c r="A84" s="6" t="s">
        <v>35</v>
      </c>
      <c r="B84" s="27"/>
      <c r="C84" s="27"/>
      <c r="D84" s="27"/>
      <c r="E84" s="13">
        <f t="shared" si="5"/>
        <v>0</v>
      </c>
    </row>
    <row r="85" spans="1:5" x14ac:dyDescent="0.25">
      <c r="A85" s="10" t="s">
        <v>36</v>
      </c>
      <c r="B85" s="18">
        <f>SUM(B77:B84)</f>
        <v>268564</v>
      </c>
      <c r="C85" s="18">
        <f>SUM(C77:C84)</f>
        <v>239395</v>
      </c>
      <c r="D85" s="17">
        <f>SUM(D77:D84)</f>
        <v>231278</v>
      </c>
      <c r="E85" s="15">
        <f t="shared" si="5"/>
        <v>-3.3906305478393448</v>
      </c>
    </row>
    <row r="88" spans="1:5" x14ac:dyDescent="0.25">
      <c r="A88" t="s">
        <v>334</v>
      </c>
    </row>
    <row r="89" spans="1:5" x14ac:dyDescent="0.25">
      <c r="A89" s="6"/>
      <c r="B89" s="8">
        <v>2011</v>
      </c>
      <c r="C89" s="8">
        <v>2012</v>
      </c>
      <c r="D89" s="8">
        <v>2013</v>
      </c>
      <c r="E89" s="8" t="s">
        <v>0</v>
      </c>
    </row>
    <row r="90" spans="1:5" x14ac:dyDescent="0.25">
      <c r="A90" s="10" t="s">
        <v>27</v>
      </c>
      <c r="B90" s="9" t="s">
        <v>1</v>
      </c>
      <c r="C90" s="9" t="s">
        <v>2</v>
      </c>
      <c r="D90" s="9" t="s">
        <v>25</v>
      </c>
      <c r="E90" s="3" t="s">
        <v>26</v>
      </c>
    </row>
    <row r="91" spans="1:5" x14ac:dyDescent="0.25">
      <c r="A91" s="6" t="s">
        <v>28</v>
      </c>
      <c r="B91" s="27">
        <v>122842</v>
      </c>
      <c r="C91" s="27">
        <v>146214</v>
      </c>
      <c r="D91" s="26">
        <v>149545</v>
      </c>
      <c r="E91" s="15">
        <f>IFERROR(((D91-C91)/C91),(IF(D91=0,0,1)))*100</f>
        <v>2.2781676173280259</v>
      </c>
    </row>
    <row r="92" spans="1:5" x14ac:dyDescent="0.25">
      <c r="A92" s="6" t="s">
        <v>29</v>
      </c>
      <c r="B92" s="27">
        <v>43240</v>
      </c>
      <c r="C92" s="27">
        <v>48934</v>
      </c>
      <c r="D92" s="27">
        <v>65133</v>
      </c>
      <c r="E92" s="15">
        <f t="shared" ref="E92:E99" si="6">IFERROR(((D92-C92)/C92),(IF(D92=0,0,1)))*100</f>
        <v>33.103772428168554</v>
      </c>
    </row>
    <row r="93" spans="1:5" x14ac:dyDescent="0.25">
      <c r="A93" s="6" t="s">
        <v>30</v>
      </c>
      <c r="B93" s="27">
        <v>5038</v>
      </c>
      <c r="C93" s="27">
        <v>16034</v>
      </c>
      <c r="D93" s="27">
        <v>14450</v>
      </c>
      <c r="E93" s="15">
        <f t="shared" si="6"/>
        <v>-9.8790071098914805</v>
      </c>
    </row>
    <row r="94" spans="1:5" x14ac:dyDescent="0.25">
      <c r="A94" s="6" t="s">
        <v>31</v>
      </c>
      <c r="B94" s="30">
        <v>0</v>
      </c>
      <c r="C94" s="27">
        <v>12745</v>
      </c>
      <c r="D94" s="27">
        <v>12249</v>
      </c>
      <c r="E94" s="15">
        <f t="shared" si="6"/>
        <v>-3.8917222440172616</v>
      </c>
    </row>
    <row r="95" spans="1:5" x14ac:dyDescent="0.25">
      <c r="A95" s="6" t="s">
        <v>32</v>
      </c>
      <c r="B95" s="27"/>
      <c r="C95" s="27"/>
      <c r="D95" s="27"/>
      <c r="E95" s="15">
        <f t="shared" si="6"/>
        <v>0</v>
      </c>
    </row>
    <row r="96" spans="1:5" x14ac:dyDescent="0.25">
      <c r="A96" s="6" t="s">
        <v>33</v>
      </c>
      <c r="B96" s="30"/>
      <c r="C96" s="27"/>
      <c r="D96" s="27"/>
      <c r="E96" s="15">
        <f t="shared" si="6"/>
        <v>0</v>
      </c>
    </row>
    <row r="97" spans="1:5" x14ac:dyDescent="0.25">
      <c r="A97" s="6" t="s">
        <v>34</v>
      </c>
      <c r="B97" s="27"/>
      <c r="C97" s="27"/>
      <c r="D97" s="27"/>
      <c r="E97" s="15">
        <f t="shared" si="6"/>
        <v>0</v>
      </c>
    </row>
    <row r="98" spans="1:5" x14ac:dyDescent="0.25">
      <c r="A98" s="6" t="s">
        <v>35</v>
      </c>
      <c r="B98" s="30">
        <v>960</v>
      </c>
      <c r="C98" s="30">
        <v>0</v>
      </c>
      <c r="D98" s="30">
        <v>0</v>
      </c>
      <c r="E98" s="13">
        <f t="shared" si="6"/>
        <v>0</v>
      </c>
    </row>
    <row r="99" spans="1:5" x14ac:dyDescent="0.25">
      <c r="A99" s="10" t="s">
        <v>36</v>
      </c>
      <c r="B99" s="18">
        <f>SUM(B91:B98)</f>
        <v>172080</v>
      </c>
      <c r="C99" s="18">
        <f>SUM(C91:C98)</f>
        <v>223927</v>
      </c>
      <c r="D99" s="17">
        <f>SUM(D91:D98)</f>
        <v>241377</v>
      </c>
      <c r="E99" s="15">
        <f t="shared" si="6"/>
        <v>7.7927181626154942</v>
      </c>
    </row>
    <row r="102" spans="1:5" x14ac:dyDescent="0.25">
      <c r="A102" t="s">
        <v>335</v>
      </c>
    </row>
    <row r="103" spans="1:5" x14ac:dyDescent="0.25">
      <c r="A103" s="6"/>
      <c r="B103" s="8">
        <v>2011</v>
      </c>
      <c r="C103" s="8">
        <v>2012</v>
      </c>
      <c r="D103" s="8">
        <v>2013</v>
      </c>
      <c r="E103" s="8" t="s">
        <v>0</v>
      </c>
    </row>
    <row r="104" spans="1:5" x14ac:dyDescent="0.25">
      <c r="A104" s="10" t="s">
        <v>27</v>
      </c>
      <c r="B104" s="9" t="s">
        <v>1</v>
      </c>
      <c r="C104" s="9" t="s">
        <v>2</v>
      </c>
      <c r="D104" s="9" t="s">
        <v>25</v>
      </c>
      <c r="E104" s="3" t="s">
        <v>26</v>
      </c>
    </row>
    <row r="105" spans="1:5" x14ac:dyDescent="0.25">
      <c r="A105" s="6" t="s">
        <v>28</v>
      </c>
      <c r="B105" s="26">
        <v>1819931</v>
      </c>
      <c r="C105" s="26">
        <v>1949744</v>
      </c>
      <c r="D105" s="26">
        <v>1987132</v>
      </c>
      <c r="E105" s="15">
        <f>IFERROR(((D105-C105)/C105),(IF(D105=0,0,1)))*100</f>
        <v>1.9175850778358594</v>
      </c>
    </row>
    <row r="106" spans="1:5" x14ac:dyDescent="0.25">
      <c r="A106" s="6" t="s">
        <v>29</v>
      </c>
      <c r="B106" s="27">
        <v>739342</v>
      </c>
      <c r="C106" s="27">
        <v>719289</v>
      </c>
      <c r="D106" s="27">
        <v>767899</v>
      </c>
      <c r="E106" s="15">
        <f t="shared" ref="E106:E113" si="7">IFERROR(((D106-C106)/C106),(IF(D106=0,0,1)))*100</f>
        <v>6.7580624755835279</v>
      </c>
    </row>
    <row r="107" spans="1:5" x14ac:dyDescent="0.25">
      <c r="A107" s="6" t="s">
        <v>30</v>
      </c>
      <c r="B107" s="27">
        <v>446255</v>
      </c>
      <c r="C107" s="27">
        <v>482476</v>
      </c>
      <c r="D107" s="27">
        <v>537784</v>
      </c>
      <c r="E107" s="15">
        <f t="shared" si="7"/>
        <v>11.463368126082955</v>
      </c>
    </row>
    <row r="108" spans="1:5" x14ac:dyDescent="0.25">
      <c r="A108" s="6" t="s">
        <v>31</v>
      </c>
      <c r="B108" s="27">
        <v>261329</v>
      </c>
      <c r="C108" s="27">
        <v>249877</v>
      </c>
      <c r="D108" s="27">
        <v>312238</v>
      </c>
      <c r="E108" s="15">
        <f t="shared" si="7"/>
        <v>24.95667868591347</v>
      </c>
    </row>
    <row r="109" spans="1:5" x14ac:dyDescent="0.25">
      <c r="A109" s="6" t="s">
        <v>32</v>
      </c>
      <c r="B109" s="27"/>
      <c r="C109" s="27"/>
      <c r="D109" s="27"/>
      <c r="E109" s="15">
        <f t="shared" si="7"/>
        <v>0</v>
      </c>
    </row>
    <row r="110" spans="1:5" x14ac:dyDescent="0.25">
      <c r="A110" s="6" t="s">
        <v>33</v>
      </c>
      <c r="B110" s="30"/>
      <c r="C110" s="27"/>
      <c r="D110" s="27"/>
      <c r="E110" s="15">
        <f t="shared" si="7"/>
        <v>0</v>
      </c>
    </row>
    <row r="111" spans="1:5" x14ac:dyDescent="0.25">
      <c r="A111" s="6" t="s">
        <v>34</v>
      </c>
      <c r="B111" s="27"/>
      <c r="C111" s="27"/>
      <c r="D111" s="27"/>
      <c r="E111" s="15">
        <f t="shared" si="7"/>
        <v>0</v>
      </c>
    </row>
    <row r="112" spans="1:5" x14ac:dyDescent="0.25">
      <c r="A112" s="6" t="s">
        <v>35</v>
      </c>
      <c r="B112" s="27">
        <v>105181</v>
      </c>
      <c r="C112" s="27">
        <v>104932</v>
      </c>
      <c r="D112" s="27">
        <v>109585</v>
      </c>
      <c r="E112" s="13">
        <f t="shared" si="7"/>
        <v>4.4343003087713946</v>
      </c>
    </row>
    <row r="113" spans="1:5" x14ac:dyDescent="0.25">
      <c r="A113" s="10" t="s">
        <v>36</v>
      </c>
      <c r="B113" s="18">
        <f>SUM(B105:B112)</f>
        <v>3372038</v>
      </c>
      <c r="C113" s="18">
        <f>SUM(C105:C112)</f>
        <v>3506318</v>
      </c>
      <c r="D113" s="17">
        <f>SUM(D105:D112)</f>
        <v>3714638</v>
      </c>
      <c r="E113" s="15">
        <f t="shared" si="7"/>
        <v>5.9412751496013767</v>
      </c>
    </row>
    <row r="116" spans="1:5" x14ac:dyDescent="0.25">
      <c r="A116" t="s">
        <v>336</v>
      </c>
    </row>
    <row r="117" spans="1:5" x14ac:dyDescent="0.25">
      <c r="A117" s="6"/>
      <c r="B117" s="8">
        <v>2011</v>
      </c>
      <c r="C117" s="8">
        <v>2012</v>
      </c>
      <c r="D117" s="8">
        <v>2013</v>
      </c>
      <c r="E117" s="8" t="s">
        <v>0</v>
      </c>
    </row>
    <row r="118" spans="1:5" x14ac:dyDescent="0.25">
      <c r="A118" s="10" t="s">
        <v>27</v>
      </c>
      <c r="B118" s="9" t="s">
        <v>1</v>
      </c>
      <c r="C118" s="9" t="s">
        <v>2</v>
      </c>
      <c r="D118" s="9" t="s">
        <v>25</v>
      </c>
      <c r="E118" s="3" t="s">
        <v>26</v>
      </c>
    </row>
    <row r="119" spans="1:5" x14ac:dyDescent="0.25">
      <c r="A119" s="6" t="s">
        <v>28</v>
      </c>
      <c r="B119" s="26">
        <v>1046214</v>
      </c>
      <c r="C119" s="26">
        <v>1066352</v>
      </c>
      <c r="D119" s="26">
        <v>1082385</v>
      </c>
      <c r="E119" s="15">
        <f>IFERROR(((D119-C119)/C119),(IF(D119=0,0,1)))*100</f>
        <v>1.5035372935015829</v>
      </c>
    </row>
    <row r="120" spans="1:5" x14ac:dyDescent="0.25">
      <c r="A120" s="6" t="s">
        <v>29</v>
      </c>
      <c r="B120" s="27">
        <v>117560</v>
      </c>
      <c r="C120" s="27">
        <v>156375</v>
      </c>
      <c r="D120" s="27">
        <v>206572</v>
      </c>
      <c r="E120" s="15">
        <f t="shared" ref="E120:E127" si="8">IFERROR(((D120-C120)/C120),(IF(D120=0,0,1)))*100</f>
        <v>32.100399680255798</v>
      </c>
    </row>
    <row r="121" spans="1:5" x14ac:dyDescent="0.25">
      <c r="A121" s="6" t="s">
        <v>30</v>
      </c>
      <c r="B121" s="27">
        <v>160551</v>
      </c>
      <c r="C121" s="27">
        <v>189866</v>
      </c>
      <c r="D121" s="27">
        <v>235204</v>
      </c>
      <c r="E121" s="15">
        <f t="shared" si="8"/>
        <v>23.878946204165043</v>
      </c>
    </row>
    <row r="122" spans="1:5" x14ac:dyDescent="0.25">
      <c r="A122" s="6" t="s">
        <v>31</v>
      </c>
      <c r="B122" s="27">
        <v>70142</v>
      </c>
      <c r="C122" s="27">
        <v>69762</v>
      </c>
      <c r="D122" s="27">
        <v>78835</v>
      </c>
      <c r="E122" s="15">
        <f t="shared" si="8"/>
        <v>13.005647773859694</v>
      </c>
    </row>
    <row r="123" spans="1:5" x14ac:dyDescent="0.25">
      <c r="A123" s="6" t="s">
        <v>32</v>
      </c>
      <c r="B123" s="27"/>
      <c r="C123" s="27"/>
      <c r="D123" s="27"/>
      <c r="E123" s="15">
        <f t="shared" si="8"/>
        <v>0</v>
      </c>
    </row>
    <row r="124" spans="1:5" x14ac:dyDescent="0.25">
      <c r="A124" s="6" t="s">
        <v>33</v>
      </c>
      <c r="B124" s="30"/>
      <c r="C124" s="27"/>
      <c r="D124" s="27"/>
      <c r="E124" s="15">
        <f t="shared" si="8"/>
        <v>0</v>
      </c>
    </row>
    <row r="125" spans="1:5" x14ac:dyDescent="0.25">
      <c r="A125" s="6" t="s">
        <v>34</v>
      </c>
      <c r="B125" s="27"/>
      <c r="C125" s="27"/>
      <c r="D125" s="27"/>
      <c r="E125" s="15">
        <f t="shared" si="8"/>
        <v>0</v>
      </c>
    </row>
    <row r="126" spans="1:5" x14ac:dyDescent="0.25">
      <c r="A126" s="6" t="s">
        <v>35</v>
      </c>
      <c r="B126" s="27">
        <v>35084</v>
      </c>
      <c r="C126" s="27">
        <v>34075</v>
      </c>
      <c r="D126" s="27">
        <v>44695</v>
      </c>
      <c r="E126" s="13">
        <f t="shared" si="8"/>
        <v>31.166544387380778</v>
      </c>
    </row>
    <row r="127" spans="1:5" x14ac:dyDescent="0.25">
      <c r="A127" s="10" t="s">
        <v>36</v>
      </c>
      <c r="B127" s="18">
        <f>SUM(B119:B126)</f>
        <v>1429551</v>
      </c>
      <c r="C127" s="18">
        <f>SUM(C119:C126)</f>
        <v>1516430</v>
      </c>
      <c r="D127" s="17">
        <f>SUM(D119:D126)</f>
        <v>1647691</v>
      </c>
      <c r="E127" s="15">
        <f t="shared" si="8"/>
        <v>8.6559221329042551</v>
      </c>
    </row>
    <row r="130" spans="1:5" x14ac:dyDescent="0.25">
      <c r="A130" t="s">
        <v>337</v>
      </c>
    </row>
    <row r="131" spans="1:5" x14ac:dyDescent="0.25">
      <c r="A131" s="6"/>
      <c r="B131" s="8">
        <v>2011</v>
      </c>
      <c r="C131" s="8">
        <v>2012</v>
      </c>
      <c r="D131" s="8">
        <v>2013</v>
      </c>
      <c r="E131" s="8" t="s">
        <v>0</v>
      </c>
    </row>
    <row r="132" spans="1:5" x14ac:dyDescent="0.25">
      <c r="A132" s="10" t="s">
        <v>27</v>
      </c>
      <c r="B132" s="9" t="s">
        <v>1</v>
      </c>
      <c r="C132" s="9" t="s">
        <v>2</v>
      </c>
      <c r="D132" s="9" t="s">
        <v>25</v>
      </c>
      <c r="E132" s="3" t="s">
        <v>26</v>
      </c>
    </row>
    <row r="133" spans="1:5" x14ac:dyDescent="0.25">
      <c r="A133" s="6" t="s">
        <v>28</v>
      </c>
      <c r="B133" s="26">
        <v>3117699</v>
      </c>
      <c r="C133" s="26">
        <v>3186176</v>
      </c>
      <c r="D133" s="26">
        <v>3281218</v>
      </c>
      <c r="E133" s="15">
        <f>IFERROR(((D133-C133)/C133),(IF(D133=0,0,1)))*100</f>
        <v>2.9829488389844125</v>
      </c>
    </row>
    <row r="134" spans="1:5" x14ac:dyDescent="0.25">
      <c r="A134" s="6" t="s">
        <v>29</v>
      </c>
      <c r="B134" s="27">
        <v>253569</v>
      </c>
      <c r="C134" s="27">
        <v>267244</v>
      </c>
      <c r="D134" s="27">
        <v>256782</v>
      </c>
      <c r="E134" s="15">
        <f t="shared" ref="E134:E141" si="9">IFERROR(((D134-C134)/C134),(IF(D134=0,0,1)))*100</f>
        <v>-3.9147745131789673</v>
      </c>
    </row>
    <row r="135" spans="1:5" x14ac:dyDescent="0.25">
      <c r="A135" s="6" t="s">
        <v>30</v>
      </c>
      <c r="B135" s="27">
        <v>352883</v>
      </c>
      <c r="C135" s="27">
        <v>360766</v>
      </c>
      <c r="D135" s="27">
        <v>435275</v>
      </c>
      <c r="E135" s="15">
        <f t="shared" si="9"/>
        <v>20.652999451167791</v>
      </c>
    </row>
    <row r="136" spans="1:5" x14ac:dyDescent="0.25">
      <c r="A136" s="6" t="s">
        <v>31</v>
      </c>
      <c r="B136" s="27">
        <v>560011</v>
      </c>
      <c r="C136" s="27">
        <v>550527</v>
      </c>
      <c r="D136" s="27">
        <v>593067</v>
      </c>
      <c r="E136" s="15">
        <f t="shared" si="9"/>
        <v>7.7271414481033629</v>
      </c>
    </row>
    <row r="137" spans="1:5" x14ac:dyDescent="0.25">
      <c r="A137" s="6" t="s">
        <v>32</v>
      </c>
      <c r="B137" s="27"/>
      <c r="C137" s="27"/>
      <c r="D137" s="27"/>
      <c r="E137" s="15">
        <f t="shared" si="9"/>
        <v>0</v>
      </c>
    </row>
    <row r="138" spans="1:5" x14ac:dyDescent="0.25">
      <c r="A138" s="6" t="s">
        <v>33</v>
      </c>
      <c r="B138" s="30"/>
      <c r="C138" s="27"/>
      <c r="D138" s="27"/>
      <c r="E138" s="15">
        <f t="shared" si="9"/>
        <v>0</v>
      </c>
    </row>
    <row r="139" spans="1:5" x14ac:dyDescent="0.25">
      <c r="A139" s="6" t="s">
        <v>34</v>
      </c>
      <c r="B139" s="27"/>
      <c r="C139" s="27"/>
      <c r="D139" s="27"/>
      <c r="E139" s="15">
        <f t="shared" si="9"/>
        <v>0</v>
      </c>
    </row>
    <row r="140" spans="1:5" x14ac:dyDescent="0.25">
      <c r="A140" s="6" t="s">
        <v>35</v>
      </c>
      <c r="B140" s="27">
        <v>240938</v>
      </c>
      <c r="C140" s="27">
        <v>237344</v>
      </c>
      <c r="D140" s="27">
        <v>238424</v>
      </c>
      <c r="E140" s="13">
        <f t="shared" si="9"/>
        <v>0.455035728731293</v>
      </c>
    </row>
    <row r="141" spans="1:5" x14ac:dyDescent="0.25">
      <c r="A141" s="10" t="s">
        <v>36</v>
      </c>
      <c r="B141" s="18">
        <f>SUM(B133:B140)</f>
        <v>4525100</v>
      </c>
      <c r="C141" s="18">
        <f>SUM(C133:C140)</f>
        <v>4602057</v>
      </c>
      <c r="D141" s="17">
        <f>SUM(D133:D140)</f>
        <v>4804766</v>
      </c>
      <c r="E141" s="15">
        <f t="shared" si="9"/>
        <v>4.4047477030380113</v>
      </c>
    </row>
    <row r="144" spans="1:5" x14ac:dyDescent="0.25">
      <c r="A144" t="s">
        <v>338</v>
      </c>
    </row>
    <row r="145" spans="1:5" x14ac:dyDescent="0.25">
      <c r="A145" s="6"/>
      <c r="B145" s="8">
        <v>2011</v>
      </c>
      <c r="C145" s="8">
        <v>2012</v>
      </c>
      <c r="D145" s="8">
        <v>2013</v>
      </c>
      <c r="E145" s="8" t="s">
        <v>0</v>
      </c>
    </row>
    <row r="146" spans="1:5" x14ac:dyDescent="0.25">
      <c r="A146" s="10" t="s">
        <v>27</v>
      </c>
      <c r="B146" s="9" t="s">
        <v>1</v>
      </c>
      <c r="C146" s="9" t="s">
        <v>2</v>
      </c>
      <c r="D146" s="9" t="s">
        <v>25</v>
      </c>
      <c r="E146" s="3" t="s">
        <v>26</v>
      </c>
    </row>
    <row r="147" spans="1:5" x14ac:dyDescent="0.25">
      <c r="A147" s="6" t="s">
        <v>28</v>
      </c>
      <c r="B147" s="26">
        <v>1213797</v>
      </c>
      <c r="C147" s="26">
        <v>1160421</v>
      </c>
      <c r="D147" s="26">
        <v>1193773</v>
      </c>
      <c r="E147" s="15">
        <f>IFERROR(((D147-C147)/C147),(IF(D147=0,0,1)))*100</f>
        <v>2.8741293030719022</v>
      </c>
    </row>
    <row r="148" spans="1:5" x14ac:dyDescent="0.25">
      <c r="A148" s="6" t="s">
        <v>29</v>
      </c>
      <c r="B148" s="27">
        <v>162087</v>
      </c>
      <c r="C148" s="27">
        <v>182426</v>
      </c>
      <c r="D148" s="27">
        <v>192859</v>
      </c>
      <c r="E148" s="15">
        <f t="shared" ref="E148:E155" si="10">IFERROR(((D148-C148)/C148),(IF(D148=0,0,1)))*100</f>
        <v>5.7190312784361881</v>
      </c>
    </row>
    <row r="149" spans="1:5" x14ac:dyDescent="0.25">
      <c r="A149" s="6" t="s">
        <v>30</v>
      </c>
      <c r="B149" s="27">
        <v>70665</v>
      </c>
      <c r="C149" s="27">
        <v>78629</v>
      </c>
      <c r="D149" s="27">
        <v>77684</v>
      </c>
      <c r="E149" s="15">
        <f t="shared" si="10"/>
        <v>-1.2018466469114448</v>
      </c>
    </row>
    <row r="150" spans="1:5" x14ac:dyDescent="0.25">
      <c r="A150" s="6" t="s">
        <v>31</v>
      </c>
      <c r="B150" s="27">
        <v>181630</v>
      </c>
      <c r="C150" s="27">
        <v>173361</v>
      </c>
      <c r="D150" s="27">
        <v>162778</v>
      </c>
      <c r="E150" s="15">
        <f t="shared" si="10"/>
        <v>-6.1046025345954398</v>
      </c>
    </row>
    <row r="151" spans="1:5" x14ac:dyDescent="0.25">
      <c r="A151" s="6" t="s">
        <v>32</v>
      </c>
      <c r="B151" s="27"/>
      <c r="C151" s="27"/>
      <c r="D151" s="27"/>
      <c r="E151" s="15">
        <f t="shared" si="10"/>
        <v>0</v>
      </c>
    </row>
    <row r="152" spans="1:5" x14ac:dyDescent="0.25">
      <c r="A152" s="6" t="s">
        <v>33</v>
      </c>
      <c r="B152" s="30"/>
      <c r="C152" s="27"/>
      <c r="D152" s="27"/>
      <c r="E152" s="15">
        <f t="shared" si="10"/>
        <v>0</v>
      </c>
    </row>
    <row r="153" spans="1:5" x14ac:dyDescent="0.25">
      <c r="A153" s="6" t="s">
        <v>34</v>
      </c>
      <c r="B153" s="27"/>
      <c r="C153" s="27"/>
      <c r="D153" s="27"/>
      <c r="E153" s="15">
        <f t="shared" si="10"/>
        <v>0</v>
      </c>
    </row>
    <row r="154" spans="1:5" x14ac:dyDescent="0.25">
      <c r="A154" s="6" t="s">
        <v>35</v>
      </c>
      <c r="B154" s="27">
        <v>55989</v>
      </c>
      <c r="C154" s="27">
        <v>61160</v>
      </c>
      <c r="D154" s="27">
        <v>82245</v>
      </c>
      <c r="E154" s="13">
        <f t="shared" si="10"/>
        <v>34.47514715500327</v>
      </c>
    </row>
    <row r="155" spans="1:5" x14ac:dyDescent="0.25">
      <c r="A155" s="10" t="s">
        <v>36</v>
      </c>
      <c r="B155" s="18">
        <f>SUM(B147:B154)</f>
        <v>1684168</v>
      </c>
      <c r="C155" s="18">
        <f>SUM(C147:C154)</f>
        <v>1655997</v>
      </c>
      <c r="D155" s="17">
        <f>SUM(D147:D154)</f>
        <v>1709339</v>
      </c>
      <c r="E155" s="15">
        <f t="shared" si="10"/>
        <v>3.2211411011010287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8"/>
  <sheetViews>
    <sheetView workbookViewId="0">
      <selection activeCell="I27" sqref="I27"/>
    </sheetView>
  </sheetViews>
  <sheetFormatPr defaultRowHeight="15" x14ac:dyDescent="0.25"/>
  <cols>
    <col min="1" max="1" width="20.28515625" bestFit="1" customWidth="1"/>
    <col min="2" max="2" width="13.85546875" customWidth="1"/>
    <col min="3" max="3" width="14.42578125" customWidth="1"/>
    <col min="4" max="4" width="13.42578125" customWidth="1"/>
    <col min="5" max="5" width="13.5703125" customWidth="1"/>
    <col min="8" max="9" width="11.85546875" bestFit="1" customWidth="1"/>
  </cols>
  <sheetData>
    <row r="3" spans="1:10" x14ac:dyDescent="0.25">
      <c r="A3" t="s">
        <v>340</v>
      </c>
    </row>
    <row r="4" spans="1:10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10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  <c r="I5" s="33">
        <f>D14+D28+D42+D56+D70+D84+D98+D112+D126+D140+D154+D168+D182+D196+D210+D224+D238</f>
        <v>61747576</v>
      </c>
    </row>
    <row r="6" spans="1:10" x14ac:dyDescent="0.25">
      <c r="A6" s="6" t="s">
        <v>28</v>
      </c>
      <c r="B6" s="26">
        <v>914731</v>
      </c>
      <c r="C6" s="26">
        <v>987679</v>
      </c>
      <c r="D6" s="26">
        <v>1168972</v>
      </c>
      <c r="E6" s="15">
        <f>IFERROR(((D6-C6)/C6),(IF(D6=0,0,1)))*100</f>
        <v>18.355457593003393</v>
      </c>
    </row>
    <row r="7" spans="1:10" x14ac:dyDescent="0.25">
      <c r="A7" s="6" t="s">
        <v>29</v>
      </c>
      <c r="B7" s="27">
        <v>87514</v>
      </c>
      <c r="C7" s="27">
        <v>99541</v>
      </c>
      <c r="D7" s="27">
        <v>65909</v>
      </c>
      <c r="E7" s="15">
        <f t="shared" ref="E7:E14" si="0">IFERROR(((D7-C7)/C7),(IF(D7=0,0,1)))*100</f>
        <v>-33.787082709637232</v>
      </c>
    </row>
    <row r="8" spans="1:10" x14ac:dyDescent="0.25">
      <c r="A8" s="6" t="s">
        <v>30</v>
      </c>
      <c r="B8" s="27">
        <v>88533</v>
      </c>
      <c r="C8" s="27">
        <v>96275</v>
      </c>
      <c r="D8" s="27">
        <v>97316</v>
      </c>
      <c r="E8" s="15">
        <f t="shared" si="0"/>
        <v>1.0812775902363023</v>
      </c>
    </row>
    <row r="9" spans="1:10" x14ac:dyDescent="0.25">
      <c r="A9" s="6" t="s">
        <v>31</v>
      </c>
      <c r="B9" s="27">
        <v>97329</v>
      </c>
      <c r="C9" s="27">
        <v>83434</v>
      </c>
      <c r="D9" s="27">
        <v>96204</v>
      </c>
      <c r="E9" s="15">
        <f t="shared" si="0"/>
        <v>15.305510942781119</v>
      </c>
    </row>
    <row r="10" spans="1:10" x14ac:dyDescent="0.25">
      <c r="A10" s="6" t="s">
        <v>32</v>
      </c>
      <c r="B10" s="26"/>
      <c r="C10" s="26"/>
      <c r="D10" s="26"/>
      <c r="E10" s="15">
        <f t="shared" si="0"/>
        <v>0</v>
      </c>
      <c r="H10" s="26">
        <v>1333424</v>
      </c>
      <c r="I10" s="26">
        <v>1514781</v>
      </c>
      <c r="J10" s="15">
        <f>IFERROR(((I10-H10)/H10),(IF(I10=0,0,1)))*100</f>
        <v>13.600850142190332</v>
      </c>
    </row>
    <row r="11" spans="1:10" x14ac:dyDescent="0.25">
      <c r="A11" s="6" t="s">
        <v>33</v>
      </c>
      <c r="B11" s="26"/>
      <c r="C11" s="26"/>
      <c r="D11" s="26"/>
      <c r="E11" s="15">
        <f t="shared" si="0"/>
        <v>0</v>
      </c>
      <c r="H11" s="27">
        <v>34009952</v>
      </c>
      <c r="I11" s="27">
        <v>33984368</v>
      </c>
      <c r="J11" s="15">
        <f t="shared" ref="J11:J27" si="1">IFERROR(((I11-H11)/H11),(IF(I11=0,0,1)))*100</f>
        <v>-7.522504001181772E-2</v>
      </c>
    </row>
    <row r="12" spans="1:10" x14ac:dyDescent="0.25">
      <c r="A12" s="6" t="s">
        <v>34</v>
      </c>
      <c r="B12" s="26"/>
      <c r="C12" s="26"/>
      <c r="D12" s="26"/>
      <c r="E12" s="15">
        <f t="shared" si="0"/>
        <v>0</v>
      </c>
      <c r="H12" s="27">
        <v>7744610</v>
      </c>
      <c r="I12" s="27">
        <v>8027959</v>
      </c>
      <c r="J12" s="15">
        <f t="shared" si="1"/>
        <v>3.6586606685165557</v>
      </c>
    </row>
    <row r="13" spans="1:10" x14ac:dyDescent="0.25">
      <c r="A13" s="6" t="s">
        <v>35</v>
      </c>
      <c r="B13" s="27">
        <v>56468</v>
      </c>
      <c r="C13" s="27">
        <v>66495</v>
      </c>
      <c r="D13" s="27">
        <v>86380</v>
      </c>
      <c r="E13" s="13">
        <f t="shared" si="0"/>
        <v>29.904504098052488</v>
      </c>
      <c r="H13" s="27">
        <v>1319694</v>
      </c>
      <c r="I13" s="27">
        <v>1424501</v>
      </c>
      <c r="J13" s="15">
        <f t="shared" si="1"/>
        <v>7.9417652880137375</v>
      </c>
    </row>
    <row r="14" spans="1:10" x14ac:dyDescent="0.25">
      <c r="A14" s="10" t="s">
        <v>36</v>
      </c>
      <c r="B14" s="18">
        <f>SUM(B6:B13)</f>
        <v>1244575</v>
      </c>
      <c r="C14" s="18">
        <f>SUM(C6:C13)</f>
        <v>1333424</v>
      </c>
      <c r="D14" s="17">
        <f>SUM(D6:D13)</f>
        <v>1514781</v>
      </c>
      <c r="E14" s="15">
        <f t="shared" si="0"/>
        <v>13.600850142190332</v>
      </c>
      <c r="H14" s="27">
        <v>1912182</v>
      </c>
      <c r="I14" s="27">
        <v>1957171</v>
      </c>
      <c r="J14" s="15">
        <f t="shared" si="1"/>
        <v>2.3527572166247772</v>
      </c>
    </row>
    <row r="15" spans="1:10" x14ac:dyDescent="0.25">
      <c r="H15" s="27">
        <v>773126</v>
      </c>
      <c r="I15" s="27">
        <v>822395</v>
      </c>
      <c r="J15" s="15">
        <f t="shared" si="1"/>
        <v>6.3726999221342968</v>
      </c>
    </row>
    <row r="16" spans="1:10" x14ac:dyDescent="0.25">
      <c r="H16" s="27">
        <v>521846</v>
      </c>
      <c r="I16" s="27">
        <v>787947</v>
      </c>
      <c r="J16" s="15">
        <f t="shared" si="1"/>
        <v>50.992246754789726</v>
      </c>
    </row>
    <row r="17" spans="1:10" x14ac:dyDescent="0.25">
      <c r="A17" t="s">
        <v>341</v>
      </c>
      <c r="H17" s="27">
        <v>514577</v>
      </c>
      <c r="I17" s="27">
        <v>538858</v>
      </c>
      <c r="J17" s="15">
        <f t="shared" si="1"/>
        <v>4.7186329742681856</v>
      </c>
    </row>
    <row r="18" spans="1:10" x14ac:dyDescent="0.25">
      <c r="A18" s="6"/>
      <c r="B18" s="8">
        <v>2011</v>
      </c>
      <c r="C18" s="8">
        <v>2012</v>
      </c>
      <c r="D18" s="8">
        <v>2013</v>
      </c>
      <c r="E18" s="8" t="s">
        <v>0</v>
      </c>
      <c r="H18" s="27">
        <v>970394</v>
      </c>
      <c r="I18" s="27">
        <v>947459</v>
      </c>
      <c r="J18" s="15">
        <f t="shared" si="1"/>
        <v>-2.363472981077789</v>
      </c>
    </row>
    <row r="19" spans="1:10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  <c r="H19" s="27">
        <v>59600</v>
      </c>
      <c r="I19" s="27">
        <v>57501</v>
      </c>
      <c r="J19" s="15">
        <f t="shared" si="1"/>
        <v>-3.5218120805369124</v>
      </c>
    </row>
    <row r="20" spans="1:10" x14ac:dyDescent="0.25">
      <c r="A20" s="6" t="s">
        <v>28</v>
      </c>
      <c r="B20" s="26">
        <v>26679759</v>
      </c>
      <c r="C20" s="26">
        <v>28702911</v>
      </c>
      <c r="D20" s="26">
        <v>28502067</v>
      </c>
      <c r="E20" s="15">
        <f>IFERROR(((D20-C20)/C20),(IF(D20=0,0,1)))*100</f>
        <v>-0.69973390503841226</v>
      </c>
      <c r="H20" s="27">
        <v>2822383</v>
      </c>
      <c r="I20" s="27">
        <v>2847708</v>
      </c>
      <c r="J20" s="15">
        <f t="shared" si="1"/>
        <v>0.89729140233625271</v>
      </c>
    </row>
    <row r="21" spans="1:10" x14ac:dyDescent="0.25">
      <c r="A21" s="6" t="s">
        <v>29</v>
      </c>
      <c r="B21" s="27">
        <v>400879</v>
      </c>
      <c r="C21" s="27">
        <v>436909</v>
      </c>
      <c r="D21" s="27">
        <v>431466</v>
      </c>
      <c r="E21" s="15">
        <f t="shared" ref="E21:E28" si="2">IFERROR(((D21-C21)/C21),(IF(D21=0,0,1)))*100</f>
        <v>-1.2457971797330796</v>
      </c>
      <c r="H21" s="27">
        <v>1751505</v>
      </c>
      <c r="I21" s="27">
        <v>1683150</v>
      </c>
      <c r="J21" s="15">
        <f t="shared" si="1"/>
        <v>-3.9026437263953002</v>
      </c>
    </row>
    <row r="22" spans="1:10" x14ac:dyDescent="0.25">
      <c r="A22" s="6" t="s">
        <v>30</v>
      </c>
      <c r="B22" s="27">
        <v>1598931</v>
      </c>
      <c r="C22" s="27">
        <v>1635771</v>
      </c>
      <c r="D22" s="27">
        <v>1642260</v>
      </c>
      <c r="E22" s="15">
        <f t="shared" si="2"/>
        <v>0.39669366922387056</v>
      </c>
      <c r="H22" s="27">
        <v>3069249</v>
      </c>
      <c r="I22" s="27">
        <v>3202347</v>
      </c>
      <c r="J22" s="15">
        <f t="shared" si="1"/>
        <v>4.3365005576282663</v>
      </c>
    </row>
    <row r="23" spans="1:10" x14ac:dyDescent="0.25">
      <c r="A23" s="6" t="s">
        <v>31</v>
      </c>
      <c r="B23" s="27">
        <v>2160387</v>
      </c>
      <c r="C23" s="27">
        <v>2165988</v>
      </c>
      <c r="D23" s="27">
        <v>2210176</v>
      </c>
      <c r="E23" s="15">
        <f t="shared" si="2"/>
        <v>2.0400851712936543</v>
      </c>
      <c r="H23" s="27">
        <v>2072559</v>
      </c>
      <c r="I23" s="27">
        <v>2130917</v>
      </c>
      <c r="J23" s="15">
        <f t="shared" si="1"/>
        <v>2.815746137986904</v>
      </c>
    </row>
    <row r="24" spans="1:10" x14ac:dyDescent="0.25">
      <c r="A24" s="6" t="s">
        <v>32</v>
      </c>
      <c r="B24" s="26"/>
      <c r="C24" s="26"/>
      <c r="D24" s="26"/>
      <c r="E24" s="15">
        <f t="shared" si="2"/>
        <v>0</v>
      </c>
      <c r="H24" s="27">
        <v>1262349</v>
      </c>
      <c r="I24" s="27">
        <v>1275974</v>
      </c>
      <c r="J24" s="15">
        <f t="shared" si="1"/>
        <v>1.0793370137735285</v>
      </c>
    </row>
    <row r="25" spans="1:10" x14ac:dyDescent="0.25">
      <c r="A25" s="6" t="s">
        <v>33</v>
      </c>
      <c r="B25" s="26"/>
      <c r="C25" s="26"/>
      <c r="D25" s="26"/>
      <c r="E25" s="15">
        <f t="shared" si="2"/>
        <v>0</v>
      </c>
      <c r="H25" s="27">
        <v>233328</v>
      </c>
      <c r="I25" s="27">
        <v>235703</v>
      </c>
      <c r="J25" s="15">
        <f t="shared" si="1"/>
        <v>1.0178804086950559</v>
      </c>
    </row>
    <row r="26" spans="1:10" x14ac:dyDescent="0.25">
      <c r="A26" s="6" t="s">
        <v>34</v>
      </c>
      <c r="B26" s="26"/>
      <c r="C26" s="26"/>
      <c r="D26" s="26"/>
      <c r="E26" s="15">
        <f t="shared" si="2"/>
        <v>0</v>
      </c>
      <c r="H26" s="27">
        <v>312196</v>
      </c>
      <c r="I26" s="27">
        <v>308837</v>
      </c>
      <c r="J26" s="15">
        <f t="shared" si="1"/>
        <v>-1.0759266614562648</v>
      </c>
    </row>
    <row r="27" spans="1:10" x14ac:dyDescent="0.25">
      <c r="A27" s="6" t="s">
        <v>35</v>
      </c>
      <c r="B27" s="27">
        <v>1028378</v>
      </c>
      <c r="C27" s="27">
        <v>1068373</v>
      </c>
      <c r="D27" s="27">
        <v>1198399</v>
      </c>
      <c r="E27" s="13">
        <f t="shared" si="2"/>
        <v>12.170468553585687</v>
      </c>
      <c r="H27" s="28">
        <f>SUM(H10:H26)</f>
        <v>60682974</v>
      </c>
      <c r="I27" s="28">
        <f>SUM(I10:I26)</f>
        <v>61747576</v>
      </c>
      <c r="J27" s="15">
        <f t="shared" si="1"/>
        <v>1.7543668838643274</v>
      </c>
    </row>
    <row r="28" spans="1:10" x14ac:dyDescent="0.25">
      <c r="A28" s="10" t="s">
        <v>36</v>
      </c>
      <c r="B28" s="18">
        <f>SUM(B20:B27)</f>
        <v>31868334</v>
      </c>
      <c r="C28" s="18">
        <f>SUM(C20:C27)</f>
        <v>34009952</v>
      </c>
      <c r="D28" s="17">
        <f>SUM(D20:D27)</f>
        <v>33984368</v>
      </c>
      <c r="E28" s="15">
        <f t="shared" si="2"/>
        <v>-7.522504001181772E-2</v>
      </c>
    </row>
    <row r="31" spans="1:10" x14ac:dyDescent="0.25">
      <c r="A31" t="s">
        <v>342</v>
      </c>
    </row>
    <row r="32" spans="1:10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>
        <v>6455382</v>
      </c>
      <c r="C34" s="26">
        <v>6473746</v>
      </c>
      <c r="D34" s="26">
        <v>6791470</v>
      </c>
      <c r="E34" s="15">
        <f>IFERROR(((D34-C34)/C34),(IF(D34=0,0,1)))*100</f>
        <v>4.9078848629526091</v>
      </c>
    </row>
    <row r="35" spans="1:5" x14ac:dyDescent="0.25">
      <c r="A35" s="6" t="s">
        <v>29</v>
      </c>
      <c r="B35" s="27">
        <v>232514</v>
      </c>
      <c r="C35" s="27">
        <v>222779</v>
      </c>
      <c r="D35" s="27">
        <v>227450</v>
      </c>
      <c r="E35" s="15">
        <f t="shared" ref="E35:E42" si="3">IFERROR(((D35-C35)/C35),(IF(D35=0,0,1)))*100</f>
        <v>2.0966967263521248</v>
      </c>
    </row>
    <row r="36" spans="1:5" x14ac:dyDescent="0.25">
      <c r="A36" s="6" t="s">
        <v>30</v>
      </c>
      <c r="B36" s="27">
        <v>386838</v>
      </c>
      <c r="C36" s="27">
        <v>397655</v>
      </c>
      <c r="D36" s="27">
        <v>394221</v>
      </c>
      <c r="E36" s="15">
        <f t="shared" si="3"/>
        <v>-0.8635626359532762</v>
      </c>
    </row>
    <row r="37" spans="1:5" x14ac:dyDescent="0.25">
      <c r="A37" s="6" t="s">
        <v>31</v>
      </c>
      <c r="B37" s="27">
        <v>350915</v>
      </c>
      <c r="C37" s="27">
        <v>376245</v>
      </c>
      <c r="D37" s="27">
        <v>354085</v>
      </c>
      <c r="E37" s="15">
        <f t="shared" si="3"/>
        <v>-5.8897792661696498</v>
      </c>
    </row>
    <row r="38" spans="1:5" x14ac:dyDescent="0.25">
      <c r="A38" s="6" t="s">
        <v>32</v>
      </c>
      <c r="B38" s="30">
        <v>0</v>
      </c>
      <c r="C38" s="27">
        <v>18000</v>
      </c>
      <c r="D38" s="30">
        <v>0</v>
      </c>
      <c r="E38" s="15">
        <f t="shared" si="3"/>
        <v>-100</v>
      </c>
    </row>
    <row r="39" spans="1:5" x14ac:dyDescent="0.25">
      <c r="A39" s="6" t="s">
        <v>33</v>
      </c>
      <c r="B39" s="26"/>
      <c r="C39" s="26"/>
      <c r="D39" s="26"/>
      <c r="E39" s="15">
        <f t="shared" si="3"/>
        <v>0</v>
      </c>
    </row>
    <row r="40" spans="1:5" x14ac:dyDescent="0.25">
      <c r="A40" s="6" t="s">
        <v>34</v>
      </c>
      <c r="B40" s="30">
        <v>0</v>
      </c>
      <c r="C40" s="27">
        <v>45600</v>
      </c>
      <c r="D40" s="27">
        <v>22800</v>
      </c>
      <c r="E40" s="15">
        <f t="shared" si="3"/>
        <v>-50</v>
      </c>
    </row>
    <row r="41" spans="1:5" x14ac:dyDescent="0.25">
      <c r="A41" s="6" t="s">
        <v>35</v>
      </c>
      <c r="B41" s="27">
        <v>206977</v>
      </c>
      <c r="C41" s="27">
        <v>210584</v>
      </c>
      <c r="D41" s="27">
        <v>237933</v>
      </c>
      <c r="E41" s="13">
        <f t="shared" si="3"/>
        <v>12.987216502678267</v>
      </c>
    </row>
    <row r="42" spans="1:5" x14ac:dyDescent="0.25">
      <c r="A42" s="10" t="s">
        <v>36</v>
      </c>
      <c r="B42" s="18">
        <f>SUM(B34:B41)</f>
        <v>7632626</v>
      </c>
      <c r="C42" s="18">
        <f>SUM(C34:C41)</f>
        <v>7744609</v>
      </c>
      <c r="D42" s="17">
        <f>SUM(D34:D41)</f>
        <v>8027959</v>
      </c>
      <c r="E42" s="15">
        <f t="shared" si="3"/>
        <v>3.658674053138125</v>
      </c>
    </row>
    <row r="45" spans="1:5" x14ac:dyDescent="0.25">
      <c r="A45" t="s">
        <v>343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>
        <v>1114498</v>
      </c>
      <c r="C48" s="26">
        <v>1084441</v>
      </c>
      <c r="D48" s="26">
        <v>1209926</v>
      </c>
      <c r="E48" s="15">
        <f>IFERROR(((D48-C48)/C48),(IF(D48=0,0,1)))*100</f>
        <v>11.571399458338444</v>
      </c>
    </row>
    <row r="49" spans="1:5" x14ac:dyDescent="0.25">
      <c r="A49" s="6" t="s">
        <v>29</v>
      </c>
      <c r="B49" s="27">
        <v>37487</v>
      </c>
      <c r="C49" s="27">
        <v>59314</v>
      </c>
      <c r="D49" s="27">
        <v>59408</v>
      </c>
      <c r="E49" s="15">
        <f t="shared" ref="E49:E56" si="4">IFERROR(((D49-C49)/C49),(IF(D49=0,0,1)))*100</f>
        <v>0.15847860538827258</v>
      </c>
    </row>
    <row r="50" spans="1:5" x14ac:dyDescent="0.25">
      <c r="A50" s="6" t="s">
        <v>30</v>
      </c>
      <c r="B50" s="27">
        <v>40440</v>
      </c>
      <c r="C50" s="27">
        <v>42693</v>
      </c>
      <c r="D50" s="27">
        <v>37219</v>
      </c>
      <c r="E50" s="15">
        <f t="shared" si="4"/>
        <v>-12.821774061321529</v>
      </c>
    </row>
    <row r="51" spans="1:5" x14ac:dyDescent="0.25">
      <c r="A51" s="6" t="s">
        <v>31</v>
      </c>
      <c r="B51" s="27">
        <v>43379</v>
      </c>
      <c r="C51" s="27">
        <v>97641</v>
      </c>
      <c r="D51" s="27">
        <v>81024</v>
      </c>
      <c r="E51" s="15">
        <f t="shared" si="4"/>
        <v>-17.018465603588655</v>
      </c>
    </row>
    <row r="52" spans="1:5" x14ac:dyDescent="0.25">
      <c r="A52" s="6" t="s">
        <v>32</v>
      </c>
      <c r="B52" s="26"/>
      <c r="C52" s="26"/>
      <c r="D52" s="26"/>
      <c r="E52" s="15">
        <f t="shared" si="4"/>
        <v>0</v>
      </c>
    </row>
    <row r="53" spans="1:5" x14ac:dyDescent="0.25">
      <c r="A53" s="6" t="s">
        <v>33</v>
      </c>
      <c r="B53" s="26"/>
      <c r="C53" s="26"/>
      <c r="D53" s="26"/>
      <c r="E53" s="15">
        <f t="shared" si="4"/>
        <v>0</v>
      </c>
    </row>
    <row r="54" spans="1:5" x14ac:dyDescent="0.25">
      <c r="A54" s="6" t="s">
        <v>34</v>
      </c>
      <c r="B54" s="26"/>
      <c r="C54" s="26"/>
      <c r="D54" s="26"/>
      <c r="E54" s="15">
        <f t="shared" si="4"/>
        <v>0</v>
      </c>
    </row>
    <row r="55" spans="1:5" x14ac:dyDescent="0.25">
      <c r="A55" s="6" t="s">
        <v>35</v>
      </c>
      <c r="B55" s="27">
        <v>27629</v>
      </c>
      <c r="C55" s="27">
        <v>35606</v>
      </c>
      <c r="D55" s="27">
        <v>36924</v>
      </c>
      <c r="E55" s="13">
        <f t="shared" si="4"/>
        <v>3.7016233219120371</v>
      </c>
    </row>
    <row r="56" spans="1:5" x14ac:dyDescent="0.25">
      <c r="A56" s="10" t="s">
        <v>36</v>
      </c>
      <c r="B56" s="18">
        <f>SUM(B48:B55)</f>
        <v>1263433</v>
      </c>
      <c r="C56" s="18">
        <f>SUM(C48:C55)</f>
        <v>1319695</v>
      </c>
      <c r="D56" s="17">
        <f>SUM(D48:D55)</f>
        <v>1424501</v>
      </c>
      <c r="E56" s="15">
        <f t="shared" si="4"/>
        <v>7.9416834950499924</v>
      </c>
    </row>
    <row r="59" spans="1:5" x14ac:dyDescent="0.25">
      <c r="A59" t="s">
        <v>344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>
        <v>1391396</v>
      </c>
      <c r="C62" s="26">
        <v>1478178</v>
      </c>
      <c r="D62" s="26">
        <v>1507105</v>
      </c>
      <c r="E62" s="15">
        <f>IFERROR(((D62-C62)/C62),(IF(D62=0,0,1)))*100</f>
        <v>1.9569361741278792</v>
      </c>
    </row>
    <row r="63" spans="1:5" x14ac:dyDescent="0.25">
      <c r="A63" s="6" t="s">
        <v>29</v>
      </c>
      <c r="B63" s="27">
        <v>83169</v>
      </c>
      <c r="C63" s="27">
        <v>86136</v>
      </c>
      <c r="D63" s="27">
        <v>86536</v>
      </c>
      <c r="E63" s="15">
        <f t="shared" ref="E63:E70" si="5">IFERROR(((D63-C63)/C63),(IF(D63=0,0,1)))*100</f>
        <v>0.46438190768087673</v>
      </c>
    </row>
    <row r="64" spans="1:5" x14ac:dyDescent="0.25">
      <c r="A64" s="6" t="s">
        <v>30</v>
      </c>
      <c r="B64" s="27">
        <v>166629</v>
      </c>
      <c r="C64" s="27">
        <v>157689</v>
      </c>
      <c r="D64" s="27">
        <v>145571</v>
      </c>
      <c r="E64" s="15">
        <f t="shared" si="5"/>
        <v>-7.6847465580985359</v>
      </c>
    </row>
    <row r="65" spans="1:5" x14ac:dyDescent="0.25">
      <c r="A65" s="6" t="s">
        <v>31</v>
      </c>
      <c r="B65" s="27">
        <v>108726</v>
      </c>
      <c r="C65" s="27">
        <v>108252</v>
      </c>
      <c r="D65" s="27">
        <v>122213</v>
      </c>
      <c r="E65" s="15">
        <f t="shared" si="5"/>
        <v>12.896759413221003</v>
      </c>
    </row>
    <row r="66" spans="1:5" x14ac:dyDescent="0.25">
      <c r="A66" s="6" t="s">
        <v>32</v>
      </c>
      <c r="B66" s="30">
        <v>0</v>
      </c>
      <c r="C66" s="27">
        <v>11000</v>
      </c>
      <c r="D66" s="27">
        <v>11000</v>
      </c>
      <c r="E66" s="15">
        <f t="shared" si="5"/>
        <v>0</v>
      </c>
    </row>
    <row r="67" spans="1:5" x14ac:dyDescent="0.25">
      <c r="A67" s="6" t="s">
        <v>33</v>
      </c>
      <c r="B67" s="26"/>
      <c r="C67" s="26"/>
      <c r="D67" s="26"/>
      <c r="E67" s="15">
        <f t="shared" si="5"/>
        <v>0</v>
      </c>
    </row>
    <row r="68" spans="1:5" x14ac:dyDescent="0.25">
      <c r="A68" s="6" t="s">
        <v>34</v>
      </c>
      <c r="B68" s="26"/>
      <c r="C68" s="26"/>
      <c r="D68" s="26"/>
      <c r="E68" s="15">
        <f t="shared" si="5"/>
        <v>0</v>
      </c>
    </row>
    <row r="69" spans="1:5" x14ac:dyDescent="0.25">
      <c r="A69" s="6" t="s">
        <v>35</v>
      </c>
      <c r="B69" s="27">
        <v>69273</v>
      </c>
      <c r="C69" s="27">
        <v>70927</v>
      </c>
      <c r="D69" s="27">
        <v>84746</v>
      </c>
      <c r="E69" s="13">
        <f t="shared" si="5"/>
        <v>19.483412522734643</v>
      </c>
    </row>
    <row r="70" spans="1:5" x14ac:dyDescent="0.25">
      <c r="A70" s="10" t="s">
        <v>36</v>
      </c>
      <c r="B70" s="18">
        <f>SUM(B62:B69)</f>
        <v>1819193</v>
      </c>
      <c r="C70" s="18">
        <f>SUM(C62:C69)</f>
        <v>1912182</v>
      </c>
      <c r="D70" s="17">
        <f>SUM(D62:D69)</f>
        <v>1957171</v>
      </c>
      <c r="E70" s="15">
        <f t="shared" si="5"/>
        <v>2.3527572166247772</v>
      </c>
    </row>
    <row r="73" spans="1:5" x14ac:dyDescent="0.25">
      <c r="A73" t="s">
        <v>345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>
        <v>411891</v>
      </c>
      <c r="C76" s="26">
        <v>528557</v>
      </c>
      <c r="D76" s="26">
        <v>573762</v>
      </c>
      <c r="E76" s="15">
        <f>IFERROR(((D76-C76)/C76),(IF(D76=0,0,1)))*100</f>
        <v>8.5525307582720504</v>
      </c>
    </row>
    <row r="77" spans="1:5" x14ac:dyDescent="0.25">
      <c r="A77" s="6" t="s">
        <v>29</v>
      </c>
      <c r="B77" s="27">
        <v>80270</v>
      </c>
      <c r="C77" s="27">
        <v>87505</v>
      </c>
      <c r="D77" s="27">
        <v>92360</v>
      </c>
      <c r="E77" s="15">
        <f t="shared" ref="E77:E84" si="6">IFERROR(((D77-C77)/C77),(IF(D77=0,0,1)))*100</f>
        <v>5.5482543854636877</v>
      </c>
    </row>
    <row r="78" spans="1:5" x14ac:dyDescent="0.25">
      <c r="A78" s="6" t="s">
        <v>30</v>
      </c>
      <c r="B78" s="27">
        <v>80515</v>
      </c>
      <c r="C78" s="27">
        <v>82040</v>
      </c>
      <c r="D78" s="27">
        <v>83001</v>
      </c>
      <c r="E78" s="15">
        <f t="shared" si="6"/>
        <v>1.1713798147245247</v>
      </c>
    </row>
    <row r="79" spans="1:5" x14ac:dyDescent="0.25">
      <c r="A79" s="6" t="s">
        <v>31</v>
      </c>
      <c r="B79" s="27">
        <v>8472</v>
      </c>
      <c r="C79" s="27">
        <v>22669</v>
      </c>
      <c r="D79" s="27">
        <v>18584</v>
      </c>
      <c r="E79" s="15">
        <f t="shared" si="6"/>
        <v>-18.020203802549737</v>
      </c>
    </row>
    <row r="80" spans="1:5" x14ac:dyDescent="0.25">
      <c r="A80" s="6" t="s">
        <v>32</v>
      </c>
      <c r="B80" s="27">
        <v>24634</v>
      </c>
      <c r="C80" s="27">
        <v>25743</v>
      </c>
      <c r="D80" s="27">
        <v>28000</v>
      </c>
      <c r="E80" s="15">
        <f t="shared" si="6"/>
        <v>8.7674319232412703</v>
      </c>
    </row>
    <row r="81" spans="1:5" x14ac:dyDescent="0.25">
      <c r="A81" s="6" t="s">
        <v>33</v>
      </c>
      <c r="B81" s="26"/>
      <c r="C81" s="26"/>
      <c r="D81" s="26"/>
      <c r="E81" s="15">
        <f t="shared" si="6"/>
        <v>0</v>
      </c>
    </row>
    <row r="82" spans="1:5" x14ac:dyDescent="0.25">
      <c r="A82" s="6" t="s">
        <v>34</v>
      </c>
      <c r="B82" s="26"/>
      <c r="C82" s="26"/>
      <c r="D82" s="26"/>
      <c r="E82" s="15">
        <f t="shared" si="6"/>
        <v>0</v>
      </c>
    </row>
    <row r="83" spans="1:5" x14ac:dyDescent="0.25">
      <c r="A83" s="6" t="s">
        <v>35</v>
      </c>
      <c r="B83" s="27">
        <v>26156</v>
      </c>
      <c r="C83" s="27">
        <v>26613</v>
      </c>
      <c r="D83" s="27">
        <v>26688</v>
      </c>
      <c r="E83" s="13">
        <f t="shared" si="6"/>
        <v>0.28181715702851989</v>
      </c>
    </row>
    <row r="84" spans="1:5" x14ac:dyDescent="0.25">
      <c r="A84" s="10" t="s">
        <v>36</v>
      </c>
      <c r="B84" s="18">
        <f>SUM(B76:B83)</f>
        <v>631938</v>
      </c>
      <c r="C84" s="18">
        <f>SUM(C76:C83)</f>
        <v>773127</v>
      </c>
      <c r="D84" s="17">
        <f>SUM(D76:D83)</f>
        <v>822395</v>
      </c>
      <c r="E84" s="15">
        <f t="shared" si="6"/>
        <v>6.3725623345194258</v>
      </c>
    </row>
    <row r="87" spans="1:5" x14ac:dyDescent="0.25">
      <c r="A87" t="s">
        <v>346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>
        <v>385724</v>
      </c>
      <c r="C90" s="26">
        <v>422288</v>
      </c>
      <c r="D90" s="26">
        <v>451908</v>
      </c>
      <c r="E90" s="15">
        <f>IFERROR(((D90-C90)/C90),(IF(D90=0,0,1)))*100</f>
        <v>7.0141704239760543</v>
      </c>
    </row>
    <row r="91" spans="1:5" x14ac:dyDescent="0.25">
      <c r="A91" s="6" t="s">
        <v>29</v>
      </c>
      <c r="B91" s="27">
        <v>17934</v>
      </c>
      <c r="C91" s="27">
        <v>25820</v>
      </c>
      <c r="D91" s="27">
        <v>265223</v>
      </c>
      <c r="E91" s="15">
        <f t="shared" ref="E91:E98" si="7">IFERROR(((D91-C91)/C91),(IF(D91=0,0,1)))*100</f>
        <v>927.19984508133223</v>
      </c>
    </row>
    <row r="92" spans="1:5" x14ac:dyDescent="0.25">
      <c r="A92" s="6" t="s">
        <v>30</v>
      </c>
      <c r="B92" s="27">
        <v>37674</v>
      </c>
      <c r="C92" s="27">
        <v>43030</v>
      </c>
      <c r="D92" s="27">
        <v>47379</v>
      </c>
      <c r="E92" s="15">
        <f t="shared" si="7"/>
        <v>10.106902161282825</v>
      </c>
    </row>
    <row r="93" spans="1:5" x14ac:dyDescent="0.25">
      <c r="A93" s="6" t="s">
        <v>31</v>
      </c>
      <c r="B93" s="27">
        <v>22007</v>
      </c>
      <c r="C93" s="27">
        <v>17715</v>
      </c>
      <c r="D93" s="27">
        <v>14954</v>
      </c>
      <c r="E93" s="15">
        <f t="shared" si="7"/>
        <v>-15.585661868473045</v>
      </c>
    </row>
    <row r="94" spans="1:5" x14ac:dyDescent="0.25">
      <c r="A94" s="6" t="s">
        <v>32</v>
      </c>
      <c r="B94" s="26"/>
      <c r="C94" s="26"/>
      <c r="D94" s="26"/>
      <c r="E94" s="15">
        <f t="shared" si="7"/>
        <v>0</v>
      </c>
    </row>
    <row r="95" spans="1:5" x14ac:dyDescent="0.25">
      <c r="A95" s="6" t="s">
        <v>33</v>
      </c>
      <c r="B95" s="26"/>
      <c r="C95" s="26"/>
      <c r="D95" s="26"/>
      <c r="E95" s="15">
        <f t="shared" si="7"/>
        <v>0</v>
      </c>
    </row>
    <row r="96" spans="1:5" x14ac:dyDescent="0.25">
      <c r="A96" s="6" t="s">
        <v>34</v>
      </c>
      <c r="B96" s="26"/>
      <c r="C96" s="26"/>
      <c r="D96" s="26"/>
      <c r="E96" s="15">
        <f t="shared" si="7"/>
        <v>0</v>
      </c>
    </row>
    <row r="97" spans="1:5" x14ac:dyDescent="0.25">
      <c r="A97" s="6" t="s">
        <v>35</v>
      </c>
      <c r="B97" s="27">
        <v>17661</v>
      </c>
      <c r="C97" s="27">
        <v>12992</v>
      </c>
      <c r="D97" s="27">
        <v>8483</v>
      </c>
      <c r="E97" s="13">
        <f t="shared" si="7"/>
        <v>-34.705972906403943</v>
      </c>
    </row>
    <row r="98" spans="1:5" x14ac:dyDescent="0.25">
      <c r="A98" s="10" t="s">
        <v>36</v>
      </c>
      <c r="B98" s="18">
        <f>SUM(B90:B97)</f>
        <v>481000</v>
      </c>
      <c r="C98" s="18">
        <f>SUM(C90:C97)</f>
        <v>521845</v>
      </c>
      <c r="D98" s="17">
        <f>SUM(D90:D97)</f>
        <v>787947</v>
      </c>
      <c r="E98" s="15">
        <f t="shared" si="7"/>
        <v>50.992536097883466</v>
      </c>
    </row>
    <row r="101" spans="1:5" x14ac:dyDescent="0.25">
      <c r="A101" t="s">
        <v>347</v>
      </c>
    </row>
    <row r="102" spans="1:5" x14ac:dyDescent="0.25">
      <c r="A102" s="6"/>
      <c r="B102" s="8">
        <v>2011</v>
      </c>
      <c r="C102" s="8">
        <v>2012</v>
      </c>
      <c r="D102" s="8">
        <v>2013</v>
      </c>
      <c r="E102" s="8" t="s">
        <v>0</v>
      </c>
    </row>
    <row r="103" spans="1:5" x14ac:dyDescent="0.25">
      <c r="A103" s="10" t="s">
        <v>27</v>
      </c>
      <c r="B103" s="9" t="s">
        <v>1</v>
      </c>
      <c r="C103" s="9" t="s">
        <v>2</v>
      </c>
      <c r="D103" s="9" t="s">
        <v>25</v>
      </c>
      <c r="E103" s="3" t="s">
        <v>26</v>
      </c>
    </row>
    <row r="104" spans="1:5" x14ac:dyDescent="0.25">
      <c r="A104" s="6" t="s">
        <v>28</v>
      </c>
      <c r="B104" s="26">
        <v>414051</v>
      </c>
      <c r="C104" s="26">
        <v>404655</v>
      </c>
      <c r="D104" s="26">
        <v>419137</v>
      </c>
      <c r="E104" s="15">
        <f>IFERROR(((D104-C104)/C104),(IF(D104=0,0,1)))*100</f>
        <v>3.5788511200899533</v>
      </c>
    </row>
    <row r="105" spans="1:5" x14ac:dyDescent="0.25">
      <c r="A105" s="6" t="s">
        <v>29</v>
      </c>
      <c r="B105" s="27">
        <v>7393</v>
      </c>
      <c r="C105" s="27">
        <v>8284</v>
      </c>
      <c r="D105" s="27">
        <v>8544</v>
      </c>
      <c r="E105" s="15">
        <f t="shared" ref="E105:E112" si="8">IFERROR(((D105-C105)/C105),(IF(D105=0,0,1)))*100</f>
        <v>3.1385803959439884</v>
      </c>
    </row>
    <row r="106" spans="1:5" x14ac:dyDescent="0.25">
      <c r="A106" s="6" t="s">
        <v>30</v>
      </c>
      <c r="B106" s="27">
        <v>37541</v>
      </c>
      <c r="C106" s="27">
        <v>47095</v>
      </c>
      <c r="D106" s="27">
        <v>47216</v>
      </c>
      <c r="E106" s="15">
        <f t="shared" si="8"/>
        <v>0.25692748699437307</v>
      </c>
    </row>
    <row r="107" spans="1:5" x14ac:dyDescent="0.25">
      <c r="A107" s="6" t="s">
        <v>31</v>
      </c>
      <c r="B107" s="27">
        <v>23504</v>
      </c>
      <c r="C107" s="27">
        <v>27839</v>
      </c>
      <c r="D107" s="27">
        <v>24736</v>
      </c>
      <c r="E107" s="15">
        <f t="shared" si="8"/>
        <v>-11.146233700923165</v>
      </c>
    </row>
    <row r="108" spans="1:5" x14ac:dyDescent="0.25">
      <c r="A108" s="6" t="s">
        <v>32</v>
      </c>
      <c r="B108" s="26"/>
      <c r="C108" s="26"/>
      <c r="D108" s="26"/>
      <c r="E108" s="15">
        <f t="shared" si="8"/>
        <v>0</v>
      </c>
    </row>
    <row r="109" spans="1:5" x14ac:dyDescent="0.25">
      <c r="A109" s="6" t="s">
        <v>33</v>
      </c>
      <c r="B109" s="26"/>
      <c r="C109" s="26"/>
      <c r="D109" s="26"/>
      <c r="E109" s="15">
        <f t="shared" si="8"/>
        <v>0</v>
      </c>
    </row>
    <row r="110" spans="1:5" x14ac:dyDescent="0.25">
      <c r="A110" s="6" t="s">
        <v>34</v>
      </c>
      <c r="B110" s="26"/>
      <c r="C110" s="26"/>
      <c r="D110" s="26"/>
      <c r="E110" s="15">
        <f t="shared" si="8"/>
        <v>0</v>
      </c>
    </row>
    <row r="111" spans="1:5" x14ac:dyDescent="0.25">
      <c r="A111" s="6" t="s">
        <v>35</v>
      </c>
      <c r="B111" s="27">
        <v>15669</v>
      </c>
      <c r="C111" s="27">
        <v>26704</v>
      </c>
      <c r="D111" s="27">
        <v>39225</v>
      </c>
      <c r="E111" s="13">
        <f t="shared" si="8"/>
        <v>46.888106650689039</v>
      </c>
    </row>
    <row r="112" spans="1:5" x14ac:dyDescent="0.25">
      <c r="A112" s="10" t="s">
        <v>36</v>
      </c>
      <c r="B112" s="18">
        <f>SUM(B104:B111)</f>
        <v>498158</v>
      </c>
      <c r="C112" s="18">
        <f>SUM(C104:C111)</f>
        <v>514577</v>
      </c>
      <c r="D112" s="17">
        <f>SUM(D104:D111)</f>
        <v>538858</v>
      </c>
      <c r="E112" s="15">
        <f t="shared" si="8"/>
        <v>4.7186329742681856</v>
      </c>
    </row>
    <row r="115" spans="1:5" x14ac:dyDescent="0.25">
      <c r="A115" t="s">
        <v>348</v>
      </c>
    </row>
    <row r="116" spans="1:5" x14ac:dyDescent="0.25">
      <c r="A116" s="6"/>
      <c r="B116" s="8">
        <v>2011</v>
      </c>
      <c r="C116" s="8">
        <v>2012</v>
      </c>
      <c r="D116" s="8">
        <v>2013</v>
      </c>
      <c r="E116" s="8" t="s">
        <v>0</v>
      </c>
    </row>
    <row r="117" spans="1:5" x14ac:dyDescent="0.25">
      <c r="A117" s="10" t="s">
        <v>27</v>
      </c>
      <c r="B117" s="9" t="s">
        <v>1</v>
      </c>
      <c r="C117" s="9" t="s">
        <v>2</v>
      </c>
      <c r="D117" s="9" t="s">
        <v>25</v>
      </c>
      <c r="E117" s="3" t="s">
        <v>26</v>
      </c>
    </row>
    <row r="118" spans="1:5" x14ac:dyDescent="0.25">
      <c r="A118" s="6" t="s">
        <v>28</v>
      </c>
      <c r="B118" s="26">
        <v>673616</v>
      </c>
      <c r="C118" s="26">
        <v>681621</v>
      </c>
      <c r="D118" s="26">
        <v>689493</v>
      </c>
      <c r="E118" s="15">
        <f>IFERROR(((D118-C118)/C118),(IF(D118=0,0,1)))*100</f>
        <v>1.1548939953434534</v>
      </c>
    </row>
    <row r="119" spans="1:5" x14ac:dyDescent="0.25">
      <c r="A119" s="6" t="s">
        <v>29</v>
      </c>
      <c r="B119" s="27">
        <v>121234</v>
      </c>
      <c r="C119" s="27">
        <v>150722</v>
      </c>
      <c r="D119" s="27">
        <v>157065</v>
      </c>
      <c r="E119" s="15">
        <f t="shared" ref="E119:E126" si="9">IFERROR(((D119-C119)/C119),(IF(D119=0,0,1)))*100</f>
        <v>4.2084101856397877</v>
      </c>
    </row>
    <row r="120" spans="1:5" x14ac:dyDescent="0.25">
      <c r="A120" s="6" t="s">
        <v>30</v>
      </c>
      <c r="B120" s="27">
        <v>56448</v>
      </c>
      <c r="C120" s="27">
        <v>97979</v>
      </c>
      <c r="D120" s="27">
        <v>67468</v>
      </c>
      <c r="E120" s="15">
        <f t="shared" si="9"/>
        <v>-31.140346400759345</v>
      </c>
    </row>
    <row r="121" spans="1:5" x14ac:dyDescent="0.25">
      <c r="A121" s="6" t="s">
        <v>31</v>
      </c>
      <c r="B121" s="27">
        <v>10507</v>
      </c>
      <c r="C121" s="27">
        <v>22596</v>
      </c>
      <c r="D121" s="27">
        <v>15696</v>
      </c>
      <c r="E121" s="15">
        <f t="shared" si="9"/>
        <v>-30.53637812002124</v>
      </c>
    </row>
    <row r="122" spans="1:5" x14ac:dyDescent="0.25">
      <c r="A122" s="6" t="s">
        <v>32</v>
      </c>
      <c r="B122" s="26"/>
      <c r="C122" s="26"/>
      <c r="D122" s="26"/>
      <c r="E122" s="15">
        <f t="shared" si="9"/>
        <v>0</v>
      </c>
    </row>
    <row r="123" spans="1:5" x14ac:dyDescent="0.25">
      <c r="A123" s="6" t="s">
        <v>33</v>
      </c>
      <c r="B123" s="26"/>
      <c r="C123" s="26"/>
      <c r="D123" s="26"/>
      <c r="E123" s="15">
        <f t="shared" si="9"/>
        <v>0</v>
      </c>
    </row>
    <row r="124" spans="1:5" x14ac:dyDescent="0.25">
      <c r="A124" s="6" t="s">
        <v>34</v>
      </c>
      <c r="B124" s="26"/>
      <c r="C124" s="26"/>
      <c r="D124" s="26"/>
      <c r="E124" s="15">
        <f t="shared" si="9"/>
        <v>0</v>
      </c>
    </row>
    <row r="125" spans="1:5" x14ac:dyDescent="0.25">
      <c r="A125" s="6" t="s">
        <v>35</v>
      </c>
      <c r="B125" s="27">
        <v>15156</v>
      </c>
      <c r="C125" s="27">
        <v>17476</v>
      </c>
      <c r="D125" s="27">
        <v>17737</v>
      </c>
      <c r="E125" s="13">
        <f t="shared" si="9"/>
        <v>1.4934767681391623</v>
      </c>
    </row>
    <row r="126" spans="1:5" x14ac:dyDescent="0.25">
      <c r="A126" s="10" t="s">
        <v>36</v>
      </c>
      <c r="B126" s="18">
        <f>SUM(B118:B125)</f>
        <v>876961</v>
      </c>
      <c r="C126" s="18">
        <f>SUM(C118:C125)</f>
        <v>970394</v>
      </c>
      <c r="D126" s="17">
        <f>SUM(D118:D125)</f>
        <v>947459</v>
      </c>
      <c r="E126" s="15">
        <f t="shared" si="9"/>
        <v>-2.363472981077789</v>
      </c>
    </row>
    <row r="127" spans="1:5" x14ac:dyDescent="0.25">
      <c r="A127" s="10"/>
      <c r="B127" s="18"/>
      <c r="C127" s="18"/>
      <c r="D127" s="17"/>
      <c r="E127" s="15"/>
    </row>
    <row r="129" spans="1:5" x14ac:dyDescent="0.25">
      <c r="A129" t="s">
        <v>349</v>
      </c>
    </row>
    <row r="130" spans="1:5" x14ac:dyDescent="0.25">
      <c r="A130" s="6"/>
      <c r="B130" s="8">
        <v>2011</v>
      </c>
      <c r="C130" s="8">
        <v>2012</v>
      </c>
      <c r="D130" s="8">
        <v>2013</v>
      </c>
      <c r="E130" s="8" t="s">
        <v>0</v>
      </c>
    </row>
    <row r="131" spans="1:5" x14ac:dyDescent="0.25">
      <c r="A131" s="10" t="s">
        <v>27</v>
      </c>
      <c r="B131" s="9" t="s">
        <v>1</v>
      </c>
      <c r="C131" s="9" t="s">
        <v>2</v>
      </c>
      <c r="D131" s="9" t="s">
        <v>25</v>
      </c>
      <c r="E131" s="3" t="s">
        <v>26</v>
      </c>
    </row>
    <row r="132" spans="1:5" x14ac:dyDescent="0.25">
      <c r="A132" s="6" t="s">
        <v>28</v>
      </c>
      <c r="B132" s="26">
        <v>81428</v>
      </c>
      <c r="C132" s="26">
        <v>51704</v>
      </c>
      <c r="D132" s="26">
        <v>49880</v>
      </c>
      <c r="E132" s="15">
        <f>IFERROR(((D132-C132)/C132),(IF(D132=0,0,1)))*100</f>
        <v>-3.5277734798081384</v>
      </c>
    </row>
    <row r="133" spans="1:5" x14ac:dyDescent="0.25">
      <c r="A133" s="6" t="s">
        <v>29</v>
      </c>
      <c r="B133" s="30">
        <v>569</v>
      </c>
      <c r="C133" s="27">
        <v>4850</v>
      </c>
      <c r="D133" s="27">
        <v>6350</v>
      </c>
      <c r="E133" s="15">
        <f t="shared" ref="E133:E140" si="10">IFERROR(((D133-C133)/C133),(IF(D133=0,0,1)))*100</f>
        <v>30.927835051546392</v>
      </c>
    </row>
    <row r="134" spans="1:5" x14ac:dyDescent="0.25">
      <c r="A134" s="6" t="s">
        <v>30</v>
      </c>
      <c r="B134" s="30">
        <v>0</v>
      </c>
      <c r="C134" s="30">
        <v>500</v>
      </c>
      <c r="D134" s="27">
        <v>1100</v>
      </c>
      <c r="E134" s="15">
        <f t="shared" si="10"/>
        <v>120</v>
      </c>
    </row>
    <row r="135" spans="1:5" x14ac:dyDescent="0.25">
      <c r="A135" s="6" t="s">
        <v>31</v>
      </c>
      <c r="B135" s="27">
        <v>2587</v>
      </c>
      <c r="C135" s="27">
        <v>2546</v>
      </c>
      <c r="D135" s="30">
        <v>171</v>
      </c>
      <c r="E135" s="15">
        <f t="shared" si="10"/>
        <v>-93.28358208955224</v>
      </c>
    </row>
    <row r="136" spans="1:5" x14ac:dyDescent="0.25">
      <c r="A136" s="6" t="s">
        <v>32</v>
      </c>
      <c r="B136" s="26"/>
      <c r="C136" s="26"/>
      <c r="D136" s="26"/>
      <c r="E136" s="15">
        <f t="shared" si="10"/>
        <v>0</v>
      </c>
    </row>
    <row r="137" spans="1:5" x14ac:dyDescent="0.25">
      <c r="A137" s="6" t="s">
        <v>33</v>
      </c>
      <c r="B137" s="26"/>
      <c r="C137" s="26"/>
      <c r="D137" s="26"/>
      <c r="E137" s="15">
        <f t="shared" si="10"/>
        <v>0</v>
      </c>
    </row>
    <row r="138" spans="1:5" x14ac:dyDescent="0.25">
      <c r="A138" s="6" t="s">
        <v>34</v>
      </c>
      <c r="B138" s="26"/>
      <c r="C138" s="26"/>
      <c r="D138" s="26"/>
      <c r="E138" s="15">
        <f t="shared" si="10"/>
        <v>0</v>
      </c>
    </row>
    <row r="139" spans="1:5" x14ac:dyDescent="0.25">
      <c r="A139" s="6" t="s">
        <v>35</v>
      </c>
      <c r="B139" s="26"/>
      <c r="C139" s="26"/>
      <c r="D139" s="26"/>
      <c r="E139" s="13">
        <f t="shared" si="10"/>
        <v>0</v>
      </c>
    </row>
    <row r="140" spans="1:5" x14ac:dyDescent="0.25">
      <c r="A140" s="10" t="s">
        <v>36</v>
      </c>
      <c r="B140" s="18">
        <f>SUM(B132:B139)</f>
        <v>84584</v>
      </c>
      <c r="C140" s="18">
        <f>SUM(C132:C139)</f>
        <v>59600</v>
      </c>
      <c r="D140" s="17">
        <f>SUM(D132:D139)</f>
        <v>57501</v>
      </c>
      <c r="E140" s="15">
        <f t="shared" si="10"/>
        <v>-3.5218120805369124</v>
      </c>
    </row>
    <row r="143" spans="1:5" x14ac:dyDescent="0.25">
      <c r="A143" t="s">
        <v>350</v>
      </c>
    </row>
    <row r="144" spans="1:5" x14ac:dyDescent="0.25">
      <c r="A144" s="6"/>
      <c r="B144" s="8">
        <v>2011</v>
      </c>
      <c r="C144" s="8">
        <v>2012</v>
      </c>
      <c r="D144" s="8">
        <v>2013</v>
      </c>
      <c r="E144" s="8" t="s">
        <v>0</v>
      </c>
    </row>
    <row r="145" spans="1:5" x14ac:dyDescent="0.25">
      <c r="A145" s="10" t="s">
        <v>27</v>
      </c>
      <c r="B145" s="9" t="s">
        <v>1</v>
      </c>
      <c r="C145" s="9" t="s">
        <v>2</v>
      </c>
      <c r="D145" s="9" t="s">
        <v>25</v>
      </c>
      <c r="E145" s="3" t="s">
        <v>26</v>
      </c>
    </row>
    <row r="146" spans="1:5" x14ac:dyDescent="0.25">
      <c r="A146" s="6" t="s">
        <v>28</v>
      </c>
      <c r="B146" s="26">
        <v>1023145</v>
      </c>
      <c r="C146" s="26">
        <v>909156</v>
      </c>
      <c r="D146" s="26">
        <v>963735</v>
      </c>
      <c r="E146" s="15">
        <f>IFERROR(((D146-C146)/C146),(IF(D146=0,0,1)))*100</f>
        <v>6.0032601665720735</v>
      </c>
    </row>
    <row r="147" spans="1:5" x14ac:dyDescent="0.25">
      <c r="A147" s="6" t="s">
        <v>29</v>
      </c>
      <c r="B147" s="27">
        <v>1089273</v>
      </c>
      <c r="C147" s="27">
        <v>1164347</v>
      </c>
      <c r="D147" s="27">
        <v>1009020</v>
      </c>
      <c r="E147" s="15">
        <f t="shared" ref="E147:E154" si="11">IFERROR(((D147-C147)/C147),(IF(D147=0,0,1)))*100</f>
        <v>-13.340267119681675</v>
      </c>
    </row>
    <row r="148" spans="1:5" x14ac:dyDescent="0.25">
      <c r="A148" s="6" t="s">
        <v>30</v>
      </c>
      <c r="B148" s="27">
        <v>340697</v>
      </c>
      <c r="C148" s="27">
        <v>552977</v>
      </c>
      <c r="D148" s="27">
        <v>623185</v>
      </c>
      <c r="E148" s="15">
        <f t="shared" si="11"/>
        <v>12.696368926736554</v>
      </c>
    </row>
    <row r="149" spans="1:5" x14ac:dyDescent="0.25">
      <c r="A149" s="6" t="s">
        <v>31</v>
      </c>
      <c r="B149" s="27">
        <v>158386</v>
      </c>
      <c r="C149" s="27">
        <v>151954</v>
      </c>
      <c r="D149" s="27">
        <v>207755</v>
      </c>
      <c r="E149" s="15">
        <f t="shared" si="11"/>
        <v>36.722297537412643</v>
      </c>
    </row>
    <row r="150" spans="1:5" x14ac:dyDescent="0.25">
      <c r="A150" s="6" t="s">
        <v>32</v>
      </c>
      <c r="B150" s="26"/>
      <c r="C150" s="26"/>
      <c r="D150" s="26"/>
      <c r="E150" s="15">
        <f t="shared" si="11"/>
        <v>0</v>
      </c>
    </row>
    <row r="151" spans="1:5" x14ac:dyDescent="0.25">
      <c r="A151" s="6" t="s">
        <v>33</v>
      </c>
      <c r="B151" s="26"/>
      <c r="C151" s="26"/>
      <c r="D151" s="26"/>
      <c r="E151" s="15">
        <f t="shared" si="11"/>
        <v>0</v>
      </c>
    </row>
    <row r="152" spans="1:5" x14ac:dyDescent="0.25">
      <c r="A152" s="6" t="s">
        <v>34</v>
      </c>
      <c r="B152" s="26"/>
      <c r="C152" s="26"/>
      <c r="D152" s="26"/>
      <c r="E152" s="15">
        <f t="shared" si="11"/>
        <v>0</v>
      </c>
    </row>
    <row r="153" spans="1:5" x14ac:dyDescent="0.25">
      <c r="A153" s="6" t="s">
        <v>35</v>
      </c>
      <c r="B153" s="27">
        <v>55815</v>
      </c>
      <c r="C153" s="27">
        <v>43949</v>
      </c>
      <c r="D153" s="27">
        <v>44013</v>
      </c>
      <c r="E153" s="13">
        <f t="shared" si="11"/>
        <v>0.14562333613961637</v>
      </c>
    </row>
    <row r="154" spans="1:5" x14ac:dyDescent="0.25">
      <c r="A154" s="10" t="s">
        <v>36</v>
      </c>
      <c r="B154" s="18">
        <f>SUM(B146:B153)</f>
        <v>2667316</v>
      </c>
      <c r="C154" s="18">
        <f>SUM(C146:C153)</f>
        <v>2822383</v>
      </c>
      <c r="D154" s="17">
        <f>SUM(D146:D153)</f>
        <v>2847708</v>
      </c>
      <c r="E154" s="15">
        <f t="shared" si="11"/>
        <v>0.89729140233625271</v>
      </c>
    </row>
    <row r="157" spans="1:5" x14ac:dyDescent="0.25">
      <c r="A157" t="s">
        <v>351</v>
      </c>
    </row>
    <row r="158" spans="1:5" x14ac:dyDescent="0.25">
      <c r="A158" s="6"/>
      <c r="B158" s="8">
        <v>2011</v>
      </c>
      <c r="C158" s="8">
        <v>2012</v>
      </c>
      <c r="D158" s="8">
        <v>2013</v>
      </c>
      <c r="E158" s="8" t="s">
        <v>0</v>
      </c>
    </row>
    <row r="159" spans="1:5" x14ac:dyDescent="0.25">
      <c r="A159" s="10" t="s">
        <v>27</v>
      </c>
      <c r="B159" s="9" t="s">
        <v>1</v>
      </c>
      <c r="C159" s="9" t="s">
        <v>2</v>
      </c>
      <c r="D159" s="9" t="s">
        <v>25</v>
      </c>
      <c r="E159" s="3" t="s">
        <v>26</v>
      </c>
    </row>
    <row r="160" spans="1:5" x14ac:dyDescent="0.25">
      <c r="A160" s="6" t="s">
        <v>28</v>
      </c>
      <c r="B160" s="26">
        <v>1445736</v>
      </c>
      <c r="C160" s="26">
        <v>1509409</v>
      </c>
      <c r="D160" s="26">
        <v>1467948</v>
      </c>
      <c r="E160" s="15">
        <f>IFERROR(((D160-C160)/C160),(IF(D160=0,0,1)))*100</f>
        <v>-2.7468366758115264</v>
      </c>
    </row>
    <row r="161" spans="1:5" x14ac:dyDescent="0.25">
      <c r="A161" s="6" t="s">
        <v>29</v>
      </c>
      <c r="B161" s="27">
        <v>7732</v>
      </c>
      <c r="C161" s="27">
        <v>10067</v>
      </c>
      <c r="D161" s="27">
        <v>10096</v>
      </c>
      <c r="E161" s="15">
        <f t="shared" ref="E161:E168" si="12">IFERROR(((D161-C161)/C161),(IF(D161=0,0,1)))*100</f>
        <v>0.28806993145922322</v>
      </c>
    </row>
    <row r="162" spans="1:5" x14ac:dyDescent="0.25">
      <c r="A162" s="6" t="s">
        <v>30</v>
      </c>
      <c r="B162" s="27">
        <v>12924</v>
      </c>
      <c r="C162" s="27">
        <v>16717</v>
      </c>
      <c r="D162" s="27">
        <v>16532</v>
      </c>
      <c r="E162" s="15">
        <f t="shared" si="12"/>
        <v>-1.1066578931626487</v>
      </c>
    </row>
    <row r="163" spans="1:5" x14ac:dyDescent="0.25">
      <c r="A163" s="6" t="s">
        <v>31</v>
      </c>
      <c r="B163" s="27">
        <v>220870</v>
      </c>
      <c r="C163" s="27">
        <v>203205</v>
      </c>
      <c r="D163" s="27">
        <v>165739</v>
      </c>
      <c r="E163" s="15">
        <f t="shared" si="12"/>
        <v>-18.437538446396495</v>
      </c>
    </row>
    <row r="164" spans="1:5" x14ac:dyDescent="0.25">
      <c r="A164" s="6" t="s">
        <v>32</v>
      </c>
      <c r="B164" s="26"/>
      <c r="C164" s="26"/>
      <c r="D164" s="26"/>
      <c r="E164" s="15">
        <f t="shared" si="12"/>
        <v>0</v>
      </c>
    </row>
    <row r="165" spans="1:5" x14ac:dyDescent="0.25">
      <c r="A165" s="6" t="s">
        <v>33</v>
      </c>
      <c r="B165" s="26"/>
      <c r="C165" s="26"/>
      <c r="D165" s="26"/>
      <c r="E165" s="15">
        <f t="shared" si="12"/>
        <v>0</v>
      </c>
    </row>
    <row r="166" spans="1:5" x14ac:dyDescent="0.25">
      <c r="A166" s="6" t="s">
        <v>34</v>
      </c>
      <c r="B166" s="26"/>
      <c r="C166" s="26"/>
      <c r="D166" s="26"/>
      <c r="E166" s="15">
        <f t="shared" si="12"/>
        <v>0</v>
      </c>
    </row>
    <row r="167" spans="1:5" x14ac:dyDescent="0.25">
      <c r="A167" s="6" t="s">
        <v>35</v>
      </c>
      <c r="B167" s="27">
        <v>7433</v>
      </c>
      <c r="C167" s="27">
        <v>12107</v>
      </c>
      <c r="D167" s="27">
        <v>22835</v>
      </c>
      <c r="E167" s="13">
        <f t="shared" si="12"/>
        <v>88.609895102007101</v>
      </c>
    </row>
    <row r="168" spans="1:5" x14ac:dyDescent="0.25">
      <c r="A168" s="10" t="s">
        <v>36</v>
      </c>
      <c r="B168" s="18">
        <f>SUM(B160:B167)</f>
        <v>1694695</v>
      </c>
      <c r="C168" s="18">
        <f>SUM(C160:C167)</f>
        <v>1751505</v>
      </c>
      <c r="D168" s="17">
        <f>SUM(D160:D167)</f>
        <v>1683150</v>
      </c>
      <c r="E168" s="15">
        <f t="shared" si="12"/>
        <v>-3.9026437263953002</v>
      </c>
    </row>
    <row r="171" spans="1:5" x14ac:dyDescent="0.25">
      <c r="A171" t="s">
        <v>352</v>
      </c>
    </row>
    <row r="172" spans="1:5" x14ac:dyDescent="0.25">
      <c r="A172" s="6"/>
      <c r="B172" s="8">
        <v>2011</v>
      </c>
      <c r="C172" s="8">
        <v>2012</v>
      </c>
      <c r="D172" s="8">
        <v>2013</v>
      </c>
      <c r="E172" s="8" t="s">
        <v>0</v>
      </c>
    </row>
    <row r="173" spans="1:5" x14ac:dyDescent="0.25">
      <c r="A173" s="10" t="s">
        <v>27</v>
      </c>
      <c r="B173" s="9" t="s">
        <v>1</v>
      </c>
      <c r="C173" s="9" t="s">
        <v>2</v>
      </c>
      <c r="D173" s="9" t="s">
        <v>25</v>
      </c>
      <c r="E173" s="3" t="s">
        <v>26</v>
      </c>
    </row>
    <row r="174" spans="1:5" x14ac:dyDescent="0.25">
      <c r="A174" s="6" t="s">
        <v>28</v>
      </c>
      <c r="B174" s="26">
        <v>2019313</v>
      </c>
      <c r="C174" s="26">
        <v>2137024</v>
      </c>
      <c r="D174" s="26">
        <v>2280825</v>
      </c>
      <c r="E174" s="15">
        <f>IFERROR(((D174-C174)/C174),(IF(D174=0,0,1)))*100</f>
        <v>6.7290306519720886</v>
      </c>
    </row>
    <row r="175" spans="1:5" x14ac:dyDescent="0.25">
      <c r="A175" s="6" t="s">
        <v>29</v>
      </c>
      <c r="B175" s="27">
        <v>339262</v>
      </c>
      <c r="C175" s="27">
        <v>397672</v>
      </c>
      <c r="D175" s="27">
        <v>400700</v>
      </c>
      <c r="E175" s="15">
        <f t="shared" ref="E175:E182" si="13">IFERROR(((D175-C175)/C175),(IF(D175=0,0,1)))*100</f>
        <v>0.76143153151340803</v>
      </c>
    </row>
    <row r="176" spans="1:5" x14ac:dyDescent="0.25">
      <c r="A176" s="6" t="s">
        <v>30</v>
      </c>
      <c r="B176" s="27">
        <v>178941</v>
      </c>
      <c r="C176" s="27">
        <v>186855</v>
      </c>
      <c r="D176" s="27">
        <v>192258</v>
      </c>
      <c r="E176" s="15">
        <f t="shared" si="13"/>
        <v>2.8915469214096494</v>
      </c>
    </row>
    <row r="177" spans="1:5" x14ac:dyDescent="0.25">
      <c r="A177" s="6" t="s">
        <v>31</v>
      </c>
      <c r="B177" s="27">
        <v>62551</v>
      </c>
      <c r="C177" s="27">
        <v>65530</v>
      </c>
      <c r="D177" s="27">
        <v>46396</v>
      </c>
      <c r="E177" s="15">
        <f t="shared" si="13"/>
        <v>-29.198840225850752</v>
      </c>
    </row>
    <row r="178" spans="1:5" x14ac:dyDescent="0.25">
      <c r="A178" s="6" t="s">
        <v>32</v>
      </c>
      <c r="B178" s="26"/>
      <c r="C178" s="26"/>
      <c r="D178" s="26"/>
      <c r="E178" s="15">
        <f t="shared" si="13"/>
        <v>0</v>
      </c>
    </row>
    <row r="179" spans="1:5" x14ac:dyDescent="0.25">
      <c r="A179" s="6" t="s">
        <v>33</v>
      </c>
      <c r="B179" s="26"/>
      <c r="C179" s="26"/>
      <c r="D179" s="26"/>
      <c r="E179" s="15">
        <f t="shared" si="13"/>
        <v>0</v>
      </c>
    </row>
    <row r="180" spans="1:5" x14ac:dyDescent="0.25">
      <c r="A180" s="6" t="s">
        <v>34</v>
      </c>
      <c r="B180" s="26"/>
      <c r="C180" s="26"/>
      <c r="D180" s="26"/>
      <c r="E180" s="15">
        <f t="shared" si="13"/>
        <v>0</v>
      </c>
    </row>
    <row r="181" spans="1:5" x14ac:dyDescent="0.25">
      <c r="A181" s="6" t="s">
        <v>35</v>
      </c>
      <c r="B181" s="27">
        <v>280168</v>
      </c>
      <c r="C181" s="27">
        <v>282168</v>
      </c>
      <c r="D181" s="27">
        <v>282168</v>
      </c>
      <c r="E181" s="13">
        <f t="shared" si="13"/>
        <v>0</v>
      </c>
    </row>
    <row r="182" spans="1:5" x14ac:dyDescent="0.25">
      <c r="A182" s="10" t="s">
        <v>36</v>
      </c>
      <c r="B182" s="18">
        <f>SUM(B174:B181)</f>
        <v>2880235</v>
      </c>
      <c r="C182" s="18">
        <f>SUM(C174:C181)</f>
        <v>3069249</v>
      </c>
      <c r="D182" s="17">
        <f>SUM(D174:D181)</f>
        <v>3202347</v>
      </c>
      <c r="E182" s="15">
        <f t="shared" si="13"/>
        <v>4.3365005576282663</v>
      </c>
    </row>
    <row r="185" spans="1:5" x14ac:dyDescent="0.25">
      <c r="A185" t="s">
        <v>353</v>
      </c>
    </row>
    <row r="186" spans="1:5" x14ac:dyDescent="0.25">
      <c r="A186" s="6"/>
      <c r="B186" s="8">
        <v>2011</v>
      </c>
      <c r="C186" s="8">
        <v>2012</v>
      </c>
      <c r="D186" s="8">
        <v>2013</v>
      </c>
      <c r="E186" s="8" t="s">
        <v>0</v>
      </c>
    </row>
    <row r="187" spans="1:5" x14ac:dyDescent="0.25">
      <c r="A187" s="10" t="s">
        <v>27</v>
      </c>
      <c r="B187" s="9" t="s">
        <v>1</v>
      </c>
      <c r="C187" s="9" t="s">
        <v>2</v>
      </c>
      <c r="D187" s="9" t="s">
        <v>25</v>
      </c>
      <c r="E187" s="3" t="s">
        <v>26</v>
      </c>
    </row>
    <row r="188" spans="1:5" x14ac:dyDescent="0.25">
      <c r="A188" s="6" t="s">
        <v>28</v>
      </c>
      <c r="B188" s="26">
        <v>1429381</v>
      </c>
      <c r="C188" s="26">
        <v>1530235</v>
      </c>
      <c r="D188" s="26">
        <v>1637426</v>
      </c>
      <c r="E188" s="15">
        <f>IFERROR(((D188-C188)/C188),(IF(D188=0,0,1)))*100</f>
        <v>7.0048718007364883</v>
      </c>
    </row>
    <row r="189" spans="1:5" x14ac:dyDescent="0.25">
      <c r="A189" s="6" t="s">
        <v>29</v>
      </c>
      <c r="B189" s="27">
        <v>319894</v>
      </c>
      <c r="C189" s="27">
        <v>338320</v>
      </c>
      <c r="D189" s="27">
        <v>295604</v>
      </c>
      <c r="E189" s="15">
        <f t="shared" ref="E189:E196" si="14">IFERROR(((D189-C189)/C189),(IF(D189=0,0,1)))*100</f>
        <v>-12.625916292267675</v>
      </c>
    </row>
    <row r="190" spans="1:5" x14ac:dyDescent="0.25">
      <c r="A190" s="6" t="s">
        <v>30</v>
      </c>
      <c r="B190" s="27">
        <v>181414</v>
      </c>
      <c r="C190" s="27">
        <v>163242</v>
      </c>
      <c r="D190" s="27">
        <v>162745</v>
      </c>
      <c r="E190" s="15">
        <f t="shared" si="14"/>
        <v>-0.30445596108844536</v>
      </c>
    </row>
    <row r="191" spans="1:5" x14ac:dyDescent="0.25">
      <c r="A191" s="6" t="s">
        <v>31</v>
      </c>
      <c r="B191" s="27">
        <v>40731</v>
      </c>
      <c r="C191" s="27">
        <v>38559</v>
      </c>
      <c r="D191" s="27">
        <v>32575</v>
      </c>
      <c r="E191" s="15">
        <f t="shared" si="14"/>
        <v>-15.519074664799398</v>
      </c>
    </row>
    <row r="192" spans="1:5" x14ac:dyDescent="0.25">
      <c r="A192" s="6" t="s">
        <v>32</v>
      </c>
      <c r="B192" s="26"/>
      <c r="C192" s="26"/>
      <c r="D192" s="26"/>
      <c r="E192" s="15">
        <f t="shared" si="14"/>
        <v>0</v>
      </c>
    </row>
    <row r="193" spans="1:5" x14ac:dyDescent="0.25">
      <c r="A193" s="6" t="s">
        <v>33</v>
      </c>
      <c r="B193" s="26"/>
      <c r="C193" s="26"/>
      <c r="D193" s="26"/>
      <c r="E193" s="15">
        <f t="shared" si="14"/>
        <v>0</v>
      </c>
    </row>
    <row r="194" spans="1:5" x14ac:dyDescent="0.25">
      <c r="A194" s="6" t="s">
        <v>34</v>
      </c>
      <c r="B194" s="26"/>
      <c r="C194" s="26"/>
      <c r="D194" s="26"/>
      <c r="E194" s="15">
        <f t="shared" si="14"/>
        <v>0</v>
      </c>
    </row>
    <row r="195" spans="1:5" x14ac:dyDescent="0.25">
      <c r="A195" s="6" t="s">
        <v>35</v>
      </c>
      <c r="B195" s="27">
        <v>2203</v>
      </c>
      <c r="C195" s="27">
        <v>2203</v>
      </c>
      <c r="D195" s="27">
        <v>2567</v>
      </c>
      <c r="E195" s="13">
        <f t="shared" si="14"/>
        <v>16.522923286427599</v>
      </c>
    </row>
    <row r="196" spans="1:5" x14ac:dyDescent="0.25">
      <c r="A196" s="10" t="s">
        <v>36</v>
      </c>
      <c r="B196" s="18">
        <f>SUM(B188:B195)</f>
        <v>1973623</v>
      </c>
      <c r="C196" s="18">
        <f>SUM(C188:C195)</f>
        <v>2072559</v>
      </c>
      <c r="D196" s="17">
        <f>SUM(D188:D195)</f>
        <v>2130917</v>
      </c>
      <c r="E196" s="15">
        <f t="shared" si="14"/>
        <v>2.815746137986904</v>
      </c>
    </row>
    <row r="199" spans="1:5" x14ac:dyDescent="0.25">
      <c r="A199" t="s">
        <v>354</v>
      </c>
    </row>
    <row r="200" spans="1:5" x14ac:dyDescent="0.25">
      <c r="A200" s="6"/>
      <c r="B200" s="8">
        <v>2011</v>
      </c>
      <c r="C200" s="8">
        <v>2012</v>
      </c>
      <c r="D200" s="8">
        <v>2013</v>
      </c>
      <c r="E200" s="8" t="s">
        <v>0</v>
      </c>
    </row>
    <row r="201" spans="1:5" x14ac:dyDescent="0.25">
      <c r="A201" s="10" t="s">
        <v>27</v>
      </c>
      <c r="B201" s="9" t="s">
        <v>1</v>
      </c>
      <c r="C201" s="9" t="s">
        <v>2</v>
      </c>
      <c r="D201" s="9" t="s">
        <v>25</v>
      </c>
      <c r="E201" s="3" t="s">
        <v>26</v>
      </c>
    </row>
    <row r="202" spans="1:5" x14ac:dyDescent="0.25">
      <c r="A202" s="6" t="s">
        <v>28</v>
      </c>
      <c r="B202" s="26">
        <v>1178310</v>
      </c>
      <c r="C202" s="26">
        <v>1011645</v>
      </c>
      <c r="D202" s="26">
        <v>1010198</v>
      </c>
      <c r="E202" s="15">
        <f>IFERROR(((D202-C202)/C202),(IF(D202=0,0,1)))*100</f>
        <v>-0.14303436482165185</v>
      </c>
    </row>
    <row r="203" spans="1:5" x14ac:dyDescent="0.25">
      <c r="A203" s="6" t="s">
        <v>29</v>
      </c>
      <c r="B203" s="27">
        <v>57684</v>
      </c>
      <c r="C203" s="27">
        <v>87590</v>
      </c>
      <c r="D203" s="27">
        <v>119300</v>
      </c>
      <c r="E203" s="15">
        <f t="shared" ref="E203:E210" si="15">IFERROR(((D203-C203)/C203),(IF(D203=0,0,1)))*100</f>
        <v>36.202762872474025</v>
      </c>
    </row>
    <row r="204" spans="1:5" x14ac:dyDescent="0.25">
      <c r="A204" s="6" t="s">
        <v>30</v>
      </c>
      <c r="B204" s="27">
        <v>56720</v>
      </c>
      <c r="C204" s="27">
        <v>51638</v>
      </c>
      <c r="D204" s="27">
        <v>51144</v>
      </c>
      <c r="E204" s="15">
        <f t="shared" si="15"/>
        <v>-0.95665982416050199</v>
      </c>
    </row>
    <row r="205" spans="1:5" x14ac:dyDescent="0.25">
      <c r="A205" s="6" t="s">
        <v>31</v>
      </c>
      <c r="B205" s="27">
        <v>78148</v>
      </c>
      <c r="C205" s="27">
        <v>85304</v>
      </c>
      <c r="D205" s="27">
        <v>82306</v>
      </c>
      <c r="E205" s="15">
        <f t="shared" si="15"/>
        <v>-3.5144893557160275</v>
      </c>
    </row>
    <row r="206" spans="1:5" x14ac:dyDescent="0.25">
      <c r="A206" s="6" t="s">
        <v>32</v>
      </c>
      <c r="B206" s="26"/>
      <c r="C206" s="26"/>
      <c r="D206" s="26"/>
      <c r="E206" s="15">
        <f t="shared" si="15"/>
        <v>0</v>
      </c>
    </row>
    <row r="207" spans="1:5" x14ac:dyDescent="0.25">
      <c r="A207" s="6" t="s">
        <v>33</v>
      </c>
      <c r="B207" s="26"/>
      <c r="C207" s="26"/>
      <c r="D207" s="26"/>
      <c r="E207" s="15">
        <f t="shared" si="15"/>
        <v>0</v>
      </c>
    </row>
    <row r="208" spans="1:5" x14ac:dyDescent="0.25">
      <c r="A208" s="6" t="s">
        <v>34</v>
      </c>
      <c r="B208" s="26"/>
      <c r="C208" s="26"/>
      <c r="D208" s="26"/>
      <c r="E208" s="15">
        <f t="shared" si="15"/>
        <v>0</v>
      </c>
    </row>
    <row r="209" spans="1:5" x14ac:dyDescent="0.25">
      <c r="A209" s="6" t="s">
        <v>35</v>
      </c>
      <c r="B209" s="27">
        <v>37153</v>
      </c>
      <c r="C209" s="27">
        <v>26172</v>
      </c>
      <c r="D209" s="27">
        <v>13026</v>
      </c>
      <c r="E209" s="13">
        <f t="shared" si="15"/>
        <v>-50.22925263640532</v>
      </c>
    </row>
    <row r="210" spans="1:5" x14ac:dyDescent="0.25">
      <c r="A210" s="10" t="s">
        <v>36</v>
      </c>
      <c r="B210" s="18">
        <f>SUM(B202:B209)</f>
        <v>1408015</v>
      </c>
      <c r="C210" s="18">
        <f>SUM(C202:C209)</f>
        <v>1262349</v>
      </c>
      <c r="D210" s="17">
        <f>SUM(D202:D209)</f>
        <v>1275974</v>
      </c>
      <c r="E210" s="15">
        <f t="shared" si="15"/>
        <v>1.0793370137735285</v>
      </c>
    </row>
    <row r="213" spans="1:5" x14ac:dyDescent="0.25">
      <c r="A213" t="s">
        <v>355</v>
      </c>
    </row>
    <row r="214" spans="1:5" x14ac:dyDescent="0.25">
      <c r="A214" s="6"/>
      <c r="B214" s="8">
        <v>2011</v>
      </c>
      <c r="C214" s="8">
        <v>2012</v>
      </c>
      <c r="D214" s="8">
        <v>2013</v>
      </c>
      <c r="E214" s="8" t="s">
        <v>0</v>
      </c>
    </row>
    <row r="215" spans="1:5" x14ac:dyDescent="0.25">
      <c r="A215" s="10" t="s">
        <v>27</v>
      </c>
      <c r="B215" s="9" t="s">
        <v>1</v>
      </c>
      <c r="C215" s="9" t="s">
        <v>2</v>
      </c>
      <c r="D215" s="9" t="s">
        <v>25</v>
      </c>
      <c r="E215" s="3" t="s">
        <v>26</v>
      </c>
    </row>
    <row r="216" spans="1:5" x14ac:dyDescent="0.25">
      <c r="A216" s="6" t="s">
        <v>28</v>
      </c>
      <c r="B216" s="26">
        <v>183002</v>
      </c>
      <c r="C216" s="26">
        <v>184393</v>
      </c>
      <c r="D216" s="26">
        <v>185688</v>
      </c>
      <c r="E216" s="15">
        <f>IFERROR(((D216-C216)/C216),(IF(D216=0,0,1)))*100</f>
        <v>0.70230431740901234</v>
      </c>
    </row>
    <row r="217" spans="1:5" x14ac:dyDescent="0.25">
      <c r="A217" s="6" t="s">
        <v>29</v>
      </c>
      <c r="B217" s="27">
        <v>25477</v>
      </c>
      <c r="C217" s="27">
        <v>28258</v>
      </c>
      <c r="D217" s="27">
        <v>29983</v>
      </c>
      <c r="E217" s="15">
        <f t="shared" ref="E217:E224" si="16">IFERROR(((D217-C217)/C217),(IF(D217=0,0,1)))*100</f>
        <v>6.1044659919314883</v>
      </c>
    </row>
    <row r="218" spans="1:5" x14ac:dyDescent="0.25">
      <c r="A218" s="6" t="s">
        <v>30</v>
      </c>
      <c r="B218" s="27">
        <v>6616</v>
      </c>
      <c r="C218" s="27">
        <v>9005</v>
      </c>
      <c r="D218" s="27">
        <v>10105</v>
      </c>
      <c r="E218" s="15">
        <f t="shared" si="16"/>
        <v>12.215435868961688</v>
      </c>
    </row>
    <row r="219" spans="1:5" x14ac:dyDescent="0.25">
      <c r="A219" s="6" t="s">
        <v>31</v>
      </c>
      <c r="B219" s="27">
        <v>7580</v>
      </c>
      <c r="C219" s="27">
        <v>10069</v>
      </c>
      <c r="D219" s="27">
        <v>8059</v>
      </c>
      <c r="E219" s="15">
        <f t="shared" si="16"/>
        <v>-19.962260403217797</v>
      </c>
    </row>
    <row r="220" spans="1:5" x14ac:dyDescent="0.25">
      <c r="A220" s="6" t="s">
        <v>32</v>
      </c>
      <c r="B220" s="26"/>
      <c r="C220" s="26"/>
      <c r="D220" s="26"/>
      <c r="E220" s="15">
        <f t="shared" si="16"/>
        <v>0</v>
      </c>
    </row>
    <row r="221" spans="1:5" x14ac:dyDescent="0.25">
      <c r="A221" s="6" t="s">
        <v>33</v>
      </c>
      <c r="B221" s="26"/>
      <c r="C221" s="26"/>
      <c r="D221" s="26"/>
      <c r="E221" s="15">
        <f t="shared" si="16"/>
        <v>0</v>
      </c>
    </row>
    <row r="222" spans="1:5" x14ac:dyDescent="0.25">
      <c r="A222" s="6" t="s">
        <v>34</v>
      </c>
      <c r="B222" s="26"/>
      <c r="C222" s="26"/>
      <c r="D222" s="26"/>
      <c r="E222" s="15">
        <f t="shared" si="16"/>
        <v>0</v>
      </c>
    </row>
    <row r="223" spans="1:5" x14ac:dyDescent="0.25">
      <c r="A223" s="6" t="s">
        <v>35</v>
      </c>
      <c r="B223" s="27">
        <v>1603</v>
      </c>
      <c r="C223" s="27">
        <v>1603</v>
      </c>
      <c r="D223" s="27">
        <v>1868</v>
      </c>
      <c r="E223" s="13">
        <f t="shared" si="16"/>
        <v>16.531503431066749</v>
      </c>
    </row>
    <row r="224" spans="1:5" x14ac:dyDescent="0.25">
      <c r="A224" s="10" t="s">
        <v>36</v>
      </c>
      <c r="B224" s="18">
        <f>SUM(B216:B223)</f>
        <v>224278</v>
      </c>
      <c r="C224" s="18">
        <f>SUM(C216:C223)</f>
        <v>233328</v>
      </c>
      <c r="D224" s="17">
        <f>SUM(D216:D223)</f>
        <v>235703</v>
      </c>
      <c r="E224" s="15">
        <f t="shared" si="16"/>
        <v>1.0178804086950559</v>
      </c>
    </row>
    <row r="227" spans="1:5" x14ac:dyDescent="0.25">
      <c r="A227" t="s">
        <v>356</v>
      </c>
    </row>
    <row r="228" spans="1:5" x14ac:dyDescent="0.25">
      <c r="A228" s="6"/>
      <c r="B228" s="8">
        <v>2011</v>
      </c>
      <c r="C228" s="8">
        <v>2012</v>
      </c>
      <c r="D228" s="8">
        <v>2013</v>
      </c>
      <c r="E228" s="8" t="s">
        <v>0</v>
      </c>
    </row>
    <row r="229" spans="1:5" x14ac:dyDescent="0.25">
      <c r="A229" s="10" t="s">
        <v>27</v>
      </c>
      <c r="B229" s="9" t="s">
        <v>1</v>
      </c>
      <c r="C229" s="9" t="s">
        <v>2</v>
      </c>
      <c r="D229" s="9" t="s">
        <v>25</v>
      </c>
      <c r="E229" s="3" t="s">
        <v>26</v>
      </c>
    </row>
    <row r="230" spans="1:5" x14ac:dyDescent="0.25">
      <c r="A230" s="6" t="s">
        <v>28</v>
      </c>
      <c r="B230" s="26">
        <v>121740</v>
      </c>
      <c r="C230" s="26">
        <v>125941</v>
      </c>
      <c r="D230" s="26">
        <v>121008</v>
      </c>
      <c r="E230" s="15">
        <f>IFERROR(((D230-C230)/C230),(IF(D230=0,0,1)))*100</f>
        <v>-3.9169134753575086</v>
      </c>
    </row>
    <row r="231" spans="1:5" x14ac:dyDescent="0.25">
      <c r="A231" s="6" t="s">
        <v>29</v>
      </c>
      <c r="B231" s="27">
        <v>41098</v>
      </c>
      <c r="C231" s="27">
        <v>103974</v>
      </c>
      <c r="D231" s="27">
        <v>103724</v>
      </c>
      <c r="E231" s="15">
        <f t="shared" ref="E231:E238" si="17">IFERROR(((D231-C231)/C231),(IF(D231=0,0,1)))*100</f>
        <v>-0.24044472656625693</v>
      </c>
    </row>
    <row r="232" spans="1:5" x14ac:dyDescent="0.25">
      <c r="A232" s="6" t="s">
        <v>30</v>
      </c>
      <c r="B232" s="27">
        <v>27433</v>
      </c>
      <c r="C232" s="27">
        <v>25990</v>
      </c>
      <c r="D232" s="27">
        <v>29690</v>
      </c>
      <c r="E232" s="15">
        <f t="shared" si="17"/>
        <v>14.236244709503657</v>
      </c>
    </row>
    <row r="233" spans="1:5" x14ac:dyDescent="0.25">
      <c r="A233" s="6" t="s">
        <v>31</v>
      </c>
      <c r="B233" s="27">
        <v>45463</v>
      </c>
      <c r="C233" s="27">
        <v>31126</v>
      </c>
      <c r="D233" s="27">
        <v>35138</v>
      </c>
      <c r="E233" s="15">
        <f t="shared" si="17"/>
        <v>12.889545717406669</v>
      </c>
    </row>
    <row r="234" spans="1:5" x14ac:dyDescent="0.25">
      <c r="A234" s="6" t="s">
        <v>32</v>
      </c>
      <c r="B234" s="26"/>
      <c r="C234" s="26"/>
      <c r="D234" s="26"/>
      <c r="E234" s="15">
        <f t="shared" si="17"/>
        <v>0</v>
      </c>
    </row>
    <row r="235" spans="1:5" x14ac:dyDescent="0.25">
      <c r="A235" s="6" t="s">
        <v>33</v>
      </c>
      <c r="B235" s="26"/>
      <c r="C235" s="26"/>
      <c r="D235" s="26"/>
      <c r="E235" s="15">
        <f t="shared" si="17"/>
        <v>0</v>
      </c>
    </row>
    <row r="236" spans="1:5" x14ac:dyDescent="0.25">
      <c r="A236" s="6" t="s">
        <v>34</v>
      </c>
      <c r="B236" s="26"/>
      <c r="C236" s="26"/>
      <c r="D236" s="26"/>
      <c r="E236" s="15">
        <f t="shared" si="17"/>
        <v>0</v>
      </c>
    </row>
    <row r="237" spans="1:5" x14ac:dyDescent="0.25">
      <c r="A237" s="6" t="s">
        <v>35</v>
      </c>
      <c r="B237" s="27">
        <v>27385</v>
      </c>
      <c r="C237" s="27">
        <v>25165</v>
      </c>
      <c r="D237" s="27">
        <v>19277</v>
      </c>
      <c r="E237" s="13">
        <f t="shared" si="17"/>
        <v>-23.397575998410492</v>
      </c>
    </row>
    <row r="238" spans="1:5" x14ac:dyDescent="0.25">
      <c r="A238" s="10" t="s">
        <v>36</v>
      </c>
      <c r="B238" s="18">
        <f>SUM(B230:B237)</f>
        <v>263119</v>
      </c>
      <c r="C238" s="18">
        <f>SUM(C230:C237)</f>
        <v>312196</v>
      </c>
      <c r="D238" s="17">
        <f>SUM(D230:D237)</f>
        <v>308837</v>
      </c>
      <c r="E238" s="15">
        <f t="shared" si="17"/>
        <v>-1.0759266614562648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0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13.85546875" customWidth="1"/>
    <col min="3" max="3" width="14.42578125" customWidth="1"/>
    <col min="4" max="4" width="13.42578125" customWidth="1"/>
    <col min="5" max="5" width="13.5703125" customWidth="1"/>
  </cols>
  <sheetData>
    <row r="3" spans="1:5" x14ac:dyDescent="0.25">
      <c r="A3" t="s">
        <v>340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/>
      <c r="C6" s="26"/>
      <c r="D6" s="26"/>
      <c r="E6" s="15">
        <f>IFERROR(((D6-C6)/C6),(IF(D6=0,0,1)))*100</f>
        <v>0</v>
      </c>
    </row>
    <row r="7" spans="1:5" x14ac:dyDescent="0.25">
      <c r="A7" s="6" t="s">
        <v>29</v>
      </c>
      <c r="B7" s="26"/>
      <c r="C7" s="26"/>
      <c r="D7" s="26"/>
      <c r="E7" s="15">
        <f t="shared" ref="E7:E14" si="0">IFERROR(((D7-C7)/C7),(IF(D7=0,0,1)))*100</f>
        <v>0</v>
      </c>
    </row>
    <row r="8" spans="1:5" x14ac:dyDescent="0.25">
      <c r="A8" s="6" t="s">
        <v>30</v>
      </c>
      <c r="B8" s="26"/>
      <c r="C8" s="26"/>
      <c r="D8" s="26"/>
      <c r="E8" s="15">
        <f t="shared" si="0"/>
        <v>0</v>
      </c>
    </row>
    <row r="9" spans="1:5" x14ac:dyDescent="0.25">
      <c r="A9" s="6" t="s">
        <v>31</v>
      </c>
      <c r="B9" s="26"/>
      <c r="C9" s="26"/>
      <c r="D9" s="26"/>
      <c r="E9" s="15">
        <f t="shared" si="0"/>
        <v>0</v>
      </c>
    </row>
    <row r="10" spans="1:5" x14ac:dyDescent="0.25">
      <c r="A10" s="6" t="s">
        <v>32</v>
      </c>
      <c r="B10" s="26"/>
      <c r="C10" s="26"/>
      <c r="D10" s="26"/>
      <c r="E10" s="15">
        <f t="shared" si="0"/>
        <v>0</v>
      </c>
    </row>
    <row r="11" spans="1:5" x14ac:dyDescent="0.25">
      <c r="A11" s="6" t="s">
        <v>33</v>
      </c>
      <c r="B11" s="26"/>
      <c r="C11" s="26"/>
      <c r="D11" s="26"/>
      <c r="E11" s="15">
        <f t="shared" si="0"/>
        <v>0</v>
      </c>
    </row>
    <row r="12" spans="1:5" x14ac:dyDescent="0.25">
      <c r="A12" s="6" t="s">
        <v>34</v>
      </c>
      <c r="B12" s="26"/>
      <c r="C12" s="26"/>
      <c r="D12" s="26"/>
      <c r="E12" s="15">
        <f t="shared" si="0"/>
        <v>0</v>
      </c>
    </row>
    <row r="13" spans="1:5" x14ac:dyDescent="0.25">
      <c r="A13" s="6" t="s">
        <v>35</v>
      </c>
      <c r="B13" s="26"/>
      <c r="C13" s="26"/>
      <c r="D13" s="26"/>
      <c r="E13" s="13">
        <f t="shared" si="0"/>
        <v>0</v>
      </c>
    </row>
    <row r="14" spans="1:5" x14ac:dyDescent="0.25">
      <c r="A14" s="10" t="s">
        <v>36</v>
      </c>
      <c r="B14" s="18">
        <f>SUM(B6:B13)</f>
        <v>0</v>
      </c>
      <c r="C14" s="18">
        <f>SUM(C6:C13)</f>
        <v>0</v>
      </c>
      <c r="D14" s="17">
        <f>SUM(D6:D13)</f>
        <v>0</v>
      </c>
      <c r="E14" s="15">
        <f t="shared" si="0"/>
        <v>0</v>
      </c>
    </row>
    <row r="17" spans="1:5" x14ac:dyDescent="0.25">
      <c r="A17" t="s">
        <v>340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/>
      <c r="C20" s="26"/>
      <c r="D20" s="26"/>
      <c r="E20" s="15">
        <f>IFERROR(((D20-C20)/C20),(IF(D20=0,0,1)))*100</f>
        <v>0</v>
      </c>
    </row>
    <row r="21" spans="1:5" x14ac:dyDescent="0.25">
      <c r="A21" s="6" t="s">
        <v>29</v>
      </c>
      <c r="B21" s="26"/>
      <c r="C21" s="26"/>
      <c r="D21" s="26"/>
      <c r="E21" s="15">
        <f t="shared" ref="E21:E28" si="1">IFERROR(((D21-C21)/C21),(IF(D21=0,0,1)))*100</f>
        <v>0</v>
      </c>
    </row>
    <row r="22" spans="1:5" x14ac:dyDescent="0.25">
      <c r="A22" s="6" t="s">
        <v>30</v>
      </c>
      <c r="B22" s="26"/>
      <c r="C22" s="26"/>
      <c r="D22" s="26"/>
      <c r="E22" s="15">
        <f t="shared" si="1"/>
        <v>0</v>
      </c>
    </row>
    <row r="23" spans="1:5" x14ac:dyDescent="0.25">
      <c r="A23" s="6" t="s">
        <v>31</v>
      </c>
      <c r="B23" s="26"/>
      <c r="C23" s="26"/>
      <c r="D23" s="26"/>
      <c r="E23" s="15">
        <f t="shared" si="1"/>
        <v>0</v>
      </c>
    </row>
    <row r="24" spans="1:5" x14ac:dyDescent="0.25">
      <c r="A24" s="6" t="s">
        <v>32</v>
      </c>
      <c r="B24" s="26"/>
      <c r="C24" s="26"/>
      <c r="D24" s="26"/>
      <c r="E24" s="15">
        <f t="shared" si="1"/>
        <v>0</v>
      </c>
    </row>
    <row r="25" spans="1:5" x14ac:dyDescent="0.25">
      <c r="A25" s="6" t="s">
        <v>33</v>
      </c>
      <c r="B25" s="26"/>
      <c r="C25" s="26"/>
      <c r="D25" s="26"/>
      <c r="E25" s="15">
        <f t="shared" si="1"/>
        <v>0</v>
      </c>
    </row>
    <row r="26" spans="1:5" x14ac:dyDescent="0.25">
      <c r="A26" s="6" t="s">
        <v>34</v>
      </c>
      <c r="B26" s="26"/>
      <c r="C26" s="26"/>
      <c r="D26" s="26"/>
      <c r="E26" s="15">
        <f t="shared" si="1"/>
        <v>0</v>
      </c>
    </row>
    <row r="27" spans="1:5" x14ac:dyDescent="0.25">
      <c r="A27" s="6" t="s">
        <v>35</v>
      </c>
      <c r="B27" s="26"/>
      <c r="C27" s="26"/>
      <c r="D27" s="26"/>
      <c r="E27" s="13">
        <f t="shared" si="1"/>
        <v>0</v>
      </c>
    </row>
    <row r="28" spans="1:5" x14ac:dyDescent="0.25">
      <c r="A28" s="10" t="s">
        <v>36</v>
      </c>
      <c r="B28" s="18">
        <f>SUM(B20:B27)</f>
        <v>0</v>
      </c>
      <c r="C28" s="18">
        <f>SUM(C20:C27)</f>
        <v>0</v>
      </c>
      <c r="D28" s="17">
        <f>SUM(D20:D27)</f>
        <v>0</v>
      </c>
      <c r="E28" s="15">
        <f t="shared" si="1"/>
        <v>0</v>
      </c>
    </row>
    <row r="31" spans="1:5" x14ac:dyDescent="0.25">
      <c r="A31" t="s">
        <v>340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/>
      <c r="C34" s="26"/>
      <c r="D34" s="26"/>
      <c r="E34" s="15">
        <f>IFERROR(((D34-C34)/C34),(IF(D34=0,0,1)))*100</f>
        <v>0</v>
      </c>
    </row>
    <row r="35" spans="1:5" x14ac:dyDescent="0.25">
      <c r="A35" s="6" t="s">
        <v>29</v>
      </c>
      <c r="B35" s="26"/>
      <c r="C35" s="26"/>
      <c r="D35" s="26"/>
      <c r="E35" s="15">
        <f t="shared" ref="E35:E42" si="2">IFERROR(((D35-C35)/C35),(IF(D35=0,0,1)))*100</f>
        <v>0</v>
      </c>
    </row>
    <row r="36" spans="1:5" x14ac:dyDescent="0.25">
      <c r="A36" s="6" t="s">
        <v>30</v>
      </c>
      <c r="B36" s="26"/>
      <c r="C36" s="26"/>
      <c r="D36" s="26"/>
      <c r="E36" s="15">
        <f t="shared" si="2"/>
        <v>0</v>
      </c>
    </row>
    <row r="37" spans="1:5" x14ac:dyDescent="0.25">
      <c r="A37" s="6" t="s">
        <v>31</v>
      </c>
      <c r="B37" s="26"/>
      <c r="C37" s="26"/>
      <c r="D37" s="26"/>
      <c r="E37" s="15">
        <f t="shared" si="2"/>
        <v>0</v>
      </c>
    </row>
    <row r="38" spans="1:5" x14ac:dyDescent="0.25">
      <c r="A38" s="6" t="s">
        <v>32</v>
      </c>
      <c r="B38" s="26"/>
      <c r="C38" s="26"/>
      <c r="D38" s="26"/>
      <c r="E38" s="15">
        <f t="shared" si="2"/>
        <v>0</v>
      </c>
    </row>
    <row r="39" spans="1:5" x14ac:dyDescent="0.25">
      <c r="A39" s="6" t="s">
        <v>33</v>
      </c>
      <c r="B39" s="26"/>
      <c r="C39" s="26"/>
      <c r="D39" s="26"/>
      <c r="E39" s="15">
        <f t="shared" si="2"/>
        <v>0</v>
      </c>
    </row>
    <row r="40" spans="1:5" x14ac:dyDescent="0.25">
      <c r="A40" s="6" t="s">
        <v>34</v>
      </c>
      <c r="B40" s="26"/>
      <c r="C40" s="26"/>
      <c r="D40" s="26"/>
      <c r="E40" s="15">
        <f t="shared" si="2"/>
        <v>0</v>
      </c>
    </row>
    <row r="41" spans="1:5" x14ac:dyDescent="0.25">
      <c r="A41" s="6" t="s">
        <v>35</v>
      </c>
      <c r="B41" s="26"/>
      <c r="C41" s="26"/>
      <c r="D41" s="26"/>
      <c r="E41" s="13">
        <f t="shared" si="2"/>
        <v>0</v>
      </c>
    </row>
    <row r="42" spans="1:5" x14ac:dyDescent="0.25">
      <c r="A42" s="10" t="s">
        <v>36</v>
      </c>
      <c r="B42" s="18">
        <f>SUM(B34:B41)</f>
        <v>0</v>
      </c>
      <c r="C42" s="18">
        <f>SUM(C34:C41)</f>
        <v>0</v>
      </c>
      <c r="D42" s="17">
        <f>SUM(D34:D41)</f>
        <v>0</v>
      </c>
      <c r="E42" s="15">
        <f t="shared" si="2"/>
        <v>0</v>
      </c>
    </row>
    <row r="45" spans="1:5" x14ac:dyDescent="0.25">
      <c r="A45" t="s">
        <v>340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/>
      <c r="C48" s="26"/>
      <c r="D48" s="26"/>
      <c r="E48" s="15">
        <f>IFERROR(((D48-C48)/C48),(IF(D48=0,0,1)))*100</f>
        <v>0</v>
      </c>
    </row>
    <row r="49" spans="1:5" x14ac:dyDescent="0.25">
      <c r="A49" s="6" t="s">
        <v>29</v>
      </c>
      <c r="B49" s="26"/>
      <c r="C49" s="26"/>
      <c r="D49" s="26"/>
      <c r="E49" s="15">
        <f t="shared" ref="E49:E56" si="3">IFERROR(((D49-C49)/C49),(IF(D49=0,0,1)))*100</f>
        <v>0</v>
      </c>
    </row>
    <row r="50" spans="1:5" x14ac:dyDescent="0.25">
      <c r="A50" s="6" t="s">
        <v>30</v>
      </c>
      <c r="B50" s="26"/>
      <c r="C50" s="26"/>
      <c r="D50" s="26"/>
      <c r="E50" s="15">
        <f t="shared" si="3"/>
        <v>0</v>
      </c>
    </row>
    <row r="51" spans="1:5" x14ac:dyDescent="0.25">
      <c r="A51" s="6" t="s">
        <v>31</v>
      </c>
      <c r="B51" s="26"/>
      <c r="C51" s="26"/>
      <c r="D51" s="26"/>
      <c r="E51" s="15">
        <f t="shared" si="3"/>
        <v>0</v>
      </c>
    </row>
    <row r="52" spans="1:5" x14ac:dyDescent="0.25">
      <c r="A52" s="6" t="s">
        <v>32</v>
      </c>
      <c r="B52" s="26"/>
      <c r="C52" s="26"/>
      <c r="D52" s="26"/>
      <c r="E52" s="15">
        <f t="shared" si="3"/>
        <v>0</v>
      </c>
    </row>
    <row r="53" spans="1:5" x14ac:dyDescent="0.25">
      <c r="A53" s="6" t="s">
        <v>33</v>
      </c>
      <c r="B53" s="26"/>
      <c r="C53" s="26"/>
      <c r="D53" s="26"/>
      <c r="E53" s="15">
        <f t="shared" si="3"/>
        <v>0</v>
      </c>
    </row>
    <row r="54" spans="1:5" x14ac:dyDescent="0.25">
      <c r="A54" s="6" t="s">
        <v>34</v>
      </c>
      <c r="B54" s="26"/>
      <c r="C54" s="26"/>
      <c r="D54" s="26"/>
      <c r="E54" s="15">
        <f t="shared" si="3"/>
        <v>0</v>
      </c>
    </row>
    <row r="55" spans="1:5" x14ac:dyDescent="0.25">
      <c r="A55" s="6" t="s">
        <v>35</v>
      </c>
      <c r="B55" s="26"/>
      <c r="C55" s="26"/>
      <c r="D55" s="26"/>
      <c r="E55" s="13">
        <f t="shared" si="3"/>
        <v>0</v>
      </c>
    </row>
    <row r="56" spans="1:5" x14ac:dyDescent="0.25">
      <c r="A56" s="10" t="s">
        <v>36</v>
      </c>
      <c r="B56" s="18">
        <f>SUM(B48:B55)</f>
        <v>0</v>
      </c>
      <c r="C56" s="18">
        <f>SUM(C48:C55)</f>
        <v>0</v>
      </c>
      <c r="D56" s="17">
        <f>SUM(D48:D55)</f>
        <v>0</v>
      </c>
      <c r="E56" s="15">
        <f t="shared" si="3"/>
        <v>0</v>
      </c>
    </row>
    <row r="59" spans="1:5" x14ac:dyDescent="0.25">
      <c r="A59" t="s">
        <v>340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/>
      <c r="D62" s="26"/>
      <c r="E62" s="15">
        <f>IFERROR(((D62-C62)/C62),(IF(D62=0,0,1)))*100</f>
        <v>0</v>
      </c>
    </row>
    <row r="63" spans="1:5" x14ac:dyDescent="0.25">
      <c r="A63" s="6" t="s">
        <v>29</v>
      </c>
      <c r="B63" s="26"/>
      <c r="C63" s="26"/>
      <c r="D63" s="26"/>
      <c r="E63" s="15">
        <f t="shared" ref="E63:E70" si="4">IFERROR(((D63-C63)/C63),(IF(D63=0,0,1)))*100</f>
        <v>0</v>
      </c>
    </row>
    <row r="64" spans="1:5" x14ac:dyDescent="0.25">
      <c r="A64" s="6" t="s">
        <v>30</v>
      </c>
      <c r="B64" s="26"/>
      <c r="C64" s="26"/>
      <c r="D64" s="26"/>
      <c r="E64" s="15">
        <f t="shared" si="4"/>
        <v>0</v>
      </c>
    </row>
    <row r="65" spans="1:5" x14ac:dyDescent="0.25">
      <c r="A65" s="6" t="s">
        <v>31</v>
      </c>
      <c r="B65" s="26"/>
      <c r="C65" s="26"/>
      <c r="D65" s="26"/>
      <c r="E65" s="15">
        <f t="shared" si="4"/>
        <v>0</v>
      </c>
    </row>
    <row r="66" spans="1:5" x14ac:dyDescent="0.25">
      <c r="A66" s="6" t="s">
        <v>32</v>
      </c>
      <c r="B66" s="26"/>
      <c r="C66" s="26"/>
      <c r="D66" s="26"/>
      <c r="E66" s="15">
        <f t="shared" si="4"/>
        <v>0</v>
      </c>
    </row>
    <row r="67" spans="1:5" x14ac:dyDescent="0.25">
      <c r="A67" s="6" t="s">
        <v>33</v>
      </c>
      <c r="B67" s="26"/>
      <c r="C67" s="26"/>
      <c r="D67" s="26"/>
      <c r="E67" s="15">
        <f t="shared" si="4"/>
        <v>0</v>
      </c>
    </row>
    <row r="68" spans="1:5" x14ac:dyDescent="0.25">
      <c r="A68" s="6" t="s">
        <v>34</v>
      </c>
      <c r="B68" s="26"/>
      <c r="C68" s="26"/>
      <c r="D68" s="26"/>
      <c r="E68" s="15">
        <f t="shared" si="4"/>
        <v>0</v>
      </c>
    </row>
    <row r="69" spans="1:5" x14ac:dyDescent="0.25">
      <c r="A69" s="6" t="s">
        <v>35</v>
      </c>
      <c r="B69" s="26"/>
      <c r="C69" s="26"/>
      <c r="D69" s="26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0</v>
      </c>
      <c r="D70" s="17">
        <f>SUM(D62:D69)</f>
        <v>0</v>
      </c>
      <c r="E70" s="15">
        <f t="shared" si="4"/>
        <v>0</v>
      </c>
    </row>
    <row r="73" spans="1:5" x14ac:dyDescent="0.25">
      <c r="A73" t="s">
        <v>340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/>
      <c r="C76" s="26"/>
      <c r="D76" s="26"/>
      <c r="E76" s="15">
        <f>IFERROR(((D76-C76)/C76),(IF(D76=0,0,1)))*100</f>
        <v>0</v>
      </c>
    </row>
    <row r="77" spans="1:5" x14ac:dyDescent="0.25">
      <c r="A77" s="6" t="s">
        <v>29</v>
      </c>
      <c r="B77" s="26"/>
      <c r="C77" s="26"/>
      <c r="D77" s="26"/>
      <c r="E77" s="15">
        <f t="shared" ref="E77:E84" si="5">IFERROR(((D77-C77)/C77),(IF(D77=0,0,1)))*100</f>
        <v>0</v>
      </c>
    </row>
    <row r="78" spans="1:5" x14ac:dyDescent="0.25">
      <c r="A78" s="6" t="s">
        <v>30</v>
      </c>
      <c r="B78" s="26"/>
      <c r="C78" s="26"/>
      <c r="D78" s="26"/>
      <c r="E78" s="15">
        <f t="shared" si="5"/>
        <v>0</v>
      </c>
    </row>
    <row r="79" spans="1:5" x14ac:dyDescent="0.25">
      <c r="A79" s="6" t="s">
        <v>31</v>
      </c>
      <c r="B79" s="26"/>
      <c r="C79" s="26"/>
      <c r="D79" s="26"/>
      <c r="E79" s="15">
        <f t="shared" si="5"/>
        <v>0</v>
      </c>
    </row>
    <row r="80" spans="1:5" x14ac:dyDescent="0.25">
      <c r="A80" s="6" t="s">
        <v>32</v>
      </c>
      <c r="B80" s="26"/>
      <c r="C80" s="26"/>
      <c r="D80" s="26"/>
      <c r="E80" s="15">
        <f t="shared" si="5"/>
        <v>0</v>
      </c>
    </row>
    <row r="81" spans="1:5" x14ac:dyDescent="0.25">
      <c r="A81" s="6" t="s">
        <v>33</v>
      </c>
      <c r="B81" s="26"/>
      <c r="C81" s="26"/>
      <c r="D81" s="26"/>
      <c r="E81" s="15">
        <f t="shared" si="5"/>
        <v>0</v>
      </c>
    </row>
    <row r="82" spans="1:5" x14ac:dyDescent="0.25">
      <c r="A82" s="6" t="s">
        <v>34</v>
      </c>
      <c r="B82" s="26"/>
      <c r="C82" s="26"/>
      <c r="D82" s="26"/>
      <c r="E82" s="15">
        <f t="shared" si="5"/>
        <v>0</v>
      </c>
    </row>
    <row r="83" spans="1:5" x14ac:dyDescent="0.25">
      <c r="A83" s="6" t="s">
        <v>35</v>
      </c>
      <c r="B83" s="26"/>
      <c r="C83" s="26"/>
      <c r="D83" s="26"/>
      <c r="E83" s="13">
        <f t="shared" si="5"/>
        <v>0</v>
      </c>
    </row>
    <row r="84" spans="1:5" x14ac:dyDescent="0.25">
      <c r="A84" s="10" t="s">
        <v>36</v>
      </c>
      <c r="B84" s="18">
        <f>SUM(B76:B83)</f>
        <v>0</v>
      </c>
      <c r="C84" s="18">
        <f>SUM(C76:C83)</f>
        <v>0</v>
      </c>
      <c r="D84" s="17">
        <f>SUM(D76:D83)</f>
        <v>0</v>
      </c>
      <c r="E84" s="15">
        <f t="shared" si="5"/>
        <v>0</v>
      </c>
    </row>
    <row r="87" spans="1:5" x14ac:dyDescent="0.25">
      <c r="A87" t="s">
        <v>340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/>
      <c r="C90" s="26"/>
      <c r="D90" s="26"/>
      <c r="E90" s="15">
        <f>IFERROR(((D90-C90)/C90),(IF(D90=0,0,1)))*100</f>
        <v>0</v>
      </c>
    </row>
    <row r="91" spans="1:5" x14ac:dyDescent="0.25">
      <c r="A91" s="6" t="s">
        <v>29</v>
      </c>
      <c r="B91" s="26"/>
      <c r="C91" s="26"/>
      <c r="D91" s="26"/>
      <c r="E91" s="15">
        <f t="shared" ref="E91:E98" si="6">IFERROR(((D91-C91)/C91),(IF(D91=0,0,1)))*100</f>
        <v>0</v>
      </c>
    </row>
    <row r="92" spans="1:5" x14ac:dyDescent="0.25">
      <c r="A92" s="6" t="s">
        <v>30</v>
      </c>
      <c r="B92" s="26"/>
      <c r="C92" s="26"/>
      <c r="D92" s="26"/>
      <c r="E92" s="15">
        <f t="shared" si="6"/>
        <v>0</v>
      </c>
    </row>
    <row r="93" spans="1:5" x14ac:dyDescent="0.25">
      <c r="A93" s="6" t="s">
        <v>31</v>
      </c>
      <c r="B93" s="26"/>
      <c r="C93" s="26"/>
      <c r="D93" s="26"/>
      <c r="E93" s="15">
        <f t="shared" si="6"/>
        <v>0</v>
      </c>
    </row>
    <row r="94" spans="1:5" x14ac:dyDescent="0.25">
      <c r="A94" s="6" t="s">
        <v>32</v>
      </c>
      <c r="B94" s="26"/>
      <c r="C94" s="26"/>
      <c r="D94" s="26"/>
      <c r="E94" s="15">
        <f t="shared" si="6"/>
        <v>0</v>
      </c>
    </row>
    <row r="95" spans="1:5" x14ac:dyDescent="0.25">
      <c r="A95" s="6" t="s">
        <v>33</v>
      </c>
      <c r="B95" s="26"/>
      <c r="C95" s="26"/>
      <c r="D95" s="26"/>
      <c r="E95" s="15">
        <f t="shared" si="6"/>
        <v>0</v>
      </c>
    </row>
    <row r="96" spans="1:5" x14ac:dyDescent="0.25">
      <c r="A96" s="6" t="s">
        <v>34</v>
      </c>
      <c r="B96" s="26"/>
      <c r="C96" s="26"/>
      <c r="D96" s="26"/>
      <c r="E96" s="15">
        <f t="shared" si="6"/>
        <v>0</v>
      </c>
    </row>
    <row r="97" spans="1:5" x14ac:dyDescent="0.25">
      <c r="A97" s="6" t="s">
        <v>35</v>
      </c>
      <c r="B97" s="26"/>
      <c r="C97" s="26"/>
      <c r="D97" s="26"/>
      <c r="E97" s="13">
        <f t="shared" si="6"/>
        <v>0</v>
      </c>
    </row>
    <row r="98" spans="1:5" x14ac:dyDescent="0.25">
      <c r="A98" s="10" t="s">
        <v>36</v>
      </c>
      <c r="B98" s="18">
        <f>SUM(B90:B97)</f>
        <v>0</v>
      </c>
      <c r="C98" s="18">
        <f>SUM(C90:C97)</f>
        <v>0</v>
      </c>
      <c r="D98" s="17">
        <f>SUM(D90:D97)</f>
        <v>0</v>
      </c>
      <c r="E98" s="15">
        <f t="shared" si="6"/>
        <v>0</v>
      </c>
    </row>
    <row r="101" spans="1:5" x14ac:dyDescent="0.25">
      <c r="A101" t="s">
        <v>340</v>
      </c>
    </row>
    <row r="102" spans="1:5" x14ac:dyDescent="0.25">
      <c r="A102" s="6"/>
      <c r="B102" s="8">
        <v>2011</v>
      </c>
      <c r="C102" s="8">
        <v>2012</v>
      </c>
      <c r="D102" s="8">
        <v>2013</v>
      </c>
      <c r="E102" s="8" t="s">
        <v>0</v>
      </c>
    </row>
    <row r="103" spans="1:5" x14ac:dyDescent="0.25">
      <c r="A103" s="10" t="s">
        <v>27</v>
      </c>
      <c r="B103" s="9" t="s">
        <v>1</v>
      </c>
      <c r="C103" s="9" t="s">
        <v>2</v>
      </c>
      <c r="D103" s="9" t="s">
        <v>25</v>
      </c>
      <c r="E103" s="3" t="s">
        <v>26</v>
      </c>
    </row>
    <row r="104" spans="1:5" x14ac:dyDescent="0.25">
      <c r="A104" s="6" t="s">
        <v>28</v>
      </c>
      <c r="B104" s="26"/>
      <c r="C104" s="26"/>
      <c r="D104" s="26"/>
      <c r="E104" s="15">
        <f>IFERROR(((D104-C104)/C104),(IF(D104=0,0,1)))*100</f>
        <v>0</v>
      </c>
    </row>
    <row r="105" spans="1:5" x14ac:dyDescent="0.25">
      <c r="A105" s="6" t="s">
        <v>29</v>
      </c>
      <c r="B105" s="26"/>
      <c r="C105" s="26"/>
      <c r="D105" s="26"/>
      <c r="E105" s="15">
        <f t="shared" ref="E105:E112" si="7">IFERROR(((D105-C105)/C105),(IF(D105=0,0,1)))*100</f>
        <v>0</v>
      </c>
    </row>
    <row r="106" spans="1:5" x14ac:dyDescent="0.25">
      <c r="A106" s="6" t="s">
        <v>30</v>
      </c>
      <c r="B106" s="26"/>
      <c r="C106" s="26"/>
      <c r="D106" s="26"/>
      <c r="E106" s="15">
        <f t="shared" si="7"/>
        <v>0</v>
      </c>
    </row>
    <row r="107" spans="1:5" x14ac:dyDescent="0.25">
      <c r="A107" s="6" t="s">
        <v>31</v>
      </c>
      <c r="B107" s="26"/>
      <c r="C107" s="26"/>
      <c r="D107" s="26"/>
      <c r="E107" s="15">
        <f t="shared" si="7"/>
        <v>0</v>
      </c>
    </row>
    <row r="108" spans="1:5" x14ac:dyDescent="0.25">
      <c r="A108" s="6" t="s">
        <v>32</v>
      </c>
      <c r="B108" s="26"/>
      <c r="C108" s="26"/>
      <c r="D108" s="26"/>
      <c r="E108" s="15">
        <f t="shared" si="7"/>
        <v>0</v>
      </c>
    </row>
    <row r="109" spans="1:5" x14ac:dyDescent="0.25">
      <c r="A109" s="6" t="s">
        <v>33</v>
      </c>
      <c r="B109" s="26"/>
      <c r="C109" s="26"/>
      <c r="D109" s="26"/>
      <c r="E109" s="15">
        <f t="shared" si="7"/>
        <v>0</v>
      </c>
    </row>
    <row r="110" spans="1:5" x14ac:dyDescent="0.25">
      <c r="A110" s="6" t="s">
        <v>34</v>
      </c>
      <c r="B110" s="26"/>
      <c r="C110" s="26"/>
      <c r="D110" s="26"/>
      <c r="E110" s="15">
        <f t="shared" si="7"/>
        <v>0</v>
      </c>
    </row>
    <row r="111" spans="1:5" x14ac:dyDescent="0.25">
      <c r="A111" s="6" t="s">
        <v>35</v>
      </c>
      <c r="B111" s="26"/>
      <c r="C111" s="26"/>
      <c r="D111" s="26"/>
      <c r="E111" s="13">
        <f t="shared" si="7"/>
        <v>0</v>
      </c>
    </row>
    <row r="112" spans="1:5" x14ac:dyDescent="0.25">
      <c r="A112" s="10" t="s">
        <v>36</v>
      </c>
      <c r="B112" s="18">
        <f>SUM(B104:B111)</f>
        <v>0</v>
      </c>
      <c r="C112" s="18">
        <f>SUM(C104:C111)</f>
        <v>0</v>
      </c>
      <c r="D112" s="17">
        <f>SUM(D104:D111)</f>
        <v>0</v>
      </c>
      <c r="E112" s="15">
        <f t="shared" si="7"/>
        <v>0</v>
      </c>
    </row>
    <row r="115" spans="1:5" x14ac:dyDescent="0.25">
      <c r="A115" t="s">
        <v>340</v>
      </c>
    </row>
    <row r="116" spans="1:5" x14ac:dyDescent="0.25">
      <c r="A116" s="6"/>
      <c r="B116" s="8">
        <v>2011</v>
      </c>
      <c r="C116" s="8">
        <v>2012</v>
      </c>
      <c r="D116" s="8">
        <v>2013</v>
      </c>
      <c r="E116" s="8" t="s">
        <v>0</v>
      </c>
    </row>
    <row r="117" spans="1:5" x14ac:dyDescent="0.25">
      <c r="A117" s="10" t="s">
        <v>27</v>
      </c>
      <c r="B117" s="9" t="s">
        <v>1</v>
      </c>
      <c r="C117" s="9" t="s">
        <v>2</v>
      </c>
      <c r="D117" s="9" t="s">
        <v>25</v>
      </c>
      <c r="E117" s="3" t="s">
        <v>26</v>
      </c>
    </row>
    <row r="118" spans="1:5" x14ac:dyDescent="0.25">
      <c r="A118" s="6" t="s">
        <v>28</v>
      </c>
      <c r="B118" s="26"/>
      <c r="C118" s="26"/>
      <c r="D118" s="26"/>
      <c r="E118" s="15">
        <f>IFERROR(((D118-C118)/C118),(IF(D118=0,0,1)))*100</f>
        <v>0</v>
      </c>
    </row>
    <row r="119" spans="1:5" x14ac:dyDescent="0.25">
      <c r="A119" s="6" t="s">
        <v>29</v>
      </c>
      <c r="B119" s="26"/>
      <c r="C119" s="26"/>
      <c r="D119" s="26"/>
      <c r="E119" s="15">
        <f t="shared" ref="E119:E126" si="8">IFERROR(((D119-C119)/C119),(IF(D119=0,0,1)))*100</f>
        <v>0</v>
      </c>
    </row>
    <row r="120" spans="1:5" x14ac:dyDescent="0.25">
      <c r="A120" s="6" t="s">
        <v>30</v>
      </c>
      <c r="B120" s="26"/>
      <c r="C120" s="26"/>
      <c r="D120" s="26"/>
      <c r="E120" s="15">
        <f t="shared" si="8"/>
        <v>0</v>
      </c>
    </row>
    <row r="121" spans="1:5" x14ac:dyDescent="0.25">
      <c r="A121" s="6" t="s">
        <v>31</v>
      </c>
      <c r="B121" s="26"/>
      <c r="C121" s="26"/>
      <c r="D121" s="26"/>
      <c r="E121" s="15">
        <f t="shared" si="8"/>
        <v>0</v>
      </c>
    </row>
    <row r="122" spans="1:5" x14ac:dyDescent="0.25">
      <c r="A122" s="6" t="s">
        <v>32</v>
      </c>
      <c r="B122" s="26"/>
      <c r="C122" s="26"/>
      <c r="D122" s="26"/>
      <c r="E122" s="15">
        <f t="shared" si="8"/>
        <v>0</v>
      </c>
    </row>
    <row r="123" spans="1:5" x14ac:dyDescent="0.25">
      <c r="A123" s="6" t="s">
        <v>33</v>
      </c>
      <c r="B123" s="26"/>
      <c r="C123" s="26"/>
      <c r="D123" s="26"/>
      <c r="E123" s="15">
        <f t="shared" si="8"/>
        <v>0</v>
      </c>
    </row>
    <row r="124" spans="1:5" x14ac:dyDescent="0.25">
      <c r="A124" s="6" t="s">
        <v>34</v>
      </c>
      <c r="B124" s="26"/>
      <c r="C124" s="26"/>
      <c r="D124" s="26"/>
      <c r="E124" s="15">
        <f t="shared" si="8"/>
        <v>0</v>
      </c>
    </row>
    <row r="125" spans="1:5" x14ac:dyDescent="0.25">
      <c r="A125" s="6" t="s">
        <v>35</v>
      </c>
      <c r="B125" s="26"/>
      <c r="C125" s="26"/>
      <c r="D125" s="26"/>
      <c r="E125" s="13">
        <f t="shared" si="8"/>
        <v>0</v>
      </c>
    </row>
    <row r="126" spans="1:5" x14ac:dyDescent="0.25">
      <c r="A126" s="10" t="s">
        <v>36</v>
      </c>
      <c r="B126" s="18">
        <f>SUM(B118:B125)</f>
        <v>0</v>
      </c>
      <c r="C126" s="18">
        <f>SUM(C118:C125)</f>
        <v>0</v>
      </c>
      <c r="D126" s="17">
        <f>SUM(D118:D125)</f>
        <v>0</v>
      </c>
      <c r="E126" s="15">
        <f t="shared" si="8"/>
        <v>0</v>
      </c>
    </row>
    <row r="127" spans="1:5" x14ac:dyDescent="0.25">
      <c r="A127" s="10"/>
      <c r="B127" s="18"/>
      <c r="C127" s="18"/>
      <c r="D127" s="17"/>
      <c r="E127" s="15"/>
    </row>
    <row r="129" spans="1:5" x14ac:dyDescent="0.25">
      <c r="A129" t="s">
        <v>340</v>
      </c>
    </row>
    <row r="130" spans="1:5" x14ac:dyDescent="0.25">
      <c r="A130" s="6"/>
      <c r="B130" s="8">
        <v>2011</v>
      </c>
      <c r="C130" s="8">
        <v>2012</v>
      </c>
      <c r="D130" s="8">
        <v>2013</v>
      </c>
      <c r="E130" s="8" t="s">
        <v>0</v>
      </c>
    </row>
    <row r="131" spans="1:5" x14ac:dyDescent="0.25">
      <c r="A131" s="10" t="s">
        <v>27</v>
      </c>
      <c r="B131" s="9" t="s">
        <v>1</v>
      </c>
      <c r="C131" s="9" t="s">
        <v>2</v>
      </c>
      <c r="D131" s="9" t="s">
        <v>25</v>
      </c>
      <c r="E131" s="3" t="s">
        <v>26</v>
      </c>
    </row>
    <row r="132" spans="1:5" x14ac:dyDescent="0.25">
      <c r="A132" s="6" t="s">
        <v>28</v>
      </c>
      <c r="B132" s="26"/>
      <c r="C132" s="26"/>
      <c r="D132" s="26"/>
      <c r="E132" s="15">
        <f>IFERROR(((D132-C132)/C132),(IF(D132=0,0,1)))*100</f>
        <v>0</v>
      </c>
    </row>
    <row r="133" spans="1:5" x14ac:dyDescent="0.25">
      <c r="A133" s="6" t="s">
        <v>29</v>
      </c>
      <c r="B133" s="26"/>
      <c r="C133" s="26"/>
      <c r="D133" s="26"/>
      <c r="E133" s="15">
        <f t="shared" ref="E133:E140" si="9">IFERROR(((D133-C133)/C133),(IF(D133=0,0,1)))*100</f>
        <v>0</v>
      </c>
    </row>
    <row r="134" spans="1:5" x14ac:dyDescent="0.25">
      <c r="A134" s="6" t="s">
        <v>30</v>
      </c>
      <c r="B134" s="26"/>
      <c r="C134" s="26"/>
      <c r="D134" s="26"/>
      <c r="E134" s="15">
        <f t="shared" si="9"/>
        <v>0</v>
      </c>
    </row>
    <row r="135" spans="1:5" x14ac:dyDescent="0.25">
      <c r="A135" s="6" t="s">
        <v>31</v>
      </c>
      <c r="B135" s="26"/>
      <c r="C135" s="26"/>
      <c r="D135" s="26"/>
      <c r="E135" s="15">
        <f t="shared" si="9"/>
        <v>0</v>
      </c>
    </row>
    <row r="136" spans="1:5" x14ac:dyDescent="0.25">
      <c r="A136" s="6" t="s">
        <v>32</v>
      </c>
      <c r="B136" s="26"/>
      <c r="C136" s="26"/>
      <c r="D136" s="26"/>
      <c r="E136" s="15">
        <f t="shared" si="9"/>
        <v>0</v>
      </c>
    </row>
    <row r="137" spans="1:5" x14ac:dyDescent="0.25">
      <c r="A137" s="6" t="s">
        <v>33</v>
      </c>
      <c r="B137" s="26"/>
      <c r="C137" s="26"/>
      <c r="D137" s="26"/>
      <c r="E137" s="15">
        <f t="shared" si="9"/>
        <v>0</v>
      </c>
    </row>
    <row r="138" spans="1:5" x14ac:dyDescent="0.25">
      <c r="A138" s="6" t="s">
        <v>34</v>
      </c>
      <c r="B138" s="26"/>
      <c r="C138" s="26"/>
      <c r="D138" s="26"/>
      <c r="E138" s="15">
        <f t="shared" si="9"/>
        <v>0</v>
      </c>
    </row>
    <row r="139" spans="1:5" x14ac:dyDescent="0.25">
      <c r="A139" s="6" t="s">
        <v>35</v>
      </c>
      <c r="B139" s="26"/>
      <c r="C139" s="26"/>
      <c r="D139" s="26"/>
      <c r="E139" s="13">
        <f t="shared" si="9"/>
        <v>0</v>
      </c>
    </row>
    <row r="140" spans="1:5" x14ac:dyDescent="0.25">
      <c r="A140" s="10" t="s">
        <v>36</v>
      </c>
      <c r="B140" s="18">
        <f>SUM(B132:B139)</f>
        <v>0</v>
      </c>
      <c r="C140" s="18">
        <f>SUM(C132:C139)</f>
        <v>0</v>
      </c>
      <c r="D140" s="17">
        <f>SUM(D132:D139)</f>
        <v>0</v>
      </c>
      <c r="E140" s="15">
        <f t="shared" si="9"/>
        <v>0</v>
      </c>
    </row>
    <row r="143" spans="1:5" x14ac:dyDescent="0.25">
      <c r="A143" t="s">
        <v>340</v>
      </c>
    </row>
    <row r="144" spans="1:5" x14ac:dyDescent="0.25">
      <c r="A144" s="6"/>
      <c r="B144" s="8">
        <v>2011</v>
      </c>
      <c r="C144" s="8">
        <v>2012</v>
      </c>
      <c r="D144" s="8">
        <v>2013</v>
      </c>
      <c r="E144" s="8" t="s">
        <v>0</v>
      </c>
    </row>
    <row r="145" spans="1:5" x14ac:dyDescent="0.25">
      <c r="A145" s="10" t="s">
        <v>27</v>
      </c>
      <c r="B145" s="9" t="s">
        <v>1</v>
      </c>
      <c r="C145" s="9" t="s">
        <v>2</v>
      </c>
      <c r="D145" s="9" t="s">
        <v>25</v>
      </c>
      <c r="E145" s="3" t="s">
        <v>26</v>
      </c>
    </row>
    <row r="146" spans="1:5" x14ac:dyDescent="0.25">
      <c r="A146" s="6" t="s">
        <v>28</v>
      </c>
      <c r="B146" s="26"/>
      <c r="C146" s="26"/>
      <c r="D146" s="26"/>
      <c r="E146" s="15">
        <f>IFERROR(((D146-C146)/C146),(IF(D146=0,0,1)))*100</f>
        <v>0</v>
      </c>
    </row>
    <row r="147" spans="1:5" x14ac:dyDescent="0.25">
      <c r="A147" s="6" t="s">
        <v>29</v>
      </c>
      <c r="B147" s="26"/>
      <c r="C147" s="26"/>
      <c r="D147" s="26"/>
      <c r="E147" s="15">
        <f t="shared" ref="E147:E154" si="10">IFERROR(((D147-C147)/C147),(IF(D147=0,0,1)))*100</f>
        <v>0</v>
      </c>
    </row>
    <row r="148" spans="1:5" x14ac:dyDescent="0.25">
      <c r="A148" s="6" t="s">
        <v>30</v>
      </c>
      <c r="B148" s="26"/>
      <c r="C148" s="26"/>
      <c r="D148" s="26"/>
      <c r="E148" s="15">
        <f t="shared" si="10"/>
        <v>0</v>
      </c>
    </row>
    <row r="149" spans="1:5" x14ac:dyDescent="0.25">
      <c r="A149" s="6" t="s">
        <v>31</v>
      </c>
      <c r="B149" s="26"/>
      <c r="C149" s="26"/>
      <c r="D149" s="26"/>
      <c r="E149" s="15">
        <f t="shared" si="10"/>
        <v>0</v>
      </c>
    </row>
    <row r="150" spans="1:5" x14ac:dyDescent="0.25">
      <c r="A150" s="6" t="s">
        <v>32</v>
      </c>
      <c r="B150" s="26"/>
      <c r="C150" s="26"/>
      <c r="D150" s="26"/>
      <c r="E150" s="15">
        <f t="shared" si="10"/>
        <v>0</v>
      </c>
    </row>
    <row r="151" spans="1:5" x14ac:dyDescent="0.25">
      <c r="A151" s="6" t="s">
        <v>33</v>
      </c>
      <c r="B151" s="26"/>
      <c r="C151" s="26"/>
      <c r="D151" s="26"/>
      <c r="E151" s="15">
        <f t="shared" si="10"/>
        <v>0</v>
      </c>
    </row>
    <row r="152" spans="1:5" x14ac:dyDescent="0.25">
      <c r="A152" s="6" t="s">
        <v>34</v>
      </c>
      <c r="B152" s="26"/>
      <c r="C152" s="26"/>
      <c r="D152" s="26"/>
      <c r="E152" s="15">
        <f t="shared" si="10"/>
        <v>0</v>
      </c>
    </row>
    <row r="153" spans="1:5" x14ac:dyDescent="0.25">
      <c r="A153" s="6" t="s">
        <v>35</v>
      </c>
      <c r="B153" s="26"/>
      <c r="C153" s="26"/>
      <c r="D153" s="26"/>
      <c r="E153" s="13">
        <f t="shared" si="10"/>
        <v>0</v>
      </c>
    </row>
    <row r="154" spans="1:5" x14ac:dyDescent="0.25">
      <c r="A154" s="10" t="s">
        <v>36</v>
      </c>
      <c r="B154" s="18">
        <f>SUM(B146:B153)</f>
        <v>0</v>
      </c>
      <c r="C154" s="18">
        <f>SUM(C146:C153)</f>
        <v>0</v>
      </c>
      <c r="D154" s="17">
        <f>SUM(D146:D153)</f>
        <v>0</v>
      </c>
      <c r="E154" s="15">
        <f t="shared" si="10"/>
        <v>0</v>
      </c>
    </row>
    <row r="157" spans="1:5" x14ac:dyDescent="0.25">
      <c r="A157" t="s">
        <v>340</v>
      </c>
    </row>
    <row r="158" spans="1:5" x14ac:dyDescent="0.25">
      <c r="A158" s="6"/>
      <c r="B158" s="8">
        <v>2011</v>
      </c>
      <c r="C158" s="8">
        <v>2012</v>
      </c>
      <c r="D158" s="8">
        <v>2013</v>
      </c>
      <c r="E158" s="8" t="s">
        <v>0</v>
      </c>
    </row>
    <row r="159" spans="1:5" x14ac:dyDescent="0.25">
      <c r="A159" s="10" t="s">
        <v>27</v>
      </c>
      <c r="B159" s="9" t="s">
        <v>1</v>
      </c>
      <c r="C159" s="9" t="s">
        <v>2</v>
      </c>
      <c r="D159" s="9" t="s">
        <v>25</v>
      </c>
      <c r="E159" s="3" t="s">
        <v>26</v>
      </c>
    </row>
    <row r="160" spans="1:5" x14ac:dyDescent="0.25">
      <c r="A160" s="6" t="s">
        <v>28</v>
      </c>
      <c r="B160" s="26"/>
      <c r="C160" s="26"/>
      <c r="D160" s="26"/>
      <c r="E160" s="15">
        <f>IFERROR(((D160-C160)/C160),(IF(D160=0,0,1)))*100</f>
        <v>0</v>
      </c>
    </row>
    <row r="161" spans="1:5" x14ac:dyDescent="0.25">
      <c r="A161" s="6" t="s">
        <v>29</v>
      </c>
      <c r="B161" s="26"/>
      <c r="C161" s="26"/>
      <c r="D161" s="26"/>
      <c r="E161" s="15">
        <f t="shared" ref="E161:E168" si="11">IFERROR(((D161-C161)/C161),(IF(D161=0,0,1)))*100</f>
        <v>0</v>
      </c>
    </row>
    <row r="162" spans="1:5" x14ac:dyDescent="0.25">
      <c r="A162" s="6" t="s">
        <v>30</v>
      </c>
      <c r="B162" s="26"/>
      <c r="C162" s="26"/>
      <c r="D162" s="26"/>
      <c r="E162" s="15">
        <f t="shared" si="11"/>
        <v>0</v>
      </c>
    </row>
    <row r="163" spans="1:5" x14ac:dyDescent="0.25">
      <c r="A163" s="6" t="s">
        <v>31</v>
      </c>
      <c r="B163" s="26"/>
      <c r="C163" s="26"/>
      <c r="D163" s="26"/>
      <c r="E163" s="15">
        <f t="shared" si="11"/>
        <v>0</v>
      </c>
    </row>
    <row r="164" spans="1:5" x14ac:dyDescent="0.25">
      <c r="A164" s="6" t="s">
        <v>32</v>
      </c>
      <c r="B164" s="26"/>
      <c r="C164" s="26"/>
      <c r="D164" s="26"/>
      <c r="E164" s="15">
        <f t="shared" si="11"/>
        <v>0</v>
      </c>
    </row>
    <row r="165" spans="1:5" x14ac:dyDescent="0.25">
      <c r="A165" s="6" t="s">
        <v>33</v>
      </c>
      <c r="B165" s="26"/>
      <c r="C165" s="26"/>
      <c r="D165" s="26"/>
      <c r="E165" s="15">
        <f t="shared" si="11"/>
        <v>0</v>
      </c>
    </row>
    <row r="166" spans="1:5" x14ac:dyDescent="0.25">
      <c r="A166" s="6" t="s">
        <v>34</v>
      </c>
      <c r="B166" s="26"/>
      <c r="C166" s="26"/>
      <c r="D166" s="26"/>
      <c r="E166" s="15">
        <f t="shared" si="11"/>
        <v>0</v>
      </c>
    </row>
    <row r="167" spans="1:5" x14ac:dyDescent="0.25">
      <c r="A167" s="6" t="s">
        <v>35</v>
      </c>
      <c r="B167" s="26"/>
      <c r="C167" s="26"/>
      <c r="D167" s="26"/>
      <c r="E167" s="13">
        <f t="shared" si="11"/>
        <v>0</v>
      </c>
    </row>
    <row r="168" spans="1:5" x14ac:dyDescent="0.25">
      <c r="A168" s="10" t="s">
        <v>36</v>
      </c>
      <c r="B168" s="18">
        <f>SUM(B160:B167)</f>
        <v>0</v>
      </c>
      <c r="C168" s="18">
        <f>SUM(C160:C167)</f>
        <v>0</v>
      </c>
      <c r="D168" s="17">
        <f>SUM(D160:D167)</f>
        <v>0</v>
      </c>
      <c r="E168" s="15">
        <f t="shared" si="11"/>
        <v>0</v>
      </c>
    </row>
    <row r="171" spans="1:5" x14ac:dyDescent="0.25">
      <c r="A171" t="s">
        <v>340</v>
      </c>
    </row>
    <row r="172" spans="1:5" x14ac:dyDescent="0.25">
      <c r="A172" s="6"/>
      <c r="B172" s="8">
        <v>2011</v>
      </c>
      <c r="C172" s="8">
        <v>2012</v>
      </c>
      <c r="D172" s="8">
        <v>2013</v>
      </c>
      <c r="E172" s="8" t="s">
        <v>0</v>
      </c>
    </row>
    <row r="173" spans="1:5" x14ac:dyDescent="0.25">
      <c r="A173" s="10" t="s">
        <v>27</v>
      </c>
      <c r="B173" s="9" t="s">
        <v>1</v>
      </c>
      <c r="C173" s="9" t="s">
        <v>2</v>
      </c>
      <c r="D173" s="9" t="s">
        <v>25</v>
      </c>
      <c r="E173" s="3" t="s">
        <v>26</v>
      </c>
    </row>
    <row r="174" spans="1:5" x14ac:dyDescent="0.25">
      <c r="A174" s="6" t="s">
        <v>28</v>
      </c>
      <c r="B174" s="26"/>
      <c r="C174" s="26"/>
      <c r="D174" s="26"/>
      <c r="E174" s="15">
        <f>IFERROR(((D174-C174)/C174),(IF(D174=0,0,1)))*100</f>
        <v>0</v>
      </c>
    </row>
    <row r="175" spans="1:5" x14ac:dyDescent="0.25">
      <c r="A175" s="6" t="s">
        <v>29</v>
      </c>
      <c r="B175" s="26"/>
      <c r="C175" s="26"/>
      <c r="D175" s="26"/>
      <c r="E175" s="15">
        <f t="shared" ref="E175:E182" si="12">IFERROR(((D175-C175)/C175),(IF(D175=0,0,1)))*100</f>
        <v>0</v>
      </c>
    </row>
    <row r="176" spans="1:5" x14ac:dyDescent="0.25">
      <c r="A176" s="6" t="s">
        <v>30</v>
      </c>
      <c r="B176" s="26"/>
      <c r="C176" s="26"/>
      <c r="D176" s="26"/>
      <c r="E176" s="15">
        <f t="shared" si="12"/>
        <v>0</v>
      </c>
    </row>
    <row r="177" spans="1:5" x14ac:dyDescent="0.25">
      <c r="A177" s="6" t="s">
        <v>31</v>
      </c>
      <c r="B177" s="26"/>
      <c r="C177" s="26"/>
      <c r="D177" s="26"/>
      <c r="E177" s="15">
        <f t="shared" si="12"/>
        <v>0</v>
      </c>
    </row>
    <row r="178" spans="1:5" x14ac:dyDescent="0.25">
      <c r="A178" s="6" t="s">
        <v>32</v>
      </c>
      <c r="B178" s="26"/>
      <c r="C178" s="26"/>
      <c r="D178" s="26"/>
      <c r="E178" s="15">
        <f t="shared" si="12"/>
        <v>0</v>
      </c>
    </row>
    <row r="179" spans="1:5" x14ac:dyDescent="0.25">
      <c r="A179" s="6" t="s">
        <v>33</v>
      </c>
      <c r="B179" s="26"/>
      <c r="C179" s="26"/>
      <c r="D179" s="26"/>
      <c r="E179" s="15">
        <f t="shared" si="12"/>
        <v>0</v>
      </c>
    </row>
    <row r="180" spans="1:5" x14ac:dyDescent="0.25">
      <c r="A180" s="6" t="s">
        <v>34</v>
      </c>
      <c r="B180" s="26"/>
      <c r="C180" s="26"/>
      <c r="D180" s="26"/>
      <c r="E180" s="15">
        <f t="shared" si="12"/>
        <v>0</v>
      </c>
    </row>
    <row r="181" spans="1:5" x14ac:dyDescent="0.25">
      <c r="A181" s="6" t="s">
        <v>35</v>
      </c>
      <c r="B181" s="26"/>
      <c r="C181" s="26"/>
      <c r="D181" s="26"/>
      <c r="E181" s="13">
        <f t="shared" si="12"/>
        <v>0</v>
      </c>
    </row>
    <row r="182" spans="1:5" x14ac:dyDescent="0.25">
      <c r="A182" s="10" t="s">
        <v>36</v>
      </c>
      <c r="B182" s="18">
        <f>SUM(B174:B181)</f>
        <v>0</v>
      </c>
      <c r="C182" s="18">
        <f>SUM(C174:C181)</f>
        <v>0</v>
      </c>
      <c r="D182" s="17">
        <f>SUM(D174:D181)</f>
        <v>0</v>
      </c>
      <c r="E182" s="15">
        <f t="shared" si="12"/>
        <v>0</v>
      </c>
    </row>
    <row r="185" spans="1:5" x14ac:dyDescent="0.25">
      <c r="A185" t="s">
        <v>340</v>
      </c>
    </row>
    <row r="186" spans="1:5" x14ac:dyDescent="0.25">
      <c r="A186" s="6"/>
      <c r="B186" s="8">
        <v>2011</v>
      </c>
      <c r="C186" s="8">
        <v>2012</v>
      </c>
      <c r="D186" s="8">
        <v>2013</v>
      </c>
      <c r="E186" s="8" t="s">
        <v>0</v>
      </c>
    </row>
    <row r="187" spans="1:5" x14ac:dyDescent="0.25">
      <c r="A187" s="10" t="s">
        <v>27</v>
      </c>
      <c r="B187" s="9" t="s">
        <v>1</v>
      </c>
      <c r="C187" s="9" t="s">
        <v>2</v>
      </c>
      <c r="D187" s="9" t="s">
        <v>25</v>
      </c>
      <c r="E187" s="3" t="s">
        <v>26</v>
      </c>
    </row>
    <row r="188" spans="1:5" x14ac:dyDescent="0.25">
      <c r="A188" s="6" t="s">
        <v>28</v>
      </c>
      <c r="B188" s="26"/>
      <c r="C188" s="26"/>
      <c r="D188" s="26"/>
      <c r="E188" s="15">
        <f>IFERROR(((D188-C188)/C188),(IF(D188=0,0,1)))*100</f>
        <v>0</v>
      </c>
    </row>
    <row r="189" spans="1:5" x14ac:dyDescent="0.25">
      <c r="A189" s="6" t="s">
        <v>29</v>
      </c>
      <c r="B189" s="26"/>
      <c r="C189" s="26"/>
      <c r="D189" s="26"/>
      <c r="E189" s="15">
        <f t="shared" ref="E189:E196" si="13">IFERROR(((D189-C189)/C189),(IF(D189=0,0,1)))*100</f>
        <v>0</v>
      </c>
    </row>
    <row r="190" spans="1:5" x14ac:dyDescent="0.25">
      <c r="A190" s="6" t="s">
        <v>30</v>
      </c>
      <c r="B190" s="26"/>
      <c r="C190" s="26"/>
      <c r="D190" s="26"/>
      <c r="E190" s="15">
        <f t="shared" si="13"/>
        <v>0</v>
      </c>
    </row>
    <row r="191" spans="1:5" x14ac:dyDescent="0.25">
      <c r="A191" s="6" t="s">
        <v>31</v>
      </c>
      <c r="B191" s="26"/>
      <c r="C191" s="26"/>
      <c r="D191" s="26"/>
      <c r="E191" s="15">
        <f t="shared" si="13"/>
        <v>0</v>
      </c>
    </row>
    <row r="192" spans="1:5" x14ac:dyDescent="0.25">
      <c r="A192" s="6" t="s">
        <v>32</v>
      </c>
      <c r="B192" s="26"/>
      <c r="C192" s="26"/>
      <c r="D192" s="26"/>
      <c r="E192" s="15">
        <f t="shared" si="13"/>
        <v>0</v>
      </c>
    </row>
    <row r="193" spans="1:5" x14ac:dyDescent="0.25">
      <c r="A193" s="6" t="s">
        <v>33</v>
      </c>
      <c r="B193" s="26"/>
      <c r="C193" s="26"/>
      <c r="D193" s="26"/>
      <c r="E193" s="15">
        <f t="shared" si="13"/>
        <v>0</v>
      </c>
    </row>
    <row r="194" spans="1:5" x14ac:dyDescent="0.25">
      <c r="A194" s="6" t="s">
        <v>34</v>
      </c>
      <c r="B194" s="26"/>
      <c r="C194" s="26"/>
      <c r="D194" s="26"/>
      <c r="E194" s="15">
        <f t="shared" si="13"/>
        <v>0</v>
      </c>
    </row>
    <row r="195" spans="1:5" x14ac:dyDescent="0.25">
      <c r="A195" s="6" t="s">
        <v>35</v>
      </c>
      <c r="B195" s="26"/>
      <c r="C195" s="26"/>
      <c r="D195" s="26"/>
      <c r="E195" s="13">
        <f t="shared" si="13"/>
        <v>0</v>
      </c>
    </row>
    <row r="196" spans="1:5" x14ac:dyDescent="0.25">
      <c r="A196" s="10" t="s">
        <v>36</v>
      </c>
      <c r="B196" s="18">
        <f>SUM(B188:B195)</f>
        <v>0</v>
      </c>
      <c r="C196" s="18">
        <f>SUM(C188:C195)</f>
        <v>0</v>
      </c>
      <c r="D196" s="17">
        <f>SUM(D188:D195)</f>
        <v>0</v>
      </c>
      <c r="E196" s="15">
        <f t="shared" si="13"/>
        <v>0</v>
      </c>
    </row>
    <row r="199" spans="1:5" x14ac:dyDescent="0.25">
      <c r="A199" t="s">
        <v>340</v>
      </c>
    </row>
    <row r="200" spans="1:5" x14ac:dyDescent="0.25">
      <c r="A200" s="6"/>
      <c r="B200" s="8">
        <v>2011</v>
      </c>
      <c r="C200" s="8">
        <v>2012</v>
      </c>
      <c r="D200" s="8">
        <v>2013</v>
      </c>
      <c r="E200" s="8" t="s">
        <v>0</v>
      </c>
    </row>
    <row r="201" spans="1:5" x14ac:dyDescent="0.25">
      <c r="A201" s="10" t="s">
        <v>27</v>
      </c>
      <c r="B201" s="9" t="s">
        <v>1</v>
      </c>
      <c r="C201" s="9" t="s">
        <v>2</v>
      </c>
      <c r="D201" s="9" t="s">
        <v>25</v>
      </c>
      <c r="E201" s="3" t="s">
        <v>26</v>
      </c>
    </row>
    <row r="202" spans="1:5" x14ac:dyDescent="0.25">
      <c r="A202" s="6" t="s">
        <v>28</v>
      </c>
      <c r="B202" s="26"/>
      <c r="C202" s="26"/>
      <c r="D202" s="26"/>
      <c r="E202" s="15">
        <f>IFERROR(((D202-C202)/C202),(IF(D202=0,0,1)))*100</f>
        <v>0</v>
      </c>
    </row>
    <row r="203" spans="1:5" x14ac:dyDescent="0.25">
      <c r="A203" s="6" t="s">
        <v>29</v>
      </c>
      <c r="B203" s="26"/>
      <c r="C203" s="26"/>
      <c r="D203" s="26"/>
      <c r="E203" s="15">
        <f t="shared" ref="E203:E210" si="14">IFERROR(((D203-C203)/C203),(IF(D203=0,0,1)))*100</f>
        <v>0</v>
      </c>
    </row>
    <row r="204" spans="1:5" x14ac:dyDescent="0.25">
      <c r="A204" s="6" t="s">
        <v>30</v>
      </c>
      <c r="B204" s="26"/>
      <c r="C204" s="26"/>
      <c r="D204" s="26"/>
      <c r="E204" s="15">
        <f t="shared" si="14"/>
        <v>0</v>
      </c>
    </row>
    <row r="205" spans="1:5" x14ac:dyDescent="0.25">
      <c r="A205" s="6" t="s">
        <v>31</v>
      </c>
      <c r="B205" s="26"/>
      <c r="C205" s="26"/>
      <c r="D205" s="26"/>
      <c r="E205" s="15">
        <f t="shared" si="14"/>
        <v>0</v>
      </c>
    </row>
    <row r="206" spans="1:5" x14ac:dyDescent="0.25">
      <c r="A206" s="6" t="s">
        <v>32</v>
      </c>
      <c r="B206" s="26"/>
      <c r="C206" s="26"/>
      <c r="D206" s="26"/>
      <c r="E206" s="15">
        <f t="shared" si="14"/>
        <v>0</v>
      </c>
    </row>
    <row r="207" spans="1:5" x14ac:dyDescent="0.25">
      <c r="A207" s="6" t="s">
        <v>33</v>
      </c>
      <c r="B207" s="26"/>
      <c r="C207" s="26"/>
      <c r="D207" s="26"/>
      <c r="E207" s="15">
        <f t="shared" si="14"/>
        <v>0</v>
      </c>
    </row>
    <row r="208" spans="1:5" x14ac:dyDescent="0.25">
      <c r="A208" s="6" t="s">
        <v>34</v>
      </c>
      <c r="B208" s="26"/>
      <c r="C208" s="26"/>
      <c r="D208" s="26"/>
      <c r="E208" s="15">
        <f t="shared" si="14"/>
        <v>0</v>
      </c>
    </row>
    <row r="209" spans="1:5" x14ac:dyDescent="0.25">
      <c r="A209" s="6" t="s">
        <v>35</v>
      </c>
      <c r="B209" s="26"/>
      <c r="C209" s="26"/>
      <c r="D209" s="26"/>
      <c r="E209" s="13">
        <f t="shared" si="14"/>
        <v>0</v>
      </c>
    </row>
    <row r="210" spans="1:5" x14ac:dyDescent="0.25">
      <c r="A210" s="10" t="s">
        <v>36</v>
      </c>
      <c r="B210" s="18">
        <f>SUM(B202:B209)</f>
        <v>0</v>
      </c>
      <c r="C210" s="18">
        <f>SUM(C202:C209)</f>
        <v>0</v>
      </c>
      <c r="D210" s="17">
        <f>SUM(D202:D209)</f>
        <v>0</v>
      </c>
      <c r="E210" s="15">
        <f t="shared" si="1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0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13.85546875" customWidth="1"/>
    <col min="3" max="3" width="14.42578125" customWidth="1"/>
    <col min="4" max="4" width="13.42578125" customWidth="1"/>
    <col min="5" max="5" width="13.5703125" customWidth="1"/>
  </cols>
  <sheetData>
    <row r="3" spans="1:5" x14ac:dyDescent="0.25">
      <c r="A3" t="s">
        <v>340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/>
      <c r="C6" s="26"/>
      <c r="D6" s="26"/>
      <c r="E6" s="15">
        <f>IFERROR(((D6-C6)/C6),(IF(D6=0,0,1)))*100</f>
        <v>0</v>
      </c>
    </row>
    <row r="7" spans="1:5" x14ac:dyDescent="0.25">
      <c r="A7" s="6" t="s">
        <v>29</v>
      </c>
      <c r="B7" s="26"/>
      <c r="C7" s="26"/>
      <c r="D7" s="26"/>
      <c r="E7" s="15">
        <f t="shared" ref="E7:E14" si="0">IFERROR(((D7-C7)/C7),(IF(D7=0,0,1)))*100</f>
        <v>0</v>
      </c>
    </row>
    <row r="8" spans="1:5" x14ac:dyDescent="0.25">
      <c r="A8" s="6" t="s">
        <v>30</v>
      </c>
      <c r="B8" s="26"/>
      <c r="C8" s="26"/>
      <c r="D8" s="26"/>
      <c r="E8" s="15">
        <f t="shared" si="0"/>
        <v>0</v>
      </c>
    </row>
    <row r="9" spans="1:5" x14ac:dyDescent="0.25">
      <c r="A9" s="6" t="s">
        <v>31</v>
      </c>
      <c r="B9" s="26"/>
      <c r="C9" s="26"/>
      <c r="D9" s="26"/>
      <c r="E9" s="15">
        <f t="shared" si="0"/>
        <v>0</v>
      </c>
    </row>
    <row r="10" spans="1:5" x14ac:dyDescent="0.25">
      <c r="A10" s="6" t="s">
        <v>32</v>
      </c>
      <c r="B10" s="26"/>
      <c r="C10" s="26"/>
      <c r="D10" s="26"/>
      <c r="E10" s="15">
        <f t="shared" si="0"/>
        <v>0</v>
      </c>
    </row>
    <row r="11" spans="1:5" x14ac:dyDescent="0.25">
      <c r="A11" s="6" t="s">
        <v>33</v>
      </c>
      <c r="B11" s="26"/>
      <c r="C11" s="26"/>
      <c r="D11" s="26"/>
      <c r="E11" s="15">
        <f t="shared" si="0"/>
        <v>0</v>
      </c>
    </row>
    <row r="12" spans="1:5" x14ac:dyDescent="0.25">
      <c r="A12" s="6" t="s">
        <v>34</v>
      </c>
      <c r="B12" s="26"/>
      <c r="C12" s="26"/>
      <c r="D12" s="26"/>
      <c r="E12" s="15">
        <f t="shared" si="0"/>
        <v>0</v>
      </c>
    </row>
    <row r="13" spans="1:5" x14ac:dyDescent="0.25">
      <c r="A13" s="6" t="s">
        <v>35</v>
      </c>
      <c r="B13" s="26"/>
      <c r="C13" s="26"/>
      <c r="D13" s="26"/>
      <c r="E13" s="13">
        <f t="shared" si="0"/>
        <v>0</v>
      </c>
    </row>
    <row r="14" spans="1:5" x14ac:dyDescent="0.25">
      <c r="A14" s="10" t="s">
        <v>36</v>
      </c>
      <c r="B14" s="18">
        <f>SUM(B6:B13)</f>
        <v>0</v>
      </c>
      <c r="C14" s="18">
        <f>SUM(C6:C13)</f>
        <v>0</v>
      </c>
      <c r="D14" s="17">
        <f>SUM(D6:D13)</f>
        <v>0</v>
      </c>
      <c r="E14" s="15">
        <f t="shared" si="0"/>
        <v>0</v>
      </c>
    </row>
    <row r="17" spans="1:5" x14ac:dyDescent="0.25">
      <c r="A17" t="s">
        <v>340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/>
      <c r="C20" s="26"/>
      <c r="D20" s="26"/>
      <c r="E20" s="15">
        <f>IFERROR(((D20-C20)/C20),(IF(D20=0,0,1)))*100</f>
        <v>0</v>
      </c>
    </row>
    <row r="21" spans="1:5" x14ac:dyDescent="0.25">
      <c r="A21" s="6" t="s">
        <v>29</v>
      </c>
      <c r="B21" s="26"/>
      <c r="C21" s="26"/>
      <c r="D21" s="26"/>
      <c r="E21" s="15">
        <f t="shared" ref="E21:E28" si="1">IFERROR(((D21-C21)/C21),(IF(D21=0,0,1)))*100</f>
        <v>0</v>
      </c>
    </row>
    <row r="22" spans="1:5" x14ac:dyDescent="0.25">
      <c r="A22" s="6" t="s">
        <v>30</v>
      </c>
      <c r="B22" s="26"/>
      <c r="C22" s="26"/>
      <c r="D22" s="26"/>
      <c r="E22" s="15">
        <f t="shared" si="1"/>
        <v>0</v>
      </c>
    </row>
    <row r="23" spans="1:5" x14ac:dyDescent="0.25">
      <c r="A23" s="6" t="s">
        <v>31</v>
      </c>
      <c r="B23" s="26"/>
      <c r="C23" s="26"/>
      <c r="D23" s="26"/>
      <c r="E23" s="15">
        <f t="shared" si="1"/>
        <v>0</v>
      </c>
    </row>
    <row r="24" spans="1:5" x14ac:dyDescent="0.25">
      <c r="A24" s="6" t="s">
        <v>32</v>
      </c>
      <c r="B24" s="26"/>
      <c r="C24" s="26"/>
      <c r="D24" s="26"/>
      <c r="E24" s="15">
        <f t="shared" si="1"/>
        <v>0</v>
      </c>
    </row>
    <row r="25" spans="1:5" x14ac:dyDescent="0.25">
      <c r="A25" s="6" t="s">
        <v>33</v>
      </c>
      <c r="B25" s="26"/>
      <c r="C25" s="26"/>
      <c r="D25" s="26"/>
      <c r="E25" s="15">
        <f t="shared" si="1"/>
        <v>0</v>
      </c>
    </row>
    <row r="26" spans="1:5" x14ac:dyDescent="0.25">
      <c r="A26" s="6" t="s">
        <v>34</v>
      </c>
      <c r="B26" s="26"/>
      <c r="C26" s="26"/>
      <c r="D26" s="26"/>
      <c r="E26" s="15">
        <f t="shared" si="1"/>
        <v>0</v>
      </c>
    </row>
    <row r="27" spans="1:5" x14ac:dyDescent="0.25">
      <c r="A27" s="6" t="s">
        <v>35</v>
      </c>
      <c r="B27" s="26"/>
      <c r="C27" s="26"/>
      <c r="D27" s="26"/>
      <c r="E27" s="13">
        <f t="shared" si="1"/>
        <v>0</v>
      </c>
    </row>
    <row r="28" spans="1:5" x14ac:dyDescent="0.25">
      <c r="A28" s="10" t="s">
        <v>36</v>
      </c>
      <c r="B28" s="18">
        <f>SUM(B20:B27)</f>
        <v>0</v>
      </c>
      <c r="C28" s="18">
        <f>SUM(C20:C27)</f>
        <v>0</v>
      </c>
      <c r="D28" s="17">
        <f>SUM(D20:D27)</f>
        <v>0</v>
      </c>
      <c r="E28" s="15">
        <f t="shared" si="1"/>
        <v>0</v>
      </c>
    </row>
    <row r="31" spans="1:5" x14ac:dyDescent="0.25">
      <c r="A31" t="s">
        <v>340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/>
      <c r="C34" s="26"/>
      <c r="D34" s="26"/>
      <c r="E34" s="15">
        <f>IFERROR(((D34-C34)/C34),(IF(D34=0,0,1)))*100</f>
        <v>0</v>
      </c>
    </row>
    <row r="35" spans="1:5" x14ac:dyDescent="0.25">
      <c r="A35" s="6" t="s">
        <v>29</v>
      </c>
      <c r="B35" s="26"/>
      <c r="C35" s="26"/>
      <c r="D35" s="26"/>
      <c r="E35" s="15">
        <f t="shared" ref="E35:E42" si="2">IFERROR(((D35-C35)/C35),(IF(D35=0,0,1)))*100</f>
        <v>0</v>
      </c>
    </row>
    <row r="36" spans="1:5" x14ac:dyDescent="0.25">
      <c r="A36" s="6" t="s">
        <v>30</v>
      </c>
      <c r="B36" s="26"/>
      <c r="C36" s="26"/>
      <c r="D36" s="26"/>
      <c r="E36" s="15">
        <f t="shared" si="2"/>
        <v>0</v>
      </c>
    </row>
    <row r="37" spans="1:5" x14ac:dyDescent="0.25">
      <c r="A37" s="6" t="s">
        <v>31</v>
      </c>
      <c r="B37" s="26"/>
      <c r="C37" s="26"/>
      <c r="D37" s="26"/>
      <c r="E37" s="15">
        <f t="shared" si="2"/>
        <v>0</v>
      </c>
    </row>
    <row r="38" spans="1:5" x14ac:dyDescent="0.25">
      <c r="A38" s="6" t="s">
        <v>32</v>
      </c>
      <c r="B38" s="26"/>
      <c r="C38" s="26"/>
      <c r="D38" s="26"/>
      <c r="E38" s="15">
        <f t="shared" si="2"/>
        <v>0</v>
      </c>
    </row>
    <row r="39" spans="1:5" x14ac:dyDescent="0.25">
      <c r="A39" s="6" t="s">
        <v>33</v>
      </c>
      <c r="B39" s="26"/>
      <c r="C39" s="26"/>
      <c r="D39" s="26"/>
      <c r="E39" s="15">
        <f t="shared" si="2"/>
        <v>0</v>
      </c>
    </row>
    <row r="40" spans="1:5" x14ac:dyDescent="0.25">
      <c r="A40" s="6" t="s">
        <v>34</v>
      </c>
      <c r="B40" s="26"/>
      <c r="C40" s="26"/>
      <c r="D40" s="26"/>
      <c r="E40" s="15">
        <f t="shared" si="2"/>
        <v>0</v>
      </c>
    </row>
    <row r="41" spans="1:5" x14ac:dyDescent="0.25">
      <c r="A41" s="6" t="s">
        <v>35</v>
      </c>
      <c r="B41" s="26"/>
      <c r="C41" s="26"/>
      <c r="D41" s="26"/>
      <c r="E41" s="13">
        <f t="shared" si="2"/>
        <v>0</v>
      </c>
    </row>
    <row r="42" spans="1:5" x14ac:dyDescent="0.25">
      <c r="A42" s="10" t="s">
        <v>36</v>
      </c>
      <c r="B42" s="18">
        <f>SUM(B34:B41)</f>
        <v>0</v>
      </c>
      <c r="C42" s="18">
        <f>SUM(C34:C41)</f>
        <v>0</v>
      </c>
      <c r="D42" s="17">
        <f>SUM(D34:D41)</f>
        <v>0</v>
      </c>
      <c r="E42" s="15">
        <f t="shared" si="2"/>
        <v>0</v>
      </c>
    </row>
    <row r="45" spans="1:5" x14ac:dyDescent="0.25">
      <c r="A45" t="s">
        <v>340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/>
      <c r="C48" s="26"/>
      <c r="D48" s="26"/>
      <c r="E48" s="15">
        <f>IFERROR(((D48-C48)/C48),(IF(D48=0,0,1)))*100</f>
        <v>0</v>
      </c>
    </row>
    <row r="49" spans="1:5" x14ac:dyDescent="0.25">
      <c r="A49" s="6" t="s">
        <v>29</v>
      </c>
      <c r="B49" s="26"/>
      <c r="C49" s="26"/>
      <c r="D49" s="26"/>
      <c r="E49" s="15">
        <f t="shared" ref="E49:E56" si="3">IFERROR(((D49-C49)/C49),(IF(D49=0,0,1)))*100</f>
        <v>0</v>
      </c>
    </row>
    <row r="50" spans="1:5" x14ac:dyDescent="0.25">
      <c r="A50" s="6" t="s">
        <v>30</v>
      </c>
      <c r="B50" s="26"/>
      <c r="C50" s="26"/>
      <c r="D50" s="26"/>
      <c r="E50" s="15">
        <f t="shared" si="3"/>
        <v>0</v>
      </c>
    </row>
    <row r="51" spans="1:5" x14ac:dyDescent="0.25">
      <c r="A51" s="6" t="s">
        <v>31</v>
      </c>
      <c r="B51" s="26"/>
      <c r="C51" s="26"/>
      <c r="D51" s="26"/>
      <c r="E51" s="15">
        <f t="shared" si="3"/>
        <v>0</v>
      </c>
    </row>
    <row r="52" spans="1:5" x14ac:dyDescent="0.25">
      <c r="A52" s="6" t="s">
        <v>32</v>
      </c>
      <c r="B52" s="26"/>
      <c r="C52" s="26"/>
      <c r="D52" s="26"/>
      <c r="E52" s="15">
        <f t="shared" si="3"/>
        <v>0</v>
      </c>
    </row>
    <row r="53" spans="1:5" x14ac:dyDescent="0.25">
      <c r="A53" s="6" t="s">
        <v>33</v>
      </c>
      <c r="B53" s="26"/>
      <c r="C53" s="26"/>
      <c r="D53" s="26"/>
      <c r="E53" s="15">
        <f t="shared" si="3"/>
        <v>0</v>
      </c>
    </row>
    <row r="54" spans="1:5" x14ac:dyDescent="0.25">
      <c r="A54" s="6" t="s">
        <v>34</v>
      </c>
      <c r="B54" s="26"/>
      <c r="C54" s="26"/>
      <c r="D54" s="26"/>
      <c r="E54" s="15">
        <f t="shared" si="3"/>
        <v>0</v>
      </c>
    </row>
    <row r="55" spans="1:5" x14ac:dyDescent="0.25">
      <c r="A55" s="6" t="s">
        <v>35</v>
      </c>
      <c r="B55" s="26"/>
      <c r="C55" s="26"/>
      <c r="D55" s="26"/>
      <c r="E55" s="13">
        <f t="shared" si="3"/>
        <v>0</v>
      </c>
    </row>
    <row r="56" spans="1:5" x14ac:dyDescent="0.25">
      <c r="A56" s="10" t="s">
        <v>36</v>
      </c>
      <c r="B56" s="18">
        <f>SUM(B48:B55)</f>
        <v>0</v>
      </c>
      <c r="C56" s="18">
        <f>SUM(C48:C55)</f>
        <v>0</v>
      </c>
      <c r="D56" s="17">
        <f>SUM(D48:D55)</f>
        <v>0</v>
      </c>
      <c r="E56" s="15">
        <f t="shared" si="3"/>
        <v>0</v>
      </c>
    </row>
    <row r="59" spans="1:5" x14ac:dyDescent="0.25">
      <c r="A59" t="s">
        <v>340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/>
      <c r="D62" s="26"/>
      <c r="E62" s="15">
        <f>IFERROR(((D62-C62)/C62),(IF(D62=0,0,1)))*100</f>
        <v>0</v>
      </c>
    </row>
    <row r="63" spans="1:5" x14ac:dyDescent="0.25">
      <c r="A63" s="6" t="s">
        <v>29</v>
      </c>
      <c r="B63" s="26"/>
      <c r="C63" s="26"/>
      <c r="D63" s="26"/>
      <c r="E63" s="15">
        <f t="shared" ref="E63:E70" si="4">IFERROR(((D63-C63)/C63),(IF(D63=0,0,1)))*100</f>
        <v>0</v>
      </c>
    </row>
    <row r="64" spans="1:5" x14ac:dyDescent="0.25">
      <c r="A64" s="6" t="s">
        <v>30</v>
      </c>
      <c r="B64" s="26"/>
      <c r="C64" s="26"/>
      <c r="D64" s="26"/>
      <c r="E64" s="15">
        <f t="shared" si="4"/>
        <v>0</v>
      </c>
    </row>
    <row r="65" spans="1:5" x14ac:dyDescent="0.25">
      <c r="A65" s="6" t="s">
        <v>31</v>
      </c>
      <c r="B65" s="26"/>
      <c r="C65" s="26"/>
      <c r="D65" s="26"/>
      <c r="E65" s="15">
        <f t="shared" si="4"/>
        <v>0</v>
      </c>
    </row>
    <row r="66" spans="1:5" x14ac:dyDescent="0.25">
      <c r="A66" s="6" t="s">
        <v>32</v>
      </c>
      <c r="B66" s="26"/>
      <c r="C66" s="26"/>
      <c r="D66" s="26"/>
      <c r="E66" s="15">
        <f t="shared" si="4"/>
        <v>0</v>
      </c>
    </row>
    <row r="67" spans="1:5" x14ac:dyDescent="0.25">
      <c r="A67" s="6" t="s">
        <v>33</v>
      </c>
      <c r="B67" s="26"/>
      <c r="C67" s="26"/>
      <c r="D67" s="26"/>
      <c r="E67" s="15">
        <f t="shared" si="4"/>
        <v>0</v>
      </c>
    </row>
    <row r="68" spans="1:5" x14ac:dyDescent="0.25">
      <c r="A68" s="6" t="s">
        <v>34</v>
      </c>
      <c r="B68" s="26"/>
      <c r="C68" s="26"/>
      <c r="D68" s="26"/>
      <c r="E68" s="15">
        <f t="shared" si="4"/>
        <v>0</v>
      </c>
    </row>
    <row r="69" spans="1:5" x14ac:dyDescent="0.25">
      <c r="A69" s="6" t="s">
        <v>35</v>
      </c>
      <c r="B69" s="26"/>
      <c r="C69" s="26"/>
      <c r="D69" s="26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0</v>
      </c>
      <c r="D70" s="17">
        <f>SUM(D62:D69)</f>
        <v>0</v>
      </c>
      <c r="E70" s="15">
        <f t="shared" si="4"/>
        <v>0</v>
      </c>
    </row>
    <row r="73" spans="1:5" x14ac:dyDescent="0.25">
      <c r="A73" t="s">
        <v>340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/>
      <c r="C76" s="26"/>
      <c r="D76" s="26"/>
      <c r="E76" s="15">
        <f>IFERROR(((D76-C76)/C76),(IF(D76=0,0,1)))*100</f>
        <v>0</v>
      </c>
    </row>
    <row r="77" spans="1:5" x14ac:dyDescent="0.25">
      <c r="A77" s="6" t="s">
        <v>29</v>
      </c>
      <c r="B77" s="26"/>
      <c r="C77" s="26"/>
      <c r="D77" s="26"/>
      <c r="E77" s="15">
        <f t="shared" ref="E77:E84" si="5">IFERROR(((D77-C77)/C77),(IF(D77=0,0,1)))*100</f>
        <v>0</v>
      </c>
    </row>
    <row r="78" spans="1:5" x14ac:dyDescent="0.25">
      <c r="A78" s="6" t="s">
        <v>30</v>
      </c>
      <c r="B78" s="26"/>
      <c r="C78" s="26"/>
      <c r="D78" s="26"/>
      <c r="E78" s="15">
        <f t="shared" si="5"/>
        <v>0</v>
      </c>
    </row>
    <row r="79" spans="1:5" x14ac:dyDescent="0.25">
      <c r="A79" s="6" t="s">
        <v>31</v>
      </c>
      <c r="B79" s="26"/>
      <c r="C79" s="26"/>
      <c r="D79" s="26"/>
      <c r="E79" s="15">
        <f t="shared" si="5"/>
        <v>0</v>
      </c>
    </row>
    <row r="80" spans="1:5" x14ac:dyDescent="0.25">
      <c r="A80" s="6" t="s">
        <v>32</v>
      </c>
      <c r="B80" s="26"/>
      <c r="C80" s="26"/>
      <c r="D80" s="26"/>
      <c r="E80" s="15">
        <f t="shared" si="5"/>
        <v>0</v>
      </c>
    </row>
    <row r="81" spans="1:5" x14ac:dyDescent="0.25">
      <c r="A81" s="6" t="s">
        <v>33</v>
      </c>
      <c r="B81" s="26"/>
      <c r="C81" s="26"/>
      <c r="D81" s="26"/>
      <c r="E81" s="15">
        <f t="shared" si="5"/>
        <v>0</v>
      </c>
    </row>
    <row r="82" spans="1:5" x14ac:dyDescent="0.25">
      <c r="A82" s="6" t="s">
        <v>34</v>
      </c>
      <c r="B82" s="26"/>
      <c r="C82" s="26"/>
      <c r="D82" s="26"/>
      <c r="E82" s="15">
        <f t="shared" si="5"/>
        <v>0</v>
      </c>
    </row>
    <row r="83" spans="1:5" x14ac:dyDescent="0.25">
      <c r="A83" s="6" t="s">
        <v>35</v>
      </c>
      <c r="B83" s="26"/>
      <c r="C83" s="26"/>
      <c r="D83" s="26"/>
      <c r="E83" s="13">
        <f t="shared" si="5"/>
        <v>0</v>
      </c>
    </row>
    <row r="84" spans="1:5" x14ac:dyDescent="0.25">
      <c r="A84" s="10" t="s">
        <v>36</v>
      </c>
      <c r="B84" s="18">
        <f>SUM(B76:B83)</f>
        <v>0</v>
      </c>
      <c r="C84" s="18">
        <f>SUM(C76:C83)</f>
        <v>0</v>
      </c>
      <c r="D84" s="17">
        <f>SUM(D76:D83)</f>
        <v>0</v>
      </c>
      <c r="E84" s="15">
        <f t="shared" si="5"/>
        <v>0</v>
      </c>
    </row>
    <row r="87" spans="1:5" x14ac:dyDescent="0.25">
      <c r="A87" t="s">
        <v>340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/>
      <c r="C90" s="26"/>
      <c r="D90" s="26"/>
      <c r="E90" s="15">
        <f>IFERROR(((D90-C90)/C90),(IF(D90=0,0,1)))*100</f>
        <v>0</v>
      </c>
    </row>
    <row r="91" spans="1:5" x14ac:dyDescent="0.25">
      <c r="A91" s="6" t="s">
        <v>29</v>
      </c>
      <c r="B91" s="26"/>
      <c r="C91" s="26"/>
      <c r="D91" s="26"/>
      <c r="E91" s="15">
        <f t="shared" ref="E91:E98" si="6">IFERROR(((D91-C91)/C91),(IF(D91=0,0,1)))*100</f>
        <v>0</v>
      </c>
    </row>
    <row r="92" spans="1:5" x14ac:dyDescent="0.25">
      <c r="A92" s="6" t="s">
        <v>30</v>
      </c>
      <c r="B92" s="26"/>
      <c r="C92" s="26"/>
      <c r="D92" s="26"/>
      <c r="E92" s="15">
        <f t="shared" si="6"/>
        <v>0</v>
      </c>
    </row>
    <row r="93" spans="1:5" x14ac:dyDescent="0.25">
      <c r="A93" s="6" t="s">
        <v>31</v>
      </c>
      <c r="B93" s="26"/>
      <c r="C93" s="26"/>
      <c r="D93" s="26"/>
      <c r="E93" s="15">
        <f t="shared" si="6"/>
        <v>0</v>
      </c>
    </row>
    <row r="94" spans="1:5" x14ac:dyDescent="0.25">
      <c r="A94" s="6" t="s">
        <v>32</v>
      </c>
      <c r="B94" s="26"/>
      <c r="C94" s="26"/>
      <c r="D94" s="26"/>
      <c r="E94" s="15">
        <f t="shared" si="6"/>
        <v>0</v>
      </c>
    </row>
    <row r="95" spans="1:5" x14ac:dyDescent="0.25">
      <c r="A95" s="6" t="s">
        <v>33</v>
      </c>
      <c r="B95" s="26"/>
      <c r="C95" s="26"/>
      <c r="D95" s="26"/>
      <c r="E95" s="15">
        <f t="shared" si="6"/>
        <v>0</v>
      </c>
    </row>
    <row r="96" spans="1:5" x14ac:dyDescent="0.25">
      <c r="A96" s="6" t="s">
        <v>34</v>
      </c>
      <c r="B96" s="26"/>
      <c r="C96" s="26"/>
      <c r="D96" s="26"/>
      <c r="E96" s="15">
        <f t="shared" si="6"/>
        <v>0</v>
      </c>
    </row>
    <row r="97" spans="1:5" x14ac:dyDescent="0.25">
      <c r="A97" s="6" t="s">
        <v>35</v>
      </c>
      <c r="B97" s="26"/>
      <c r="C97" s="26"/>
      <c r="D97" s="26"/>
      <c r="E97" s="13">
        <f t="shared" si="6"/>
        <v>0</v>
      </c>
    </row>
    <row r="98" spans="1:5" x14ac:dyDescent="0.25">
      <c r="A98" s="10" t="s">
        <v>36</v>
      </c>
      <c r="B98" s="18">
        <f>SUM(B90:B97)</f>
        <v>0</v>
      </c>
      <c r="C98" s="18">
        <f>SUM(C90:C97)</f>
        <v>0</v>
      </c>
      <c r="D98" s="17">
        <f>SUM(D90:D97)</f>
        <v>0</v>
      </c>
      <c r="E98" s="15">
        <f t="shared" si="6"/>
        <v>0</v>
      </c>
    </row>
    <row r="101" spans="1:5" x14ac:dyDescent="0.25">
      <c r="A101" t="s">
        <v>340</v>
      </c>
    </row>
    <row r="102" spans="1:5" x14ac:dyDescent="0.25">
      <c r="A102" s="6"/>
      <c r="B102" s="8">
        <v>2011</v>
      </c>
      <c r="C102" s="8">
        <v>2012</v>
      </c>
      <c r="D102" s="8">
        <v>2013</v>
      </c>
      <c r="E102" s="8" t="s">
        <v>0</v>
      </c>
    </row>
    <row r="103" spans="1:5" x14ac:dyDescent="0.25">
      <c r="A103" s="10" t="s">
        <v>27</v>
      </c>
      <c r="B103" s="9" t="s">
        <v>1</v>
      </c>
      <c r="C103" s="9" t="s">
        <v>2</v>
      </c>
      <c r="D103" s="9" t="s">
        <v>25</v>
      </c>
      <c r="E103" s="3" t="s">
        <v>26</v>
      </c>
    </row>
    <row r="104" spans="1:5" x14ac:dyDescent="0.25">
      <c r="A104" s="6" t="s">
        <v>28</v>
      </c>
      <c r="B104" s="26"/>
      <c r="C104" s="26"/>
      <c r="D104" s="26"/>
      <c r="E104" s="15">
        <f>IFERROR(((D104-C104)/C104),(IF(D104=0,0,1)))*100</f>
        <v>0</v>
      </c>
    </row>
    <row r="105" spans="1:5" x14ac:dyDescent="0.25">
      <c r="A105" s="6" t="s">
        <v>29</v>
      </c>
      <c r="B105" s="26"/>
      <c r="C105" s="26"/>
      <c r="D105" s="26"/>
      <c r="E105" s="15">
        <f t="shared" ref="E105:E112" si="7">IFERROR(((D105-C105)/C105),(IF(D105=0,0,1)))*100</f>
        <v>0</v>
      </c>
    </row>
    <row r="106" spans="1:5" x14ac:dyDescent="0.25">
      <c r="A106" s="6" t="s">
        <v>30</v>
      </c>
      <c r="B106" s="26"/>
      <c r="C106" s="26"/>
      <c r="D106" s="26"/>
      <c r="E106" s="15">
        <f t="shared" si="7"/>
        <v>0</v>
      </c>
    </row>
    <row r="107" spans="1:5" x14ac:dyDescent="0.25">
      <c r="A107" s="6" t="s">
        <v>31</v>
      </c>
      <c r="B107" s="26"/>
      <c r="C107" s="26"/>
      <c r="D107" s="26"/>
      <c r="E107" s="15">
        <f t="shared" si="7"/>
        <v>0</v>
      </c>
    </row>
    <row r="108" spans="1:5" x14ac:dyDescent="0.25">
      <c r="A108" s="6" t="s">
        <v>32</v>
      </c>
      <c r="B108" s="26"/>
      <c r="C108" s="26"/>
      <c r="D108" s="26"/>
      <c r="E108" s="15">
        <f t="shared" si="7"/>
        <v>0</v>
      </c>
    </row>
    <row r="109" spans="1:5" x14ac:dyDescent="0.25">
      <c r="A109" s="6" t="s">
        <v>33</v>
      </c>
      <c r="B109" s="26"/>
      <c r="C109" s="26"/>
      <c r="D109" s="26"/>
      <c r="E109" s="15">
        <f t="shared" si="7"/>
        <v>0</v>
      </c>
    </row>
    <row r="110" spans="1:5" x14ac:dyDescent="0.25">
      <c r="A110" s="6" t="s">
        <v>34</v>
      </c>
      <c r="B110" s="26"/>
      <c r="C110" s="26"/>
      <c r="D110" s="26"/>
      <c r="E110" s="15">
        <f t="shared" si="7"/>
        <v>0</v>
      </c>
    </row>
    <row r="111" spans="1:5" x14ac:dyDescent="0.25">
      <c r="A111" s="6" t="s">
        <v>35</v>
      </c>
      <c r="B111" s="26"/>
      <c r="C111" s="26"/>
      <c r="D111" s="26"/>
      <c r="E111" s="13">
        <f t="shared" si="7"/>
        <v>0</v>
      </c>
    </row>
    <row r="112" spans="1:5" x14ac:dyDescent="0.25">
      <c r="A112" s="10" t="s">
        <v>36</v>
      </c>
      <c r="B112" s="18">
        <f>SUM(B104:B111)</f>
        <v>0</v>
      </c>
      <c r="C112" s="18">
        <f>SUM(C104:C111)</f>
        <v>0</v>
      </c>
      <c r="D112" s="17">
        <f>SUM(D104:D111)</f>
        <v>0</v>
      </c>
      <c r="E112" s="15">
        <f t="shared" si="7"/>
        <v>0</v>
      </c>
    </row>
    <row r="115" spans="1:5" x14ac:dyDescent="0.25">
      <c r="A115" t="s">
        <v>340</v>
      </c>
    </row>
    <row r="116" spans="1:5" x14ac:dyDescent="0.25">
      <c r="A116" s="6"/>
      <c r="B116" s="8">
        <v>2011</v>
      </c>
      <c r="C116" s="8">
        <v>2012</v>
      </c>
      <c r="D116" s="8">
        <v>2013</v>
      </c>
      <c r="E116" s="8" t="s">
        <v>0</v>
      </c>
    </row>
    <row r="117" spans="1:5" x14ac:dyDescent="0.25">
      <c r="A117" s="10" t="s">
        <v>27</v>
      </c>
      <c r="B117" s="9" t="s">
        <v>1</v>
      </c>
      <c r="C117" s="9" t="s">
        <v>2</v>
      </c>
      <c r="D117" s="9" t="s">
        <v>25</v>
      </c>
      <c r="E117" s="3" t="s">
        <v>26</v>
      </c>
    </row>
    <row r="118" spans="1:5" x14ac:dyDescent="0.25">
      <c r="A118" s="6" t="s">
        <v>28</v>
      </c>
      <c r="B118" s="26"/>
      <c r="C118" s="26"/>
      <c r="D118" s="26"/>
      <c r="E118" s="15">
        <f>IFERROR(((D118-C118)/C118),(IF(D118=0,0,1)))*100</f>
        <v>0</v>
      </c>
    </row>
    <row r="119" spans="1:5" x14ac:dyDescent="0.25">
      <c r="A119" s="6" t="s">
        <v>29</v>
      </c>
      <c r="B119" s="26"/>
      <c r="C119" s="26"/>
      <c r="D119" s="26"/>
      <c r="E119" s="15">
        <f t="shared" ref="E119:E126" si="8">IFERROR(((D119-C119)/C119),(IF(D119=0,0,1)))*100</f>
        <v>0</v>
      </c>
    </row>
    <row r="120" spans="1:5" x14ac:dyDescent="0.25">
      <c r="A120" s="6" t="s">
        <v>30</v>
      </c>
      <c r="B120" s="26"/>
      <c r="C120" s="26"/>
      <c r="D120" s="26"/>
      <c r="E120" s="15">
        <f t="shared" si="8"/>
        <v>0</v>
      </c>
    </row>
    <row r="121" spans="1:5" x14ac:dyDescent="0.25">
      <c r="A121" s="6" t="s">
        <v>31</v>
      </c>
      <c r="B121" s="26"/>
      <c r="C121" s="26"/>
      <c r="D121" s="26"/>
      <c r="E121" s="15">
        <f t="shared" si="8"/>
        <v>0</v>
      </c>
    </row>
    <row r="122" spans="1:5" x14ac:dyDescent="0.25">
      <c r="A122" s="6" t="s">
        <v>32</v>
      </c>
      <c r="B122" s="26"/>
      <c r="C122" s="26"/>
      <c r="D122" s="26"/>
      <c r="E122" s="15">
        <f t="shared" si="8"/>
        <v>0</v>
      </c>
    </row>
    <row r="123" spans="1:5" x14ac:dyDescent="0.25">
      <c r="A123" s="6" t="s">
        <v>33</v>
      </c>
      <c r="B123" s="26"/>
      <c r="C123" s="26"/>
      <c r="D123" s="26"/>
      <c r="E123" s="15">
        <f t="shared" si="8"/>
        <v>0</v>
      </c>
    </row>
    <row r="124" spans="1:5" x14ac:dyDescent="0.25">
      <c r="A124" s="6" t="s">
        <v>34</v>
      </c>
      <c r="B124" s="26"/>
      <c r="C124" s="26"/>
      <c r="D124" s="26"/>
      <c r="E124" s="15">
        <f t="shared" si="8"/>
        <v>0</v>
      </c>
    </row>
    <row r="125" spans="1:5" x14ac:dyDescent="0.25">
      <c r="A125" s="6" t="s">
        <v>35</v>
      </c>
      <c r="B125" s="26"/>
      <c r="C125" s="26"/>
      <c r="D125" s="26"/>
      <c r="E125" s="13">
        <f t="shared" si="8"/>
        <v>0</v>
      </c>
    </row>
    <row r="126" spans="1:5" x14ac:dyDescent="0.25">
      <c r="A126" s="10" t="s">
        <v>36</v>
      </c>
      <c r="B126" s="18">
        <f>SUM(B118:B125)</f>
        <v>0</v>
      </c>
      <c r="C126" s="18">
        <f>SUM(C118:C125)</f>
        <v>0</v>
      </c>
      <c r="D126" s="17">
        <f>SUM(D118:D125)</f>
        <v>0</v>
      </c>
      <c r="E126" s="15">
        <f t="shared" si="8"/>
        <v>0</v>
      </c>
    </row>
    <row r="127" spans="1:5" x14ac:dyDescent="0.25">
      <c r="A127" s="10"/>
      <c r="B127" s="18"/>
      <c r="C127" s="18"/>
      <c r="D127" s="17"/>
      <c r="E127" s="15"/>
    </row>
    <row r="129" spans="1:5" x14ac:dyDescent="0.25">
      <c r="A129" t="s">
        <v>340</v>
      </c>
    </row>
    <row r="130" spans="1:5" x14ac:dyDescent="0.25">
      <c r="A130" s="6"/>
      <c r="B130" s="8">
        <v>2011</v>
      </c>
      <c r="C130" s="8">
        <v>2012</v>
      </c>
      <c r="D130" s="8">
        <v>2013</v>
      </c>
      <c r="E130" s="8" t="s">
        <v>0</v>
      </c>
    </row>
    <row r="131" spans="1:5" x14ac:dyDescent="0.25">
      <c r="A131" s="10" t="s">
        <v>27</v>
      </c>
      <c r="B131" s="9" t="s">
        <v>1</v>
      </c>
      <c r="C131" s="9" t="s">
        <v>2</v>
      </c>
      <c r="D131" s="9" t="s">
        <v>25</v>
      </c>
      <c r="E131" s="3" t="s">
        <v>26</v>
      </c>
    </row>
    <row r="132" spans="1:5" x14ac:dyDescent="0.25">
      <c r="A132" s="6" t="s">
        <v>28</v>
      </c>
      <c r="B132" s="26"/>
      <c r="C132" s="26"/>
      <c r="D132" s="26"/>
      <c r="E132" s="15">
        <f>IFERROR(((D132-C132)/C132),(IF(D132=0,0,1)))*100</f>
        <v>0</v>
      </c>
    </row>
    <row r="133" spans="1:5" x14ac:dyDescent="0.25">
      <c r="A133" s="6" t="s">
        <v>29</v>
      </c>
      <c r="B133" s="26"/>
      <c r="C133" s="26"/>
      <c r="D133" s="26"/>
      <c r="E133" s="15">
        <f t="shared" ref="E133:E140" si="9">IFERROR(((D133-C133)/C133),(IF(D133=0,0,1)))*100</f>
        <v>0</v>
      </c>
    </row>
    <row r="134" spans="1:5" x14ac:dyDescent="0.25">
      <c r="A134" s="6" t="s">
        <v>30</v>
      </c>
      <c r="B134" s="26"/>
      <c r="C134" s="26"/>
      <c r="D134" s="26"/>
      <c r="E134" s="15">
        <f t="shared" si="9"/>
        <v>0</v>
      </c>
    </row>
    <row r="135" spans="1:5" x14ac:dyDescent="0.25">
      <c r="A135" s="6" t="s">
        <v>31</v>
      </c>
      <c r="B135" s="26"/>
      <c r="C135" s="26"/>
      <c r="D135" s="26"/>
      <c r="E135" s="15">
        <f t="shared" si="9"/>
        <v>0</v>
      </c>
    </row>
    <row r="136" spans="1:5" x14ac:dyDescent="0.25">
      <c r="A136" s="6" t="s">
        <v>32</v>
      </c>
      <c r="B136" s="26"/>
      <c r="C136" s="26"/>
      <c r="D136" s="26"/>
      <c r="E136" s="15">
        <f t="shared" si="9"/>
        <v>0</v>
      </c>
    </row>
    <row r="137" spans="1:5" x14ac:dyDescent="0.25">
      <c r="A137" s="6" t="s">
        <v>33</v>
      </c>
      <c r="B137" s="26"/>
      <c r="C137" s="26"/>
      <c r="D137" s="26"/>
      <c r="E137" s="15">
        <f t="shared" si="9"/>
        <v>0</v>
      </c>
    </row>
    <row r="138" spans="1:5" x14ac:dyDescent="0.25">
      <c r="A138" s="6" t="s">
        <v>34</v>
      </c>
      <c r="B138" s="26"/>
      <c r="C138" s="26"/>
      <c r="D138" s="26"/>
      <c r="E138" s="15">
        <f t="shared" si="9"/>
        <v>0</v>
      </c>
    </row>
    <row r="139" spans="1:5" x14ac:dyDescent="0.25">
      <c r="A139" s="6" t="s">
        <v>35</v>
      </c>
      <c r="B139" s="26"/>
      <c r="C139" s="26"/>
      <c r="D139" s="26"/>
      <c r="E139" s="13">
        <f t="shared" si="9"/>
        <v>0</v>
      </c>
    </row>
    <row r="140" spans="1:5" x14ac:dyDescent="0.25">
      <c r="A140" s="10" t="s">
        <v>36</v>
      </c>
      <c r="B140" s="18">
        <f>SUM(B132:B139)</f>
        <v>0</v>
      </c>
      <c r="C140" s="18">
        <f>SUM(C132:C139)</f>
        <v>0</v>
      </c>
      <c r="D140" s="17">
        <f>SUM(D132:D139)</f>
        <v>0</v>
      </c>
      <c r="E140" s="15">
        <f t="shared" si="9"/>
        <v>0</v>
      </c>
    </row>
    <row r="143" spans="1:5" x14ac:dyDescent="0.25">
      <c r="A143" t="s">
        <v>340</v>
      </c>
    </row>
    <row r="144" spans="1:5" x14ac:dyDescent="0.25">
      <c r="A144" s="6"/>
      <c r="B144" s="8">
        <v>2011</v>
      </c>
      <c r="C144" s="8">
        <v>2012</v>
      </c>
      <c r="D144" s="8">
        <v>2013</v>
      </c>
      <c r="E144" s="8" t="s">
        <v>0</v>
      </c>
    </row>
    <row r="145" spans="1:5" x14ac:dyDescent="0.25">
      <c r="A145" s="10" t="s">
        <v>27</v>
      </c>
      <c r="B145" s="9" t="s">
        <v>1</v>
      </c>
      <c r="C145" s="9" t="s">
        <v>2</v>
      </c>
      <c r="D145" s="9" t="s">
        <v>25</v>
      </c>
      <c r="E145" s="3" t="s">
        <v>26</v>
      </c>
    </row>
    <row r="146" spans="1:5" x14ac:dyDescent="0.25">
      <c r="A146" s="6" t="s">
        <v>28</v>
      </c>
      <c r="B146" s="26"/>
      <c r="C146" s="26"/>
      <c r="D146" s="26"/>
      <c r="E146" s="15">
        <f>IFERROR(((D146-C146)/C146),(IF(D146=0,0,1)))*100</f>
        <v>0</v>
      </c>
    </row>
    <row r="147" spans="1:5" x14ac:dyDescent="0.25">
      <c r="A147" s="6" t="s">
        <v>29</v>
      </c>
      <c r="B147" s="26"/>
      <c r="C147" s="26"/>
      <c r="D147" s="26"/>
      <c r="E147" s="15">
        <f t="shared" ref="E147:E154" si="10">IFERROR(((D147-C147)/C147),(IF(D147=0,0,1)))*100</f>
        <v>0</v>
      </c>
    </row>
    <row r="148" spans="1:5" x14ac:dyDescent="0.25">
      <c r="A148" s="6" t="s">
        <v>30</v>
      </c>
      <c r="B148" s="26"/>
      <c r="C148" s="26"/>
      <c r="D148" s="26"/>
      <c r="E148" s="15">
        <f t="shared" si="10"/>
        <v>0</v>
      </c>
    </row>
    <row r="149" spans="1:5" x14ac:dyDescent="0.25">
      <c r="A149" s="6" t="s">
        <v>31</v>
      </c>
      <c r="B149" s="26"/>
      <c r="C149" s="26"/>
      <c r="D149" s="26"/>
      <c r="E149" s="15">
        <f t="shared" si="10"/>
        <v>0</v>
      </c>
    </row>
    <row r="150" spans="1:5" x14ac:dyDescent="0.25">
      <c r="A150" s="6" t="s">
        <v>32</v>
      </c>
      <c r="B150" s="26"/>
      <c r="C150" s="26"/>
      <c r="D150" s="26"/>
      <c r="E150" s="15">
        <f t="shared" si="10"/>
        <v>0</v>
      </c>
    </row>
    <row r="151" spans="1:5" x14ac:dyDescent="0.25">
      <c r="A151" s="6" t="s">
        <v>33</v>
      </c>
      <c r="B151" s="26"/>
      <c r="C151" s="26"/>
      <c r="D151" s="26"/>
      <c r="E151" s="15">
        <f t="shared" si="10"/>
        <v>0</v>
      </c>
    </row>
    <row r="152" spans="1:5" x14ac:dyDescent="0.25">
      <c r="A152" s="6" t="s">
        <v>34</v>
      </c>
      <c r="B152" s="26"/>
      <c r="C152" s="26"/>
      <c r="D152" s="26"/>
      <c r="E152" s="15">
        <f t="shared" si="10"/>
        <v>0</v>
      </c>
    </row>
    <row r="153" spans="1:5" x14ac:dyDescent="0.25">
      <c r="A153" s="6" t="s">
        <v>35</v>
      </c>
      <c r="B153" s="26"/>
      <c r="C153" s="26"/>
      <c r="D153" s="26"/>
      <c r="E153" s="13">
        <f t="shared" si="10"/>
        <v>0</v>
      </c>
    </row>
    <row r="154" spans="1:5" x14ac:dyDescent="0.25">
      <c r="A154" s="10" t="s">
        <v>36</v>
      </c>
      <c r="B154" s="18">
        <f>SUM(B146:B153)</f>
        <v>0</v>
      </c>
      <c r="C154" s="18">
        <f>SUM(C146:C153)</f>
        <v>0</v>
      </c>
      <c r="D154" s="17">
        <f>SUM(D146:D153)</f>
        <v>0</v>
      </c>
      <c r="E154" s="15">
        <f t="shared" si="10"/>
        <v>0</v>
      </c>
    </row>
    <row r="157" spans="1:5" x14ac:dyDescent="0.25">
      <c r="A157" t="s">
        <v>340</v>
      </c>
    </row>
    <row r="158" spans="1:5" x14ac:dyDescent="0.25">
      <c r="A158" s="6"/>
      <c r="B158" s="8">
        <v>2011</v>
      </c>
      <c r="C158" s="8">
        <v>2012</v>
      </c>
      <c r="D158" s="8">
        <v>2013</v>
      </c>
      <c r="E158" s="8" t="s">
        <v>0</v>
      </c>
    </row>
    <row r="159" spans="1:5" x14ac:dyDescent="0.25">
      <c r="A159" s="10" t="s">
        <v>27</v>
      </c>
      <c r="B159" s="9" t="s">
        <v>1</v>
      </c>
      <c r="C159" s="9" t="s">
        <v>2</v>
      </c>
      <c r="D159" s="9" t="s">
        <v>25</v>
      </c>
      <c r="E159" s="3" t="s">
        <v>26</v>
      </c>
    </row>
    <row r="160" spans="1:5" x14ac:dyDescent="0.25">
      <c r="A160" s="6" t="s">
        <v>28</v>
      </c>
      <c r="B160" s="26"/>
      <c r="C160" s="26"/>
      <c r="D160" s="26"/>
      <c r="E160" s="15">
        <f>IFERROR(((D160-C160)/C160),(IF(D160=0,0,1)))*100</f>
        <v>0</v>
      </c>
    </row>
    <row r="161" spans="1:5" x14ac:dyDescent="0.25">
      <c r="A161" s="6" t="s">
        <v>29</v>
      </c>
      <c r="B161" s="26"/>
      <c r="C161" s="26"/>
      <c r="D161" s="26"/>
      <c r="E161" s="15">
        <f t="shared" ref="E161:E168" si="11">IFERROR(((D161-C161)/C161),(IF(D161=0,0,1)))*100</f>
        <v>0</v>
      </c>
    </row>
    <row r="162" spans="1:5" x14ac:dyDescent="0.25">
      <c r="A162" s="6" t="s">
        <v>30</v>
      </c>
      <c r="B162" s="26"/>
      <c r="C162" s="26"/>
      <c r="D162" s="26"/>
      <c r="E162" s="15">
        <f t="shared" si="11"/>
        <v>0</v>
      </c>
    </row>
    <row r="163" spans="1:5" x14ac:dyDescent="0.25">
      <c r="A163" s="6" t="s">
        <v>31</v>
      </c>
      <c r="B163" s="26"/>
      <c r="C163" s="26"/>
      <c r="D163" s="26"/>
      <c r="E163" s="15">
        <f t="shared" si="11"/>
        <v>0</v>
      </c>
    </row>
    <row r="164" spans="1:5" x14ac:dyDescent="0.25">
      <c r="A164" s="6" t="s">
        <v>32</v>
      </c>
      <c r="B164" s="26"/>
      <c r="C164" s="26"/>
      <c r="D164" s="26"/>
      <c r="E164" s="15">
        <f t="shared" si="11"/>
        <v>0</v>
      </c>
    </row>
    <row r="165" spans="1:5" x14ac:dyDescent="0.25">
      <c r="A165" s="6" t="s">
        <v>33</v>
      </c>
      <c r="B165" s="26"/>
      <c r="C165" s="26"/>
      <c r="D165" s="26"/>
      <c r="E165" s="15">
        <f t="shared" si="11"/>
        <v>0</v>
      </c>
    </row>
    <row r="166" spans="1:5" x14ac:dyDescent="0.25">
      <c r="A166" s="6" t="s">
        <v>34</v>
      </c>
      <c r="B166" s="26"/>
      <c r="C166" s="26"/>
      <c r="D166" s="26"/>
      <c r="E166" s="15">
        <f t="shared" si="11"/>
        <v>0</v>
      </c>
    </row>
    <row r="167" spans="1:5" x14ac:dyDescent="0.25">
      <c r="A167" s="6" t="s">
        <v>35</v>
      </c>
      <c r="B167" s="26"/>
      <c r="C167" s="26"/>
      <c r="D167" s="26"/>
      <c r="E167" s="13">
        <f t="shared" si="11"/>
        <v>0</v>
      </c>
    </row>
    <row r="168" spans="1:5" x14ac:dyDescent="0.25">
      <c r="A168" s="10" t="s">
        <v>36</v>
      </c>
      <c r="B168" s="18">
        <f>SUM(B160:B167)</f>
        <v>0</v>
      </c>
      <c r="C168" s="18">
        <f>SUM(C160:C167)</f>
        <v>0</v>
      </c>
      <c r="D168" s="17">
        <f>SUM(D160:D167)</f>
        <v>0</v>
      </c>
      <c r="E168" s="15">
        <f t="shared" si="11"/>
        <v>0</v>
      </c>
    </row>
    <row r="171" spans="1:5" x14ac:dyDescent="0.25">
      <c r="A171" t="s">
        <v>340</v>
      </c>
    </row>
    <row r="172" spans="1:5" x14ac:dyDescent="0.25">
      <c r="A172" s="6"/>
      <c r="B172" s="8">
        <v>2011</v>
      </c>
      <c r="C172" s="8">
        <v>2012</v>
      </c>
      <c r="D172" s="8">
        <v>2013</v>
      </c>
      <c r="E172" s="8" t="s">
        <v>0</v>
      </c>
    </row>
    <row r="173" spans="1:5" x14ac:dyDescent="0.25">
      <c r="A173" s="10" t="s">
        <v>27</v>
      </c>
      <c r="B173" s="9" t="s">
        <v>1</v>
      </c>
      <c r="C173" s="9" t="s">
        <v>2</v>
      </c>
      <c r="D173" s="9" t="s">
        <v>25</v>
      </c>
      <c r="E173" s="3" t="s">
        <v>26</v>
      </c>
    </row>
    <row r="174" spans="1:5" x14ac:dyDescent="0.25">
      <c r="A174" s="6" t="s">
        <v>28</v>
      </c>
      <c r="B174" s="26"/>
      <c r="C174" s="26"/>
      <c r="D174" s="26"/>
      <c r="E174" s="15">
        <f>IFERROR(((D174-C174)/C174),(IF(D174=0,0,1)))*100</f>
        <v>0</v>
      </c>
    </row>
    <row r="175" spans="1:5" x14ac:dyDescent="0.25">
      <c r="A175" s="6" t="s">
        <v>29</v>
      </c>
      <c r="B175" s="26"/>
      <c r="C175" s="26"/>
      <c r="D175" s="26"/>
      <c r="E175" s="15">
        <f t="shared" ref="E175:E182" si="12">IFERROR(((D175-C175)/C175),(IF(D175=0,0,1)))*100</f>
        <v>0</v>
      </c>
    </row>
    <row r="176" spans="1:5" x14ac:dyDescent="0.25">
      <c r="A176" s="6" t="s">
        <v>30</v>
      </c>
      <c r="B176" s="26"/>
      <c r="C176" s="26"/>
      <c r="D176" s="26"/>
      <c r="E176" s="15">
        <f t="shared" si="12"/>
        <v>0</v>
      </c>
    </row>
    <row r="177" spans="1:5" x14ac:dyDescent="0.25">
      <c r="A177" s="6" t="s">
        <v>31</v>
      </c>
      <c r="B177" s="26"/>
      <c r="C177" s="26"/>
      <c r="D177" s="26"/>
      <c r="E177" s="15">
        <f t="shared" si="12"/>
        <v>0</v>
      </c>
    </row>
    <row r="178" spans="1:5" x14ac:dyDescent="0.25">
      <c r="A178" s="6" t="s">
        <v>32</v>
      </c>
      <c r="B178" s="26"/>
      <c r="C178" s="26"/>
      <c r="D178" s="26"/>
      <c r="E178" s="15">
        <f t="shared" si="12"/>
        <v>0</v>
      </c>
    </row>
    <row r="179" spans="1:5" x14ac:dyDescent="0.25">
      <c r="A179" s="6" t="s">
        <v>33</v>
      </c>
      <c r="B179" s="26"/>
      <c r="C179" s="26"/>
      <c r="D179" s="26"/>
      <c r="E179" s="15">
        <f t="shared" si="12"/>
        <v>0</v>
      </c>
    </row>
    <row r="180" spans="1:5" x14ac:dyDescent="0.25">
      <c r="A180" s="6" t="s">
        <v>34</v>
      </c>
      <c r="B180" s="26"/>
      <c r="C180" s="26"/>
      <c r="D180" s="26"/>
      <c r="E180" s="15">
        <f t="shared" si="12"/>
        <v>0</v>
      </c>
    </row>
    <row r="181" spans="1:5" x14ac:dyDescent="0.25">
      <c r="A181" s="6" t="s">
        <v>35</v>
      </c>
      <c r="B181" s="26"/>
      <c r="C181" s="26"/>
      <c r="D181" s="26"/>
      <c r="E181" s="13">
        <f t="shared" si="12"/>
        <v>0</v>
      </c>
    </row>
    <row r="182" spans="1:5" x14ac:dyDescent="0.25">
      <c r="A182" s="10" t="s">
        <v>36</v>
      </c>
      <c r="B182" s="18">
        <f>SUM(B174:B181)</f>
        <v>0</v>
      </c>
      <c r="C182" s="18">
        <f>SUM(C174:C181)</f>
        <v>0</v>
      </c>
      <c r="D182" s="17">
        <f>SUM(D174:D181)</f>
        <v>0</v>
      </c>
      <c r="E182" s="15">
        <f t="shared" si="12"/>
        <v>0</v>
      </c>
    </row>
    <row r="185" spans="1:5" x14ac:dyDescent="0.25">
      <c r="A185" t="s">
        <v>340</v>
      </c>
    </row>
    <row r="186" spans="1:5" x14ac:dyDescent="0.25">
      <c r="A186" s="6"/>
      <c r="B186" s="8">
        <v>2011</v>
      </c>
      <c r="C186" s="8">
        <v>2012</v>
      </c>
      <c r="D186" s="8">
        <v>2013</v>
      </c>
      <c r="E186" s="8" t="s">
        <v>0</v>
      </c>
    </row>
    <row r="187" spans="1:5" x14ac:dyDescent="0.25">
      <c r="A187" s="10" t="s">
        <v>27</v>
      </c>
      <c r="B187" s="9" t="s">
        <v>1</v>
      </c>
      <c r="C187" s="9" t="s">
        <v>2</v>
      </c>
      <c r="D187" s="9" t="s">
        <v>25</v>
      </c>
      <c r="E187" s="3" t="s">
        <v>26</v>
      </c>
    </row>
    <row r="188" spans="1:5" x14ac:dyDescent="0.25">
      <c r="A188" s="6" t="s">
        <v>28</v>
      </c>
      <c r="B188" s="26"/>
      <c r="C188" s="26"/>
      <c r="D188" s="26"/>
      <c r="E188" s="15">
        <f>IFERROR(((D188-C188)/C188),(IF(D188=0,0,1)))*100</f>
        <v>0</v>
      </c>
    </row>
    <row r="189" spans="1:5" x14ac:dyDescent="0.25">
      <c r="A189" s="6" t="s">
        <v>29</v>
      </c>
      <c r="B189" s="26"/>
      <c r="C189" s="26"/>
      <c r="D189" s="26"/>
      <c r="E189" s="15">
        <f t="shared" ref="E189:E196" si="13">IFERROR(((D189-C189)/C189),(IF(D189=0,0,1)))*100</f>
        <v>0</v>
      </c>
    </row>
    <row r="190" spans="1:5" x14ac:dyDescent="0.25">
      <c r="A190" s="6" t="s">
        <v>30</v>
      </c>
      <c r="B190" s="26"/>
      <c r="C190" s="26"/>
      <c r="D190" s="26"/>
      <c r="E190" s="15">
        <f t="shared" si="13"/>
        <v>0</v>
      </c>
    </row>
    <row r="191" spans="1:5" x14ac:dyDescent="0.25">
      <c r="A191" s="6" t="s">
        <v>31</v>
      </c>
      <c r="B191" s="26"/>
      <c r="C191" s="26"/>
      <c r="D191" s="26"/>
      <c r="E191" s="15">
        <f t="shared" si="13"/>
        <v>0</v>
      </c>
    </row>
    <row r="192" spans="1:5" x14ac:dyDescent="0.25">
      <c r="A192" s="6" t="s">
        <v>32</v>
      </c>
      <c r="B192" s="26"/>
      <c r="C192" s="26"/>
      <c r="D192" s="26"/>
      <c r="E192" s="15">
        <f t="shared" si="13"/>
        <v>0</v>
      </c>
    </row>
    <row r="193" spans="1:5" x14ac:dyDescent="0.25">
      <c r="A193" s="6" t="s">
        <v>33</v>
      </c>
      <c r="B193" s="26"/>
      <c r="C193" s="26"/>
      <c r="D193" s="26"/>
      <c r="E193" s="15">
        <f t="shared" si="13"/>
        <v>0</v>
      </c>
    </row>
    <row r="194" spans="1:5" x14ac:dyDescent="0.25">
      <c r="A194" s="6" t="s">
        <v>34</v>
      </c>
      <c r="B194" s="26"/>
      <c r="C194" s="26"/>
      <c r="D194" s="26"/>
      <c r="E194" s="15">
        <f t="shared" si="13"/>
        <v>0</v>
      </c>
    </row>
    <row r="195" spans="1:5" x14ac:dyDescent="0.25">
      <c r="A195" s="6" t="s">
        <v>35</v>
      </c>
      <c r="B195" s="26"/>
      <c r="C195" s="26"/>
      <c r="D195" s="26"/>
      <c r="E195" s="13">
        <f t="shared" si="13"/>
        <v>0</v>
      </c>
    </row>
    <row r="196" spans="1:5" x14ac:dyDescent="0.25">
      <c r="A196" s="10" t="s">
        <v>36</v>
      </c>
      <c r="B196" s="18">
        <f>SUM(B188:B195)</f>
        <v>0</v>
      </c>
      <c r="C196" s="18">
        <f>SUM(C188:C195)</f>
        <v>0</v>
      </c>
      <c r="D196" s="17">
        <f>SUM(D188:D195)</f>
        <v>0</v>
      </c>
      <c r="E196" s="15">
        <f t="shared" si="13"/>
        <v>0</v>
      </c>
    </row>
    <row r="199" spans="1:5" x14ac:dyDescent="0.25">
      <c r="A199" t="s">
        <v>340</v>
      </c>
    </row>
    <row r="200" spans="1:5" x14ac:dyDescent="0.25">
      <c r="A200" s="6"/>
      <c r="B200" s="8">
        <v>2011</v>
      </c>
      <c r="C200" s="8">
        <v>2012</v>
      </c>
      <c r="D200" s="8">
        <v>2013</v>
      </c>
      <c r="E200" s="8" t="s">
        <v>0</v>
      </c>
    </row>
    <row r="201" spans="1:5" x14ac:dyDescent="0.25">
      <c r="A201" s="10" t="s">
        <v>27</v>
      </c>
      <c r="B201" s="9" t="s">
        <v>1</v>
      </c>
      <c r="C201" s="9" t="s">
        <v>2</v>
      </c>
      <c r="D201" s="9" t="s">
        <v>25</v>
      </c>
      <c r="E201" s="3" t="s">
        <v>26</v>
      </c>
    </row>
    <row r="202" spans="1:5" x14ac:dyDescent="0.25">
      <c r="A202" s="6" t="s">
        <v>28</v>
      </c>
      <c r="B202" s="26"/>
      <c r="C202" s="26"/>
      <c r="D202" s="26"/>
      <c r="E202" s="15">
        <f>IFERROR(((D202-C202)/C202),(IF(D202=0,0,1)))*100</f>
        <v>0</v>
      </c>
    </row>
    <row r="203" spans="1:5" x14ac:dyDescent="0.25">
      <c r="A203" s="6" t="s">
        <v>29</v>
      </c>
      <c r="B203" s="26"/>
      <c r="C203" s="26"/>
      <c r="D203" s="26"/>
      <c r="E203" s="15">
        <f t="shared" ref="E203:E210" si="14">IFERROR(((D203-C203)/C203),(IF(D203=0,0,1)))*100</f>
        <v>0</v>
      </c>
    </row>
    <row r="204" spans="1:5" x14ac:dyDescent="0.25">
      <c r="A204" s="6" t="s">
        <v>30</v>
      </c>
      <c r="B204" s="26"/>
      <c r="C204" s="26"/>
      <c r="D204" s="26"/>
      <c r="E204" s="15">
        <f t="shared" si="14"/>
        <v>0</v>
      </c>
    </row>
    <row r="205" spans="1:5" x14ac:dyDescent="0.25">
      <c r="A205" s="6" t="s">
        <v>31</v>
      </c>
      <c r="B205" s="26"/>
      <c r="C205" s="26"/>
      <c r="D205" s="26"/>
      <c r="E205" s="15">
        <f t="shared" si="14"/>
        <v>0</v>
      </c>
    </row>
    <row r="206" spans="1:5" x14ac:dyDescent="0.25">
      <c r="A206" s="6" t="s">
        <v>32</v>
      </c>
      <c r="B206" s="26"/>
      <c r="C206" s="26"/>
      <c r="D206" s="26"/>
      <c r="E206" s="15">
        <f t="shared" si="14"/>
        <v>0</v>
      </c>
    </row>
    <row r="207" spans="1:5" x14ac:dyDescent="0.25">
      <c r="A207" s="6" t="s">
        <v>33</v>
      </c>
      <c r="B207" s="26"/>
      <c r="C207" s="26"/>
      <c r="D207" s="26"/>
      <c r="E207" s="15">
        <f t="shared" si="14"/>
        <v>0</v>
      </c>
    </row>
    <row r="208" spans="1:5" x14ac:dyDescent="0.25">
      <c r="A208" s="6" t="s">
        <v>34</v>
      </c>
      <c r="B208" s="26"/>
      <c r="C208" s="26"/>
      <c r="D208" s="26"/>
      <c r="E208" s="15">
        <f t="shared" si="14"/>
        <v>0</v>
      </c>
    </row>
    <row r="209" spans="1:5" x14ac:dyDescent="0.25">
      <c r="A209" s="6" t="s">
        <v>35</v>
      </c>
      <c r="B209" s="26"/>
      <c r="C209" s="26"/>
      <c r="D209" s="26"/>
      <c r="E209" s="13">
        <f t="shared" si="14"/>
        <v>0</v>
      </c>
    </row>
    <row r="210" spans="1:5" x14ac:dyDescent="0.25">
      <c r="A210" s="10" t="s">
        <v>36</v>
      </c>
      <c r="B210" s="18">
        <f>SUM(B202:B209)</f>
        <v>0</v>
      </c>
      <c r="C210" s="18">
        <f>SUM(C202:C209)</f>
        <v>0</v>
      </c>
      <c r="D210" s="17">
        <f>SUM(D202:D209)</f>
        <v>0</v>
      </c>
      <c r="E210" s="15">
        <f t="shared" si="1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0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13.85546875" customWidth="1"/>
    <col min="3" max="3" width="14.42578125" customWidth="1"/>
    <col min="4" max="4" width="13.42578125" customWidth="1"/>
    <col min="5" max="5" width="13.5703125" customWidth="1"/>
  </cols>
  <sheetData>
    <row r="3" spans="1:5" x14ac:dyDescent="0.25">
      <c r="A3" t="s">
        <v>340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/>
      <c r="C6" s="26"/>
      <c r="D6" s="26"/>
      <c r="E6" s="15">
        <f>IFERROR(((D6-C6)/C6),(IF(D6=0,0,1)))*100</f>
        <v>0</v>
      </c>
    </row>
    <row r="7" spans="1:5" x14ac:dyDescent="0.25">
      <c r="A7" s="6" t="s">
        <v>29</v>
      </c>
      <c r="B7" s="26"/>
      <c r="C7" s="26"/>
      <c r="D7" s="26"/>
      <c r="E7" s="15">
        <f t="shared" ref="E7:E14" si="0">IFERROR(((D7-C7)/C7),(IF(D7=0,0,1)))*100</f>
        <v>0</v>
      </c>
    </row>
    <row r="8" spans="1:5" x14ac:dyDescent="0.25">
      <c r="A8" s="6" t="s">
        <v>30</v>
      </c>
      <c r="B8" s="26"/>
      <c r="C8" s="26"/>
      <c r="D8" s="26"/>
      <c r="E8" s="15">
        <f t="shared" si="0"/>
        <v>0</v>
      </c>
    </row>
    <row r="9" spans="1:5" x14ac:dyDescent="0.25">
      <c r="A9" s="6" t="s">
        <v>31</v>
      </c>
      <c r="B9" s="26"/>
      <c r="C9" s="26"/>
      <c r="D9" s="26"/>
      <c r="E9" s="15">
        <f t="shared" si="0"/>
        <v>0</v>
      </c>
    </row>
    <row r="10" spans="1:5" x14ac:dyDescent="0.25">
      <c r="A10" s="6" t="s">
        <v>32</v>
      </c>
      <c r="B10" s="26"/>
      <c r="C10" s="26"/>
      <c r="D10" s="26"/>
      <c r="E10" s="15">
        <f t="shared" si="0"/>
        <v>0</v>
      </c>
    </row>
    <row r="11" spans="1:5" x14ac:dyDescent="0.25">
      <c r="A11" s="6" t="s">
        <v>33</v>
      </c>
      <c r="B11" s="26"/>
      <c r="C11" s="26"/>
      <c r="D11" s="26"/>
      <c r="E11" s="15">
        <f t="shared" si="0"/>
        <v>0</v>
      </c>
    </row>
    <row r="12" spans="1:5" x14ac:dyDescent="0.25">
      <c r="A12" s="6" t="s">
        <v>34</v>
      </c>
      <c r="B12" s="26"/>
      <c r="C12" s="26"/>
      <c r="D12" s="26"/>
      <c r="E12" s="15">
        <f t="shared" si="0"/>
        <v>0</v>
      </c>
    </row>
    <row r="13" spans="1:5" x14ac:dyDescent="0.25">
      <c r="A13" s="6" t="s">
        <v>35</v>
      </c>
      <c r="B13" s="26"/>
      <c r="C13" s="26"/>
      <c r="D13" s="26"/>
      <c r="E13" s="13">
        <f t="shared" si="0"/>
        <v>0</v>
      </c>
    </row>
    <row r="14" spans="1:5" x14ac:dyDescent="0.25">
      <c r="A14" s="10" t="s">
        <v>36</v>
      </c>
      <c r="B14" s="18">
        <f>SUM(B6:B13)</f>
        <v>0</v>
      </c>
      <c r="C14" s="18">
        <f>SUM(C6:C13)</f>
        <v>0</v>
      </c>
      <c r="D14" s="17">
        <f>SUM(D6:D13)</f>
        <v>0</v>
      </c>
      <c r="E14" s="15">
        <f t="shared" si="0"/>
        <v>0</v>
      </c>
    </row>
    <row r="17" spans="1:5" x14ac:dyDescent="0.25">
      <c r="A17" t="s">
        <v>340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/>
      <c r="C20" s="26"/>
      <c r="D20" s="26"/>
      <c r="E20" s="15">
        <f>IFERROR(((D20-C20)/C20),(IF(D20=0,0,1)))*100</f>
        <v>0</v>
      </c>
    </row>
    <row r="21" spans="1:5" x14ac:dyDescent="0.25">
      <c r="A21" s="6" t="s">
        <v>29</v>
      </c>
      <c r="B21" s="26"/>
      <c r="C21" s="26"/>
      <c r="D21" s="26"/>
      <c r="E21" s="15">
        <f t="shared" ref="E21:E28" si="1">IFERROR(((D21-C21)/C21),(IF(D21=0,0,1)))*100</f>
        <v>0</v>
      </c>
    </row>
    <row r="22" spans="1:5" x14ac:dyDescent="0.25">
      <c r="A22" s="6" t="s">
        <v>30</v>
      </c>
      <c r="B22" s="26"/>
      <c r="C22" s="26"/>
      <c r="D22" s="26"/>
      <c r="E22" s="15">
        <f t="shared" si="1"/>
        <v>0</v>
      </c>
    </row>
    <row r="23" spans="1:5" x14ac:dyDescent="0.25">
      <c r="A23" s="6" t="s">
        <v>31</v>
      </c>
      <c r="B23" s="26"/>
      <c r="C23" s="26"/>
      <c r="D23" s="26"/>
      <c r="E23" s="15">
        <f t="shared" si="1"/>
        <v>0</v>
      </c>
    </row>
    <row r="24" spans="1:5" x14ac:dyDescent="0.25">
      <c r="A24" s="6" t="s">
        <v>32</v>
      </c>
      <c r="B24" s="26"/>
      <c r="C24" s="26"/>
      <c r="D24" s="26"/>
      <c r="E24" s="15">
        <f t="shared" si="1"/>
        <v>0</v>
      </c>
    </row>
    <row r="25" spans="1:5" x14ac:dyDescent="0.25">
      <c r="A25" s="6" t="s">
        <v>33</v>
      </c>
      <c r="B25" s="26"/>
      <c r="C25" s="26"/>
      <c r="D25" s="26"/>
      <c r="E25" s="15">
        <f t="shared" si="1"/>
        <v>0</v>
      </c>
    </row>
    <row r="26" spans="1:5" x14ac:dyDescent="0.25">
      <c r="A26" s="6" t="s">
        <v>34</v>
      </c>
      <c r="B26" s="26"/>
      <c r="C26" s="26"/>
      <c r="D26" s="26"/>
      <c r="E26" s="15">
        <f t="shared" si="1"/>
        <v>0</v>
      </c>
    </row>
    <row r="27" spans="1:5" x14ac:dyDescent="0.25">
      <c r="A27" s="6" t="s">
        <v>35</v>
      </c>
      <c r="B27" s="26"/>
      <c r="C27" s="26"/>
      <c r="D27" s="26"/>
      <c r="E27" s="13">
        <f t="shared" si="1"/>
        <v>0</v>
      </c>
    </row>
    <row r="28" spans="1:5" x14ac:dyDescent="0.25">
      <c r="A28" s="10" t="s">
        <v>36</v>
      </c>
      <c r="B28" s="18">
        <f>SUM(B20:B27)</f>
        <v>0</v>
      </c>
      <c r="C28" s="18">
        <f>SUM(C20:C27)</f>
        <v>0</v>
      </c>
      <c r="D28" s="17">
        <f>SUM(D20:D27)</f>
        <v>0</v>
      </c>
      <c r="E28" s="15">
        <f t="shared" si="1"/>
        <v>0</v>
      </c>
    </row>
    <row r="31" spans="1:5" x14ac:dyDescent="0.25">
      <c r="A31" t="s">
        <v>340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/>
      <c r="C34" s="26"/>
      <c r="D34" s="26"/>
      <c r="E34" s="15">
        <f>IFERROR(((D34-C34)/C34),(IF(D34=0,0,1)))*100</f>
        <v>0</v>
      </c>
    </row>
    <row r="35" spans="1:5" x14ac:dyDescent="0.25">
      <c r="A35" s="6" t="s">
        <v>29</v>
      </c>
      <c r="B35" s="26"/>
      <c r="C35" s="26"/>
      <c r="D35" s="26"/>
      <c r="E35" s="15">
        <f t="shared" ref="E35:E42" si="2">IFERROR(((D35-C35)/C35),(IF(D35=0,0,1)))*100</f>
        <v>0</v>
      </c>
    </row>
    <row r="36" spans="1:5" x14ac:dyDescent="0.25">
      <c r="A36" s="6" t="s">
        <v>30</v>
      </c>
      <c r="B36" s="26"/>
      <c r="C36" s="26"/>
      <c r="D36" s="26"/>
      <c r="E36" s="15">
        <f t="shared" si="2"/>
        <v>0</v>
      </c>
    </row>
    <row r="37" spans="1:5" x14ac:dyDescent="0.25">
      <c r="A37" s="6" t="s">
        <v>31</v>
      </c>
      <c r="B37" s="26"/>
      <c r="C37" s="26"/>
      <c r="D37" s="26"/>
      <c r="E37" s="15">
        <f t="shared" si="2"/>
        <v>0</v>
      </c>
    </row>
    <row r="38" spans="1:5" x14ac:dyDescent="0.25">
      <c r="A38" s="6" t="s">
        <v>32</v>
      </c>
      <c r="B38" s="26"/>
      <c r="C38" s="26"/>
      <c r="D38" s="26"/>
      <c r="E38" s="15">
        <f t="shared" si="2"/>
        <v>0</v>
      </c>
    </row>
    <row r="39" spans="1:5" x14ac:dyDescent="0.25">
      <c r="A39" s="6" t="s">
        <v>33</v>
      </c>
      <c r="B39" s="26"/>
      <c r="C39" s="26"/>
      <c r="D39" s="26"/>
      <c r="E39" s="15">
        <f t="shared" si="2"/>
        <v>0</v>
      </c>
    </row>
    <row r="40" spans="1:5" x14ac:dyDescent="0.25">
      <c r="A40" s="6" t="s">
        <v>34</v>
      </c>
      <c r="B40" s="26"/>
      <c r="C40" s="26"/>
      <c r="D40" s="26"/>
      <c r="E40" s="15">
        <f t="shared" si="2"/>
        <v>0</v>
      </c>
    </row>
    <row r="41" spans="1:5" x14ac:dyDescent="0.25">
      <c r="A41" s="6" t="s">
        <v>35</v>
      </c>
      <c r="B41" s="26"/>
      <c r="C41" s="26"/>
      <c r="D41" s="26"/>
      <c r="E41" s="13">
        <f t="shared" si="2"/>
        <v>0</v>
      </c>
    </row>
    <row r="42" spans="1:5" x14ac:dyDescent="0.25">
      <c r="A42" s="10" t="s">
        <v>36</v>
      </c>
      <c r="B42" s="18">
        <f>SUM(B34:B41)</f>
        <v>0</v>
      </c>
      <c r="C42" s="18">
        <f>SUM(C34:C41)</f>
        <v>0</v>
      </c>
      <c r="D42" s="17">
        <f>SUM(D34:D41)</f>
        <v>0</v>
      </c>
      <c r="E42" s="15">
        <f t="shared" si="2"/>
        <v>0</v>
      </c>
    </row>
    <row r="45" spans="1:5" x14ac:dyDescent="0.25">
      <c r="A45" t="s">
        <v>340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/>
      <c r="C48" s="26"/>
      <c r="D48" s="26"/>
      <c r="E48" s="15">
        <f>IFERROR(((D48-C48)/C48),(IF(D48=0,0,1)))*100</f>
        <v>0</v>
      </c>
    </row>
    <row r="49" spans="1:5" x14ac:dyDescent="0.25">
      <c r="A49" s="6" t="s">
        <v>29</v>
      </c>
      <c r="B49" s="26"/>
      <c r="C49" s="26"/>
      <c r="D49" s="26"/>
      <c r="E49" s="15">
        <f t="shared" ref="E49:E56" si="3">IFERROR(((D49-C49)/C49),(IF(D49=0,0,1)))*100</f>
        <v>0</v>
      </c>
    </row>
    <row r="50" spans="1:5" x14ac:dyDescent="0.25">
      <c r="A50" s="6" t="s">
        <v>30</v>
      </c>
      <c r="B50" s="26"/>
      <c r="C50" s="26"/>
      <c r="D50" s="26"/>
      <c r="E50" s="15">
        <f t="shared" si="3"/>
        <v>0</v>
      </c>
    </row>
    <row r="51" spans="1:5" x14ac:dyDescent="0.25">
      <c r="A51" s="6" t="s">
        <v>31</v>
      </c>
      <c r="B51" s="26"/>
      <c r="C51" s="26"/>
      <c r="D51" s="26"/>
      <c r="E51" s="15">
        <f t="shared" si="3"/>
        <v>0</v>
      </c>
    </row>
    <row r="52" spans="1:5" x14ac:dyDescent="0.25">
      <c r="A52" s="6" t="s">
        <v>32</v>
      </c>
      <c r="B52" s="26"/>
      <c r="C52" s="26"/>
      <c r="D52" s="26"/>
      <c r="E52" s="15">
        <f t="shared" si="3"/>
        <v>0</v>
      </c>
    </row>
    <row r="53" spans="1:5" x14ac:dyDescent="0.25">
      <c r="A53" s="6" t="s">
        <v>33</v>
      </c>
      <c r="B53" s="26"/>
      <c r="C53" s="26"/>
      <c r="D53" s="26"/>
      <c r="E53" s="15">
        <f t="shared" si="3"/>
        <v>0</v>
      </c>
    </row>
    <row r="54" spans="1:5" x14ac:dyDescent="0.25">
      <c r="A54" s="6" t="s">
        <v>34</v>
      </c>
      <c r="B54" s="26"/>
      <c r="C54" s="26"/>
      <c r="D54" s="26"/>
      <c r="E54" s="15">
        <f t="shared" si="3"/>
        <v>0</v>
      </c>
    </row>
    <row r="55" spans="1:5" x14ac:dyDescent="0.25">
      <c r="A55" s="6" t="s">
        <v>35</v>
      </c>
      <c r="B55" s="26"/>
      <c r="C55" s="26"/>
      <c r="D55" s="26"/>
      <c r="E55" s="13">
        <f t="shared" si="3"/>
        <v>0</v>
      </c>
    </row>
    <row r="56" spans="1:5" x14ac:dyDescent="0.25">
      <c r="A56" s="10" t="s">
        <v>36</v>
      </c>
      <c r="B56" s="18">
        <f>SUM(B48:B55)</f>
        <v>0</v>
      </c>
      <c r="C56" s="18">
        <f>SUM(C48:C55)</f>
        <v>0</v>
      </c>
      <c r="D56" s="17">
        <f>SUM(D48:D55)</f>
        <v>0</v>
      </c>
      <c r="E56" s="15">
        <f t="shared" si="3"/>
        <v>0</v>
      </c>
    </row>
    <row r="59" spans="1:5" x14ac:dyDescent="0.25">
      <c r="A59" t="s">
        <v>340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/>
      <c r="D62" s="26"/>
      <c r="E62" s="15">
        <f>IFERROR(((D62-C62)/C62),(IF(D62=0,0,1)))*100</f>
        <v>0</v>
      </c>
    </row>
    <row r="63" spans="1:5" x14ac:dyDescent="0.25">
      <c r="A63" s="6" t="s">
        <v>29</v>
      </c>
      <c r="B63" s="26"/>
      <c r="C63" s="26"/>
      <c r="D63" s="26"/>
      <c r="E63" s="15">
        <f t="shared" ref="E63:E70" si="4">IFERROR(((D63-C63)/C63),(IF(D63=0,0,1)))*100</f>
        <v>0</v>
      </c>
    </row>
    <row r="64" spans="1:5" x14ac:dyDescent="0.25">
      <c r="A64" s="6" t="s">
        <v>30</v>
      </c>
      <c r="B64" s="26"/>
      <c r="C64" s="26"/>
      <c r="D64" s="26"/>
      <c r="E64" s="15">
        <f t="shared" si="4"/>
        <v>0</v>
      </c>
    </row>
    <row r="65" spans="1:5" x14ac:dyDescent="0.25">
      <c r="A65" s="6" t="s">
        <v>31</v>
      </c>
      <c r="B65" s="26"/>
      <c r="C65" s="26"/>
      <c r="D65" s="26"/>
      <c r="E65" s="15">
        <f t="shared" si="4"/>
        <v>0</v>
      </c>
    </row>
    <row r="66" spans="1:5" x14ac:dyDescent="0.25">
      <c r="A66" s="6" t="s">
        <v>32</v>
      </c>
      <c r="B66" s="26"/>
      <c r="C66" s="26"/>
      <c r="D66" s="26"/>
      <c r="E66" s="15">
        <f t="shared" si="4"/>
        <v>0</v>
      </c>
    </row>
    <row r="67" spans="1:5" x14ac:dyDescent="0.25">
      <c r="A67" s="6" t="s">
        <v>33</v>
      </c>
      <c r="B67" s="26"/>
      <c r="C67" s="26"/>
      <c r="D67" s="26"/>
      <c r="E67" s="15">
        <f t="shared" si="4"/>
        <v>0</v>
      </c>
    </row>
    <row r="68" spans="1:5" x14ac:dyDescent="0.25">
      <c r="A68" s="6" t="s">
        <v>34</v>
      </c>
      <c r="B68" s="26"/>
      <c r="C68" s="26"/>
      <c r="D68" s="26"/>
      <c r="E68" s="15">
        <f t="shared" si="4"/>
        <v>0</v>
      </c>
    </row>
    <row r="69" spans="1:5" x14ac:dyDescent="0.25">
      <c r="A69" s="6" t="s">
        <v>35</v>
      </c>
      <c r="B69" s="26"/>
      <c r="C69" s="26"/>
      <c r="D69" s="26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0</v>
      </c>
      <c r="D70" s="17">
        <f>SUM(D62:D69)</f>
        <v>0</v>
      </c>
      <c r="E70" s="15">
        <f t="shared" si="4"/>
        <v>0</v>
      </c>
    </row>
    <row r="73" spans="1:5" x14ac:dyDescent="0.25">
      <c r="A73" t="s">
        <v>340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/>
      <c r="C76" s="26"/>
      <c r="D76" s="26"/>
      <c r="E76" s="15">
        <f>IFERROR(((D76-C76)/C76),(IF(D76=0,0,1)))*100</f>
        <v>0</v>
      </c>
    </row>
    <row r="77" spans="1:5" x14ac:dyDescent="0.25">
      <c r="A77" s="6" t="s">
        <v>29</v>
      </c>
      <c r="B77" s="26"/>
      <c r="C77" s="26"/>
      <c r="D77" s="26"/>
      <c r="E77" s="15">
        <f t="shared" ref="E77:E84" si="5">IFERROR(((D77-C77)/C77),(IF(D77=0,0,1)))*100</f>
        <v>0</v>
      </c>
    </row>
    <row r="78" spans="1:5" x14ac:dyDescent="0.25">
      <c r="A78" s="6" t="s">
        <v>30</v>
      </c>
      <c r="B78" s="26"/>
      <c r="C78" s="26"/>
      <c r="D78" s="26"/>
      <c r="E78" s="15">
        <f t="shared" si="5"/>
        <v>0</v>
      </c>
    </row>
    <row r="79" spans="1:5" x14ac:dyDescent="0.25">
      <c r="A79" s="6" t="s">
        <v>31</v>
      </c>
      <c r="B79" s="26"/>
      <c r="C79" s="26"/>
      <c r="D79" s="26"/>
      <c r="E79" s="15">
        <f t="shared" si="5"/>
        <v>0</v>
      </c>
    </row>
    <row r="80" spans="1:5" x14ac:dyDescent="0.25">
      <c r="A80" s="6" t="s">
        <v>32</v>
      </c>
      <c r="B80" s="26"/>
      <c r="C80" s="26"/>
      <c r="D80" s="26"/>
      <c r="E80" s="15">
        <f t="shared" si="5"/>
        <v>0</v>
      </c>
    </row>
    <row r="81" spans="1:5" x14ac:dyDescent="0.25">
      <c r="A81" s="6" t="s">
        <v>33</v>
      </c>
      <c r="B81" s="26"/>
      <c r="C81" s="26"/>
      <c r="D81" s="26"/>
      <c r="E81" s="15">
        <f t="shared" si="5"/>
        <v>0</v>
      </c>
    </row>
    <row r="82" spans="1:5" x14ac:dyDescent="0.25">
      <c r="A82" s="6" t="s">
        <v>34</v>
      </c>
      <c r="B82" s="26"/>
      <c r="C82" s="26"/>
      <c r="D82" s="26"/>
      <c r="E82" s="15">
        <f t="shared" si="5"/>
        <v>0</v>
      </c>
    </row>
    <row r="83" spans="1:5" x14ac:dyDescent="0.25">
      <c r="A83" s="6" t="s">
        <v>35</v>
      </c>
      <c r="B83" s="26"/>
      <c r="C83" s="26"/>
      <c r="D83" s="26"/>
      <c r="E83" s="13">
        <f t="shared" si="5"/>
        <v>0</v>
      </c>
    </row>
    <row r="84" spans="1:5" x14ac:dyDescent="0.25">
      <c r="A84" s="10" t="s">
        <v>36</v>
      </c>
      <c r="B84" s="18">
        <f>SUM(B76:B83)</f>
        <v>0</v>
      </c>
      <c r="C84" s="18">
        <f>SUM(C76:C83)</f>
        <v>0</v>
      </c>
      <c r="D84" s="17">
        <f>SUM(D76:D83)</f>
        <v>0</v>
      </c>
      <c r="E84" s="15">
        <f t="shared" si="5"/>
        <v>0</v>
      </c>
    </row>
    <row r="87" spans="1:5" x14ac:dyDescent="0.25">
      <c r="A87" t="s">
        <v>340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/>
      <c r="C90" s="26"/>
      <c r="D90" s="26"/>
      <c r="E90" s="15">
        <f>IFERROR(((D90-C90)/C90),(IF(D90=0,0,1)))*100</f>
        <v>0</v>
      </c>
    </row>
    <row r="91" spans="1:5" x14ac:dyDescent="0.25">
      <c r="A91" s="6" t="s">
        <v>29</v>
      </c>
      <c r="B91" s="26"/>
      <c r="C91" s="26"/>
      <c r="D91" s="26"/>
      <c r="E91" s="15">
        <f t="shared" ref="E91:E98" si="6">IFERROR(((D91-C91)/C91),(IF(D91=0,0,1)))*100</f>
        <v>0</v>
      </c>
    </row>
    <row r="92" spans="1:5" x14ac:dyDescent="0.25">
      <c r="A92" s="6" t="s">
        <v>30</v>
      </c>
      <c r="B92" s="26"/>
      <c r="C92" s="26"/>
      <c r="D92" s="26"/>
      <c r="E92" s="15">
        <f t="shared" si="6"/>
        <v>0</v>
      </c>
    </row>
    <row r="93" spans="1:5" x14ac:dyDescent="0.25">
      <c r="A93" s="6" t="s">
        <v>31</v>
      </c>
      <c r="B93" s="26"/>
      <c r="C93" s="26"/>
      <c r="D93" s="26"/>
      <c r="E93" s="15">
        <f t="shared" si="6"/>
        <v>0</v>
      </c>
    </row>
    <row r="94" spans="1:5" x14ac:dyDescent="0.25">
      <c r="A94" s="6" t="s">
        <v>32</v>
      </c>
      <c r="B94" s="26"/>
      <c r="C94" s="26"/>
      <c r="D94" s="26"/>
      <c r="E94" s="15">
        <f t="shared" si="6"/>
        <v>0</v>
      </c>
    </row>
    <row r="95" spans="1:5" x14ac:dyDescent="0.25">
      <c r="A95" s="6" t="s">
        <v>33</v>
      </c>
      <c r="B95" s="26"/>
      <c r="C95" s="26"/>
      <c r="D95" s="26"/>
      <c r="E95" s="15">
        <f t="shared" si="6"/>
        <v>0</v>
      </c>
    </row>
    <row r="96" spans="1:5" x14ac:dyDescent="0.25">
      <c r="A96" s="6" t="s">
        <v>34</v>
      </c>
      <c r="B96" s="26"/>
      <c r="C96" s="26"/>
      <c r="D96" s="26"/>
      <c r="E96" s="15">
        <f t="shared" si="6"/>
        <v>0</v>
      </c>
    </row>
    <row r="97" spans="1:5" x14ac:dyDescent="0.25">
      <c r="A97" s="6" t="s">
        <v>35</v>
      </c>
      <c r="B97" s="26"/>
      <c r="C97" s="26"/>
      <c r="D97" s="26"/>
      <c r="E97" s="13">
        <f t="shared" si="6"/>
        <v>0</v>
      </c>
    </row>
    <row r="98" spans="1:5" x14ac:dyDescent="0.25">
      <c r="A98" s="10" t="s">
        <v>36</v>
      </c>
      <c r="B98" s="18">
        <f>SUM(B90:B97)</f>
        <v>0</v>
      </c>
      <c r="C98" s="18">
        <f>SUM(C90:C97)</f>
        <v>0</v>
      </c>
      <c r="D98" s="17">
        <f>SUM(D90:D97)</f>
        <v>0</v>
      </c>
      <c r="E98" s="15">
        <f t="shared" si="6"/>
        <v>0</v>
      </c>
    </row>
    <row r="101" spans="1:5" x14ac:dyDescent="0.25">
      <c r="A101" t="s">
        <v>340</v>
      </c>
    </row>
    <row r="102" spans="1:5" x14ac:dyDescent="0.25">
      <c r="A102" s="6"/>
      <c r="B102" s="8">
        <v>2011</v>
      </c>
      <c r="C102" s="8">
        <v>2012</v>
      </c>
      <c r="D102" s="8">
        <v>2013</v>
      </c>
      <c r="E102" s="8" t="s">
        <v>0</v>
      </c>
    </row>
    <row r="103" spans="1:5" x14ac:dyDescent="0.25">
      <c r="A103" s="10" t="s">
        <v>27</v>
      </c>
      <c r="B103" s="9" t="s">
        <v>1</v>
      </c>
      <c r="C103" s="9" t="s">
        <v>2</v>
      </c>
      <c r="D103" s="9" t="s">
        <v>25</v>
      </c>
      <c r="E103" s="3" t="s">
        <v>26</v>
      </c>
    </row>
    <row r="104" spans="1:5" x14ac:dyDescent="0.25">
      <c r="A104" s="6" t="s">
        <v>28</v>
      </c>
      <c r="B104" s="26"/>
      <c r="C104" s="26"/>
      <c r="D104" s="26"/>
      <c r="E104" s="15">
        <f>IFERROR(((D104-C104)/C104),(IF(D104=0,0,1)))*100</f>
        <v>0</v>
      </c>
    </row>
    <row r="105" spans="1:5" x14ac:dyDescent="0.25">
      <c r="A105" s="6" t="s">
        <v>29</v>
      </c>
      <c r="B105" s="26"/>
      <c r="C105" s="26"/>
      <c r="D105" s="26"/>
      <c r="E105" s="15">
        <f t="shared" ref="E105:E112" si="7">IFERROR(((D105-C105)/C105),(IF(D105=0,0,1)))*100</f>
        <v>0</v>
      </c>
    </row>
    <row r="106" spans="1:5" x14ac:dyDescent="0.25">
      <c r="A106" s="6" t="s">
        <v>30</v>
      </c>
      <c r="B106" s="26"/>
      <c r="C106" s="26"/>
      <c r="D106" s="26"/>
      <c r="E106" s="15">
        <f t="shared" si="7"/>
        <v>0</v>
      </c>
    </row>
    <row r="107" spans="1:5" x14ac:dyDescent="0.25">
      <c r="A107" s="6" t="s">
        <v>31</v>
      </c>
      <c r="B107" s="26"/>
      <c r="C107" s="26"/>
      <c r="D107" s="26"/>
      <c r="E107" s="15">
        <f t="shared" si="7"/>
        <v>0</v>
      </c>
    </row>
    <row r="108" spans="1:5" x14ac:dyDescent="0.25">
      <c r="A108" s="6" t="s">
        <v>32</v>
      </c>
      <c r="B108" s="26"/>
      <c r="C108" s="26"/>
      <c r="D108" s="26"/>
      <c r="E108" s="15">
        <f t="shared" si="7"/>
        <v>0</v>
      </c>
    </row>
    <row r="109" spans="1:5" x14ac:dyDescent="0.25">
      <c r="A109" s="6" t="s">
        <v>33</v>
      </c>
      <c r="B109" s="26"/>
      <c r="C109" s="26"/>
      <c r="D109" s="26"/>
      <c r="E109" s="15">
        <f t="shared" si="7"/>
        <v>0</v>
      </c>
    </row>
    <row r="110" spans="1:5" x14ac:dyDescent="0.25">
      <c r="A110" s="6" t="s">
        <v>34</v>
      </c>
      <c r="B110" s="26"/>
      <c r="C110" s="26"/>
      <c r="D110" s="26"/>
      <c r="E110" s="15">
        <f t="shared" si="7"/>
        <v>0</v>
      </c>
    </row>
    <row r="111" spans="1:5" x14ac:dyDescent="0.25">
      <c r="A111" s="6" t="s">
        <v>35</v>
      </c>
      <c r="B111" s="26"/>
      <c r="C111" s="26"/>
      <c r="D111" s="26"/>
      <c r="E111" s="13">
        <f t="shared" si="7"/>
        <v>0</v>
      </c>
    </row>
    <row r="112" spans="1:5" x14ac:dyDescent="0.25">
      <c r="A112" s="10" t="s">
        <v>36</v>
      </c>
      <c r="B112" s="18">
        <f>SUM(B104:B111)</f>
        <v>0</v>
      </c>
      <c r="C112" s="18">
        <f>SUM(C104:C111)</f>
        <v>0</v>
      </c>
      <c r="D112" s="17">
        <f>SUM(D104:D111)</f>
        <v>0</v>
      </c>
      <c r="E112" s="15">
        <f t="shared" si="7"/>
        <v>0</v>
      </c>
    </row>
    <row r="115" spans="1:5" x14ac:dyDescent="0.25">
      <c r="A115" t="s">
        <v>340</v>
      </c>
    </row>
    <row r="116" spans="1:5" x14ac:dyDescent="0.25">
      <c r="A116" s="6"/>
      <c r="B116" s="8">
        <v>2011</v>
      </c>
      <c r="C116" s="8">
        <v>2012</v>
      </c>
      <c r="D116" s="8">
        <v>2013</v>
      </c>
      <c r="E116" s="8" t="s">
        <v>0</v>
      </c>
    </row>
    <row r="117" spans="1:5" x14ac:dyDescent="0.25">
      <c r="A117" s="10" t="s">
        <v>27</v>
      </c>
      <c r="B117" s="9" t="s">
        <v>1</v>
      </c>
      <c r="C117" s="9" t="s">
        <v>2</v>
      </c>
      <c r="D117" s="9" t="s">
        <v>25</v>
      </c>
      <c r="E117" s="3" t="s">
        <v>26</v>
      </c>
    </row>
    <row r="118" spans="1:5" x14ac:dyDescent="0.25">
      <c r="A118" s="6" t="s">
        <v>28</v>
      </c>
      <c r="B118" s="26"/>
      <c r="C118" s="26"/>
      <c r="D118" s="26"/>
      <c r="E118" s="15">
        <f>IFERROR(((D118-C118)/C118),(IF(D118=0,0,1)))*100</f>
        <v>0</v>
      </c>
    </row>
    <row r="119" spans="1:5" x14ac:dyDescent="0.25">
      <c r="A119" s="6" t="s">
        <v>29</v>
      </c>
      <c r="B119" s="26"/>
      <c r="C119" s="26"/>
      <c r="D119" s="26"/>
      <c r="E119" s="15">
        <f t="shared" ref="E119:E126" si="8">IFERROR(((D119-C119)/C119),(IF(D119=0,0,1)))*100</f>
        <v>0</v>
      </c>
    </row>
    <row r="120" spans="1:5" x14ac:dyDescent="0.25">
      <c r="A120" s="6" t="s">
        <v>30</v>
      </c>
      <c r="B120" s="26"/>
      <c r="C120" s="26"/>
      <c r="D120" s="26"/>
      <c r="E120" s="15">
        <f t="shared" si="8"/>
        <v>0</v>
      </c>
    </row>
    <row r="121" spans="1:5" x14ac:dyDescent="0.25">
      <c r="A121" s="6" t="s">
        <v>31</v>
      </c>
      <c r="B121" s="26"/>
      <c r="C121" s="26"/>
      <c r="D121" s="26"/>
      <c r="E121" s="15">
        <f t="shared" si="8"/>
        <v>0</v>
      </c>
    </row>
    <row r="122" spans="1:5" x14ac:dyDescent="0.25">
      <c r="A122" s="6" t="s">
        <v>32</v>
      </c>
      <c r="B122" s="26"/>
      <c r="C122" s="26"/>
      <c r="D122" s="26"/>
      <c r="E122" s="15">
        <f t="shared" si="8"/>
        <v>0</v>
      </c>
    </row>
    <row r="123" spans="1:5" x14ac:dyDescent="0.25">
      <c r="A123" s="6" t="s">
        <v>33</v>
      </c>
      <c r="B123" s="26"/>
      <c r="C123" s="26"/>
      <c r="D123" s="26"/>
      <c r="E123" s="15">
        <f t="shared" si="8"/>
        <v>0</v>
      </c>
    </row>
    <row r="124" spans="1:5" x14ac:dyDescent="0.25">
      <c r="A124" s="6" t="s">
        <v>34</v>
      </c>
      <c r="B124" s="26"/>
      <c r="C124" s="26"/>
      <c r="D124" s="26"/>
      <c r="E124" s="15">
        <f t="shared" si="8"/>
        <v>0</v>
      </c>
    </row>
    <row r="125" spans="1:5" x14ac:dyDescent="0.25">
      <c r="A125" s="6" t="s">
        <v>35</v>
      </c>
      <c r="B125" s="26"/>
      <c r="C125" s="26"/>
      <c r="D125" s="26"/>
      <c r="E125" s="13">
        <f t="shared" si="8"/>
        <v>0</v>
      </c>
    </row>
    <row r="126" spans="1:5" x14ac:dyDescent="0.25">
      <c r="A126" s="10" t="s">
        <v>36</v>
      </c>
      <c r="B126" s="18">
        <f>SUM(B118:B125)</f>
        <v>0</v>
      </c>
      <c r="C126" s="18">
        <f>SUM(C118:C125)</f>
        <v>0</v>
      </c>
      <c r="D126" s="17">
        <f>SUM(D118:D125)</f>
        <v>0</v>
      </c>
      <c r="E126" s="15">
        <f t="shared" si="8"/>
        <v>0</v>
      </c>
    </row>
    <row r="127" spans="1:5" x14ac:dyDescent="0.25">
      <c r="A127" s="10"/>
      <c r="B127" s="18"/>
      <c r="C127" s="18"/>
      <c r="D127" s="17"/>
      <c r="E127" s="15"/>
    </row>
    <row r="129" spans="1:5" x14ac:dyDescent="0.25">
      <c r="A129" t="s">
        <v>340</v>
      </c>
    </row>
    <row r="130" spans="1:5" x14ac:dyDescent="0.25">
      <c r="A130" s="6"/>
      <c r="B130" s="8">
        <v>2011</v>
      </c>
      <c r="C130" s="8">
        <v>2012</v>
      </c>
      <c r="D130" s="8">
        <v>2013</v>
      </c>
      <c r="E130" s="8" t="s">
        <v>0</v>
      </c>
    </row>
    <row r="131" spans="1:5" x14ac:dyDescent="0.25">
      <c r="A131" s="10" t="s">
        <v>27</v>
      </c>
      <c r="B131" s="9" t="s">
        <v>1</v>
      </c>
      <c r="C131" s="9" t="s">
        <v>2</v>
      </c>
      <c r="D131" s="9" t="s">
        <v>25</v>
      </c>
      <c r="E131" s="3" t="s">
        <v>26</v>
      </c>
    </row>
    <row r="132" spans="1:5" x14ac:dyDescent="0.25">
      <c r="A132" s="6" t="s">
        <v>28</v>
      </c>
      <c r="B132" s="26"/>
      <c r="C132" s="26"/>
      <c r="D132" s="26"/>
      <c r="E132" s="15">
        <f>IFERROR(((D132-C132)/C132),(IF(D132=0,0,1)))*100</f>
        <v>0</v>
      </c>
    </row>
    <row r="133" spans="1:5" x14ac:dyDescent="0.25">
      <c r="A133" s="6" t="s">
        <v>29</v>
      </c>
      <c r="B133" s="26"/>
      <c r="C133" s="26"/>
      <c r="D133" s="26"/>
      <c r="E133" s="15">
        <f t="shared" ref="E133:E140" si="9">IFERROR(((D133-C133)/C133),(IF(D133=0,0,1)))*100</f>
        <v>0</v>
      </c>
    </row>
    <row r="134" spans="1:5" x14ac:dyDescent="0.25">
      <c r="A134" s="6" t="s">
        <v>30</v>
      </c>
      <c r="B134" s="26"/>
      <c r="C134" s="26"/>
      <c r="D134" s="26"/>
      <c r="E134" s="15">
        <f t="shared" si="9"/>
        <v>0</v>
      </c>
    </row>
    <row r="135" spans="1:5" x14ac:dyDescent="0.25">
      <c r="A135" s="6" t="s">
        <v>31</v>
      </c>
      <c r="B135" s="26"/>
      <c r="C135" s="26"/>
      <c r="D135" s="26"/>
      <c r="E135" s="15">
        <f t="shared" si="9"/>
        <v>0</v>
      </c>
    </row>
    <row r="136" spans="1:5" x14ac:dyDescent="0.25">
      <c r="A136" s="6" t="s">
        <v>32</v>
      </c>
      <c r="B136" s="26"/>
      <c r="C136" s="26"/>
      <c r="D136" s="26"/>
      <c r="E136" s="15">
        <f t="shared" si="9"/>
        <v>0</v>
      </c>
    </row>
    <row r="137" spans="1:5" x14ac:dyDescent="0.25">
      <c r="A137" s="6" t="s">
        <v>33</v>
      </c>
      <c r="B137" s="26"/>
      <c r="C137" s="26"/>
      <c r="D137" s="26"/>
      <c r="E137" s="15">
        <f t="shared" si="9"/>
        <v>0</v>
      </c>
    </row>
    <row r="138" spans="1:5" x14ac:dyDescent="0.25">
      <c r="A138" s="6" t="s">
        <v>34</v>
      </c>
      <c r="B138" s="26"/>
      <c r="C138" s="26"/>
      <c r="D138" s="26"/>
      <c r="E138" s="15">
        <f t="shared" si="9"/>
        <v>0</v>
      </c>
    </row>
    <row r="139" spans="1:5" x14ac:dyDescent="0.25">
      <c r="A139" s="6" t="s">
        <v>35</v>
      </c>
      <c r="B139" s="26"/>
      <c r="C139" s="26"/>
      <c r="D139" s="26"/>
      <c r="E139" s="13">
        <f t="shared" si="9"/>
        <v>0</v>
      </c>
    </row>
    <row r="140" spans="1:5" x14ac:dyDescent="0.25">
      <c r="A140" s="10" t="s">
        <v>36</v>
      </c>
      <c r="B140" s="18">
        <f>SUM(B132:B139)</f>
        <v>0</v>
      </c>
      <c r="C140" s="18">
        <f>SUM(C132:C139)</f>
        <v>0</v>
      </c>
      <c r="D140" s="17">
        <f>SUM(D132:D139)</f>
        <v>0</v>
      </c>
      <c r="E140" s="15">
        <f t="shared" si="9"/>
        <v>0</v>
      </c>
    </row>
    <row r="143" spans="1:5" x14ac:dyDescent="0.25">
      <c r="A143" t="s">
        <v>340</v>
      </c>
    </row>
    <row r="144" spans="1:5" x14ac:dyDescent="0.25">
      <c r="A144" s="6"/>
      <c r="B144" s="8">
        <v>2011</v>
      </c>
      <c r="C144" s="8">
        <v>2012</v>
      </c>
      <c r="D144" s="8">
        <v>2013</v>
      </c>
      <c r="E144" s="8" t="s">
        <v>0</v>
      </c>
    </row>
    <row r="145" spans="1:5" x14ac:dyDescent="0.25">
      <c r="A145" s="10" t="s">
        <v>27</v>
      </c>
      <c r="B145" s="9" t="s">
        <v>1</v>
      </c>
      <c r="C145" s="9" t="s">
        <v>2</v>
      </c>
      <c r="D145" s="9" t="s">
        <v>25</v>
      </c>
      <c r="E145" s="3" t="s">
        <v>26</v>
      </c>
    </row>
    <row r="146" spans="1:5" x14ac:dyDescent="0.25">
      <c r="A146" s="6" t="s">
        <v>28</v>
      </c>
      <c r="B146" s="26"/>
      <c r="C146" s="26"/>
      <c r="D146" s="26"/>
      <c r="E146" s="15">
        <f>IFERROR(((D146-C146)/C146),(IF(D146=0,0,1)))*100</f>
        <v>0</v>
      </c>
    </row>
    <row r="147" spans="1:5" x14ac:dyDescent="0.25">
      <c r="A147" s="6" t="s">
        <v>29</v>
      </c>
      <c r="B147" s="26"/>
      <c r="C147" s="26"/>
      <c r="D147" s="26"/>
      <c r="E147" s="15">
        <f t="shared" ref="E147:E154" si="10">IFERROR(((D147-C147)/C147),(IF(D147=0,0,1)))*100</f>
        <v>0</v>
      </c>
    </row>
    <row r="148" spans="1:5" x14ac:dyDescent="0.25">
      <c r="A148" s="6" t="s">
        <v>30</v>
      </c>
      <c r="B148" s="26"/>
      <c r="C148" s="26"/>
      <c r="D148" s="26"/>
      <c r="E148" s="15">
        <f t="shared" si="10"/>
        <v>0</v>
      </c>
    </row>
    <row r="149" spans="1:5" x14ac:dyDescent="0.25">
      <c r="A149" s="6" t="s">
        <v>31</v>
      </c>
      <c r="B149" s="26"/>
      <c r="C149" s="26"/>
      <c r="D149" s="26"/>
      <c r="E149" s="15">
        <f t="shared" si="10"/>
        <v>0</v>
      </c>
    </row>
    <row r="150" spans="1:5" x14ac:dyDescent="0.25">
      <c r="A150" s="6" t="s">
        <v>32</v>
      </c>
      <c r="B150" s="26"/>
      <c r="C150" s="26"/>
      <c r="D150" s="26"/>
      <c r="E150" s="15">
        <f t="shared" si="10"/>
        <v>0</v>
      </c>
    </row>
    <row r="151" spans="1:5" x14ac:dyDescent="0.25">
      <c r="A151" s="6" t="s">
        <v>33</v>
      </c>
      <c r="B151" s="26"/>
      <c r="C151" s="26"/>
      <c r="D151" s="26"/>
      <c r="E151" s="15">
        <f t="shared" si="10"/>
        <v>0</v>
      </c>
    </row>
    <row r="152" spans="1:5" x14ac:dyDescent="0.25">
      <c r="A152" s="6" t="s">
        <v>34</v>
      </c>
      <c r="B152" s="26"/>
      <c r="C152" s="26"/>
      <c r="D152" s="26"/>
      <c r="E152" s="15">
        <f t="shared" si="10"/>
        <v>0</v>
      </c>
    </row>
    <row r="153" spans="1:5" x14ac:dyDescent="0.25">
      <c r="A153" s="6" t="s">
        <v>35</v>
      </c>
      <c r="B153" s="26"/>
      <c r="C153" s="26"/>
      <c r="D153" s="26"/>
      <c r="E153" s="13">
        <f t="shared" si="10"/>
        <v>0</v>
      </c>
    </row>
    <row r="154" spans="1:5" x14ac:dyDescent="0.25">
      <c r="A154" s="10" t="s">
        <v>36</v>
      </c>
      <c r="B154" s="18">
        <f>SUM(B146:B153)</f>
        <v>0</v>
      </c>
      <c r="C154" s="18">
        <f>SUM(C146:C153)</f>
        <v>0</v>
      </c>
      <c r="D154" s="17">
        <f>SUM(D146:D153)</f>
        <v>0</v>
      </c>
      <c r="E154" s="15">
        <f t="shared" si="10"/>
        <v>0</v>
      </c>
    </row>
    <row r="157" spans="1:5" x14ac:dyDescent="0.25">
      <c r="A157" t="s">
        <v>340</v>
      </c>
    </row>
    <row r="158" spans="1:5" x14ac:dyDescent="0.25">
      <c r="A158" s="6"/>
      <c r="B158" s="8">
        <v>2011</v>
      </c>
      <c r="C158" s="8">
        <v>2012</v>
      </c>
      <c r="D158" s="8">
        <v>2013</v>
      </c>
      <c r="E158" s="8" t="s">
        <v>0</v>
      </c>
    </row>
    <row r="159" spans="1:5" x14ac:dyDescent="0.25">
      <c r="A159" s="10" t="s">
        <v>27</v>
      </c>
      <c r="B159" s="9" t="s">
        <v>1</v>
      </c>
      <c r="C159" s="9" t="s">
        <v>2</v>
      </c>
      <c r="D159" s="9" t="s">
        <v>25</v>
      </c>
      <c r="E159" s="3" t="s">
        <v>26</v>
      </c>
    </row>
    <row r="160" spans="1:5" x14ac:dyDescent="0.25">
      <c r="A160" s="6" t="s">
        <v>28</v>
      </c>
      <c r="B160" s="26"/>
      <c r="C160" s="26"/>
      <c r="D160" s="26"/>
      <c r="E160" s="15">
        <f>IFERROR(((D160-C160)/C160),(IF(D160=0,0,1)))*100</f>
        <v>0</v>
      </c>
    </row>
    <row r="161" spans="1:5" x14ac:dyDescent="0.25">
      <c r="A161" s="6" t="s">
        <v>29</v>
      </c>
      <c r="B161" s="26"/>
      <c r="C161" s="26"/>
      <c r="D161" s="26"/>
      <c r="E161" s="15">
        <f t="shared" ref="E161:E168" si="11">IFERROR(((D161-C161)/C161),(IF(D161=0,0,1)))*100</f>
        <v>0</v>
      </c>
    </row>
    <row r="162" spans="1:5" x14ac:dyDescent="0.25">
      <c r="A162" s="6" t="s">
        <v>30</v>
      </c>
      <c r="B162" s="26"/>
      <c r="C162" s="26"/>
      <c r="D162" s="26"/>
      <c r="E162" s="15">
        <f t="shared" si="11"/>
        <v>0</v>
      </c>
    </row>
    <row r="163" spans="1:5" x14ac:dyDescent="0.25">
      <c r="A163" s="6" t="s">
        <v>31</v>
      </c>
      <c r="B163" s="26"/>
      <c r="C163" s="26"/>
      <c r="D163" s="26"/>
      <c r="E163" s="15">
        <f t="shared" si="11"/>
        <v>0</v>
      </c>
    </row>
    <row r="164" spans="1:5" x14ac:dyDescent="0.25">
      <c r="A164" s="6" t="s">
        <v>32</v>
      </c>
      <c r="B164" s="26"/>
      <c r="C164" s="26"/>
      <c r="D164" s="26"/>
      <c r="E164" s="15">
        <f t="shared" si="11"/>
        <v>0</v>
      </c>
    </row>
    <row r="165" spans="1:5" x14ac:dyDescent="0.25">
      <c r="A165" s="6" t="s">
        <v>33</v>
      </c>
      <c r="B165" s="26"/>
      <c r="C165" s="26"/>
      <c r="D165" s="26"/>
      <c r="E165" s="15">
        <f t="shared" si="11"/>
        <v>0</v>
      </c>
    </row>
    <row r="166" spans="1:5" x14ac:dyDescent="0.25">
      <c r="A166" s="6" t="s">
        <v>34</v>
      </c>
      <c r="B166" s="26"/>
      <c r="C166" s="26"/>
      <c r="D166" s="26"/>
      <c r="E166" s="15">
        <f t="shared" si="11"/>
        <v>0</v>
      </c>
    </row>
    <row r="167" spans="1:5" x14ac:dyDescent="0.25">
      <c r="A167" s="6" t="s">
        <v>35</v>
      </c>
      <c r="B167" s="26"/>
      <c r="C167" s="26"/>
      <c r="D167" s="26"/>
      <c r="E167" s="13">
        <f t="shared" si="11"/>
        <v>0</v>
      </c>
    </row>
    <row r="168" spans="1:5" x14ac:dyDescent="0.25">
      <c r="A168" s="10" t="s">
        <v>36</v>
      </c>
      <c r="B168" s="18">
        <f>SUM(B160:B167)</f>
        <v>0</v>
      </c>
      <c r="C168" s="18">
        <f>SUM(C160:C167)</f>
        <v>0</v>
      </c>
      <c r="D168" s="17">
        <f>SUM(D160:D167)</f>
        <v>0</v>
      </c>
      <c r="E168" s="15">
        <f t="shared" si="11"/>
        <v>0</v>
      </c>
    </row>
    <row r="171" spans="1:5" x14ac:dyDescent="0.25">
      <c r="A171" t="s">
        <v>340</v>
      </c>
    </row>
    <row r="172" spans="1:5" x14ac:dyDescent="0.25">
      <c r="A172" s="6"/>
      <c r="B172" s="8">
        <v>2011</v>
      </c>
      <c r="C172" s="8">
        <v>2012</v>
      </c>
      <c r="D172" s="8">
        <v>2013</v>
      </c>
      <c r="E172" s="8" t="s">
        <v>0</v>
      </c>
    </row>
    <row r="173" spans="1:5" x14ac:dyDescent="0.25">
      <c r="A173" s="10" t="s">
        <v>27</v>
      </c>
      <c r="B173" s="9" t="s">
        <v>1</v>
      </c>
      <c r="C173" s="9" t="s">
        <v>2</v>
      </c>
      <c r="D173" s="9" t="s">
        <v>25</v>
      </c>
      <c r="E173" s="3" t="s">
        <v>26</v>
      </c>
    </row>
    <row r="174" spans="1:5" x14ac:dyDescent="0.25">
      <c r="A174" s="6" t="s">
        <v>28</v>
      </c>
      <c r="B174" s="26"/>
      <c r="C174" s="26"/>
      <c r="D174" s="26"/>
      <c r="E174" s="15">
        <f>IFERROR(((D174-C174)/C174),(IF(D174=0,0,1)))*100</f>
        <v>0</v>
      </c>
    </row>
    <row r="175" spans="1:5" x14ac:dyDescent="0.25">
      <c r="A175" s="6" t="s">
        <v>29</v>
      </c>
      <c r="B175" s="26"/>
      <c r="C175" s="26"/>
      <c r="D175" s="26"/>
      <c r="E175" s="15">
        <f t="shared" ref="E175:E182" si="12">IFERROR(((D175-C175)/C175),(IF(D175=0,0,1)))*100</f>
        <v>0</v>
      </c>
    </row>
    <row r="176" spans="1:5" x14ac:dyDescent="0.25">
      <c r="A176" s="6" t="s">
        <v>30</v>
      </c>
      <c r="B176" s="26"/>
      <c r="C176" s="26"/>
      <c r="D176" s="26"/>
      <c r="E176" s="15">
        <f t="shared" si="12"/>
        <v>0</v>
      </c>
    </row>
    <row r="177" spans="1:5" x14ac:dyDescent="0.25">
      <c r="A177" s="6" t="s">
        <v>31</v>
      </c>
      <c r="B177" s="26"/>
      <c r="C177" s="26"/>
      <c r="D177" s="26"/>
      <c r="E177" s="15">
        <f t="shared" si="12"/>
        <v>0</v>
      </c>
    </row>
    <row r="178" spans="1:5" x14ac:dyDescent="0.25">
      <c r="A178" s="6" t="s">
        <v>32</v>
      </c>
      <c r="B178" s="26"/>
      <c r="C178" s="26"/>
      <c r="D178" s="26"/>
      <c r="E178" s="15">
        <f t="shared" si="12"/>
        <v>0</v>
      </c>
    </row>
    <row r="179" spans="1:5" x14ac:dyDescent="0.25">
      <c r="A179" s="6" t="s">
        <v>33</v>
      </c>
      <c r="B179" s="26"/>
      <c r="C179" s="26"/>
      <c r="D179" s="26"/>
      <c r="E179" s="15">
        <f t="shared" si="12"/>
        <v>0</v>
      </c>
    </row>
    <row r="180" spans="1:5" x14ac:dyDescent="0.25">
      <c r="A180" s="6" t="s">
        <v>34</v>
      </c>
      <c r="B180" s="26"/>
      <c r="C180" s="26"/>
      <c r="D180" s="26"/>
      <c r="E180" s="15">
        <f t="shared" si="12"/>
        <v>0</v>
      </c>
    </row>
    <row r="181" spans="1:5" x14ac:dyDescent="0.25">
      <c r="A181" s="6" t="s">
        <v>35</v>
      </c>
      <c r="B181" s="26"/>
      <c r="C181" s="26"/>
      <c r="D181" s="26"/>
      <c r="E181" s="13">
        <f t="shared" si="12"/>
        <v>0</v>
      </c>
    </row>
    <row r="182" spans="1:5" x14ac:dyDescent="0.25">
      <c r="A182" s="10" t="s">
        <v>36</v>
      </c>
      <c r="B182" s="18">
        <f>SUM(B174:B181)</f>
        <v>0</v>
      </c>
      <c r="C182" s="18">
        <f>SUM(C174:C181)</f>
        <v>0</v>
      </c>
      <c r="D182" s="17">
        <f>SUM(D174:D181)</f>
        <v>0</v>
      </c>
      <c r="E182" s="15">
        <f t="shared" si="12"/>
        <v>0</v>
      </c>
    </row>
    <row r="185" spans="1:5" x14ac:dyDescent="0.25">
      <c r="A185" t="s">
        <v>340</v>
      </c>
    </row>
    <row r="186" spans="1:5" x14ac:dyDescent="0.25">
      <c r="A186" s="6"/>
      <c r="B186" s="8">
        <v>2011</v>
      </c>
      <c r="C186" s="8">
        <v>2012</v>
      </c>
      <c r="D186" s="8">
        <v>2013</v>
      </c>
      <c r="E186" s="8" t="s">
        <v>0</v>
      </c>
    </row>
    <row r="187" spans="1:5" x14ac:dyDescent="0.25">
      <c r="A187" s="10" t="s">
        <v>27</v>
      </c>
      <c r="B187" s="9" t="s">
        <v>1</v>
      </c>
      <c r="C187" s="9" t="s">
        <v>2</v>
      </c>
      <c r="D187" s="9" t="s">
        <v>25</v>
      </c>
      <c r="E187" s="3" t="s">
        <v>26</v>
      </c>
    </row>
    <row r="188" spans="1:5" x14ac:dyDescent="0.25">
      <c r="A188" s="6" t="s">
        <v>28</v>
      </c>
      <c r="B188" s="26"/>
      <c r="C188" s="26"/>
      <c r="D188" s="26"/>
      <c r="E188" s="15">
        <f>IFERROR(((D188-C188)/C188),(IF(D188=0,0,1)))*100</f>
        <v>0</v>
      </c>
    </row>
    <row r="189" spans="1:5" x14ac:dyDescent="0.25">
      <c r="A189" s="6" t="s">
        <v>29</v>
      </c>
      <c r="B189" s="26"/>
      <c r="C189" s="26"/>
      <c r="D189" s="26"/>
      <c r="E189" s="15">
        <f t="shared" ref="E189:E196" si="13">IFERROR(((D189-C189)/C189),(IF(D189=0,0,1)))*100</f>
        <v>0</v>
      </c>
    </row>
    <row r="190" spans="1:5" x14ac:dyDescent="0.25">
      <c r="A190" s="6" t="s">
        <v>30</v>
      </c>
      <c r="B190" s="26"/>
      <c r="C190" s="26"/>
      <c r="D190" s="26"/>
      <c r="E190" s="15">
        <f t="shared" si="13"/>
        <v>0</v>
      </c>
    </row>
    <row r="191" spans="1:5" x14ac:dyDescent="0.25">
      <c r="A191" s="6" t="s">
        <v>31</v>
      </c>
      <c r="B191" s="26"/>
      <c r="C191" s="26"/>
      <c r="D191" s="26"/>
      <c r="E191" s="15">
        <f t="shared" si="13"/>
        <v>0</v>
      </c>
    </row>
    <row r="192" spans="1:5" x14ac:dyDescent="0.25">
      <c r="A192" s="6" t="s">
        <v>32</v>
      </c>
      <c r="B192" s="26"/>
      <c r="C192" s="26"/>
      <c r="D192" s="26"/>
      <c r="E192" s="15">
        <f t="shared" si="13"/>
        <v>0</v>
      </c>
    </row>
    <row r="193" spans="1:5" x14ac:dyDescent="0.25">
      <c r="A193" s="6" t="s">
        <v>33</v>
      </c>
      <c r="B193" s="26"/>
      <c r="C193" s="26"/>
      <c r="D193" s="26"/>
      <c r="E193" s="15">
        <f t="shared" si="13"/>
        <v>0</v>
      </c>
    </row>
    <row r="194" spans="1:5" x14ac:dyDescent="0.25">
      <c r="A194" s="6" t="s">
        <v>34</v>
      </c>
      <c r="B194" s="26"/>
      <c r="C194" s="26"/>
      <c r="D194" s="26"/>
      <c r="E194" s="15">
        <f t="shared" si="13"/>
        <v>0</v>
      </c>
    </row>
    <row r="195" spans="1:5" x14ac:dyDescent="0.25">
      <c r="A195" s="6" t="s">
        <v>35</v>
      </c>
      <c r="B195" s="26"/>
      <c r="C195" s="26"/>
      <c r="D195" s="26"/>
      <c r="E195" s="13">
        <f t="shared" si="13"/>
        <v>0</v>
      </c>
    </row>
    <row r="196" spans="1:5" x14ac:dyDescent="0.25">
      <c r="A196" s="10" t="s">
        <v>36</v>
      </c>
      <c r="B196" s="18">
        <f>SUM(B188:B195)</f>
        <v>0</v>
      </c>
      <c r="C196" s="18">
        <f>SUM(C188:C195)</f>
        <v>0</v>
      </c>
      <c r="D196" s="17">
        <f>SUM(D188:D195)</f>
        <v>0</v>
      </c>
      <c r="E196" s="15">
        <f t="shared" si="13"/>
        <v>0</v>
      </c>
    </row>
    <row r="199" spans="1:5" x14ac:dyDescent="0.25">
      <c r="A199" t="s">
        <v>340</v>
      </c>
    </row>
    <row r="200" spans="1:5" x14ac:dyDescent="0.25">
      <c r="A200" s="6"/>
      <c r="B200" s="8">
        <v>2011</v>
      </c>
      <c r="C200" s="8">
        <v>2012</v>
      </c>
      <c r="D200" s="8">
        <v>2013</v>
      </c>
      <c r="E200" s="8" t="s">
        <v>0</v>
      </c>
    </row>
    <row r="201" spans="1:5" x14ac:dyDescent="0.25">
      <c r="A201" s="10" t="s">
        <v>27</v>
      </c>
      <c r="B201" s="9" t="s">
        <v>1</v>
      </c>
      <c r="C201" s="9" t="s">
        <v>2</v>
      </c>
      <c r="D201" s="9" t="s">
        <v>25</v>
      </c>
      <c r="E201" s="3" t="s">
        <v>26</v>
      </c>
    </row>
    <row r="202" spans="1:5" x14ac:dyDescent="0.25">
      <c r="A202" s="6" t="s">
        <v>28</v>
      </c>
      <c r="B202" s="26"/>
      <c r="C202" s="26"/>
      <c r="D202" s="26"/>
      <c r="E202" s="15">
        <f>IFERROR(((D202-C202)/C202),(IF(D202=0,0,1)))*100</f>
        <v>0</v>
      </c>
    </row>
    <row r="203" spans="1:5" x14ac:dyDescent="0.25">
      <c r="A203" s="6" t="s">
        <v>29</v>
      </c>
      <c r="B203" s="26"/>
      <c r="C203" s="26"/>
      <c r="D203" s="26"/>
      <c r="E203" s="15">
        <f t="shared" ref="E203:E210" si="14">IFERROR(((D203-C203)/C203),(IF(D203=0,0,1)))*100</f>
        <v>0</v>
      </c>
    </row>
    <row r="204" spans="1:5" x14ac:dyDescent="0.25">
      <c r="A204" s="6" t="s">
        <v>30</v>
      </c>
      <c r="B204" s="26"/>
      <c r="C204" s="26"/>
      <c r="D204" s="26"/>
      <c r="E204" s="15">
        <f t="shared" si="14"/>
        <v>0</v>
      </c>
    </row>
    <row r="205" spans="1:5" x14ac:dyDescent="0.25">
      <c r="A205" s="6" t="s">
        <v>31</v>
      </c>
      <c r="B205" s="26"/>
      <c r="C205" s="26"/>
      <c r="D205" s="26"/>
      <c r="E205" s="15">
        <f t="shared" si="14"/>
        <v>0</v>
      </c>
    </row>
    <row r="206" spans="1:5" x14ac:dyDescent="0.25">
      <c r="A206" s="6" t="s">
        <v>32</v>
      </c>
      <c r="B206" s="26"/>
      <c r="C206" s="26"/>
      <c r="D206" s="26"/>
      <c r="E206" s="15">
        <f t="shared" si="14"/>
        <v>0</v>
      </c>
    </row>
    <row r="207" spans="1:5" x14ac:dyDescent="0.25">
      <c r="A207" s="6" t="s">
        <v>33</v>
      </c>
      <c r="B207" s="26"/>
      <c r="C207" s="26"/>
      <c r="D207" s="26"/>
      <c r="E207" s="15">
        <f t="shared" si="14"/>
        <v>0</v>
      </c>
    </row>
    <row r="208" spans="1:5" x14ac:dyDescent="0.25">
      <c r="A208" s="6" t="s">
        <v>34</v>
      </c>
      <c r="B208" s="26"/>
      <c r="C208" s="26"/>
      <c r="D208" s="26"/>
      <c r="E208" s="15">
        <f t="shared" si="14"/>
        <v>0</v>
      </c>
    </row>
    <row r="209" spans="1:5" x14ac:dyDescent="0.25">
      <c r="A209" s="6" t="s">
        <v>35</v>
      </c>
      <c r="B209" s="26"/>
      <c r="C209" s="26"/>
      <c r="D209" s="26"/>
      <c r="E209" s="13">
        <f t="shared" si="14"/>
        <v>0</v>
      </c>
    </row>
    <row r="210" spans="1:5" x14ac:dyDescent="0.25">
      <c r="A210" s="10" t="s">
        <v>36</v>
      </c>
      <c r="B210" s="18">
        <f>SUM(B202:B209)</f>
        <v>0</v>
      </c>
      <c r="C210" s="18">
        <f>SUM(C202:C209)</f>
        <v>0</v>
      </c>
      <c r="D210" s="17">
        <f>SUM(D202:D209)</f>
        <v>0</v>
      </c>
      <c r="E210" s="15">
        <f t="shared" si="1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0"/>
  <sheetViews>
    <sheetView workbookViewId="0">
      <selection activeCell="D28" sqref="D28"/>
    </sheetView>
  </sheetViews>
  <sheetFormatPr defaultRowHeight="15" x14ac:dyDescent="0.25"/>
  <cols>
    <col min="1" max="1" width="20.28515625" bestFit="1" customWidth="1"/>
    <col min="2" max="2" width="13.85546875" customWidth="1"/>
    <col min="3" max="3" width="14.42578125" customWidth="1"/>
    <col min="4" max="4" width="13.42578125" customWidth="1"/>
    <col min="5" max="5" width="13.5703125" customWidth="1"/>
  </cols>
  <sheetData>
    <row r="3" spans="1:5" x14ac:dyDescent="0.25">
      <c r="A3" t="s">
        <v>340</v>
      </c>
    </row>
    <row r="4" spans="1:5" x14ac:dyDescent="0.25">
      <c r="A4" s="6"/>
      <c r="B4" s="8">
        <v>2011</v>
      </c>
      <c r="C4" s="8">
        <v>2012</v>
      </c>
      <c r="D4" s="8">
        <v>2013</v>
      </c>
      <c r="E4" s="8" t="s">
        <v>0</v>
      </c>
    </row>
    <row r="5" spans="1:5" x14ac:dyDescent="0.25">
      <c r="A5" s="10" t="s">
        <v>27</v>
      </c>
      <c r="B5" s="9" t="s">
        <v>1</v>
      </c>
      <c r="C5" s="9" t="s">
        <v>2</v>
      </c>
      <c r="D5" s="9" t="s">
        <v>25</v>
      </c>
      <c r="E5" s="3" t="s">
        <v>26</v>
      </c>
    </row>
    <row r="6" spans="1:5" x14ac:dyDescent="0.25">
      <c r="A6" s="6" t="s">
        <v>28</v>
      </c>
      <c r="B6" s="26"/>
      <c r="C6" s="26"/>
      <c r="D6" s="26"/>
      <c r="E6" s="15">
        <f>IFERROR(((D6-C6)/C6),(IF(D6=0,0,1)))*100</f>
        <v>0</v>
      </c>
    </row>
    <row r="7" spans="1:5" x14ac:dyDescent="0.25">
      <c r="A7" s="6" t="s">
        <v>29</v>
      </c>
      <c r="B7" s="26"/>
      <c r="C7" s="26"/>
      <c r="D7" s="26"/>
      <c r="E7" s="15">
        <f t="shared" ref="E7:E14" si="0">IFERROR(((D7-C7)/C7),(IF(D7=0,0,1)))*100</f>
        <v>0</v>
      </c>
    </row>
    <row r="8" spans="1:5" x14ac:dyDescent="0.25">
      <c r="A8" s="6" t="s">
        <v>30</v>
      </c>
      <c r="B8" s="26"/>
      <c r="C8" s="26"/>
      <c r="D8" s="26"/>
      <c r="E8" s="15">
        <f t="shared" si="0"/>
        <v>0</v>
      </c>
    </row>
    <row r="9" spans="1:5" x14ac:dyDescent="0.25">
      <c r="A9" s="6" t="s">
        <v>31</v>
      </c>
      <c r="B9" s="26"/>
      <c r="C9" s="26"/>
      <c r="D9" s="26"/>
      <c r="E9" s="15">
        <f t="shared" si="0"/>
        <v>0</v>
      </c>
    </row>
    <row r="10" spans="1:5" x14ac:dyDescent="0.25">
      <c r="A10" s="6" t="s">
        <v>32</v>
      </c>
      <c r="B10" s="26"/>
      <c r="C10" s="26"/>
      <c r="D10" s="26"/>
      <c r="E10" s="15">
        <f t="shared" si="0"/>
        <v>0</v>
      </c>
    </row>
    <row r="11" spans="1:5" x14ac:dyDescent="0.25">
      <c r="A11" s="6" t="s">
        <v>33</v>
      </c>
      <c r="B11" s="26"/>
      <c r="C11" s="26"/>
      <c r="D11" s="26"/>
      <c r="E11" s="15">
        <f t="shared" si="0"/>
        <v>0</v>
      </c>
    </row>
    <row r="12" spans="1:5" x14ac:dyDescent="0.25">
      <c r="A12" s="6" t="s">
        <v>34</v>
      </c>
      <c r="B12" s="26"/>
      <c r="C12" s="26"/>
      <c r="D12" s="26"/>
      <c r="E12" s="15">
        <f t="shared" si="0"/>
        <v>0</v>
      </c>
    </row>
    <row r="13" spans="1:5" x14ac:dyDescent="0.25">
      <c r="A13" s="6" t="s">
        <v>35</v>
      </c>
      <c r="B13" s="26"/>
      <c r="C13" s="26"/>
      <c r="D13" s="26"/>
      <c r="E13" s="13">
        <f t="shared" si="0"/>
        <v>0</v>
      </c>
    </row>
    <row r="14" spans="1:5" x14ac:dyDescent="0.25">
      <c r="A14" s="10" t="s">
        <v>36</v>
      </c>
      <c r="B14" s="18">
        <f>SUM(B6:B13)</f>
        <v>0</v>
      </c>
      <c r="C14" s="18">
        <f>SUM(C6:C13)</f>
        <v>0</v>
      </c>
      <c r="D14" s="17">
        <f>SUM(D6:D13)</f>
        <v>0</v>
      </c>
      <c r="E14" s="15">
        <f t="shared" si="0"/>
        <v>0</v>
      </c>
    </row>
    <row r="17" spans="1:5" x14ac:dyDescent="0.25">
      <c r="A17" t="s">
        <v>340</v>
      </c>
    </row>
    <row r="18" spans="1:5" x14ac:dyDescent="0.25">
      <c r="A18" s="6"/>
      <c r="B18" s="8">
        <v>2011</v>
      </c>
      <c r="C18" s="8">
        <v>2012</v>
      </c>
      <c r="D18" s="8">
        <v>2013</v>
      </c>
      <c r="E18" s="8" t="s">
        <v>0</v>
      </c>
    </row>
    <row r="19" spans="1:5" x14ac:dyDescent="0.25">
      <c r="A19" s="10" t="s">
        <v>27</v>
      </c>
      <c r="B19" s="9" t="s">
        <v>1</v>
      </c>
      <c r="C19" s="9" t="s">
        <v>2</v>
      </c>
      <c r="D19" s="9" t="s">
        <v>25</v>
      </c>
      <c r="E19" s="3" t="s">
        <v>26</v>
      </c>
    </row>
    <row r="20" spans="1:5" x14ac:dyDescent="0.25">
      <c r="A20" s="6" t="s">
        <v>28</v>
      </c>
      <c r="B20" s="26"/>
      <c r="C20" s="26"/>
      <c r="D20" s="26"/>
      <c r="E20" s="15">
        <f>IFERROR(((D20-C20)/C20),(IF(D20=0,0,1)))*100</f>
        <v>0</v>
      </c>
    </row>
    <row r="21" spans="1:5" x14ac:dyDescent="0.25">
      <c r="A21" s="6" t="s">
        <v>29</v>
      </c>
      <c r="B21" s="26"/>
      <c r="C21" s="26"/>
      <c r="D21" s="26"/>
      <c r="E21" s="15">
        <f t="shared" ref="E21:E28" si="1">IFERROR(((D21-C21)/C21),(IF(D21=0,0,1)))*100</f>
        <v>0</v>
      </c>
    </row>
    <row r="22" spans="1:5" x14ac:dyDescent="0.25">
      <c r="A22" s="6" t="s">
        <v>30</v>
      </c>
      <c r="B22" s="26"/>
      <c r="C22" s="26"/>
      <c r="D22" s="26"/>
      <c r="E22" s="15">
        <f t="shared" si="1"/>
        <v>0</v>
      </c>
    </row>
    <row r="23" spans="1:5" x14ac:dyDescent="0.25">
      <c r="A23" s="6" t="s">
        <v>31</v>
      </c>
      <c r="B23" s="26"/>
      <c r="C23" s="26"/>
      <c r="D23" s="26"/>
      <c r="E23" s="15">
        <f t="shared" si="1"/>
        <v>0</v>
      </c>
    </row>
    <row r="24" spans="1:5" x14ac:dyDescent="0.25">
      <c r="A24" s="6" t="s">
        <v>32</v>
      </c>
      <c r="B24" s="26"/>
      <c r="C24" s="26"/>
      <c r="D24" s="26"/>
      <c r="E24" s="15">
        <f t="shared" si="1"/>
        <v>0</v>
      </c>
    </row>
    <row r="25" spans="1:5" x14ac:dyDescent="0.25">
      <c r="A25" s="6" t="s">
        <v>33</v>
      </c>
      <c r="B25" s="26"/>
      <c r="C25" s="26"/>
      <c r="D25" s="26"/>
      <c r="E25" s="15">
        <f t="shared" si="1"/>
        <v>0</v>
      </c>
    </row>
    <row r="26" spans="1:5" x14ac:dyDescent="0.25">
      <c r="A26" s="6" t="s">
        <v>34</v>
      </c>
      <c r="B26" s="26"/>
      <c r="C26" s="26"/>
      <c r="D26" s="26"/>
      <c r="E26" s="15">
        <f t="shared" si="1"/>
        <v>0</v>
      </c>
    </row>
    <row r="27" spans="1:5" x14ac:dyDescent="0.25">
      <c r="A27" s="6" t="s">
        <v>35</v>
      </c>
      <c r="B27" s="26"/>
      <c r="C27" s="26"/>
      <c r="D27" s="26"/>
      <c r="E27" s="13">
        <f t="shared" si="1"/>
        <v>0</v>
      </c>
    </row>
    <row r="28" spans="1:5" x14ac:dyDescent="0.25">
      <c r="A28" s="10" t="s">
        <v>36</v>
      </c>
      <c r="B28" s="18">
        <f>SUM(B20:B27)</f>
        <v>0</v>
      </c>
      <c r="C28" s="18">
        <f>SUM(C20:C27)</f>
        <v>0</v>
      </c>
      <c r="D28" s="17">
        <f>SUM(D20:D27)</f>
        <v>0</v>
      </c>
      <c r="E28" s="15">
        <f t="shared" si="1"/>
        <v>0</v>
      </c>
    </row>
    <row r="31" spans="1:5" x14ac:dyDescent="0.25">
      <c r="A31" t="s">
        <v>340</v>
      </c>
    </row>
    <row r="32" spans="1:5" x14ac:dyDescent="0.25">
      <c r="A32" s="6"/>
      <c r="B32" s="8">
        <v>2011</v>
      </c>
      <c r="C32" s="8">
        <v>2012</v>
      </c>
      <c r="D32" s="8">
        <v>2013</v>
      </c>
      <c r="E32" s="8" t="s">
        <v>0</v>
      </c>
    </row>
    <row r="33" spans="1:5" x14ac:dyDescent="0.25">
      <c r="A33" s="10" t="s">
        <v>27</v>
      </c>
      <c r="B33" s="9" t="s">
        <v>1</v>
      </c>
      <c r="C33" s="9" t="s">
        <v>2</v>
      </c>
      <c r="D33" s="9" t="s">
        <v>25</v>
      </c>
      <c r="E33" s="3" t="s">
        <v>26</v>
      </c>
    </row>
    <row r="34" spans="1:5" x14ac:dyDescent="0.25">
      <c r="A34" s="6" t="s">
        <v>28</v>
      </c>
      <c r="B34" s="26"/>
      <c r="C34" s="26"/>
      <c r="D34" s="26"/>
      <c r="E34" s="15">
        <f>IFERROR(((D34-C34)/C34),(IF(D34=0,0,1)))*100</f>
        <v>0</v>
      </c>
    </row>
    <row r="35" spans="1:5" x14ac:dyDescent="0.25">
      <c r="A35" s="6" t="s">
        <v>29</v>
      </c>
      <c r="B35" s="26"/>
      <c r="C35" s="26"/>
      <c r="D35" s="26"/>
      <c r="E35" s="15">
        <f t="shared" ref="E35:E42" si="2">IFERROR(((D35-C35)/C35),(IF(D35=0,0,1)))*100</f>
        <v>0</v>
      </c>
    </row>
    <row r="36" spans="1:5" x14ac:dyDescent="0.25">
      <c r="A36" s="6" t="s">
        <v>30</v>
      </c>
      <c r="B36" s="26"/>
      <c r="C36" s="26"/>
      <c r="D36" s="26"/>
      <c r="E36" s="15">
        <f t="shared" si="2"/>
        <v>0</v>
      </c>
    </row>
    <row r="37" spans="1:5" x14ac:dyDescent="0.25">
      <c r="A37" s="6" t="s">
        <v>31</v>
      </c>
      <c r="B37" s="26"/>
      <c r="C37" s="26"/>
      <c r="D37" s="26"/>
      <c r="E37" s="15">
        <f t="shared" si="2"/>
        <v>0</v>
      </c>
    </row>
    <row r="38" spans="1:5" x14ac:dyDescent="0.25">
      <c r="A38" s="6" t="s">
        <v>32</v>
      </c>
      <c r="B38" s="26"/>
      <c r="C38" s="26"/>
      <c r="D38" s="26"/>
      <c r="E38" s="15">
        <f t="shared" si="2"/>
        <v>0</v>
      </c>
    </row>
    <row r="39" spans="1:5" x14ac:dyDescent="0.25">
      <c r="A39" s="6" t="s">
        <v>33</v>
      </c>
      <c r="B39" s="26"/>
      <c r="C39" s="26"/>
      <c r="D39" s="26"/>
      <c r="E39" s="15">
        <f t="shared" si="2"/>
        <v>0</v>
      </c>
    </row>
    <row r="40" spans="1:5" x14ac:dyDescent="0.25">
      <c r="A40" s="6" t="s">
        <v>34</v>
      </c>
      <c r="B40" s="26"/>
      <c r="C40" s="26"/>
      <c r="D40" s="26"/>
      <c r="E40" s="15">
        <f t="shared" si="2"/>
        <v>0</v>
      </c>
    </row>
    <row r="41" spans="1:5" x14ac:dyDescent="0.25">
      <c r="A41" s="6" t="s">
        <v>35</v>
      </c>
      <c r="B41" s="26"/>
      <c r="C41" s="26"/>
      <c r="D41" s="26"/>
      <c r="E41" s="13">
        <f t="shared" si="2"/>
        <v>0</v>
      </c>
    </row>
    <row r="42" spans="1:5" x14ac:dyDescent="0.25">
      <c r="A42" s="10" t="s">
        <v>36</v>
      </c>
      <c r="B42" s="18">
        <f>SUM(B34:B41)</f>
        <v>0</v>
      </c>
      <c r="C42" s="18">
        <f>SUM(C34:C41)</f>
        <v>0</v>
      </c>
      <c r="D42" s="17">
        <f>SUM(D34:D41)</f>
        <v>0</v>
      </c>
      <c r="E42" s="15">
        <f t="shared" si="2"/>
        <v>0</v>
      </c>
    </row>
    <row r="45" spans="1:5" x14ac:dyDescent="0.25">
      <c r="A45" t="s">
        <v>340</v>
      </c>
    </row>
    <row r="46" spans="1:5" x14ac:dyDescent="0.25">
      <c r="A46" s="6"/>
      <c r="B46" s="8">
        <v>2011</v>
      </c>
      <c r="C46" s="8">
        <v>2012</v>
      </c>
      <c r="D46" s="8">
        <v>2013</v>
      </c>
      <c r="E46" s="8" t="s">
        <v>0</v>
      </c>
    </row>
    <row r="47" spans="1:5" x14ac:dyDescent="0.25">
      <c r="A47" s="10" t="s">
        <v>27</v>
      </c>
      <c r="B47" s="9" t="s">
        <v>1</v>
      </c>
      <c r="C47" s="9" t="s">
        <v>2</v>
      </c>
      <c r="D47" s="9" t="s">
        <v>25</v>
      </c>
      <c r="E47" s="3" t="s">
        <v>26</v>
      </c>
    </row>
    <row r="48" spans="1:5" x14ac:dyDescent="0.25">
      <c r="A48" s="6" t="s">
        <v>28</v>
      </c>
      <c r="B48" s="26"/>
      <c r="C48" s="26"/>
      <c r="D48" s="26"/>
      <c r="E48" s="15">
        <f>IFERROR(((D48-C48)/C48),(IF(D48=0,0,1)))*100</f>
        <v>0</v>
      </c>
    </row>
    <row r="49" spans="1:5" x14ac:dyDescent="0.25">
      <c r="A49" s="6" t="s">
        <v>29</v>
      </c>
      <c r="B49" s="26"/>
      <c r="C49" s="26"/>
      <c r="D49" s="26"/>
      <c r="E49" s="15">
        <f t="shared" ref="E49:E56" si="3">IFERROR(((D49-C49)/C49),(IF(D49=0,0,1)))*100</f>
        <v>0</v>
      </c>
    </row>
    <row r="50" spans="1:5" x14ac:dyDescent="0.25">
      <c r="A50" s="6" t="s">
        <v>30</v>
      </c>
      <c r="B50" s="26"/>
      <c r="C50" s="26"/>
      <c r="D50" s="26"/>
      <c r="E50" s="15">
        <f t="shared" si="3"/>
        <v>0</v>
      </c>
    </row>
    <row r="51" spans="1:5" x14ac:dyDescent="0.25">
      <c r="A51" s="6" t="s">
        <v>31</v>
      </c>
      <c r="B51" s="26"/>
      <c r="C51" s="26"/>
      <c r="D51" s="26"/>
      <c r="E51" s="15">
        <f t="shared" si="3"/>
        <v>0</v>
      </c>
    </row>
    <row r="52" spans="1:5" x14ac:dyDescent="0.25">
      <c r="A52" s="6" t="s">
        <v>32</v>
      </c>
      <c r="B52" s="26"/>
      <c r="C52" s="26"/>
      <c r="D52" s="26"/>
      <c r="E52" s="15">
        <f t="shared" si="3"/>
        <v>0</v>
      </c>
    </row>
    <row r="53" spans="1:5" x14ac:dyDescent="0.25">
      <c r="A53" s="6" t="s">
        <v>33</v>
      </c>
      <c r="B53" s="26"/>
      <c r="C53" s="26"/>
      <c r="D53" s="26"/>
      <c r="E53" s="15">
        <f t="shared" si="3"/>
        <v>0</v>
      </c>
    </row>
    <row r="54" spans="1:5" x14ac:dyDescent="0.25">
      <c r="A54" s="6" t="s">
        <v>34</v>
      </c>
      <c r="B54" s="26"/>
      <c r="C54" s="26"/>
      <c r="D54" s="26"/>
      <c r="E54" s="15">
        <f t="shared" si="3"/>
        <v>0</v>
      </c>
    </row>
    <row r="55" spans="1:5" x14ac:dyDescent="0.25">
      <c r="A55" s="6" t="s">
        <v>35</v>
      </c>
      <c r="B55" s="26"/>
      <c r="C55" s="26"/>
      <c r="D55" s="26"/>
      <c r="E55" s="13">
        <f t="shared" si="3"/>
        <v>0</v>
      </c>
    </row>
    <row r="56" spans="1:5" x14ac:dyDescent="0.25">
      <c r="A56" s="10" t="s">
        <v>36</v>
      </c>
      <c r="B56" s="18">
        <f>SUM(B48:B55)</f>
        <v>0</v>
      </c>
      <c r="C56" s="18">
        <f>SUM(C48:C55)</f>
        <v>0</v>
      </c>
      <c r="D56" s="17">
        <f>SUM(D48:D55)</f>
        <v>0</v>
      </c>
      <c r="E56" s="15">
        <f t="shared" si="3"/>
        <v>0</v>
      </c>
    </row>
    <row r="59" spans="1:5" x14ac:dyDescent="0.25">
      <c r="A59" t="s">
        <v>340</v>
      </c>
    </row>
    <row r="60" spans="1:5" x14ac:dyDescent="0.25">
      <c r="A60" s="6"/>
      <c r="B60" s="8">
        <v>2011</v>
      </c>
      <c r="C60" s="8">
        <v>2012</v>
      </c>
      <c r="D60" s="8">
        <v>2013</v>
      </c>
      <c r="E60" s="8" t="s">
        <v>0</v>
      </c>
    </row>
    <row r="61" spans="1:5" x14ac:dyDescent="0.25">
      <c r="A61" s="10" t="s">
        <v>27</v>
      </c>
      <c r="B61" s="9" t="s">
        <v>1</v>
      </c>
      <c r="C61" s="9" t="s">
        <v>2</v>
      </c>
      <c r="D61" s="9" t="s">
        <v>25</v>
      </c>
      <c r="E61" s="3" t="s">
        <v>26</v>
      </c>
    </row>
    <row r="62" spans="1:5" x14ac:dyDescent="0.25">
      <c r="A62" s="6" t="s">
        <v>28</v>
      </c>
      <c r="B62" s="26"/>
      <c r="C62" s="26"/>
      <c r="D62" s="26"/>
      <c r="E62" s="15">
        <f>IFERROR(((D62-C62)/C62),(IF(D62=0,0,1)))*100</f>
        <v>0</v>
      </c>
    </row>
    <row r="63" spans="1:5" x14ac:dyDescent="0.25">
      <c r="A63" s="6" t="s">
        <v>29</v>
      </c>
      <c r="B63" s="26"/>
      <c r="C63" s="26"/>
      <c r="D63" s="26"/>
      <c r="E63" s="15">
        <f t="shared" ref="E63:E70" si="4">IFERROR(((D63-C63)/C63),(IF(D63=0,0,1)))*100</f>
        <v>0</v>
      </c>
    </row>
    <row r="64" spans="1:5" x14ac:dyDescent="0.25">
      <c r="A64" s="6" t="s">
        <v>30</v>
      </c>
      <c r="B64" s="26"/>
      <c r="C64" s="26"/>
      <c r="D64" s="26"/>
      <c r="E64" s="15">
        <f t="shared" si="4"/>
        <v>0</v>
      </c>
    </row>
    <row r="65" spans="1:5" x14ac:dyDescent="0.25">
      <c r="A65" s="6" t="s">
        <v>31</v>
      </c>
      <c r="B65" s="26"/>
      <c r="C65" s="26"/>
      <c r="D65" s="26"/>
      <c r="E65" s="15">
        <f t="shared" si="4"/>
        <v>0</v>
      </c>
    </row>
    <row r="66" spans="1:5" x14ac:dyDescent="0.25">
      <c r="A66" s="6" t="s">
        <v>32</v>
      </c>
      <c r="B66" s="26"/>
      <c r="C66" s="26"/>
      <c r="D66" s="26"/>
      <c r="E66" s="15">
        <f t="shared" si="4"/>
        <v>0</v>
      </c>
    </row>
    <row r="67" spans="1:5" x14ac:dyDescent="0.25">
      <c r="A67" s="6" t="s">
        <v>33</v>
      </c>
      <c r="B67" s="26"/>
      <c r="C67" s="26"/>
      <c r="D67" s="26"/>
      <c r="E67" s="15">
        <f t="shared" si="4"/>
        <v>0</v>
      </c>
    </row>
    <row r="68" spans="1:5" x14ac:dyDescent="0.25">
      <c r="A68" s="6" t="s">
        <v>34</v>
      </c>
      <c r="B68" s="26"/>
      <c r="C68" s="26"/>
      <c r="D68" s="26"/>
      <c r="E68" s="15">
        <f t="shared" si="4"/>
        <v>0</v>
      </c>
    </row>
    <row r="69" spans="1:5" x14ac:dyDescent="0.25">
      <c r="A69" s="6" t="s">
        <v>35</v>
      </c>
      <c r="B69" s="26"/>
      <c r="C69" s="26"/>
      <c r="D69" s="26"/>
      <c r="E69" s="13">
        <f t="shared" si="4"/>
        <v>0</v>
      </c>
    </row>
    <row r="70" spans="1:5" x14ac:dyDescent="0.25">
      <c r="A70" s="10" t="s">
        <v>36</v>
      </c>
      <c r="B70" s="18">
        <f>SUM(B62:B69)</f>
        <v>0</v>
      </c>
      <c r="C70" s="18">
        <f>SUM(C62:C69)</f>
        <v>0</v>
      </c>
      <c r="D70" s="17">
        <f>SUM(D62:D69)</f>
        <v>0</v>
      </c>
      <c r="E70" s="15">
        <f t="shared" si="4"/>
        <v>0</v>
      </c>
    </row>
    <row r="73" spans="1:5" x14ac:dyDescent="0.25">
      <c r="A73" t="s">
        <v>340</v>
      </c>
    </row>
    <row r="74" spans="1:5" x14ac:dyDescent="0.25">
      <c r="A74" s="6"/>
      <c r="B74" s="8">
        <v>2011</v>
      </c>
      <c r="C74" s="8">
        <v>2012</v>
      </c>
      <c r="D74" s="8">
        <v>2013</v>
      </c>
      <c r="E74" s="8" t="s">
        <v>0</v>
      </c>
    </row>
    <row r="75" spans="1:5" x14ac:dyDescent="0.25">
      <c r="A75" s="10" t="s">
        <v>27</v>
      </c>
      <c r="B75" s="9" t="s">
        <v>1</v>
      </c>
      <c r="C75" s="9" t="s">
        <v>2</v>
      </c>
      <c r="D75" s="9" t="s">
        <v>25</v>
      </c>
      <c r="E75" s="3" t="s">
        <v>26</v>
      </c>
    </row>
    <row r="76" spans="1:5" x14ac:dyDescent="0.25">
      <c r="A76" s="6" t="s">
        <v>28</v>
      </c>
      <c r="B76" s="26"/>
      <c r="C76" s="26"/>
      <c r="D76" s="26"/>
      <c r="E76" s="15">
        <f>IFERROR(((D76-C76)/C76),(IF(D76=0,0,1)))*100</f>
        <v>0</v>
      </c>
    </row>
    <row r="77" spans="1:5" x14ac:dyDescent="0.25">
      <c r="A77" s="6" t="s">
        <v>29</v>
      </c>
      <c r="B77" s="26"/>
      <c r="C77" s="26"/>
      <c r="D77" s="26"/>
      <c r="E77" s="15">
        <f t="shared" ref="E77:E84" si="5">IFERROR(((D77-C77)/C77),(IF(D77=0,0,1)))*100</f>
        <v>0</v>
      </c>
    </row>
    <row r="78" spans="1:5" x14ac:dyDescent="0.25">
      <c r="A78" s="6" t="s">
        <v>30</v>
      </c>
      <c r="B78" s="26"/>
      <c r="C78" s="26"/>
      <c r="D78" s="26"/>
      <c r="E78" s="15">
        <f t="shared" si="5"/>
        <v>0</v>
      </c>
    </row>
    <row r="79" spans="1:5" x14ac:dyDescent="0.25">
      <c r="A79" s="6" t="s">
        <v>31</v>
      </c>
      <c r="B79" s="26"/>
      <c r="C79" s="26"/>
      <c r="D79" s="26"/>
      <c r="E79" s="15">
        <f t="shared" si="5"/>
        <v>0</v>
      </c>
    </row>
    <row r="80" spans="1:5" x14ac:dyDescent="0.25">
      <c r="A80" s="6" t="s">
        <v>32</v>
      </c>
      <c r="B80" s="26"/>
      <c r="C80" s="26"/>
      <c r="D80" s="26"/>
      <c r="E80" s="15">
        <f t="shared" si="5"/>
        <v>0</v>
      </c>
    </row>
    <row r="81" spans="1:5" x14ac:dyDescent="0.25">
      <c r="A81" s="6" t="s">
        <v>33</v>
      </c>
      <c r="B81" s="26"/>
      <c r="C81" s="26"/>
      <c r="D81" s="26"/>
      <c r="E81" s="15">
        <f t="shared" si="5"/>
        <v>0</v>
      </c>
    </row>
    <row r="82" spans="1:5" x14ac:dyDescent="0.25">
      <c r="A82" s="6" t="s">
        <v>34</v>
      </c>
      <c r="B82" s="26"/>
      <c r="C82" s="26"/>
      <c r="D82" s="26"/>
      <c r="E82" s="15">
        <f t="shared" si="5"/>
        <v>0</v>
      </c>
    </row>
    <row r="83" spans="1:5" x14ac:dyDescent="0.25">
      <c r="A83" s="6" t="s">
        <v>35</v>
      </c>
      <c r="B83" s="26"/>
      <c r="C83" s="26"/>
      <c r="D83" s="26"/>
      <c r="E83" s="13">
        <f t="shared" si="5"/>
        <v>0</v>
      </c>
    </row>
    <row r="84" spans="1:5" x14ac:dyDescent="0.25">
      <c r="A84" s="10" t="s">
        <v>36</v>
      </c>
      <c r="B84" s="18">
        <f>SUM(B76:B83)</f>
        <v>0</v>
      </c>
      <c r="C84" s="18">
        <f>SUM(C76:C83)</f>
        <v>0</v>
      </c>
      <c r="D84" s="17">
        <f>SUM(D76:D83)</f>
        <v>0</v>
      </c>
      <c r="E84" s="15">
        <f t="shared" si="5"/>
        <v>0</v>
      </c>
    </row>
    <row r="87" spans="1:5" x14ac:dyDescent="0.25">
      <c r="A87" t="s">
        <v>340</v>
      </c>
    </row>
    <row r="88" spans="1:5" x14ac:dyDescent="0.25">
      <c r="A88" s="6"/>
      <c r="B88" s="8">
        <v>2011</v>
      </c>
      <c r="C88" s="8">
        <v>2012</v>
      </c>
      <c r="D88" s="8">
        <v>2013</v>
      </c>
      <c r="E88" s="8" t="s">
        <v>0</v>
      </c>
    </row>
    <row r="89" spans="1:5" x14ac:dyDescent="0.25">
      <c r="A89" s="10" t="s">
        <v>27</v>
      </c>
      <c r="B89" s="9" t="s">
        <v>1</v>
      </c>
      <c r="C89" s="9" t="s">
        <v>2</v>
      </c>
      <c r="D89" s="9" t="s">
        <v>25</v>
      </c>
      <c r="E89" s="3" t="s">
        <v>26</v>
      </c>
    </row>
    <row r="90" spans="1:5" x14ac:dyDescent="0.25">
      <c r="A90" s="6" t="s">
        <v>28</v>
      </c>
      <c r="B90" s="26"/>
      <c r="C90" s="26"/>
      <c r="D90" s="26"/>
      <c r="E90" s="15">
        <f>IFERROR(((D90-C90)/C90),(IF(D90=0,0,1)))*100</f>
        <v>0</v>
      </c>
    </row>
    <row r="91" spans="1:5" x14ac:dyDescent="0.25">
      <c r="A91" s="6" t="s">
        <v>29</v>
      </c>
      <c r="B91" s="26"/>
      <c r="C91" s="26"/>
      <c r="D91" s="26"/>
      <c r="E91" s="15">
        <f t="shared" ref="E91:E98" si="6">IFERROR(((D91-C91)/C91),(IF(D91=0,0,1)))*100</f>
        <v>0</v>
      </c>
    </row>
    <row r="92" spans="1:5" x14ac:dyDescent="0.25">
      <c r="A92" s="6" t="s">
        <v>30</v>
      </c>
      <c r="B92" s="26"/>
      <c r="C92" s="26"/>
      <c r="D92" s="26"/>
      <c r="E92" s="15">
        <f t="shared" si="6"/>
        <v>0</v>
      </c>
    </row>
    <row r="93" spans="1:5" x14ac:dyDescent="0.25">
      <c r="A93" s="6" t="s">
        <v>31</v>
      </c>
      <c r="B93" s="26"/>
      <c r="C93" s="26"/>
      <c r="D93" s="26"/>
      <c r="E93" s="15">
        <f t="shared" si="6"/>
        <v>0</v>
      </c>
    </row>
    <row r="94" spans="1:5" x14ac:dyDescent="0.25">
      <c r="A94" s="6" t="s">
        <v>32</v>
      </c>
      <c r="B94" s="26"/>
      <c r="C94" s="26"/>
      <c r="D94" s="26"/>
      <c r="E94" s="15">
        <f t="shared" si="6"/>
        <v>0</v>
      </c>
    </row>
    <row r="95" spans="1:5" x14ac:dyDescent="0.25">
      <c r="A95" s="6" t="s">
        <v>33</v>
      </c>
      <c r="B95" s="26"/>
      <c r="C95" s="26"/>
      <c r="D95" s="26"/>
      <c r="E95" s="15">
        <f t="shared" si="6"/>
        <v>0</v>
      </c>
    </row>
    <row r="96" spans="1:5" x14ac:dyDescent="0.25">
      <c r="A96" s="6" t="s">
        <v>34</v>
      </c>
      <c r="B96" s="26"/>
      <c r="C96" s="26"/>
      <c r="D96" s="26"/>
      <c r="E96" s="15">
        <f t="shared" si="6"/>
        <v>0</v>
      </c>
    </row>
    <row r="97" spans="1:5" x14ac:dyDescent="0.25">
      <c r="A97" s="6" t="s">
        <v>35</v>
      </c>
      <c r="B97" s="26"/>
      <c r="C97" s="26"/>
      <c r="D97" s="26"/>
      <c r="E97" s="13">
        <f t="shared" si="6"/>
        <v>0</v>
      </c>
    </row>
    <row r="98" spans="1:5" x14ac:dyDescent="0.25">
      <c r="A98" s="10" t="s">
        <v>36</v>
      </c>
      <c r="B98" s="18">
        <f>SUM(B90:B97)</f>
        <v>0</v>
      </c>
      <c r="C98" s="18">
        <f>SUM(C90:C97)</f>
        <v>0</v>
      </c>
      <c r="D98" s="17">
        <f>SUM(D90:D97)</f>
        <v>0</v>
      </c>
      <c r="E98" s="15">
        <f t="shared" si="6"/>
        <v>0</v>
      </c>
    </row>
    <row r="101" spans="1:5" x14ac:dyDescent="0.25">
      <c r="A101" t="s">
        <v>340</v>
      </c>
    </row>
    <row r="102" spans="1:5" x14ac:dyDescent="0.25">
      <c r="A102" s="6"/>
      <c r="B102" s="8">
        <v>2011</v>
      </c>
      <c r="C102" s="8">
        <v>2012</v>
      </c>
      <c r="D102" s="8">
        <v>2013</v>
      </c>
      <c r="E102" s="8" t="s">
        <v>0</v>
      </c>
    </row>
    <row r="103" spans="1:5" x14ac:dyDescent="0.25">
      <c r="A103" s="10" t="s">
        <v>27</v>
      </c>
      <c r="B103" s="9" t="s">
        <v>1</v>
      </c>
      <c r="C103" s="9" t="s">
        <v>2</v>
      </c>
      <c r="D103" s="9" t="s">
        <v>25</v>
      </c>
      <c r="E103" s="3" t="s">
        <v>26</v>
      </c>
    </row>
    <row r="104" spans="1:5" x14ac:dyDescent="0.25">
      <c r="A104" s="6" t="s">
        <v>28</v>
      </c>
      <c r="B104" s="26"/>
      <c r="C104" s="26"/>
      <c r="D104" s="26"/>
      <c r="E104" s="15">
        <f>IFERROR(((D104-C104)/C104),(IF(D104=0,0,1)))*100</f>
        <v>0</v>
      </c>
    </row>
    <row r="105" spans="1:5" x14ac:dyDescent="0.25">
      <c r="A105" s="6" t="s">
        <v>29</v>
      </c>
      <c r="B105" s="26"/>
      <c r="C105" s="26"/>
      <c r="D105" s="26"/>
      <c r="E105" s="15">
        <f t="shared" ref="E105:E112" si="7">IFERROR(((D105-C105)/C105),(IF(D105=0,0,1)))*100</f>
        <v>0</v>
      </c>
    </row>
    <row r="106" spans="1:5" x14ac:dyDescent="0.25">
      <c r="A106" s="6" t="s">
        <v>30</v>
      </c>
      <c r="B106" s="26"/>
      <c r="C106" s="26"/>
      <c r="D106" s="26"/>
      <c r="E106" s="15">
        <f t="shared" si="7"/>
        <v>0</v>
      </c>
    </row>
    <row r="107" spans="1:5" x14ac:dyDescent="0.25">
      <c r="A107" s="6" t="s">
        <v>31</v>
      </c>
      <c r="B107" s="26"/>
      <c r="C107" s="26"/>
      <c r="D107" s="26"/>
      <c r="E107" s="15">
        <f t="shared" si="7"/>
        <v>0</v>
      </c>
    </row>
    <row r="108" spans="1:5" x14ac:dyDescent="0.25">
      <c r="A108" s="6" t="s">
        <v>32</v>
      </c>
      <c r="B108" s="26"/>
      <c r="C108" s="26"/>
      <c r="D108" s="26"/>
      <c r="E108" s="15">
        <f t="shared" si="7"/>
        <v>0</v>
      </c>
    </row>
    <row r="109" spans="1:5" x14ac:dyDescent="0.25">
      <c r="A109" s="6" t="s">
        <v>33</v>
      </c>
      <c r="B109" s="26"/>
      <c r="C109" s="26"/>
      <c r="D109" s="26"/>
      <c r="E109" s="15">
        <f t="shared" si="7"/>
        <v>0</v>
      </c>
    </row>
    <row r="110" spans="1:5" x14ac:dyDescent="0.25">
      <c r="A110" s="6" t="s">
        <v>34</v>
      </c>
      <c r="B110" s="26"/>
      <c r="C110" s="26"/>
      <c r="D110" s="26"/>
      <c r="E110" s="15">
        <f t="shared" si="7"/>
        <v>0</v>
      </c>
    </row>
    <row r="111" spans="1:5" x14ac:dyDescent="0.25">
      <c r="A111" s="6" t="s">
        <v>35</v>
      </c>
      <c r="B111" s="26"/>
      <c r="C111" s="26"/>
      <c r="D111" s="26"/>
      <c r="E111" s="13">
        <f t="shared" si="7"/>
        <v>0</v>
      </c>
    </row>
    <row r="112" spans="1:5" x14ac:dyDescent="0.25">
      <c r="A112" s="10" t="s">
        <v>36</v>
      </c>
      <c r="B112" s="18">
        <f>SUM(B104:B111)</f>
        <v>0</v>
      </c>
      <c r="C112" s="18">
        <f>SUM(C104:C111)</f>
        <v>0</v>
      </c>
      <c r="D112" s="17">
        <f>SUM(D104:D111)</f>
        <v>0</v>
      </c>
      <c r="E112" s="15">
        <f t="shared" si="7"/>
        <v>0</v>
      </c>
    </row>
    <row r="115" spans="1:5" x14ac:dyDescent="0.25">
      <c r="A115" t="s">
        <v>340</v>
      </c>
    </row>
    <row r="116" spans="1:5" x14ac:dyDescent="0.25">
      <c r="A116" s="6"/>
      <c r="B116" s="8">
        <v>2011</v>
      </c>
      <c r="C116" s="8">
        <v>2012</v>
      </c>
      <c r="D116" s="8">
        <v>2013</v>
      </c>
      <c r="E116" s="8" t="s">
        <v>0</v>
      </c>
    </row>
    <row r="117" spans="1:5" x14ac:dyDescent="0.25">
      <c r="A117" s="10" t="s">
        <v>27</v>
      </c>
      <c r="B117" s="9" t="s">
        <v>1</v>
      </c>
      <c r="C117" s="9" t="s">
        <v>2</v>
      </c>
      <c r="D117" s="9" t="s">
        <v>25</v>
      </c>
      <c r="E117" s="3" t="s">
        <v>26</v>
      </c>
    </row>
    <row r="118" spans="1:5" x14ac:dyDescent="0.25">
      <c r="A118" s="6" t="s">
        <v>28</v>
      </c>
      <c r="B118" s="26"/>
      <c r="C118" s="26"/>
      <c r="D118" s="26"/>
      <c r="E118" s="15">
        <f>IFERROR(((D118-C118)/C118),(IF(D118=0,0,1)))*100</f>
        <v>0</v>
      </c>
    </row>
    <row r="119" spans="1:5" x14ac:dyDescent="0.25">
      <c r="A119" s="6" t="s">
        <v>29</v>
      </c>
      <c r="B119" s="26"/>
      <c r="C119" s="26"/>
      <c r="D119" s="26"/>
      <c r="E119" s="15">
        <f t="shared" ref="E119:E126" si="8">IFERROR(((D119-C119)/C119),(IF(D119=0,0,1)))*100</f>
        <v>0</v>
      </c>
    </row>
    <row r="120" spans="1:5" x14ac:dyDescent="0.25">
      <c r="A120" s="6" t="s">
        <v>30</v>
      </c>
      <c r="B120" s="26"/>
      <c r="C120" s="26"/>
      <c r="D120" s="26"/>
      <c r="E120" s="15">
        <f t="shared" si="8"/>
        <v>0</v>
      </c>
    </row>
    <row r="121" spans="1:5" x14ac:dyDescent="0.25">
      <c r="A121" s="6" t="s">
        <v>31</v>
      </c>
      <c r="B121" s="26"/>
      <c r="C121" s="26"/>
      <c r="D121" s="26"/>
      <c r="E121" s="15">
        <f t="shared" si="8"/>
        <v>0</v>
      </c>
    </row>
    <row r="122" spans="1:5" x14ac:dyDescent="0.25">
      <c r="A122" s="6" t="s">
        <v>32</v>
      </c>
      <c r="B122" s="26"/>
      <c r="C122" s="26"/>
      <c r="D122" s="26"/>
      <c r="E122" s="15">
        <f t="shared" si="8"/>
        <v>0</v>
      </c>
    </row>
    <row r="123" spans="1:5" x14ac:dyDescent="0.25">
      <c r="A123" s="6" t="s">
        <v>33</v>
      </c>
      <c r="B123" s="26"/>
      <c r="C123" s="26"/>
      <c r="D123" s="26"/>
      <c r="E123" s="15">
        <f t="shared" si="8"/>
        <v>0</v>
      </c>
    </row>
    <row r="124" spans="1:5" x14ac:dyDescent="0.25">
      <c r="A124" s="6" t="s">
        <v>34</v>
      </c>
      <c r="B124" s="26"/>
      <c r="C124" s="26"/>
      <c r="D124" s="26"/>
      <c r="E124" s="15">
        <f t="shared" si="8"/>
        <v>0</v>
      </c>
    </row>
    <row r="125" spans="1:5" x14ac:dyDescent="0.25">
      <c r="A125" s="6" t="s">
        <v>35</v>
      </c>
      <c r="B125" s="26"/>
      <c r="C125" s="26"/>
      <c r="D125" s="26"/>
      <c r="E125" s="13">
        <f t="shared" si="8"/>
        <v>0</v>
      </c>
    </row>
    <row r="126" spans="1:5" x14ac:dyDescent="0.25">
      <c r="A126" s="10" t="s">
        <v>36</v>
      </c>
      <c r="B126" s="18">
        <f>SUM(B118:B125)</f>
        <v>0</v>
      </c>
      <c r="C126" s="18">
        <f>SUM(C118:C125)</f>
        <v>0</v>
      </c>
      <c r="D126" s="17">
        <f>SUM(D118:D125)</f>
        <v>0</v>
      </c>
      <c r="E126" s="15">
        <f t="shared" si="8"/>
        <v>0</v>
      </c>
    </row>
    <row r="127" spans="1:5" x14ac:dyDescent="0.25">
      <c r="A127" s="10"/>
      <c r="B127" s="18"/>
      <c r="C127" s="18"/>
      <c r="D127" s="17"/>
      <c r="E127" s="15"/>
    </row>
    <row r="129" spans="1:5" x14ac:dyDescent="0.25">
      <c r="A129" t="s">
        <v>340</v>
      </c>
    </row>
    <row r="130" spans="1:5" x14ac:dyDescent="0.25">
      <c r="A130" s="6"/>
      <c r="B130" s="8">
        <v>2011</v>
      </c>
      <c r="C130" s="8">
        <v>2012</v>
      </c>
      <c r="D130" s="8">
        <v>2013</v>
      </c>
      <c r="E130" s="8" t="s">
        <v>0</v>
      </c>
    </row>
    <row r="131" spans="1:5" x14ac:dyDescent="0.25">
      <c r="A131" s="10" t="s">
        <v>27</v>
      </c>
      <c r="B131" s="9" t="s">
        <v>1</v>
      </c>
      <c r="C131" s="9" t="s">
        <v>2</v>
      </c>
      <c r="D131" s="9" t="s">
        <v>25</v>
      </c>
      <c r="E131" s="3" t="s">
        <v>26</v>
      </c>
    </row>
    <row r="132" spans="1:5" x14ac:dyDescent="0.25">
      <c r="A132" s="6" t="s">
        <v>28</v>
      </c>
      <c r="B132" s="26"/>
      <c r="C132" s="26"/>
      <c r="D132" s="26"/>
      <c r="E132" s="15">
        <f>IFERROR(((D132-C132)/C132),(IF(D132=0,0,1)))*100</f>
        <v>0</v>
      </c>
    </row>
    <row r="133" spans="1:5" x14ac:dyDescent="0.25">
      <c r="A133" s="6" t="s">
        <v>29</v>
      </c>
      <c r="B133" s="26"/>
      <c r="C133" s="26"/>
      <c r="D133" s="26"/>
      <c r="E133" s="15">
        <f t="shared" ref="E133:E140" si="9">IFERROR(((D133-C133)/C133),(IF(D133=0,0,1)))*100</f>
        <v>0</v>
      </c>
    </row>
    <row r="134" spans="1:5" x14ac:dyDescent="0.25">
      <c r="A134" s="6" t="s">
        <v>30</v>
      </c>
      <c r="B134" s="26"/>
      <c r="C134" s="26"/>
      <c r="D134" s="26"/>
      <c r="E134" s="15">
        <f t="shared" si="9"/>
        <v>0</v>
      </c>
    </row>
    <row r="135" spans="1:5" x14ac:dyDescent="0.25">
      <c r="A135" s="6" t="s">
        <v>31</v>
      </c>
      <c r="B135" s="26"/>
      <c r="C135" s="26"/>
      <c r="D135" s="26"/>
      <c r="E135" s="15">
        <f t="shared" si="9"/>
        <v>0</v>
      </c>
    </row>
    <row r="136" spans="1:5" x14ac:dyDescent="0.25">
      <c r="A136" s="6" t="s">
        <v>32</v>
      </c>
      <c r="B136" s="26"/>
      <c r="C136" s="26"/>
      <c r="D136" s="26"/>
      <c r="E136" s="15">
        <f t="shared" si="9"/>
        <v>0</v>
      </c>
    </row>
    <row r="137" spans="1:5" x14ac:dyDescent="0.25">
      <c r="A137" s="6" t="s">
        <v>33</v>
      </c>
      <c r="B137" s="26"/>
      <c r="C137" s="26"/>
      <c r="D137" s="26"/>
      <c r="E137" s="15">
        <f t="shared" si="9"/>
        <v>0</v>
      </c>
    </row>
    <row r="138" spans="1:5" x14ac:dyDescent="0.25">
      <c r="A138" s="6" t="s">
        <v>34</v>
      </c>
      <c r="B138" s="26"/>
      <c r="C138" s="26"/>
      <c r="D138" s="26"/>
      <c r="E138" s="15">
        <f t="shared" si="9"/>
        <v>0</v>
      </c>
    </row>
    <row r="139" spans="1:5" x14ac:dyDescent="0.25">
      <c r="A139" s="6" t="s">
        <v>35</v>
      </c>
      <c r="B139" s="26"/>
      <c r="C139" s="26"/>
      <c r="D139" s="26"/>
      <c r="E139" s="13">
        <f t="shared" si="9"/>
        <v>0</v>
      </c>
    </row>
    <row r="140" spans="1:5" x14ac:dyDescent="0.25">
      <c r="A140" s="10" t="s">
        <v>36</v>
      </c>
      <c r="B140" s="18">
        <f>SUM(B132:B139)</f>
        <v>0</v>
      </c>
      <c r="C140" s="18">
        <f>SUM(C132:C139)</f>
        <v>0</v>
      </c>
      <c r="D140" s="17">
        <f>SUM(D132:D139)</f>
        <v>0</v>
      </c>
      <c r="E140" s="15">
        <f t="shared" si="9"/>
        <v>0</v>
      </c>
    </row>
    <row r="143" spans="1:5" x14ac:dyDescent="0.25">
      <c r="A143" t="s">
        <v>340</v>
      </c>
    </row>
    <row r="144" spans="1:5" x14ac:dyDescent="0.25">
      <c r="A144" s="6"/>
      <c r="B144" s="8">
        <v>2011</v>
      </c>
      <c r="C144" s="8">
        <v>2012</v>
      </c>
      <c r="D144" s="8">
        <v>2013</v>
      </c>
      <c r="E144" s="8" t="s">
        <v>0</v>
      </c>
    </row>
    <row r="145" spans="1:5" x14ac:dyDescent="0.25">
      <c r="A145" s="10" t="s">
        <v>27</v>
      </c>
      <c r="B145" s="9" t="s">
        <v>1</v>
      </c>
      <c r="C145" s="9" t="s">
        <v>2</v>
      </c>
      <c r="D145" s="9" t="s">
        <v>25</v>
      </c>
      <c r="E145" s="3" t="s">
        <v>26</v>
      </c>
    </row>
    <row r="146" spans="1:5" x14ac:dyDescent="0.25">
      <c r="A146" s="6" t="s">
        <v>28</v>
      </c>
      <c r="B146" s="26"/>
      <c r="C146" s="26"/>
      <c r="D146" s="26"/>
      <c r="E146" s="15">
        <f>IFERROR(((D146-C146)/C146),(IF(D146=0,0,1)))*100</f>
        <v>0</v>
      </c>
    </row>
    <row r="147" spans="1:5" x14ac:dyDescent="0.25">
      <c r="A147" s="6" t="s">
        <v>29</v>
      </c>
      <c r="B147" s="26"/>
      <c r="C147" s="26"/>
      <c r="D147" s="26"/>
      <c r="E147" s="15">
        <f t="shared" ref="E147:E154" si="10">IFERROR(((D147-C147)/C147),(IF(D147=0,0,1)))*100</f>
        <v>0</v>
      </c>
    </row>
    <row r="148" spans="1:5" x14ac:dyDescent="0.25">
      <c r="A148" s="6" t="s">
        <v>30</v>
      </c>
      <c r="B148" s="26"/>
      <c r="C148" s="26"/>
      <c r="D148" s="26"/>
      <c r="E148" s="15">
        <f t="shared" si="10"/>
        <v>0</v>
      </c>
    </row>
    <row r="149" spans="1:5" x14ac:dyDescent="0.25">
      <c r="A149" s="6" t="s">
        <v>31</v>
      </c>
      <c r="B149" s="26"/>
      <c r="C149" s="26"/>
      <c r="D149" s="26"/>
      <c r="E149" s="15">
        <f t="shared" si="10"/>
        <v>0</v>
      </c>
    </row>
    <row r="150" spans="1:5" x14ac:dyDescent="0.25">
      <c r="A150" s="6" t="s">
        <v>32</v>
      </c>
      <c r="B150" s="26"/>
      <c r="C150" s="26"/>
      <c r="D150" s="26"/>
      <c r="E150" s="15">
        <f t="shared" si="10"/>
        <v>0</v>
      </c>
    </row>
    <row r="151" spans="1:5" x14ac:dyDescent="0.25">
      <c r="A151" s="6" t="s">
        <v>33</v>
      </c>
      <c r="B151" s="26"/>
      <c r="C151" s="26"/>
      <c r="D151" s="26"/>
      <c r="E151" s="15">
        <f t="shared" si="10"/>
        <v>0</v>
      </c>
    </row>
    <row r="152" spans="1:5" x14ac:dyDescent="0.25">
      <c r="A152" s="6" t="s">
        <v>34</v>
      </c>
      <c r="B152" s="26"/>
      <c r="C152" s="26"/>
      <c r="D152" s="26"/>
      <c r="E152" s="15">
        <f t="shared" si="10"/>
        <v>0</v>
      </c>
    </row>
    <row r="153" spans="1:5" x14ac:dyDescent="0.25">
      <c r="A153" s="6" t="s">
        <v>35</v>
      </c>
      <c r="B153" s="26"/>
      <c r="C153" s="26"/>
      <c r="D153" s="26"/>
      <c r="E153" s="13">
        <f t="shared" si="10"/>
        <v>0</v>
      </c>
    </row>
    <row r="154" spans="1:5" x14ac:dyDescent="0.25">
      <c r="A154" s="10" t="s">
        <v>36</v>
      </c>
      <c r="B154" s="18">
        <f>SUM(B146:B153)</f>
        <v>0</v>
      </c>
      <c r="C154" s="18">
        <f>SUM(C146:C153)</f>
        <v>0</v>
      </c>
      <c r="D154" s="17">
        <f>SUM(D146:D153)</f>
        <v>0</v>
      </c>
      <c r="E154" s="15">
        <f t="shared" si="10"/>
        <v>0</v>
      </c>
    </row>
    <row r="157" spans="1:5" x14ac:dyDescent="0.25">
      <c r="A157" t="s">
        <v>340</v>
      </c>
    </row>
    <row r="158" spans="1:5" x14ac:dyDescent="0.25">
      <c r="A158" s="6"/>
      <c r="B158" s="8">
        <v>2011</v>
      </c>
      <c r="C158" s="8">
        <v>2012</v>
      </c>
      <c r="D158" s="8">
        <v>2013</v>
      </c>
      <c r="E158" s="8" t="s">
        <v>0</v>
      </c>
    </row>
    <row r="159" spans="1:5" x14ac:dyDescent="0.25">
      <c r="A159" s="10" t="s">
        <v>27</v>
      </c>
      <c r="B159" s="9" t="s">
        <v>1</v>
      </c>
      <c r="C159" s="9" t="s">
        <v>2</v>
      </c>
      <c r="D159" s="9" t="s">
        <v>25</v>
      </c>
      <c r="E159" s="3" t="s">
        <v>26</v>
      </c>
    </row>
    <row r="160" spans="1:5" x14ac:dyDescent="0.25">
      <c r="A160" s="6" t="s">
        <v>28</v>
      </c>
      <c r="B160" s="26"/>
      <c r="C160" s="26"/>
      <c r="D160" s="26"/>
      <c r="E160" s="15">
        <f>IFERROR(((D160-C160)/C160),(IF(D160=0,0,1)))*100</f>
        <v>0</v>
      </c>
    </row>
    <row r="161" spans="1:5" x14ac:dyDescent="0.25">
      <c r="A161" s="6" t="s">
        <v>29</v>
      </c>
      <c r="B161" s="26"/>
      <c r="C161" s="26"/>
      <c r="D161" s="26"/>
      <c r="E161" s="15">
        <f t="shared" ref="E161:E168" si="11">IFERROR(((D161-C161)/C161),(IF(D161=0,0,1)))*100</f>
        <v>0</v>
      </c>
    </row>
    <row r="162" spans="1:5" x14ac:dyDescent="0.25">
      <c r="A162" s="6" t="s">
        <v>30</v>
      </c>
      <c r="B162" s="26"/>
      <c r="C162" s="26"/>
      <c r="D162" s="26"/>
      <c r="E162" s="15">
        <f t="shared" si="11"/>
        <v>0</v>
      </c>
    </row>
    <row r="163" spans="1:5" x14ac:dyDescent="0.25">
      <c r="A163" s="6" t="s">
        <v>31</v>
      </c>
      <c r="B163" s="26"/>
      <c r="C163" s="26"/>
      <c r="D163" s="26"/>
      <c r="E163" s="15">
        <f t="shared" si="11"/>
        <v>0</v>
      </c>
    </row>
    <row r="164" spans="1:5" x14ac:dyDescent="0.25">
      <c r="A164" s="6" t="s">
        <v>32</v>
      </c>
      <c r="B164" s="26"/>
      <c r="C164" s="26"/>
      <c r="D164" s="26"/>
      <c r="E164" s="15">
        <f t="shared" si="11"/>
        <v>0</v>
      </c>
    </row>
    <row r="165" spans="1:5" x14ac:dyDescent="0.25">
      <c r="A165" s="6" t="s">
        <v>33</v>
      </c>
      <c r="B165" s="26"/>
      <c r="C165" s="26"/>
      <c r="D165" s="26"/>
      <c r="E165" s="15">
        <f t="shared" si="11"/>
        <v>0</v>
      </c>
    </row>
    <row r="166" spans="1:5" x14ac:dyDescent="0.25">
      <c r="A166" s="6" t="s">
        <v>34</v>
      </c>
      <c r="B166" s="26"/>
      <c r="C166" s="26"/>
      <c r="D166" s="26"/>
      <c r="E166" s="15">
        <f t="shared" si="11"/>
        <v>0</v>
      </c>
    </row>
    <row r="167" spans="1:5" x14ac:dyDescent="0.25">
      <c r="A167" s="6" t="s">
        <v>35</v>
      </c>
      <c r="B167" s="26"/>
      <c r="C167" s="26"/>
      <c r="D167" s="26"/>
      <c r="E167" s="13">
        <f t="shared" si="11"/>
        <v>0</v>
      </c>
    </row>
    <row r="168" spans="1:5" x14ac:dyDescent="0.25">
      <c r="A168" s="10" t="s">
        <v>36</v>
      </c>
      <c r="B168" s="18">
        <f>SUM(B160:B167)</f>
        <v>0</v>
      </c>
      <c r="C168" s="18">
        <f>SUM(C160:C167)</f>
        <v>0</v>
      </c>
      <c r="D168" s="17">
        <f>SUM(D160:D167)</f>
        <v>0</v>
      </c>
      <c r="E168" s="15">
        <f t="shared" si="11"/>
        <v>0</v>
      </c>
    </row>
    <row r="171" spans="1:5" x14ac:dyDescent="0.25">
      <c r="A171" t="s">
        <v>340</v>
      </c>
    </row>
    <row r="172" spans="1:5" x14ac:dyDescent="0.25">
      <c r="A172" s="6"/>
      <c r="B172" s="8">
        <v>2011</v>
      </c>
      <c r="C172" s="8">
        <v>2012</v>
      </c>
      <c r="D172" s="8">
        <v>2013</v>
      </c>
      <c r="E172" s="8" t="s">
        <v>0</v>
      </c>
    </row>
    <row r="173" spans="1:5" x14ac:dyDescent="0.25">
      <c r="A173" s="10" t="s">
        <v>27</v>
      </c>
      <c r="B173" s="9" t="s">
        <v>1</v>
      </c>
      <c r="C173" s="9" t="s">
        <v>2</v>
      </c>
      <c r="D173" s="9" t="s">
        <v>25</v>
      </c>
      <c r="E173" s="3" t="s">
        <v>26</v>
      </c>
    </row>
    <row r="174" spans="1:5" x14ac:dyDescent="0.25">
      <c r="A174" s="6" t="s">
        <v>28</v>
      </c>
      <c r="B174" s="26"/>
      <c r="C174" s="26"/>
      <c r="D174" s="26"/>
      <c r="E174" s="15">
        <f>IFERROR(((D174-C174)/C174),(IF(D174=0,0,1)))*100</f>
        <v>0</v>
      </c>
    </row>
    <row r="175" spans="1:5" x14ac:dyDescent="0.25">
      <c r="A175" s="6" t="s">
        <v>29</v>
      </c>
      <c r="B175" s="26"/>
      <c r="C175" s="26"/>
      <c r="D175" s="26"/>
      <c r="E175" s="15">
        <f t="shared" ref="E175:E182" si="12">IFERROR(((D175-C175)/C175),(IF(D175=0,0,1)))*100</f>
        <v>0</v>
      </c>
    </row>
    <row r="176" spans="1:5" x14ac:dyDescent="0.25">
      <c r="A176" s="6" t="s">
        <v>30</v>
      </c>
      <c r="B176" s="26"/>
      <c r="C176" s="26"/>
      <c r="D176" s="26"/>
      <c r="E176" s="15">
        <f t="shared" si="12"/>
        <v>0</v>
      </c>
    </row>
    <row r="177" spans="1:5" x14ac:dyDescent="0.25">
      <c r="A177" s="6" t="s">
        <v>31</v>
      </c>
      <c r="B177" s="26"/>
      <c r="C177" s="26"/>
      <c r="D177" s="26"/>
      <c r="E177" s="15">
        <f t="shared" si="12"/>
        <v>0</v>
      </c>
    </row>
    <row r="178" spans="1:5" x14ac:dyDescent="0.25">
      <c r="A178" s="6" t="s">
        <v>32</v>
      </c>
      <c r="B178" s="26"/>
      <c r="C178" s="26"/>
      <c r="D178" s="26"/>
      <c r="E178" s="15">
        <f t="shared" si="12"/>
        <v>0</v>
      </c>
    </row>
    <row r="179" spans="1:5" x14ac:dyDescent="0.25">
      <c r="A179" s="6" t="s">
        <v>33</v>
      </c>
      <c r="B179" s="26"/>
      <c r="C179" s="26"/>
      <c r="D179" s="26"/>
      <c r="E179" s="15">
        <f t="shared" si="12"/>
        <v>0</v>
      </c>
    </row>
    <row r="180" spans="1:5" x14ac:dyDescent="0.25">
      <c r="A180" s="6" t="s">
        <v>34</v>
      </c>
      <c r="B180" s="26"/>
      <c r="C180" s="26"/>
      <c r="D180" s="26"/>
      <c r="E180" s="15">
        <f t="shared" si="12"/>
        <v>0</v>
      </c>
    </row>
    <row r="181" spans="1:5" x14ac:dyDescent="0.25">
      <c r="A181" s="6" t="s">
        <v>35</v>
      </c>
      <c r="B181" s="26"/>
      <c r="C181" s="26"/>
      <c r="D181" s="26"/>
      <c r="E181" s="13">
        <f t="shared" si="12"/>
        <v>0</v>
      </c>
    </row>
    <row r="182" spans="1:5" x14ac:dyDescent="0.25">
      <c r="A182" s="10" t="s">
        <v>36</v>
      </c>
      <c r="B182" s="18">
        <f>SUM(B174:B181)</f>
        <v>0</v>
      </c>
      <c r="C182" s="18">
        <f>SUM(C174:C181)</f>
        <v>0</v>
      </c>
      <c r="D182" s="17">
        <f>SUM(D174:D181)</f>
        <v>0</v>
      </c>
      <c r="E182" s="15">
        <f t="shared" si="12"/>
        <v>0</v>
      </c>
    </row>
    <row r="185" spans="1:5" x14ac:dyDescent="0.25">
      <c r="A185" t="s">
        <v>340</v>
      </c>
    </row>
    <row r="186" spans="1:5" x14ac:dyDescent="0.25">
      <c r="A186" s="6"/>
      <c r="B186" s="8">
        <v>2011</v>
      </c>
      <c r="C186" s="8">
        <v>2012</v>
      </c>
      <c r="D186" s="8">
        <v>2013</v>
      </c>
      <c r="E186" s="8" t="s">
        <v>0</v>
      </c>
    </row>
    <row r="187" spans="1:5" x14ac:dyDescent="0.25">
      <c r="A187" s="10" t="s">
        <v>27</v>
      </c>
      <c r="B187" s="9" t="s">
        <v>1</v>
      </c>
      <c r="C187" s="9" t="s">
        <v>2</v>
      </c>
      <c r="D187" s="9" t="s">
        <v>25</v>
      </c>
      <c r="E187" s="3" t="s">
        <v>26</v>
      </c>
    </row>
    <row r="188" spans="1:5" x14ac:dyDescent="0.25">
      <c r="A188" s="6" t="s">
        <v>28</v>
      </c>
      <c r="B188" s="26"/>
      <c r="C188" s="26"/>
      <c r="D188" s="26"/>
      <c r="E188" s="15">
        <f>IFERROR(((D188-C188)/C188),(IF(D188=0,0,1)))*100</f>
        <v>0</v>
      </c>
    </row>
    <row r="189" spans="1:5" x14ac:dyDescent="0.25">
      <c r="A189" s="6" t="s">
        <v>29</v>
      </c>
      <c r="B189" s="26"/>
      <c r="C189" s="26"/>
      <c r="D189" s="26"/>
      <c r="E189" s="15">
        <f t="shared" ref="E189:E196" si="13">IFERROR(((D189-C189)/C189),(IF(D189=0,0,1)))*100</f>
        <v>0</v>
      </c>
    </row>
    <row r="190" spans="1:5" x14ac:dyDescent="0.25">
      <c r="A190" s="6" t="s">
        <v>30</v>
      </c>
      <c r="B190" s="26"/>
      <c r="C190" s="26"/>
      <c r="D190" s="26"/>
      <c r="E190" s="15">
        <f t="shared" si="13"/>
        <v>0</v>
      </c>
    </row>
    <row r="191" spans="1:5" x14ac:dyDescent="0.25">
      <c r="A191" s="6" t="s">
        <v>31</v>
      </c>
      <c r="B191" s="26"/>
      <c r="C191" s="26"/>
      <c r="D191" s="26"/>
      <c r="E191" s="15">
        <f t="shared" si="13"/>
        <v>0</v>
      </c>
    </row>
    <row r="192" spans="1:5" x14ac:dyDescent="0.25">
      <c r="A192" s="6" t="s">
        <v>32</v>
      </c>
      <c r="B192" s="26"/>
      <c r="C192" s="26"/>
      <c r="D192" s="26"/>
      <c r="E192" s="15">
        <f t="shared" si="13"/>
        <v>0</v>
      </c>
    </row>
    <row r="193" spans="1:5" x14ac:dyDescent="0.25">
      <c r="A193" s="6" t="s">
        <v>33</v>
      </c>
      <c r="B193" s="26"/>
      <c r="C193" s="26"/>
      <c r="D193" s="26"/>
      <c r="E193" s="15">
        <f t="shared" si="13"/>
        <v>0</v>
      </c>
    </row>
    <row r="194" spans="1:5" x14ac:dyDescent="0.25">
      <c r="A194" s="6" t="s">
        <v>34</v>
      </c>
      <c r="B194" s="26"/>
      <c r="C194" s="26"/>
      <c r="D194" s="26"/>
      <c r="E194" s="15">
        <f t="shared" si="13"/>
        <v>0</v>
      </c>
    </row>
    <row r="195" spans="1:5" x14ac:dyDescent="0.25">
      <c r="A195" s="6" t="s">
        <v>35</v>
      </c>
      <c r="B195" s="26"/>
      <c r="C195" s="26"/>
      <c r="D195" s="26"/>
      <c r="E195" s="13">
        <f t="shared" si="13"/>
        <v>0</v>
      </c>
    </row>
    <row r="196" spans="1:5" x14ac:dyDescent="0.25">
      <c r="A196" s="10" t="s">
        <v>36</v>
      </c>
      <c r="B196" s="18">
        <f>SUM(B188:B195)</f>
        <v>0</v>
      </c>
      <c r="C196" s="18">
        <f>SUM(C188:C195)</f>
        <v>0</v>
      </c>
      <c r="D196" s="17">
        <f>SUM(D188:D195)</f>
        <v>0</v>
      </c>
      <c r="E196" s="15">
        <f t="shared" si="13"/>
        <v>0</v>
      </c>
    </row>
    <row r="199" spans="1:5" x14ac:dyDescent="0.25">
      <c r="A199" t="s">
        <v>340</v>
      </c>
    </row>
    <row r="200" spans="1:5" x14ac:dyDescent="0.25">
      <c r="A200" s="6"/>
      <c r="B200" s="8">
        <v>2011</v>
      </c>
      <c r="C200" s="8">
        <v>2012</v>
      </c>
      <c r="D200" s="8">
        <v>2013</v>
      </c>
      <c r="E200" s="8" t="s">
        <v>0</v>
      </c>
    </row>
    <row r="201" spans="1:5" x14ac:dyDescent="0.25">
      <c r="A201" s="10" t="s">
        <v>27</v>
      </c>
      <c r="B201" s="9" t="s">
        <v>1</v>
      </c>
      <c r="C201" s="9" t="s">
        <v>2</v>
      </c>
      <c r="D201" s="9" t="s">
        <v>25</v>
      </c>
      <c r="E201" s="3" t="s">
        <v>26</v>
      </c>
    </row>
    <row r="202" spans="1:5" x14ac:dyDescent="0.25">
      <c r="A202" s="6" t="s">
        <v>28</v>
      </c>
      <c r="B202" s="26"/>
      <c r="C202" s="26"/>
      <c r="D202" s="26"/>
      <c r="E202" s="15">
        <f>IFERROR(((D202-C202)/C202),(IF(D202=0,0,1)))*100</f>
        <v>0</v>
      </c>
    </row>
    <row r="203" spans="1:5" x14ac:dyDescent="0.25">
      <c r="A203" s="6" t="s">
        <v>29</v>
      </c>
      <c r="B203" s="26"/>
      <c r="C203" s="26"/>
      <c r="D203" s="26"/>
      <c r="E203" s="15">
        <f t="shared" ref="E203:E210" si="14">IFERROR(((D203-C203)/C203),(IF(D203=0,0,1)))*100</f>
        <v>0</v>
      </c>
    </row>
    <row r="204" spans="1:5" x14ac:dyDescent="0.25">
      <c r="A204" s="6" t="s">
        <v>30</v>
      </c>
      <c r="B204" s="26"/>
      <c r="C204" s="26"/>
      <c r="D204" s="26"/>
      <c r="E204" s="15">
        <f t="shared" si="14"/>
        <v>0</v>
      </c>
    </row>
    <row r="205" spans="1:5" x14ac:dyDescent="0.25">
      <c r="A205" s="6" t="s">
        <v>31</v>
      </c>
      <c r="B205" s="26"/>
      <c r="C205" s="26"/>
      <c r="D205" s="26"/>
      <c r="E205" s="15">
        <f t="shared" si="14"/>
        <v>0</v>
      </c>
    </row>
    <row r="206" spans="1:5" x14ac:dyDescent="0.25">
      <c r="A206" s="6" t="s">
        <v>32</v>
      </c>
      <c r="B206" s="26"/>
      <c r="C206" s="26"/>
      <c r="D206" s="26"/>
      <c r="E206" s="15">
        <f t="shared" si="14"/>
        <v>0</v>
      </c>
    </row>
    <row r="207" spans="1:5" x14ac:dyDescent="0.25">
      <c r="A207" s="6" t="s">
        <v>33</v>
      </c>
      <c r="B207" s="26"/>
      <c r="C207" s="26"/>
      <c r="D207" s="26"/>
      <c r="E207" s="15">
        <f t="shared" si="14"/>
        <v>0</v>
      </c>
    </row>
    <row r="208" spans="1:5" x14ac:dyDescent="0.25">
      <c r="A208" s="6" t="s">
        <v>34</v>
      </c>
      <c r="B208" s="26"/>
      <c r="C208" s="26"/>
      <c r="D208" s="26"/>
      <c r="E208" s="15">
        <f t="shared" si="14"/>
        <v>0</v>
      </c>
    </row>
    <row r="209" spans="1:5" x14ac:dyDescent="0.25">
      <c r="A209" s="6" t="s">
        <v>35</v>
      </c>
      <c r="B209" s="26"/>
      <c r="C209" s="26"/>
      <c r="D209" s="26"/>
      <c r="E209" s="13">
        <f t="shared" si="14"/>
        <v>0</v>
      </c>
    </row>
    <row r="210" spans="1:5" x14ac:dyDescent="0.25">
      <c r="A210" s="10" t="s">
        <v>36</v>
      </c>
      <c r="B210" s="18">
        <f>SUM(B202:B209)</f>
        <v>0</v>
      </c>
      <c r="C210" s="18">
        <f>SUM(C202:C209)</f>
        <v>0</v>
      </c>
      <c r="D210" s="17">
        <f>SUM(D202:D209)</f>
        <v>0</v>
      </c>
      <c r="E210" s="15">
        <f t="shared" si="14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SDepartmentName xmlns="http://schemas.microsoft.com/sharepoint/v3" xsi:nil="true"/>
    <Grouping xmlns="79f0a52c-b23b-4da7-bfc1-beed5dfaa564">Expenditures</Grouping>
    <Category_x0020_Name xmlns="79f0a52c-b23b-4da7-bfc1-beed5dfaa564">Budgeting</Category_x0020_Name>
    <Record_x0020_Title_x0020_IT xmlns="79f0a52c-b23b-4da7-bfc1-beed5dfaa564">2014 Proposed</Record_x0020_Title_x0020_IT>
    <File_x0020_COmments xmlns="79f0a52c-b23b-4da7-bfc1-beed5dfaa564" xsi:nil="true"/>
    <TemplateUrl xmlns="http://schemas.microsoft.com/sharepoint/v3" xsi:nil="true"/>
    <ShowRepairView xmlns="http://schemas.microsoft.com/sharepoint/v3" xsi:nil="true"/>
    <xd_ProgID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preadsheet" ma:contentTypeID="0x01010100B11F53432FDF02438FB080E399D7CC5C00BE210BD81BE0FC46BCDDFDD8A3CECFA5" ma:contentTypeVersion="8" ma:contentTypeDescription="Create a new Spreadsheet" ma:contentTypeScope="" ma:versionID="314d19e56256f4bb2f1fdfe009917987">
  <xsd:schema xmlns:xsd="http://www.w3.org/2001/XMLSchema" xmlns:p="http://schemas.microsoft.com/office/2006/metadata/properties" xmlns:ns1="http://schemas.microsoft.com/sharepoint/v3" xmlns:ns2="79f0a52c-b23b-4da7-bfc1-beed5dfaa564" targetNamespace="http://schemas.microsoft.com/office/2006/metadata/properties" ma:root="true" ma:fieldsID="612ee8534d84904b1e9911dbfd3a586d" ns1:_="" ns2:_="">
    <xsd:import namespace="http://schemas.microsoft.com/sharepoint/v3"/>
    <xsd:import namespace="79f0a52c-b23b-4da7-bfc1-beed5dfaa564"/>
    <xsd:element name="properties">
      <xsd:complexType>
        <xsd:sequence>
          <xsd:element name="documentManagement">
            <xsd:complexType>
              <xsd:all>
                <xsd:element ref="ns2:Category_x0020_Name"/>
                <xsd:element ref="ns2:Record_x0020_Title_x0020_IT"/>
                <xsd:element ref="ns2:Grouping"/>
                <xsd:element ref="ns1:CoSDepartmentName" minOccurs="0"/>
                <xsd:element ref="ns2:File_x0020_COmments" minOccurs="0"/>
                <xsd:element ref="ns1:ShowRepairView" minOccurs="0"/>
                <xsd:element ref="ns1:TemplateUrl" minOccurs="0"/>
                <xsd:element ref="ns1:xd_Prog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CoSDepartmentName" ma:index="4" nillable="true" ma:displayName="Department Name" ma:format="Dropdown" ma:internalName="CoSDepartmentName">
      <xsd:simpleType>
        <xsd:restriction base="dms:Choice">
          <xsd:enumeration value="Auditing"/>
          <xsd:enumeration value="Buildings &amp; Electrical Maintenance"/>
          <xsd:enumeration value="Buildings &amp; Grounds"/>
          <xsd:enumeration value="Cemeteries"/>
          <xsd:enumeration value="Central Services"/>
          <xsd:enumeration value="Citizen's Office"/>
          <xsd:enumeration value="City Manager's Office"/>
          <xsd:enumeration value="City-Wide Emergency Management"/>
          <xsd:enumeration value="Civic Center"/>
          <xsd:enumeration value="Clerk of Council"/>
          <xsd:enumeration value="Coastal Workforce"/>
          <xsd:enumeration value="Commercial Refuse Collection"/>
          <xsd:enumeration value="Communications"/>
          <xsd:enumeration value="Community Services &amp; Planning"/>
          <xsd:enumeration value="Counter Narcotics Team"/>
          <xsd:enumeration value="CrimeStoppers"/>
          <xsd:enumeration value="Criminal Investigations"/>
          <xsd:enumeration value="Cultural Affairs"/>
          <xsd:enumeration value="Development Services"/>
          <xsd:enumeration value="Economic Development"/>
          <xsd:enumeration value="Entrepreneurial Center"/>
          <xsd:enumeration value="Finance"/>
          <xsd:enumeration value="Fire Communications"/>
          <xsd:enumeration value="Fire Logistics"/>
          <xsd:enumeration value="Fire Operations"/>
          <xsd:enumeration value="Housing"/>
          <xsd:enumeration value="Human Resources"/>
          <xsd:enumeration value="Industrial &amp; Domestic Water"/>
          <xsd:enumeration value="Information Management"/>
          <xsd:enumeration value="Information Technology"/>
          <xsd:enumeration value="Landbank Authority"/>
          <xsd:enumeration value="Mayor's Office"/>
          <xsd:enumeration value="Mobility &amp; Parking Services"/>
          <xsd:enumeration value="Office Of Professional Standards"/>
          <xsd:enumeration value="Park &amp; Tree"/>
          <xsd:enumeration value="Patrol"/>
          <xsd:enumeration value="Property Maintenance"/>
          <xsd:enumeration value="Public Information"/>
          <xsd:enumeration value="Purchasing"/>
          <xsd:enumeration value="Real Property Services"/>
          <xsd:enumeration value="Recreation Services"/>
          <xsd:enumeration value="Recorder's Court"/>
          <xsd:enumeration value="Recycling &amp; Litter Services"/>
          <xsd:enumeration value="Refuse Disposal"/>
          <xsd:enumeration value="Research &amp; Budget"/>
          <xsd:enumeration value="Research Library"/>
          <xsd:enumeration value="Residential Refuse Collection"/>
          <xsd:enumeration value="Revenue"/>
          <xsd:enumeration value="Risk Administration"/>
          <xsd:enumeration value="Savannah Impact"/>
          <xsd:enumeration value="Special Operations"/>
          <xsd:enumeration value="Stormwater"/>
          <xsd:enumeration value="Street Cleaning"/>
          <xsd:enumeration value="Streets"/>
          <xsd:enumeration value="Support Services"/>
          <xsd:enumeration value="Tourism &amp; Film"/>
          <xsd:enumeration value="Traffic"/>
          <xsd:enumeration value="Traffic Engineering"/>
          <xsd:enumeration value="Vehicle Maintenance"/>
          <xsd:enumeration value="Wastewater Conveyance"/>
          <xsd:enumeration value="Water  Supply &amp; Treatment"/>
          <xsd:enumeration value="Water &amp; Sewer Planning"/>
          <xsd:enumeration value="Water Distribution"/>
          <xsd:enumeration value="Water Reclamation"/>
        </xsd:restriction>
      </xsd:simpleType>
    </xsd:element>
    <xsd:element name="ShowRepairView" ma:index="8" nillable="true" ma:displayName="Show Repair View" ma:hidden="true" ma:internalName="ShowRepairView">
      <xsd:simpleType>
        <xsd:restriction base="dms:Text"/>
      </xsd:simpleType>
    </xsd:element>
    <xsd:element name="TemplateUrl" ma:index="9" nillable="true" ma:displayName="Template Link" ma:hidden="true" ma:internalName="TemplateUrl">
      <xsd:simpleType>
        <xsd:restriction base="dms:Text"/>
      </xsd:simpleType>
    </xsd:element>
    <xsd:element name="xd_ProgID" ma:index="10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79f0a52c-b23b-4da7-bfc1-beed5dfaa564" elementFormDefault="qualified">
    <xsd:import namespace="http://schemas.microsoft.com/office/2006/documentManagement/types"/>
    <xsd:element name="Category_x0020_Name" ma:index="1" ma:displayName="Category Name" ma:default="Administration" ma:format="Dropdown" ma:internalName="Category_x0020_Name">
      <xsd:simpleType>
        <xsd:union memberTypes="dms:Text">
          <xsd:simpleType>
            <xsd:restriction base="dms:Choice">
              <xsd:enumeration value="Accounting"/>
              <xsd:enumeration value="Administration"/>
              <xsd:enumeration value="Administrative Support"/>
              <xsd:enumeration value="Audits"/>
              <xsd:enumeration value="Budgeting"/>
              <xsd:enumeration value="Information Technology"/>
              <xsd:enumeration value="Legal"/>
              <xsd:enumeration value="Payroll"/>
              <xsd:enumeration value="Personnel"/>
              <xsd:enumeration value="Property"/>
              <xsd:enumeration value="Public Safety"/>
              <xsd:enumeration value="Records Management"/>
              <xsd:enumeration value="Recreation"/>
              <xsd:enumeration value="Tourism"/>
            </xsd:restriction>
          </xsd:simpleType>
        </xsd:union>
      </xsd:simpleType>
    </xsd:element>
    <xsd:element name="Record_x0020_Title_x0020_IT" ma:index="2" ma:displayName="Record Title" ma:default="General Correspondence" ma:format="Dropdown" ma:internalName="Record_x0020_Title_x0020_IT">
      <xsd:simpleType>
        <xsd:union memberTypes="dms:Text">
          <xsd:simpleType>
            <xsd:restriction base="dms:Choice">
              <xsd:enumeration value="Acquisition Records"/>
              <xsd:enumeration value="Affirmative Action Plans"/>
              <xsd:enumeration value="Annexations"/>
              <xsd:enumeration value="Annual &amp; Adhoc Reports"/>
              <xsd:enumeration value="Annual Financial Statements"/>
              <xsd:enumeration value="Ante Litem"/>
              <xsd:enumeration value="Audit Reports"/>
              <xsd:enumeration value="Budget Reports"/>
              <xsd:enumeration value="Budget Request Records"/>
              <xsd:enumeration value="Crisis / Disaster Records"/>
              <xsd:enumeration value="Contracts &amp; Agreements"/>
              <xsd:enumeration value="Computer Inventory Records"/>
              <xsd:enumeration value="Computer System Documentation"/>
              <xsd:enumeration value="Daily / Monthly Activity Reports"/>
              <xsd:enumeration value="Data Input Forms"/>
              <xsd:enumeration value="e-Certified Mail &amp; Return Receipts"/>
              <xsd:enumeration value="Email Messages"/>
              <xsd:enumeration value="Emails, Administrative Support"/>
              <xsd:enumeration value="Emails, Policy &amp; Program"/>
              <xsd:enumeration value="Emails, Transitory"/>
              <xsd:enumeration value="Employee Contracts"/>
              <xsd:enumeration value="Employee Handbooks"/>
              <xsd:enumeration value="Emergency Preparedness Plans"/>
              <xsd:enumeration value="Emergency Relief Records"/>
              <xsd:enumeration value="Equipment and Network Usage"/>
              <xsd:enumeration value="Equipment Records"/>
              <xsd:enumeration value="Federal &amp; State Files"/>
              <xsd:enumeration value="Federal &amp; State Grant Final Reports"/>
              <xsd:enumeration value="Federal Revenue Sharing Records"/>
              <xsd:enumeration value="Fiscal Correspondence"/>
              <xsd:enumeration value="Franchise Records"/>
              <xsd:enumeration value="General Correspondence"/>
              <xsd:enumeration value="Historic Preservation Files"/>
              <xsd:enumeration value="Indexes"/>
              <xsd:enumeration value="Internal Auditing Records"/>
              <xsd:enumeration value="Lawsuits"/>
              <xsd:enumeration value="Mailing Lists"/>
              <xsd:enumeration value="Meeting Notices"/>
              <xsd:enumeration value="Minutes &amp; Agendas"/>
              <xsd:enumeration value="Network &amp; PC Passwords"/>
              <xsd:enumeration value="Open Records Act Requests &amp; Correspondence"/>
              <xsd:enumeration value="Policies &amp; Procedures"/>
              <xsd:enumeration value="Position Classification"/>
              <xsd:enumeration value="Publications"/>
              <xsd:enumeration value="Reference Files"/>
              <xsd:enumeration value="Reimbursement Records"/>
              <xsd:enumeration value="Reports"/>
              <xsd:enumeration value="Resolutions &amp; Ordinances"/>
              <xsd:enumeration value="Right-of-Way Agreements"/>
              <xsd:enumeration value="Speeches"/>
              <xsd:enumeration value="System Architecture Documents"/>
              <xsd:enumeration value="Training Records"/>
              <xsd:enumeration value="Travel Authorization"/>
              <xsd:enumeration value="Wiring Schemas"/>
            </xsd:restriction>
          </xsd:simpleType>
        </xsd:union>
      </xsd:simpleType>
    </xsd:element>
    <xsd:element name="Grouping" ma:index="3" ma:displayName="Grouping" ma:internalName="Grouping">
      <xsd:simpleType>
        <xsd:restriction base="dms:Text">
          <xsd:maxLength value="255"/>
        </xsd:restriction>
      </xsd:simpleType>
    </xsd:element>
    <xsd:element name="File_x0020_COmments" ma:index="5" nillable="true" ma:displayName="File Comments" ma:internalName="File_x0020_COmment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7E642-8B66-4D12-A97E-F308C246BC2D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sharepoint/v3"/>
    <ds:schemaRef ds:uri="http://www.w3.org/XML/1998/namespace"/>
    <ds:schemaRef ds:uri="http://schemas.openxmlformats.org/package/2006/metadata/core-properties"/>
    <ds:schemaRef ds:uri="79f0a52c-b23b-4da7-bfc1-beed5dfaa56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28EF3B2-D092-452C-AD5A-A7E369E2A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9f0a52c-b23b-4da7-bfc1-beed5dfaa56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97FDAA1-8168-4A74-B728-EFFD0C8C1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City Wide Expenditures</vt:lpstr>
      <vt:lpstr>City Wide DATA all funds</vt:lpstr>
      <vt:lpstr>All Fund Exp</vt:lpstr>
      <vt:lpstr>GF</vt:lpstr>
      <vt:lpstr>Gen Admin</vt:lpstr>
      <vt:lpstr>PFES</vt:lpstr>
      <vt:lpstr>Police</vt:lpstr>
      <vt:lpstr>Sheet5</vt:lpstr>
      <vt:lpstr>Sheet6</vt:lpstr>
      <vt:lpstr>Sheet7</vt:lpstr>
      <vt:lpstr>Sheet8</vt:lpstr>
      <vt:lpstr>'All Fund Exp'!Print_Area</vt:lpstr>
      <vt:lpstr>'City Wide Expenditures'!Print_Area</vt:lpstr>
    </vt:vector>
  </TitlesOfParts>
  <Company>City of Savannah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lrambow</dc:creator>
  <cp:lastModifiedBy>Michelle Bonilla</cp:lastModifiedBy>
  <cp:lastPrinted>2017-02-01T16:33:11Z</cp:lastPrinted>
  <dcterms:created xsi:type="dcterms:W3CDTF">2012-07-02T12:51:19Z</dcterms:created>
  <dcterms:modified xsi:type="dcterms:W3CDTF">2017-06-23T16:55:11Z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0x01010100B11F53432FDF02438FB080E399D7CC5C00BE210BD81BE0FC46BCDDFDD8A3CECFA5</vt:lpwstr>
  </property>
</Properties>
</file>