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AUSTIN_PEAY\STAT5140\"/>
    </mc:Choice>
  </mc:AlternateContent>
  <xr:revisionPtr revIDLastSave="0" documentId="13_ncr:1_{815806F1-B867-49B3-A44F-6B84A0E929AA}" xr6:coauthVersionLast="45" xr6:coauthVersionMax="45" xr10:uidLastSave="{00000000-0000-0000-0000-000000000000}"/>
  <bookViews>
    <workbookView xWindow="-120" yWindow="-120" windowWidth="29040" windowHeight="15840" activeTab="4" xr2:uid="{38F99E83-55E8-4BDF-8B5E-738741330726}"/>
  </bookViews>
  <sheets>
    <sheet name="beer production p40" sheetId="1" r:id="rId1"/>
    <sheet name="Uniform(0.5,S)toggle" sheetId="2" r:id="rId2"/>
    <sheet name="Uniform(-1,1)" sheetId="4" r:id="rId3"/>
    <sheet name="Normal(0.5,1.0)" sheetId="3" r:id="rId4"/>
    <sheet name="a+bZt+cZ(t-2)" sheetId="5" r:id="rId5"/>
  </sheets>
  <definedNames>
    <definedName name="_c">'a+bZt+cZ(t-2)'!$AF$3</definedName>
    <definedName name="_xlchart.v1.0" hidden="1">'beer production p40'!$BB$21:$BB$25</definedName>
    <definedName name="_xlchart.v1.1" hidden="1">'beer production p40'!$BC$21:$BC$25</definedName>
    <definedName name="_xlchart.v1.10" hidden="1">'beer production p40'!$BL$21:$BL$24</definedName>
    <definedName name="_xlchart.v1.11" hidden="1">'beer production p40'!$BM$21:$BM$24</definedName>
    <definedName name="_xlchart.v1.12" hidden="1">'Uniform(0.5,S)toggle'!$BB$21:$BB$29</definedName>
    <definedName name="_xlchart.v1.13" hidden="1">'Uniform(0.5,S)toggle'!$BC$21:$BC$29</definedName>
    <definedName name="_xlchart.v1.14" hidden="1">'Uniform(0.5,S)toggle'!$BD$21:$BD$29</definedName>
    <definedName name="_xlchart.v1.15" hidden="1">'Uniform(0.5,S)toggle'!$BE$21:$BE$29</definedName>
    <definedName name="_xlchart.v1.16" hidden="1">'Uniform(0.5,S)toggle'!$BF$21:$BF$28</definedName>
    <definedName name="_xlchart.v1.17" hidden="1">'Uniform(0.5,S)toggle'!$BG$21:$BG$28</definedName>
    <definedName name="_xlchart.v1.18" hidden="1">'Uniform(0.5,S)toggle'!$BH$21:$BH$28</definedName>
    <definedName name="_xlchart.v1.19" hidden="1">'Uniform(0.5,S)toggle'!$BI$21:$BI$28</definedName>
    <definedName name="_xlchart.v1.2" hidden="1">'beer production p40'!$BD$21:$BD$25</definedName>
    <definedName name="_xlchart.v1.20" hidden="1">'Uniform(0.5,S)toggle'!$BJ$21:$BJ$28</definedName>
    <definedName name="_xlchart.v1.21" hidden="1">'Uniform(0.5,S)toggle'!$BK$21:$BK$28</definedName>
    <definedName name="_xlchart.v1.22" hidden="1">'Uniform(0.5,S)toggle'!$BL$21:$BL$28</definedName>
    <definedName name="_xlchart.v1.23" hidden="1">'Uniform(0.5,S)toggle'!$BM$21:$BM$28</definedName>
    <definedName name="_xlchart.v1.24" hidden="1">'Uniform(-1,1)'!$BB$21:$BB$29</definedName>
    <definedName name="_xlchart.v1.25" hidden="1">'Uniform(-1,1)'!$BC$21:$BC$29</definedName>
    <definedName name="_xlchart.v1.26" hidden="1">'Uniform(-1,1)'!$BD$21:$BD$29</definedName>
    <definedName name="_xlchart.v1.27" hidden="1">'Uniform(-1,1)'!$BE$21:$BE$29</definedName>
    <definedName name="_xlchart.v1.28" hidden="1">'Uniform(-1,1)'!$BF$21:$BF$28</definedName>
    <definedName name="_xlchart.v1.29" hidden="1">'Uniform(-1,1)'!$BG$21:$BG$28</definedName>
    <definedName name="_xlchart.v1.3" hidden="1">'beer production p40'!$BE$21:$BE$25</definedName>
    <definedName name="_xlchart.v1.30" hidden="1">'Uniform(-1,1)'!$BH$21:$BH$28</definedName>
    <definedName name="_xlchart.v1.31" hidden="1">'Uniform(-1,1)'!$BI$21:$BI$28</definedName>
    <definedName name="_xlchart.v1.32" hidden="1">'Uniform(-1,1)'!$BJ$21:$BJ$28</definedName>
    <definedName name="_xlchart.v1.33" hidden="1">'Uniform(-1,1)'!$BK$21:$BK$28</definedName>
    <definedName name="_xlchart.v1.34" hidden="1">'Uniform(-1,1)'!$BL$21:$BL$28</definedName>
    <definedName name="_xlchart.v1.35" hidden="1">'Uniform(-1,1)'!$BM$21:$BM$28</definedName>
    <definedName name="_xlchart.v1.36" hidden="1">'Normal(0.5,1.0)'!$BB$21:$BB$29</definedName>
    <definedName name="_xlchart.v1.37" hidden="1">'Normal(0.5,1.0)'!$BC$21:$BC$29</definedName>
    <definedName name="_xlchart.v1.38" hidden="1">'Normal(0.5,1.0)'!$BD$21:$BD$29</definedName>
    <definedName name="_xlchart.v1.39" hidden="1">'Normal(0.5,1.0)'!$BE$21:$BE$29</definedName>
    <definedName name="_xlchart.v1.4" hidden="1">'beer production p40'!$BF$21:$BF$25</definedName>
    <definedName name="_xlchart.v1.40" hidden="1">'Normal(0.5,1.0)'!$BF$21:$BF$28</definedName>
    <definedName name="_xlchart.v1.41" hidden="1">'Normal(0.5,1.0)'!$BG$21:$BG$28</definedName>
    <definedName name="_xlchart.v1.42" hidden="1">'Normal(0.5,1.0)'!$BH$21:$BH$28</definedName>
    <definedName name="_xlchart.v1.43" hidden="1">'Normal(0.5,1.0)'!$BI$21:$BI$28</definedName>
    <definedName name="_xlchart.v1.44" hidden="1">'Normal(0.5,1.0)'!$BJ$21:$BJ$28</definedName>
    <definedName name="_xlchart.v1.45" hidden="1">'Normal(0.5,1.0)'!$BK$21:$BK$28</definedName>
    <definedName name="_xlchart.v1.46" hidden="1">'Normal(0.5,1.0)'!$BL$21:$BL$28</definedName>
    <definedName name="_xlchart.v1.47" hidden="1">'Normal(0.5,1.0)'!$BM$21:$BM$28</definedName>
    <definedName name="_xlchart.v1.48" hidden="1">'a+bZt+cZ(t-2)'!$BB$21:$BB$29</definedName>
    <definedName name="_xlchart.v1.49" hidden="1">'a+bZt+cZ(t-2)'!$BC$21:$BC$29</definedName>
    <definedName name="_xlchart.v1.5" hidden="1">'beer production p40'!$BG$21:$BG$25</definedName>
    <definedName name="_xlchart.v1.50" hidden="1">'a+bZt+cZ(t-2)'!$BD$21:$BD$29</definedName>
    <definedName name="_xlchart.v1.51" hidden="1">'a+bZt+cZ(t-2)'!$BE$21:$BE$29</definedName>
    <definedName name="_xlchart.v1.52" hidden="1">'a+bZt+cZ(t-2)'!$BF$21:$BF$28</definedName>
    <definedName name="_xlchart.v1.53" hidden="1">'a+bZt+cZ(t-2)'!$BG$21:$BG$28</definedName>
    <definedName name="_xlchart.v1.54" hidden="1">'a+bZt+cZ(t-2)'!$BH$21:$BH$28</definedName>
    <definedName name="_xlchart.v1.55" hidden="1">'a+bZt+cZ(t-2)'!$BI$21:$BI$28</definedName>
    <definedName name="_xlchart.v1.56" hidden="1">'a+bZt+cZ(t-2)'!$BJ$21:$BJ$28</definedName>
    <definedName name="_xlchart.v1.57" hidden="1">'a+bZt+cZ(t-2)'!$BK$21:$BK$28</definedName>
    <definedName name="_xlchart.v1.58" hidden="1">'a+bZt+cZ(t-2)'!$BL$21:$BL$28</definedName>
    <definedName name="_xlchart.v1.59" hidden="1">'a+bZt+cZ(t-2)'!$BM$21:$BM$28</definedName>
    <definedName name="_xlchart.v1.6" hidden="1">'beer production p40'!$BH$21:$BH$25</definedName>
    <definedName name="_xlchart.v1.7" hidden="1">'beer production p40'!$BI$21:$BI$25</definedName>
    <definedName name="_xlchart.v1.8" hidden="1">'beer production p40'!$BJ$21:$BJ$24</definedName>
    <definedName name="_xlchart.v1.9" hidden="1">'beer production p40'!$BK$21:$BK$24</definedName>
    <definedName name="a">'a+bZt+cZ(t-2)'!$AF$1</definedName>
    <definedName name="b">'a+bZt+cZ(t-2)'!$AF$2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7" i="5"/>
  <c r="B6" i="5"/>
  <c r="B5" i="5"/>
  <c r="B15" i="5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65" i="5" s="1"/>
  <c r="B67" i="5" s="1"/>
  <c r="B69" i="5" s="1"/>
  <c r="B71" i="5" s="1"/>
  <c r="B73" i="5" s="1"/>
  <c r="B75" i="5" s="1"/>
  <c r="B77" i="5" s="1"/>
  <c r="B79" i="5" s="1"/>
  <c r="B81" i="5" s="1"/>
  <c r="B83" i="5" s="1"/>
  <c r="B85" i="5" s="1"/>
  <c r="B87" i="5" s="1"/>
  <c r="B89" i="5" s="1"/>
  <c r="B91" i="5" s="1"/>
  <c r="B93" i="5" s="1"/>
  <c r="B95" i="5" s="1"/>
  <c r="B97" i="5" s="1"/>
  <c r="B99" i="5" s="1"/>
  <c r="B101" i="5" s="1"/>
  <c r="B103" i="5" s="1"/>
  <c r="B105" i="5" s="1"/>
  <c r="B107" i="5" s="1"/>
  <c r="B109" i="5" s="1"/>
  <c r="B111" i="5" s="1"/>
  <c r="B113" i="5" s="1"/>
  <c r="B14" i="5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B64" i="5" s="1"/>
  <c r="B66" i="5" s="1"/>
  <c r="B68" i="5" s="1"/>
  <c r="B70" i="5" s="1"/>
  <c r="B72" i="5" s="1"/>
  <c r="B74" i="5" s="1"/>
  <c r="B76" i="5" s="1"/>
  <c r="B78" i="5" s="1"/>
  <c r="B80" i="5" s="1"/>
  <c r="B82" i="5" s="1"/>
  <c r="B84" i="5" s="1"/>
  <c r="B86" i="5" s="1"/>
  <c r="B88" i="5" s="1"/>
  <c r="B90" i="5" s="1"/>
  <c r="B92" i="5" s="1"/>
  <c r="B94" i="5" s="1"/>
  <c r="B96" i="5" s="1"/>
  <c r="B98" i="5" s="1"/>
  <c r="B100" i="5" s="1"/>
  <c r="B102" i="5" s="1"/>
  <c r="B104" i="5" s="1"/>
  <c r="B106" i="5" s="1"/>
  <c r="B108" i="5" s="1"/>
  <c r="B110" i="5" s="1"/>
  <c r="B112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B24" i="5"/>
  <c r="AB23" i="5"/>
  <c r="Z23" i="5"/>
  <c r="AB22" i="5"/>
  <c r="Z22" i="5"/>
  <c r="X22" i="5"/>
  <c r="AB21" i="5"/>
  <c r="Z21" i="5"/>
  <c r="X21" i="5"/>
  <c r="V21" i="5"/>
  <c r="BI25" i="1"/>
  <c r="BH25" i="1"/>
  <c r="BG25" i="1"/>
  <c r="BF25" i="1"/>
  <c r="BE25" i="1"/>
  <c r="BD25" i="1"/>
  <c r="BC25" i="1"/>
  <c r="BB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E29" i="3"/>
  <c r="BD29" i="3"/>
  <c r="BC29" i="3"/>
  <c r="BB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E29" i="4"/>
  <c r="BD29" i="4"/>
  <c r="BC29" i="4"/>
  <c r="BM28" i="4"/>
  <c r="BL28" i="4"/>
  <c r="BK28" i="4"/>
  <c r="BJ28" i="4"/>
  <c r="BI28" i="4"/>
  <c r="BH28" i="4"/>
  <c r="BG28" i="4"/>
  <c r="BF28" i="4"/>
  <c r="BE28" i="4"/>
  <c r="BD28" i="4"/>
  <c r="BC28" i="4"/>
  <c r="BM27" i="4"/>
  <c r="BL27" i="4"/>
  <c r="BK27" i="4"/>
  <c r="BJ27" i="4"/>
  <c r="BI27" i="4"/>
  <c r="BH27" i="4"/>
  <c r="BG27" i="4"/>
  <c r="BF27" i="4"/>
  <c r="BE27" i="4"/>
  <c r="BD27" i="4"/>
  <c r="BC27" i="4"/>
  <c r="BM26" i="4"/>
  <c r="BL26" i="4"/>
  <c r="BK26" i="4"/>
  <c r="BJ26" i="4"/>
  <c r="BI26" i="4"/>
  <c r="BH26" i="4"/>
  <c r="BG26" i="4"/>
  <c r="BF26" i="4"/>
  <c r="BE26" i="4"/>
  <c r="BD26" i="4"/>
  <c r="BC26" i="4"/>
  <c r="BM25" i="4"/>
  <c r="BL25" i="4"/>
  <c r="BK25" i="4"/>
  <c r="BJ25" i="4"/>
  <c r="BI25" i="4"/>
  <c r="BH25" i="4"/>
  <c r="BG25" i="4"/>
  <c r="BF25" i="4"/>
  <c r="BE25" i="4"/>
  <c r="BD25" i="4"/>
  <c r="BC25" i="4"/>
  <c r="BM24" i="4"/>
  <c r="BL24" i="4"/>
  <c r="BK24" i="4"/>
  <c r="BJ24" i="4"/>
  <c r="BI24" i="4"/>
  <c r="BH24" i="4"/>
  <c r="BG24" i="4"/>
  <c r="BF24" i="4"/>
  <c r="BE24" i="4"/>
  <c r="BD24" i="4"/>
  <c r="BC24" i="4"/>
  <c r="BM23" i="4"/>
  <c r="BL23" i="4"/>
  <c r="BK23" i="4"/>
  <c r="BJ23" i="4"/>
  <c r="BI23" i="4"/>
  <c r="BH23" i="4"/>
  <c r="BG23" i="4"/>
  <c r="BF23" i="4"/>
  <c r="BE23" i="4"/>
  <c r="BD23" i="4"/>
  <c r="BC23" i="4"/>
  <c r="BM22" i="4"/>
  <c r="BL22" i="4"/>
  <c r="BK22" i="4"/>
  <c r="BJ22" i="4"/>
  <c r="BI22" i="4"/>
  <c r="BH22" i="4"/>
  <c r="BG22" i="4"/>
  <c r="BF22" i="4"/>
  <c r="BE22" i="4"/>
  <c r="BD22" i="4"/>
  <c r="BC22" i="4"/>
  <c r="BB29" i="4"/>
  <c r="BB28" i="4"/>
  <c r="BB27" i="4"/>
  <c r="BB26" i="4"/>
  <c r="BB25" i="4"/>
  <c r="BB24" i="4"/>
  <c r="BB23" i="4"/>
  <c r="BB22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F102" i="4"/>
  <c r="H102" i="4"/>
  <c r="T98" i="4"/>
  <c r="L98" i="4"/>
  <c r="H100" i="4"/>
  <c r="N102" i="4"/>
  <c r="P102" i="4"/>
  <c r="J98" i="4"/>
  <c r="P100" i="4"/>
  <c r="V102" i="4"/>
  <c r="H94" i="4"/>
  <c r="R98" i="4"/>
  <c r="X100" i="4"/>
  <c r="N94" i="4"/>
  <c r="T96" i="4"/>
  <c r="Z98" i="4"/>
  <c r="P92" i="4"/>
  <c r="V94" i="4"/>
  <c r="H86" i="4"/>
  <c r="R90" i="4"/>
  <c r="X92" i="4"/>
  <c r="N86" i="4"/>
  <c r="H82" i="4"/>
  <c r="V88" i="4"/>
  <c r="H80" i="4"/>
  <c r="J77" i="4"/>
  <c r="R84" i="4"/>
  <c r="P82" i="4"/>
  <c r="H77" i="4"/>
  <c r="L78" i="4"/>
  <c r="J76" i="4"/>
  <c r="T80" i="4"/>
  <c r="F71" i="4"/>
  <c r="J74" i="4"/>
  <c r="Z81" i="4"/>
  <c r="P75" i="4"/>
  <c r="V77" i="4"/>
  <c r="H69" i="4"/>
  <c r="R73" i="4"/>
  <c r="F65" i="4"/>
  <c r="X75" i="4"/>
  <c r="N69" i="4"/>
  <c r="P69" i="4"/>
  <c r="Z73" i="4"/>
  <c r="L65" i="4"/>
  <c r="F61" i="4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X69" i="4"/>
  <c r="H60" i="4"/>
  <c r="L61" i="4"/>
  <c r="Z67" i="4"/>
  <c r="T63" i="4"/>
  <c r="R61" i="4"/>
  <c r="X63" i="4"/>
  <c r="Z63" i="4"/>
  <c r="X61" i="4"/>
  <c r="AB62" i="4"/>
  <c r="V58" i="4"/>
  <c r="AB60" i="4"/>
  <c r="H47" i="4"/>
  <c r="V56" i="4"/>
  <c r="Z57" i="4"/>
  <c r="V54" i="4"/>
  <c r="Z55" i="4"/>
  <c r="V52" i="4"/>
  <c r="Z53" i="4"/>
  <c r="V50" i="4"/>
  <c r="X50" i="4"/>
  <c r="X48" i="4"/>
  <c r="F38" i="4"/>
  <c r="X46" i="4"/>
  <c r="F36" i="4"/>
  <c r="P40" i="4"/>
  <c r="F34" i="4"/>
  <c r="AB44" i="4"/>
  <c r="Z41" i="4"/>
  <c r="Z40" i="4"/>
  <c r="N28" i="4"/>
  <c r="T36" i="4"/>
  <c r="V36" i="4"/>
  <c r="R33" i="4"/>
  <c r="L29" i="4"/>
  <c r="Z35" i="4"/>
  <c r="T31" i="4"/>
  <c r="F23" i="4"/>
  <c r="X31" i="4"/>
  <c r="Z31" i="4"/>
  <c r="Z30" i="4"/>
  <c r="V27" i="4"/>
  <c r="Z28" i="4"/>
  <c r="Z27" i="4"/>
  <c r="L15" i="4"/>
  <c r="AB14" i="4"/>
  <c r="AB13" i="4"/>
  <c r="Z13" i="4"/>
  <c r="H15" i="4"/>
  <c r="AB12" i="4"/>
  <c r="Z12" i="4"/>
  <c r="X12" i="4"/>
  <c r="AB11" i="4"/>
  <c r="Z11" i="4"/>
  <c r="X11" i="4"/>
  <c r="V11" i="4"/>
  <c r="T18" i="4"/>
  <c r="AB18" i="4"/>
  <c r="F102" i="3"/>
  <c r="H102" i="3"/>
  <c r="H100" i="3"/>
  <c r="N102" i="3"/>
  <c r="P102" i="3"/>
  <c r="J98" i="3"/>
  <c r="P100" i="3"/>
  <c r="V102" i="3"/>
  <c r="Z92" i="3"/>
  <c r="X102" i="3"/>
  <c r="R98" i="3"/>
  <c r="X100" i="3"/>
  <c r="N94" i="3"/>
  <c r="R88" i="3"/>
  <c r="F88" i="3"/>
  <c r="P94" i="3"/>
  <c r="Z98" i="3"/>
  <c r="L86" i="3"/>
  <c r="P92" i="3"/>
  <c r="V94" i="3"/>
  <c r="P90" i="3"/>
  <c r="R90" i="3"/>
  <c r="X82" i="3"/>
  <c r="X92" i="3"/>
  <c r="N86" i="3"/>
  <c r="F79" i="3"/>
  <c r="V88" i="3"/>
  <c r="AB90" i="3"/>
  <c r="H79" i="3"/>
  <c r="J79" i="3"/>
  <c r="J78" i="3"/>
  <c r="T82" i="3"/>
  <c r="J73" i="3"/>
  <c r="F73" i="3"/>
  <c r="J76" i="3"/>
  <c r="J74" i="3"/>
  <c r="L74" i="3"/>
  <c r="X79" i="3"/>
  <c r="AB80" i="3"/>
  <c r="X77" i="3"/>
  <c r="N71" i="3"/>
  <c r="Z75" i="3"/>
  <c r="AB75" i="3"/>
  <c r="V71" i="3"/>
  <c r="H63" i="3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F60" i="3"/>
  <c r="J63" i="3"/>
  <c r="A60" i="3"/>
  <c r="T67" i="3"/>
  <c r="AB58" i="3"/>
  <c r="Z69" i="3"/>
  <c r="J60" i="3"/>
  <c r="P62" i="3"/>
  <c r="L59" i="3"/>
  <c r="V63" i="3"/>
  <c r="R60" i="3"/>
  <c r="P52" i="3"/>
  <c r="AB64" i="3"/>
  <c r="H51" i="3"/>
  <c r="Z62" i="3"/>
  <c r="V59" i="3"/>
  <c r="R56" i="3"/>
  <c r="T48" i="3"/>
  <c r="V57" i="3"/>
  <c r="Z58" i="3"/>
  <c r="V55" i="3"/>
  <c r="Z56" i="3"/>
  <c r="L44" i="3"/>
  <c r="V53" i="3"/>
  <c r="F44" i="3"/>
  <c r="V51" i="3"/>
  <c r="X51" i="3"/>
  <c r="V49" i="3"/>
  <c r="AB51" i="3"/>
  <c r="X48" i="3"/>
  <c r="H39" i="3"/>
  <c r="L40" i="3"/>
  <c r="T43" i="3"/>
  <c r="F35" i="3"/>
  <c r="T41" i="3"/>
  <c r="AB44" i="3"/>
  <c r="Z42" i="3"/>
  <c r="J30" i="3"/>
  <c r="N35" i="3"/>
  <c r="Z40" i="3"/>
  <c r="F29" i="3"/>
  <c r="Z38" i="3"/>
  <c r="J28" i="3"/>
  <c r="Z35" i="3"/>
  <c r="Z34" i="3"/>
  <c r="Z22" i="3"/>
  <c r="N27" i="3"/>
  <c r="Z32" i="3"/>
  <c r="F20" i="3"/>
  <c r="V27" i="3"/>
  <c r="J20" i="3"/>
  <c r="T24" i="3"/>
  <c r="R22" i="3"/>
  <c r="AB14" i="3"/>
  <c r="T14" i="3"/>
  <c r="F15" i="3"/>
  <c r="AB13" i="3"/>
  <c r="Z13" i="3"/>
  <c r="V13" i="3"/>
  <c r="R20" i="3"/>
  <c r="AB12" i="3"/>
  <c r="Z12" i="3"/>
  <c r="X12" i="3"/>
  <c r="AB11" i="3"/>
  <c r="Z11" i="3"/>
  <c r="X11" i="3"/>
  <c r="V11" i="3"/>
  <c r="R18" i="3"/>
  <c r="P10" i="3"/>
  <c r="X19" i="3"/>
  <c r="AB20" i="3"/>
  <c r="R14" i="3"/>
  <c r="H6" i="3"/>
  <c r="V15" i="3"/>
  <c r="F5" i="3"/>
  <c r="Z15" i="3"/>
  <c r="B103" i="2"/>
  <c r="BE29" i="2" s="1"/>
  <c r="B102" i="2"/>
  <c r="BD29" i="2" s="1"/>
  <c r="B101" i="2"/>
  <c r="H103" i="2" s="1"/>
  <c r="B100" i="2"/>
  <c r="J103" i="2" s="1"/>
  <c r="B99" i="2"/>
  <c r="L103" i="2" s="1"/>
  <c r="B98" i="2"/>
  <c r="J101" i="2" s="1"/>
  <c r="B97" i="2"/>
  <c r="P103" i="2" s="1"/>
  <c r="B96" i="2"/>
  <c r="P102" i="2" s="1"/>
  <c r="B95" i="2"/>
  <c r="T103" i="2" s="1"/>
  <c r="B94" i="2"/>
  <c r="P100" i="2" s="1"/>
  <c r="B93" i="2"/>
  <c r="T101" i="2" s="1"/>
  <c r="B92" i="2"/>
  <c r="X102" i="2" s="1"/>
  <c r="B91" i="2"/>
  <c r="AB103" i="2" s="1"/>
  <c r="B90" i="2"/>
  <c r="X100" i="2" s="1"/>
  <c r="B89" i="2"/>
  <c r="AB101" i="2" s="1"/>
  <c r="B88" i="2"/>
  <c r="X98" i="2" s="1"/>
  <c r="B87" i="2"/>
  <c r="AB99" i="2" s="1"/>
  <c r="B86" i="2"/>
  <c r="X96" i="2" s="1"/>
  <c r="B85" i="2"/>
  <c r="AB97" i="2" s="1"/>
  <c r="B84" i="2"/>
  <c r="BJ27" i="2" s="1"/>
  <c r="B83" i="2"/>
  <c r="AB95" i="2" s="1"/>
  <c r="B82" i="2"/>
  <c r="H84" i="2" s="1"/>
  <c r="B81" i="2"/>
  <c r="P87" i="2" s="1"/>
  <c r="B80" i="2"/>
  <c r="H82" i="2" s="1"/>
  <c r="B79" i="2"/>
  <c r="P85" i="2" s="1"/>
  <c r="B78" i="2"/>
  <c r="H80" i="2" s="1"/>
  <c r="B77" i="2"/>
  <c r="R84" i="2" s="1"/>
  <c r="B76" i="2"/>
  <c r="L80" i="2" s="1"/>
  <c r="B75" i="2"/>
  <c r="X85" i="2" s="1"/>
  <c r="B74" i="2"/>
  <c r="Z85" i="2" s="1"/>
  <c r="B73" i="2"/>
  <c r="Z84" i="2" s="1"/>
  <c r="B72" i="2"/>
  <c r="Z83" i="2" s="1"/>
  <c r="B71" i="2"/>
  <c r="T79" i="2" s="1"/>
  <c r="B70" i="2"/>
  <c r="X80" i="2" s="1"/>
  <c r="B69" i="2"/>
  <c r="AB81" i="2" s="1"/>
  <c r="B68" i="2"/>
  <c r="X78" i="2" s="1"/>
  <c r="B67" i="2"/>
  <c r="T75" i="2" s="1"/>
  <c r="B66" i="2"/>
  <c r="X76" i="2" s="1"/>
  <c r="B65" i="2"/>
  <c r="H67" i="2" s="1"/>
  <c r="B64" i="2"/>
  <c r="X74" i="2" s="1"/>
  <c r="B63" i="2"/>
  <c r="L67" i="2" s="1"/>
  <c r="B62" i="2"/>
  <c r="P68" i="2" s="1"/>
  <c r="B61" i="2"/>
  <c r="P67" i="2" s="1"/>
  <c r="B60" i="2"/>
  <c r="H62" i="2" s="1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B59" i="2"/>
  <c r="N64" i="2" s="1"/>
  <c r="B58" i="2"/>
  <c r="L62" i="2" s="1"/>
  <c r="B57" i="2"/>
  <c r="P63" i="2" s="1"/>
  <c r="B56" i="2"/>
  <c r="X66" i="2" s="1"/>
  <c r="B55" i="2"/>
  <c r="T63" i="2" s="1"/>
  <c r="B54" i="2"/>
  <c r="AB66" i="2" s="1"/>
  <c r="B53" i="2"/>
  <c r="T61" i="2" s="1"/>
  <c r="B52" i="2"/>
  <c r="R59" i="2" s="1"/>
  <c r="B51" i="2"/>
  <c r="F52" i="2" s="1"/>
  <c r="B50" i="2"/>
  <c r="V59" i="2" s="1"/>
  <c r="B49" i="2"/>
  <c r="T57" i="2" s="1"/>
  <c r="B48" i="2"/>
  <c r="N53" i="2" s="1"/>
  <c r="B47" i="2"/>
  <c r="Z58" i="2" s="1"/>
  <c r="B46" i="2"/>
  <c r="P52" i="2" s="1"/>
  <c r="B45" i="2"/>
  <c r="Z56" i="2" s="1"/>
  <c r="B44" i="2"/>
  <c r="R51" i="2" s="1"/>
  <c r="B43" i="2"/>
  <c r="AB55" i="2" s="1"/>
  <c r="B42" i="2"/>
  <c r="Z53" i="2" s="1"/>
  <c r="B41" i="2"/>
  <c r="P47" i="2" s="1"/>
  <c r="B40" i="2"/>
  <c r="X50" i="2" s="1"/>
  <c r="B39" i="2"/>
  <c r="F40" i="2" s="1"/>
  <c r="B38" i="2"/>
  <c r="AB50" i="2" s="1"/>
  <c r="B37" i="2"/>
  <c r="T45" i="2" s="1"/>
  <c r="B36" i="2"/>
  <c r="R43" i="2" s="1"/>
  <c r="B35" i="2"/>
  <c r="L39" i="2" s="1"/>
  <c r="B34" i="2"/>
  <c r="AB46" i="2" s="1"/>
  <c r="B33" i="2"/>
  <c r="Z44" i="2" s="1"/>
  <c r="B32" i="2"/>
  <c r="Z43" i="2" s="1"/>
  <c r="B31" i="2"/>
  <c r="Z42" i="2" s="1"/>
  <c r="B30" i="2"/>
  <c r="R37" i="2" s="1"/>
  <c r="B29" i="2"/>
  <c r="Z40" i="2" s="1"/>
  <c r="B28" i="2"/>
  <c r="R35" i="2" s="1"/>
  <c r="B27" i="2"/>
  <c r="BM22" i="2" s="1"/>
  <c r="B26" i="2"/>
  <c r="AB38" i="2" s="1"/>
  <c r="B25" i="2"/>
  <c r="AB37" i="2" s="1"/>
  <c r="B24" i="2"/>
  <c r="H26" i="2" s="1"/>
  <c r="B23" i="2"/>
  <c r="N28" i="2" s="1"/>
  <c r="B22" i="2"/>
  <c r="L26" i="2" s="1"/>
  <c r="B21" i="2"/>
  <c r="Z32" i="2" s="1"/>
  <c r="B20" i="2"/>
  <c r="AB32" i="2" s="1"/>
  <c r="B19" i="2"/>
  <c r="AB31" i="2" s="1"/>
  <c r="B18" i="2"/>
  <c r="Z29" i="2" s="1"/>
  <c r="B17" i="2"/>
  <c r="T25" i="2" s="1"/>
  <c r="B16" i="2"/>
  <c r="AB28" i="2" s="1"/>
  <c r="B15" i="2"/>
  <c r="Z26" i="2" s="1"/>
  <c r="B14" i="2"/>
  <c r="R21" i="2" s="1"/>
  <c r="B13" i="2"/>
  <c r="N18" i="2" s="1"/>
  <c r="B12" i="2"/>
  <c r="AB24" i="2" s="1"/>
  <c r="B11" i="2"/>
  <c r="BI21" i="2" s="1"/>
  <c r="B10" i="2"/>
  <c r="AB22" i="2" s="1"/>
  <c r="B9" i="2"/>
  <c r="V18" i="2" s="1"/>
  <c r="B8" i="2"/>
  <c r="Z19" i="2" s="1"/>
  <c r="B7" i="2"/>
  <c r="AB19" i="2" s="1"/>
  <c r="B6" i="2"/>
  <c r="N11" i="2" s="1"/>
  <c r="B5" i="2"/>
  <c r="Z16" i="2" s="1"/>
  <c r="B4" i="2"/>
  <c r="J7" i="2" s="1"/>
  <c r="AB14" i="2"/>
  <c r="AB13" i="2"/>
  <c r="Z13" i="2"/>
  <c r="AB12" i="2"/>
  <c r="Z12" i="2"/>
  <c r="X12" i="2"/>
  <c r="AB11" i="2"/>
  <c r="Z11" i="2"/>
  <c r="X11" i="2"/>
  <c r="V11" i="2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AB16" i="1"/>
  <c r="Z15" i="1"/>
  <c r="X14" i="1"/>
  <c r="V13" i="1"/>
  <c r="T12" i="1"/>
  <c r="AB14" i="1"/>
  <c r="AB13" i="1"/>
  <c r="AB12" i="1"/>
  <c r="AB11" i="1"/>
  <c r="Z13" i="1"/>
  <c r="Z12" i="1"/>
  <c r="Z11" i="1"/>
  <c r="X12" i="1"/>
  <c r="X11" i="1"/>
  <c r="V11" i="1"/>
  <c r="B68" i="1"/>
  <c r="B69" i="1"/>
  <c r="B70" i="1"/>
  <c r="B71" i="1"/>
  <c r="B72" i="1"/>
  <c r="B67" i="1"/>
  <c r="B66" i="1"/>
  <c r="B65" i="1"/>
  <c r="B64" i="1"/>
  <c r="B63" i="1"/>
  <c r="B62" i="1"/>
  <c r="B6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R11" i="1"/>
  <c r="P10" i="1"/>
  <c r="N9" i="1"/>
  <c r="L8" i="1"/>
  <c r="J7" i="1"/>
  <c r="H6" i="1"/>
  <c r="F5" i="1"/>
  <c r="AF5" i="1"/>
  <c r="AF4" i="1"/>
  <c r="D9" i="1" s="1"/>
  <c r="H16" i="5" l="1"/>
  <c r="L18" i="5"/>
  <c r="N19" i="5"/>
  <c r="V23" i="5"/>
  <c r="F15" i="5"/>
  <c r="T22" i="5"/>
  <c r="Z25" i="5"/>
  <c r="P20" i="5"/>
  <c r="AB26" i="5"/>
  <c r="R21" i="5"/>
  <c r="BB21" i="5"/>
  <c r="J18" i="5"/>
  <c r="J17" i="5"/>
  <c r="X24" i="5"/>
  <c r="BC28" i="2"/>
  <c r="BD26" i="2"/>
  <c r="BL28" i="2"/>
  <c r="BD28" i="2"/>
  <c r="BC26" i="2"/>
  <c r="BK28" i="2"/>
  <c r="BK26" i="2"/>
  <c r="BL26" i="2"/>
  <c r="BG27" i="2"/>
  <c r="BH27" i="2"/>
  <c r="BF21" i="2"/>
  <c r="BB22" i="2"/>
  <c r="BJ22" i="2"/>
  <c r="BF23" i="2"/>
  <c r="BB24" i="2"/>
  <c r="BJ24" i="2"/>
  <c r="BF25" i="2"/>
  <c r="BB26" i="2"/>
  <c r="BJ26" i="2"/>
  <c r="BF27" i="2"/>
  <c r="BB28" i="2"/>
  <c r="BJ28" i="2"/>
  <c r="BC22" i="2"/>
  <c r="BG23" i="2"/>
  <c r="BG25" i="2"/>
  <c r="BH21" i="2"/>
  <c r="BD22" i="2"/>
  <c r="BL22" i="2"/>
  <c r="BH23" i="2"/>
  <c r="BD24" i="2"/>
  <c r="BL24" i="2"/>
  <c r="BH25" i="2"/>
  <c r="BG21" i="2"/>
  <c r="BK22" i="2"/>
  <c r="BK24" i="2"/>
  <c r="BE22" i="2"/>
  <c r="BI23" i="2"/>
  <c r="BE24" i="2"/>
  <c r="BM24" i="2"/>
  <c r="BI25" i="2"/>
  <c r="BE26" i="2"/>
  <c r="BM26" i="2"/>
  <c r="BI27" i="2"/>
  <c r="BE28" i="2"/>
  <c r="BM28" i="2"/>
  <c r="BC24" i="2"/>
  <c r="BB21" i="2"/>
  <c r="BJ21" i="2"/>
  <c r="BF22" i="2"/>
  <c r="BB23" i="2"/>
  <c r="BJ23" i="2"/>
  <c r="BF24" i="2"/>
  <c r="BB25" i="2"/>
  <c r="BJ25" i="2"/>
  <c r="BF26" i="2"/>
  <c r="BB27" i="2"/>
  <c r="BF28" i="2"/>
  <c r="BB29" i="2"/>
  <c r="BC21" i="2"/>
  <c r="BK21" i="2"/>
  <c r="BG22" i="2"/>
  <c r="BC23" i="2"/>
  <c r="BK23" i="2"/>
  <c r="BG24" i="2"/>
  <c r="BC25" i="2"/>
  <c r="BK25" i="2"/>
  <c r="BG26" i="2"/>
  <c r="BC27" i="2"/>
  <c r="BK27" i="2"/>
  <c r="BG28" i="2"/>
  <c r="BC29" i="2"/>
  <c r="BD21" i="2"/>
  <c r="BL21" i="2"/>
  <c r="BH22" i="2"/>
  <c r="BD23" i="2"/>
  <c r="BL23" i="2"/>
  <c r="BH24" i="2"/>
  <c r="BD25" i="2"/>
  <c r="BL25" i="2"/>
  <c r="BH26" i="2"/>
  <c r="BD27" i="2"/>
  <c r="BL27" i="2"/>
  <c r="BH28" i="2"/>
  <c r="BE21" i="2"/>
  <c r="BM21" i="2"/>
  <c r="BI22" i="2"/>
  <c r="BE23" i="2"/>
  <c r="BM23" i="2"/>
  <c r="BI24" i="2"/>
  <c r="BE25" i="2"/>
  <c r="BM25" i="2"/>
  <c r="BI26" i="2"/>
  <c r="BE27" i="2"/>
  <c r="BM27" i="2"/>
  <c r="BI28" i="2"/>
  <c r="J9" i="4"/>
  <c r="L32" i="4"/>
  <c r="P22" i="4"/>
  <c r="N34" i="4"/>
  <c r="L60" i="4"/>
  <c r="R23" i="4"/>
  <c r="J73" i="4"/>
  <c r="F79" i="4"/>
  <c r="H42" i="4"/>
  <c r="L36" i="4"/>
  <c r="H57" i="4"/>
  <c r="X20" i="4"/>
  <c r="H32" i="4"/>
  <c r="AB81" i="4"/>
  <c r="B113" i="4"/>
  <c r="J60" i="4"/>
  <c r="L81" i="4"/>
  <c r="L28" i="4"/>
  <c r="T53" i="4"/>
  <c r="L57" i="4"/>
  <c r="L25" i="4"/>
  <c r="L44" i="4"/>
  <c r="L49" i="4"/>
  <c r="AB53" i="4"/>
  <c r="R67" i="4"/>
  <c r="L82" i="4"/>
  <c r="P94" i="4"/>
  <c r="N22" i="4"/>
  <c r="N25" i="4"/>
  <c r="L34" i="4"/>
  <c r="J39" i="4"/>
  <c r="X44" i="4"/>
  <c r="T49" i="4"/>
  <c r="L73" i="4"/>
  <c r="F88" i="4"/>
  <c r="Z100" i="4"/>
  <c r="P30" i="4"/>
  <c r="H59" i="4"/>
  <c r="L55" i="4"/>
  <c r="F84" i="4"/>
  <c r="B115" i="4"/>
  <c r="F19" i="4"/>
  <c r="J23" i="4"/>
  <c r="J27" i="4"/>
  <c r="T51" i="4"/>
  <c r="F75" i="4"/>
  <c r="J84" i="4"/>
  <c r="B105" i="4"/>
  <c r="F15" i="4"/>
  <c r="X16" i="4"/>
  <c r="P20" i="4"/>
  <c r="L22" i="4"/>
  <c r="H23" i="4"/>
  <c r="X26" i="4"/>
  <c r="H28" i="4"/>
  <c r="N30" i="4"/>
  <c r="H34" i="4"/>
  <c r="H36" i="4"/>
  <c r="L38" i="4"/>
  <c r="H44" i="4"/>
  <c r="P46" i="4"/>
  <c r="H49" i="4"/>
  <c r="L51" i="4"/>
  <c r="L53" i="4"/>
  <c r="H55" i="4"/>
  <c r="X58" i="4"/>
  <c r="F60" i="4"/>
  <c r="V61" i="4"/>
  <c r="J67" i="4"/>
  <c r="Z75" i="4"/>
  <c r="T90" i="4"/>
  <c r="R100" i="4"/>
  <c r="B107" i="4"/>
  <c r="N15" i="4"/>
  <c r="J17" i="4"/>
  <c r="T55" i="4"/>
  <c r="J71" i="4"/>
  <c r="T73" i="4"/>
  <c r="J79" i="4"/>
  <c r="L10" i="4"/>
  <c r="F13" i="4"/>
  <c r="F14" i="4"/>
  <c r="R17" i="4"/>
  <c r="N19" i="4"/>
  <c r="H21" i="4"/>
  <c r="V22" i="4"/>
  <c r="V23" i="4"/>
  <c r="V25" i="4"/>
  <c r="L27" i="4"/>
  <c r="AB28" i="4"/>
  <c r="H31" i="4"/>
  <c r="N32" i="4"/>
  <c r="J37" i="4"/>
  <c r="R39" i="4"/>
  <c r="P42" i="4"/>
  <c r="L47" i="4"/>
  <c r="H52" i="4"/>
  <c r="AB55" i="4"/>
  <c r="T57" i="4"/>
  <c r="L59" i="4"/>
  <c r="R60" i="4"/>
  <c r="N71" i="4"/>
  <c r="F77" i="4"/>
  <c r="N79" i="4"/>
  <c r="J88" i="4"/>
  <c r="F92" i="4"/>
  <c r="AB98" i="4"/>
  <c r="F7" i="4"/>
  <c r="B112" i="4"/>
  <c r="F12" i="4"/>
  <c r="H13" i="4"/>
  <c r="L14" i="4"/>
  <c r="H16" i="4"/>
  <c r="Z17" i="4"/>
  <c r="V19" i="4"/>
  <c r="J21" i="4"/>
  <c r="Z22" i="4"/>
  <c r="Z25" i="4"/>
  <c r="T27" i="4"/>
  <c r="J31" i="4"/>
  <c r="V32" i="4"/>
  <c r="J35" i="4"/>
  <c r="R37" i="4"/>
  <c r="Z39" i="4"/>
  <c r="T42" i="4"/>
  <c r="H45" i="4"/>
  <c r="H50" i="4"/>
  <c r="P52" i="4"/>
  <c r="H54" i="4"/>
  <c r="AB57" i="4"/>
  <c r="T59" i="4"/>
  <c r="T60" i="4"/>
  <c r="F63" i="4"/>
  <c r="T65" i="4"/>
  <c r="F69" i="4"/>
  <c r="V71" i="4"/>
  <c r="V79" i="4"/>
  <c r="L85" i="4"/>
  <c r="N88" i="4"/>
  <c r="J92" i="4"/>
  <c r="F96" i="4"/>
  <c r="J7" i="4"/>
  <c r="F11" i="4"/>
  <c r="H12" i="4"/>
  <c r="J13" i="4"/>
  <c r="T14" i="4"/>
  <c r="J16" i="4"/>
  <c r="R21" i="4"/>
  <c r="AB22" i="4"/>
  <c r="F24" i="4"/>
  <c r="P29" i="4"/>
  <c r="L31" i="4"/>
  <c r="R35" i="4"/>
  <c r="L45" i="4"/>
  <c r="H48" i="4"/>
  <c r="P50" i="4"/>
  <c r="X52" i="4"/>
  <c r="P54" i="4"/>
  <c r="H56" i="4"/>
  <c r="AB59" i="4"/>
  <c r="Z60" i="4"/>
  <c r="P63" i="4"/>
  <c r="J69" i="4"/>
  <c r="R92" i="4"/>
  <c r="N96" i="4"/>
  <c r="F99" i="4"/>
  <c r="B109" i="4"/>
  <c r="N11" i="4"/>
  <c r="P12" i="4"/>
  <c r="N13" i="4"/>
  <c r="N16" i="4"/>
  <c r="L18" i="4"/>
  <c r="F20" i="4"/>
  <c r="Z21" i="4"/>
  <c r="N24" i="4"/>
  <c r="J26" i="4"/>
  <c r="J33" i="4"/>
  <c r="H40" i="4"/>
  <c r="H43" i="4"/>
  <c r="P48" i="4"/>
  <c r="X54" i="4"/>
  <c r="P56" i="4"/>
  <c r="H58" i="4"/>
  <c r="V63" i="4"/>
  <c r="J75" i="4"/>
  <c r="P77" i="4"/>
  <c r="Z92" i="4"/>
  <c r="V96" i="4"/>
  <c r="X102" i="4"/>
  <c r="H8" i="4"/>
  <c r="V13" i="4"/>
  <c r="P16" i="4"/>
  <c r="H20" i="4"/>
  <c r="Z24" i="4"/>
  <c r="T26" i="4"/>
  <c r="F28" i="4"/>
  <c r="H30" i="4"/>
  <c r="AB31" i="4"/>
  <c r="H38" i="4"/>
  <c r="L40" i="4"/>
  <c r="H46" i="4"/>
  <c r="H51" i="4"/>
  <c r="H53" i="4"/>
  <c r="X56" i="4"/>
  <c r="P58" i="4"/>
  <c r="F67" i="4"/>
  <c r="F73" i="4"/>
  <c r="R75" i="4"/>
  <c r="J80" i="4"/>
  <c r="F83" i="4"/>
  <c r="L86" i="4"/>
  <c r="L90" i="4"/>
  <c r="J100" i="4"/>
  <c r="B110" i="4"/>
  <c r="L13" i="4"/>
  <c r="N14" i="4"/>
  <c r="Z20" i="4"/>
  <c r="X19" i="4"/>
  <c r="V18" i="4"/>
  <c r="T17" i="4"/>
  <c r="R16" i="4"/>
  <c r="J12" i="4"/>
  <c r="H11" i="4"/>
  <c r="AB21" i="4"/>
  <c r="F10" i="4"/>
  <c r="P15" i="4"/>
  <c r="B108" i="4"/>
  <c r="R14" i="4"/>
  <c r="H9" i="4"/>
  <c r="P13" i="4"/>
  <c r="T15" i="4"/>
  <c r="AB19" i="4"/>
  <c r="Z18" i="4"/>
  <c r="X17" i="4"/>
  <c r="V16" i="4"/>
  <c r="N12" i="4"/>
  <c r="L11" i="4"/>
  <c r="J10" i="4"/>
  <c r="F8" i="4"/>
  <c r="B106" i="4"/>
  <c r="T13" i="4"/>
  <c r="H7" i="4"/>
  <c r="L9" i="4"/>
  <c r="AB17" i="4"/>
  <c r="Z16" i="4"/>
  <c r="R12" i="4"/>
  <c r="P11" i="4"/>
  <c r="V14" i="4"/>
  <c r="N10" i="4"/>
  <c r="J8" i="4"/>
  <c r="F6" i="4"/>
  <c r="X15" i="4"/>
  <c r="J25" i="4"/>
  <c r="AF4" i="4"/>
  <c r="C9" i="4" s="1"/>
  <c r="B111" i="4"/>
  <c r="J11" i="4"/>
  <c r="R11" i="4"/>
  <c r="L12" i="4"/>
  <c r="T12" i="4"/>
  <c r="L16" i="4"/>
  <c r="T16" i="4"/>
  <c r="AB16" i="4"/>
  <c r="F17" i="4"/>
  <c r="N17" i="4"/>
  <c r="V17" i="4"/>
  <c r="H18" i="4"/>
  <c r="P18" i="4"/>
  <c r="X18" i="4"/>
  <c r="J19" i="4"/>
  <c r="R19" i="4"/>
  <c r="Z19" i="4"/>
  <c r="L20" i="4"/>
  <c r="T20" i="4"/>
  <c r="AB20" i="4"/>
  <c r="F21" i="4"/>
  <c r="N21" i="4"/>
  <c r="V21" i="4"/>
  <c r="J22" i="4"/>
  <c r="P23" i="4"/>
  <c r="L24" i="4"/>
  <c r="H25" i="4"/>
  <c r="T25" i="4"/>
  <c r="F26" i="4"/>
  <c r="R26" i="4"/>
  <c r="V28" i="4"/>
  <c r="J29" i="4"/>
  <c r="Z29" i="4"/>
  <c r="L30" i="4"/>
  <c r="AB30" i="4"/>
  <c r="V38" i="4"/>
  <c r="B116" i="4"/>
  <c r="J15" i="4"/>
  <c r="R15" i="4"/>
  <c r="Z15" i="4"/>
  <c r="F16" i="4"/>
  <c r="H17" i="4"/>
  <c r="P17" i="4"/>
  <c r="J18" i="4"/>
  <c r="R18" i="4"/>
  <c r="L19" i="4"/>
  <c r="T19" i="4"/>
  <c r="N20" i="4"/>
  <c r="V20" i="4"/>
  <c r="P21" i="4"/>
  <c r="X21" i="4"/>
  <c r="X22" i="4"/>
  <c r="T23" i="4"/>
  <c r="AB36" i="4"/>
  <c r="T32" i="4"/>
  <c r="E24" i="4"/>
  <c r="V33" i="4"/>
  <c r="N29" i="4"/>
  <c r="X34" i="4"/>
  <c r="P24" i="4"/>
  <c r="AB24" i="4"/>
  <c r="X25" i="4"/>
  <c r="H26" i="4"/>
  <c r="V26" i="4"/>
  <c r="H27" i="4"/>
  <c r="X27" i="4"/>
  <c r="X28" i="4"/>
  <c r="AB29" i="4"/>
  <c r="Z37" i="4"/>
  <c r="V40" i="4"/>
  <c r="Z42" i="4"/>
  <c r="P37" i="4"/>
  <c r="H33" i="4"/>
  <c r="R38" i="4"/>
  <c r="J34" i="4"/>
  <c r="AB43" i="4"/>
  <c r="X41" i="4"/>
  <c r="T39" i="4"/>
  <c r="L35" i="4"/>
  <c r="C31" i="4"/>
  <c r="V42" i="4"/>
  <c r="Z44" i="4"/>
  <c r="P39" i="4"/>
  <c r="H35" i="4"/>
  <c r="J36" i="4"/>
  <c r="R40" i="4"/>
  <c r="L37" i="4"/>
  <c r="X43" i="4"/>
  <c r="T41" i="4"/>
  <c r="AB45" i="4"/>
  <c r="AB34" i="4"/>
  <c r="V31" i="4"/>
  <c r="N27" i="4"/>
  <c r="X32" i="4"/>
  <c r="Z32" i="4"/>
  <c r="R28" i="4"/>
  <c r="AB33" i="4"/>
  <c r="F22" i="4"/>
  <c r="R24" i="4"/>
  <c r="X35" i="4"/>
  <c r="Z36" i="4"/>
  <c r="R32" i="4"/>
  <c r="J28" i="4"/>
  <c r="AB37" i="4"/>
  <c r="T33" i="4"/>
  <c r="L26" i="4"/>
  <c r="X39" i="4"/>
  <c r="P35" i="4"/>
  <c r="AB41" i="4"/>
  <c r="R36" i="4"/>
  <c r="J32" i="4"/>
  <c r="T37" i="4"/>
  <c r="L33" i="4"/>
  <c r="R29" i="4"/>
  <c r="T30" i="4"/>
  <c r="V34" i="4"/>
  <c r="V48" i="4"/>
  <c r="N44" i="4"/>
  <c r="X49" i="4"/>
  <c r="P45" i="4"/>
  <c r="Z50" i="4"/>
  <c r="R46" i="4"/>
  <c r="J42" i="4"/>
  <c r="T47" i="4"/>
  <c r="L43" i="4"/>
  <c r="H41" i="4"/>
  <c r="AB51" i="4"/>
  <c r="F5" i="4"/>
  <c r="F9" i="4"/>
  <c r="N9" i="4"/>
  <c r="B114" i="4"/>
  <c r="R13" i="4"/>
  <c r="H14" i="4"/>
  <c r="P14" i="4"/>
  <c r="X14" i="4"/>
  <c r="L23" i="4"/>
  <c r="X23" i="4"/>
  <c r="H24" i="4"/>
  <c r="T24" i="4"/>
  <c r="P25" i="4"/>
  <c r="AB25" i="4"/>
  <c r="N26" i="4"/>
  <c r="Z26" i="4"/>
  <c r="AB27" i="4"/>
  <c r="F30" i="4"/>
  <c r="V30" i="4"/>
  <c r="V44" i="4"/>
  <c r="N40" i="4"/>
  <c r="X45" i="4"/>
  <c r="Z46" i="4"/>
  <c r="R42" i="4"/>
  <c r="H37" i="4"/>
  <c r="J38" i="4"/>
  <c r="E35" i="4"/>
  <c r="L39" i="4"/>
  <c r="AB47" i="4"/>
  <c r="T43" i="4"/>
  <c r="P41" i="4"/>
  <c r="N36" i="4"/>
  <c r="H6" i="4"/>
  <c r="L8" i="4"/>
  <c r="H10" i="4"/>
  <c r="P10" i="4"/>
  <c r="V15" i="4"/>
  <c r="L17" i="4"/>
  <c r="F18" i="4"/>
  <c r="N18" i="4"/>
  <c r="H19" i="4"/>
  <c r="P19" i="4"/>
  <c r="AB32" i="4"/>
  <c r="V29" i="4"/>
  <c r="J20" i="4"/>
  <c r="R20" i="4"/>
  <c r="L21" i="4"/>
  <c r="T21" i="4"/>
  <c r="H22" i="4"/>
  <c r="R22" i="4"/>
  <c r="N23" i="4"/>
  <c r="Z23" i="4"/>
  <c r="V24" i="4"/>
  <c r="R25" i="4"/>
  <c r="AB38" i="4"/>
  <c r="T34" i="4"/>
  <c r="V35" i="4"/>
  <c r="N31" i="4"/>
  <c r="F27" i="4"/>
  <c r="X36" i="4"/>
  <c r="P32" i="4"/>
  <c r="E26" i="4"/>
  <c r="AB26" i="4"/>
  <c r="P27" i="4"/>
  <c r="P28" i="4"/>
  <c r="T29" i="4"/>
  <c r="P31" i="4"/>
  <c r="F32" i="4"/>
  <c r="Z33" i="4"/>
  <c r="F40" i="4"/>
  <c r="AF5" i="4"/>
  <c r="D13" i="4"/>
  <c r="J14" i="4"/>
  <c r="T22" i="4"/>
  <c r="X33" i="4"/>
  <c r="Z34" i="4"/>
  <c r="R30" i="4"/>
  <c r="AB35" i="4"/>
  <c r="AB23" i="4"/>
  <c r="J24" i="4"/>
  <c r="X24" i="4"/>
  <c r="F25" i="4"/>
  <c r="D26" i="4"/>
  <c r="P26" i="4"/>
  <c r="X37" i="4"/>
  <c r="P33" i="4"/>
  <c r="Z38" i="4"/>
  <c r="R34" i="4"/>
  <c r="J30" i="4"/>
  <c r="AB39" i="4"/>
  <c r="T35" i="4"/>
  <c r="R27" i="4"/>
  <c r="T28" i="4"/>
  <c r="H29" i="4"/>
  <c r="X29" i="4"/>
  <c r="X30" i="4"/>
  <c r="R31" i="4"/>
  <c r="V46" i="4"/>
  <c r="N42" i="4"/>
  <c r="X47" i="4"/>
  <c r="Z48" i="4"/>
  <c r="R44" i="4"/>
  <c r="H39" i="4"/>
  <c r="P43" i="4"/>
  <c r="T45" i="4"/>
  <c r="L41" i="4"/>
  <c r="J40" i="4"/>
  <c r="AB49" i="4"/>
  <c r="N38" i="4"/>
  <c r="E30" i="4"/>
  <c r="E32" i="4"/>
  <c r="E38" i="4"/>
  <c r="X40" i="4"/>
  <c r="F41" i="4"/>
  <c r="P34" i="4"/>
  <c r="P36" i="4"/>
  <c r="P38" i="4"/>
  <c r="X38" i="4"/>
  <c r="AB40" i="4"/>
  <c r="X42" i="4"/>
  <c r="F29" i="4"/>
  <c r="F31" i="4"/>
  <c r="Z43" i="4"/>
  <c r="V41" i="4"/>
  <c r="F33" i="4"/>
  <c r="N33" i="4"/>
  <c r="Z45" i="4"/>
  <c r="R41" i="4"/>
  <c r="AB46" i="4"/>
  <c r="V43" i="4"/>
  <c r="F35" i="4"/>
  <c r="N35" i="4"/>
  <c r="Z47" i="4"/>
  <c r="R43" i="4"/>
  <c r="AB48" i="4"/>
  <c r="V45" i="4"/>
  <c r="F37" i="4"/>
  <c r="N37" i="4"/>
  <c r="V37" i="4"/>
  <c r="Z49" i="4"/>
  <c r="R45" i="4"/>
  <c r="J41" i="4"/>
  <c r="AB50" i="4"/>
  <c r="T46" i="4"/>
  <c r="V47" i="4"/>
  <c r="N43" i="4"/>
  <c r="F39" i="4"/>
  <c r="N39" i="4"/>
  <c r="V39" i="4"/>
  <c r="Z51" i="4"/>
  <c r="R47" i="4"/>
  <c r="J43" i="4"/>
  <c r="AB52" i="4"/>
  <c r="T48" i="4"/>
  <c r="V49" i="4"/>
  <c r="N45" i="4"/>
  <c r="T40" i="4"/>
  <c r="L42" i="4"/>
  <c r="AB42" i="4"/>
  <c r="P44" i="4"/>
  <c r="C32" i="4"/>
  <c r="C34" i="4"/>
  <c r="N41" i="4"/>
  <c r="T38" i="4"/>
  <c r="T44" i="4"/>
  <c r="N60" i="4"/>
  <c r="V60" i="4"/>
  <c r="P67" i="4"/>
  <c r="R68" i="4"/>
  <c r="T69" i="4"/>
  <c r="V70" i="4"/>
  <c r="F62" i="4"/>
  <c r="C61" i="4"/>
  <c r="X71" i="4"/>
  <c r="Z72" i="4"/>
  <c r="J64" i="4"/>
  <c r="N66" i="4"/>
  <c r="P61" i="4"/>
  <c r="AB61" i="4"/>
  <c r="N63" i="4"/>
  <c r="AB65" i="4"/>
  <c r="R82" i="4"/>
  <c r="T83" i="4"/>
  <c r="X85" i="4"/>
  <c r="Z86" i="4"/>
  <c r="AB87" i="4"/>
  <c r="L79" i="4"/>
  <c r="N80" i="4"/>
  <c r="E75" i="4"/>
  <c r="V84" i="4"/>
  <c r="P81" i="4"/>
  <c r="D75" i="4"/>
  <c r="F76" i="4"/>
  <c r="C75" i="4"/>
  <c r="J78" i="4"/>
  <c r="E41" i="4"/>
  <c r="E43" i="4"/>
  <c r="E47" i="4"/>
  <c r="P60" i="4"/>
  <c r="X60" i="4"/>
  <c r="T71" i="4"/>
  <c r="V72" i="4"/>
  <c r="F64" i="4"/>
  <c r="C63" i="4"/>
  <c r="X73" i="4"/>
  <c r="Z74" i="4"/>
  <c r="J66" i="4"/>
  <c r="AB75" i="4"/>
  <c r="L67" i="4"/>
  <c r="N68" i="4"/>
  <c r="R70" i="4"/>
  <c r="E63" i="4"/>
  <c r="R63" i="4"/>
  <c r="F43" i="4"/>
  <c r="J44" i="4"/>
  <c r="F45" i="4"/>
  <c r="J46" i="4"/>
  <c r="F47" i="4"/>
  <c r="N47" i="4"/>
  <c r="J48" i="4"/>
  <c r="R48" i="4"/>
  <c r="F49" i="4"/>
  <c r="N49" i="4"/>
  <c r="J50" i="4"/>
  <c r="R50" i="4"/>
  <c r="F51" i="4"/>
  <c r="N51" i="4"/>
  <c r="V51" i="4"/>
  <c r="X62" i="4"/>
  <c r="AB64" i="4"/>
  <c r="J52" i="4"/>
  <c r="R52" i="4"/>
  <c r="Z52" i="4"/>
  <c r="F53" i="4"/>
  <c r="N53" i="4"/>
  <c r="V53" i="4"/>
  <c r="Z65" i="4"/>
  <c r="AB66" i="4"/>
  <c r="T62" i="4"/>
  <c r="X64" i="4"/>
  <c r="J54" i="4"/>
  <c r="R54" i="4"/>
  <c r="Z54" i="4"/>
  <c r="F55" i="4"/>
  <c r="N55" i="4"/>
  <c r="V55" i="4"/>
  <c r="P62" i="4"/>
  <c r="T64" i="4"/>
  <c r="V65" i="4"/>
  <c r="X66" i="4"/>
  <c r="AB68" i="4"/>
  <c r="J56" i="4"/>
  <c r="R56" i="4"/>
  <c r="Z56" i="4"/>
  <c r="F57" i="4"/>
  <c r="N57" i="4"/>
  <c r="V57" i="4"/>
  <c r="R65" i="4"/>
  <c r="T66" i="4"/>
  <c r="V67" i="4"/>
  <c r="X68" i="4"/>
  <c r="Z69" i="4"/>
  <c r="AB70" i="4"/>
  <c r="L62" i="4"/>
  <c r="P64" i="4"/>
  <c r="J58" i="4"/>
  <c r="R58" i="4"/>
  <c r="Z58" i="4"/>
  <c r="F59" i="4"/>
  <c r="N59" i="4"/>
  <c r="V59" i="4"/>
  <c r="H61" i="4"/>
  <c r="T61" i="4"/>
  <c r="D63" i="4"/>
  <c r="H65" i="4"/>
  <c r="AB73" i="4"/>
  <c r="V69" i="4"/>
  <c r="X70" i="4"/>
  <c r="H62" i="4"/>
  <c r="Z71" i="4"/>
  <c r="AB72" i="4"/>
  <c r="L64" i="4"/>
  <c r="N65" i="4"/>
  <c r="P66" i="4"/>
  <c r="T68" i="4"/>
  <c r="L46" i="4"/>
  <c r="P47" i="4"/>
  <c r="L48" i="4"/>
  <c r="P49" i="4"/>
  <c r="L50" i="4"/>
  <c r="T50" i="4"/>
  <c r="P51" i="4"/>
  <c r="X51" i="4"/>
  <c r="L52" i="4"/>
  <c r="T52" i="4"/>
  <c r="P53" i="4"/>
  <c r="X53" i="4"/>
  <c r="L54" i="4"/>
  <c r="T54" i="4"/>
  <c r="AB54" i="4"/>
  <c r="P55" i="4"/>
  <c r="X55" i="4"/>
  <c r="L56" i="4"/>
  <c r="T56" i="4"/>
  <c r="AB56" i="4"/>
  <c r="P57" i="4"/>
  <c r="X57" i="4"/>
  <c r="L58" i="4"/>
  <c r="T58" i="4"/>
  <c r="AB58" i="4"/>
  <c r="P59" i="4"/>
  <c r="X59" i="4"/>
  <c r="C60" i="4"/>
  <c r="J61" i="4"/>
  <c r="H63" i="4"/>
  <c r="P65" i="4"/>
  <c r="J63" i="4"/>
  <c r="AB79" i="4"/>
  <c r="L71" i="4"/>
  <c r="N72" i="4"/>
  <c r="P73" i="4"/>
  <c r="R74" i="4"/>
  <c r="E67" i="4"/>
  <c r="T75" i="4"/>
  <c r="D67" i="4"/>
  <c r="V76" i="4"/>
  <c r="F68" i="4"/>
  <c r="C67" i="4"/>
  <c r="Z78" i="4"/>
  <c r="J70" i="4"/>
  <c r="F42" i="4"/>
  <c r="F44" i="4"/>
  <c r="J45" i="4"/>
  <c r="F46" i="4"/>
  <c r="N46" i="4"/>
  <c r="J47" i="4"/>
  <c r="F48" i="4"/>
  <c r="N48" i="4"/>
  <c r="J49" i="4"/>
  <c r="R49" i="4"/>
  <c r="F50" i="4"/>
  <c r="N50" i="4"/>
  <c r="AB63" i="4"/>
  <c r="Z62" i="4"/>
  <c r="J51" i="4"/>
  <c r="R51" i="4"/>
  <c r="F52" i="4"/>
  <c r="N52" i="4"/>
  <c r="V62" i="4"/>
  <c r="Z64" i="4"/>
  <c r="J53" i="4"/>
  <c r="R53" i="4"/>
  <c r="F54" i="4"/>
  <c r="N54" i="4"/>
  <c r="V64" i="4"/>
  <c r="Z66" i="4"/>
  <c r="AB67" i="4"/>
  <c r="R62" i="4"/>
  <c r="J55" i="4"/>
  <c r="R55" i="4"/>
  <c r="F56" i="4"/>
  <c r="N56" i="4"/>
  <c r="X67" i="4"/>
  <c r="Z68" i="4"/>
  <c r="AB69" i="4"/>
  <c r="N62" i="4"/>
  <c r="R64" i="4"/>
  <c r="V66" i="4"/>
  <c r="J57" i="4"/>
  <c r="R57" i="4"/>
  <c r="F58" i="4"/>
  <c r="N58" i="4"/>
  <c r="AB71" i="4"/>
  <c r="N64" i="4"/>
  <c r="R66" i="4"/>
  <c r="T67" i="4"/>
  <c r="V68" i="4"/>
  <c r="Z70" i="4"/>
  <c r="J62" i="4"/>
  <c r="J59" i="4"/>
  <c r="R59" i="4"/>
  <c r="Z59" i="4"/>
  <c r="E60" i="4"/>
  <c r="N61" i="4"/>
  <c r="Z61" i="4"/>
  <c r="L63" i="4"/>
  <c r="X65" i="4"/>
  <c r="X77" i="4"/>
  <c r="H64" i="4"/>
  <c r="C65" i="4"/>
  <c r="F66" i="4"/>
  <c r="L68" i="4"/>
  <c r="E71" i="4"/>
  <c r="H72" i="4"/>
  <c r="P72" i="4"/>
  <c r="X72" i="4"/>
  <c r="C73" i="4"/>
  <c r="F74" i="4"/>
  <c r="N74" i="4"/>
  <c r="V74" i="4"/>
  <c r="L76" i="4"/>
  <c r="T76" i="4"/>
  <c r="AB76" i="4"/>
  <c r="P84" i="4"/>
  <c r="R85" i="4"/>
  <c r="T86" i="4"/>
  <c r="V87" i="4"/>
  <c r="X88" i="4"/>
  <c r="Z89" i="4"/>
  <c r="J81" i="4"/>
  <c r="R78" i="4"/>
  <c r="E79" i="4"/>
  <c r="V83" i="4"/>
  <c r="N84" i="4"/>
  <c r="E99" i="4"/>
  <c r="E65" i="4"/>
  <c r="H66" i="4"/>
  <c r="L70" i="4"/>
  <c r="T70" i="4"/>
  <c r="V81" i="4"/>
  <c r="Z83" i="4"/>
  <c r="AB84" i="4"/>
  <c r="J72" i="4"/>
  <c r="R72" i="4"/>
  <c r="E73" i="4"/>
  <c r="H74" i="4"/>
  <c r="P74" i="4"/>
  <c r="X74" i="4"/>
  <c r="N76" i="4"/>
  <c r="D78" i="4"/>
  <c r="T78" i="4"/>
  <c r="AB78" i="4"/>
  <c r="T88" i="4"/>
  <c r="V89" i="4"/>
  <c r="F81" i="4"/>
  <c r="X90" i="4"/>
  <c r="Z91" i="4"/>
  <c r="J83" i="4"/>
  <c r="AB92" i="4"/>
  <c r="L84" i="4"/>
  <c r="N85" i="4"/>
  <c r="R87" i="4"/>
  <c r="L80" i="4"/>
  <c r="V80" i="4"/>
  <c r="AB90" i="4"/>
  <c r="D96" i="4"/>
  <c r="E103" i="4"/>
  <c r="R69" i="4"/>
  <c r="H71" i="4"/>
  <c r="P71" i="4"/>
  <c r="N73" i="4"/>
  <c r="V73" i="4"/>
  <c r="L75" i="4"/>
  <c r="V86" i="4"/>
  <c r="X87" i="4"/>
  <c r="Z88" i="4"/>
  <c r="AB89" i="4"/>
  <c r="N82" i="4"/>
  <c r="P83" i="4"/>
  <c r="R77" i="4"/>
  <c r="Z77" i="4"/>
  <c r="H79" i="4"/>
  <c r="P79" i="4"/>
  <c r="X79" i="4"/>
  <c r="X80" i="4"/>
  <c r="D64" i="4"/>
  <c r="H68" i="4"/>
  <c r="P68" i="4"/>
  <c r="C69" i="4"/>
  <c r="F70" i="4"/>
  <c r="N70" i="4"/>
  <c r="D72" i="4"/>
  <c r="L72" i="4"/>
  <c r="T72" i="4"/>
  <c r="X84" i="4"/>
  <c r="Z85" i="4"/>
  <c r="AB86" i="4"/>
  <c r="R81" i="4"/>
  <c r="H76" i="4"/>
  <c r="P76" i="4"/>
  <c r="X76" i="4"/>
  <c r="C77" i="4"/>
  <c r="F78" i="4"/>
  <c r="N78" i="4"/>
  <c r="V78" i="4"/>
  <c r="T82" i="4"/>
  <c r="AB96" i="4"/>
  <c r="L88" i="4"/>
  <c r="N89" i="4"/>
  <c r="P90" i="4"/>
  <c r="R91" i="4"/>
  <c r="E84" i="4"/>
  <c r="T92" i="4"/>
  <c r="D84" i="4"/>
  <c r="V93" i="4"/>
  <c r="F85" i="4"/>
  <c r="C84" i="4"/>
  <c r="Z95" i="4"/>
  <c r="J87" i="4"/>
  <c r="X94" i="4"/>
  <c r="N67" i="4"/>
  <c r="L69" i="4"/>
  <c r="Z82" i="4"/>
  <c r="AB83" i="4"/>
  <c r="R71" i="4"/>
  <c r="H73" i="4"/>
  <c r="N75" i="4"/>
  <c r="V75" i="4"/>
  <c r="D77" i="4"/>
  <c r="L77" i="4"/>
  <c r="T77" i="4"/>
  <c r="AB77" i="4"/>
  <c r="Z90" i="4"/>
  <c r="J82" i="4"/>
  <c r="AB91" i="4"/>
  <c r="L83" i="4"/>
  <c r="P85" i="4"/>
  <c r="R86" i="4"/>
  <c r="T87" i="4"/>
  <c r="X89" i="4"/>
  <c r="R79" i="4"/>
  <c r="Z79" i="4"/>
  <c r="P80" i="4"/>
  <c r="Z80" i="4"/>
  <c r="T81" i="4"/>
  <c r="X82" i="4"/>
  <c r="N83" i="4"/>
  <c r="Z84" i="4"/>
  <c r="P86" i="4"/>
  <c r="E100" i="4"/>
  <c r="D100" i="4"/>
  <c r="F101" i="4"/>
  <c r="C100" i="4"/>
  <c r="J103" i="4"/>
  <c r="D66" i="4"/>
  <c r="L66" i="4"/>
  <c r="J68" i="4"/>
  <c r="E69" i="4"/>
  <c r="H70" i="4"/>
  <c r="P70" i="4"/>
  <c r="C71" i="4"/>
  <c r="F72" i="4"/>
  <c r="D74" i="4"/>
  <c r="L74" i="4"/>
  <c r="T74" i="4"/>
  <c r="AB74" i="4"/>
  <c r="AB88" i="4"/>
  <c r="N81" i="4"/>
  <c r="R83" i="4"/>
  <c r="T84" i="4"/>
  <c r="V85" i="4"/>
  <c r="Z87" i="4"/>
  <c r="R76" i="4"/>
  <c r="Z76" i="4"/>
  <c r="E77" i="4"/>
  <c r="H78" i="4"/>
  <c r="P78" i="4"/>
  <c r="X78" i="4"/>
  <c r="C79" i="4"/>
  <c r="F80" i="4"/>
  <c r="AB80" i="4"/>
  <c r="H81" i="4"/>
  <c r="T85" i="4"/>
  <c r="X86" i="4"/>
  <c r="E102" i="4"/>
  <c r="J65" i="4"/>
  <c r="H67" i="4"/>
  <c r="D71" i="4"/>
  <c r="V82" i="4"/>
  <c r="X83" i="4"/>
  <c r="AB85" i="4"/>
  <c r="H75" i="4"/>
  <c r="N77" i="4"/>
  <c r="T79" i="4"/>
  <c r="R80" i="4"/>
  <c r="X81" i="4"/>
  <c r="AB82" i="4"/>
  <c r="L96" i="4"/>
  <c r="N97" i="4"/>
  <c r="P98" i="4"/>
  <c r="R99" i="4"/>
  <c r="E92" i="4"/>
  <c r="T100" i="4"/>
  <c r="D92" i="4"/>
  <c r="V101" i="4"/>
  <c r="F93" i="4"/>
  <c r="C92" i="4"/>
  <c r="Z103" i="4"/>
  <c r="J95" i="4"/>
  <c r="E88" i="4"/>
  <c r="H89" i="4"/>
  <c r="P89" i="4"/>
  <c r="F91" i="4"/>
  <c r="N91" i="4"/>
  <c r="V91" i="4"/>
  <c r="L93" i="4"/>
  <c r="T93" i="4"/>
  <c r="AB93" i="4"/>
  <c r="R95" i="4"/>
  <c r="E96" i="4"/>
  <c r="H97" i="4"/>
  <c r="P97" i="4"/>
  <c r="X97" i="4"/>
  <c r="N99" i="4"/>
  <c r="V99" i="4"/>
  <c r="L101" i="4"/>
  <c r="T101" i="4"/>
  <c r="AB101" i="4"/>
  <c r="R103" i="4"/>
  <c r="E82" i="4"/>
  <c r="H83" i="4"/>
  <c r="D87" i="4"/>
  <c r="L87" i="4"/>
  <c r="J89" i="4"/>
  <c r="R89" i="4"/>
  <c r="E90" i="4"/>
  <c r="H91" i="4"/>
  <c r="P91" i="4"/>
  <c r="X91" i="4"/>
  <c r="N93" i="4"/>
  <c r="D95" i="4"/>
  <c r="L95" i="4"/>
  <c r="T95" i="4"/>
  <c r="AB95" i="4"/>
  <c r="J97" i="4"/>
  <c r="R97" i="4"/>
  <c r="Z97" i="4"/>
  <c r="E98" i="4"/>
  <c r="H99" i="4"/>
  <c r="P99" i="4"/>
  <c r="X99" i="4"/>
  <c r="N101" i="4"/>
  <c r="D103" i="4"/>
  <c r="L103" i="4"/>
  <c r="T103" i="4"/>
  <c r="AB103" i="4"/>
  <c r="F82" i="4"/>
  <c r="J86" i="4"/>
  <c r="E87" i="4"/>
  <c r="H88" i="4"/>
  <c r="P88" i="4"/>
  <c r="F90" i="4"/>
  <c r="N90" i="4"/>
  <c r="V90" i="4"/>
  <c r="L92" i="4"/>
  <c r="J94" i="4"/>
  <c r="R94" i="4"/>
  <c r="Z94" i="4"/>
  <c r="E95" i="4"/>
  <c r="H96" i="4"/>
  <c r="P96" i="4"/>
  <c r="X96" i="4"/>
  <c r="F98" i="4"/>
  <c r="N98" i="4"/>
  <c r="V98" i="4"/>
  <c r="L100" i="4"/>
  <c r="AB100" i="4"/>
  <c r="J102" i="4"/>
  <c r="R102" i="4"/>
  <c r="Z102" i="4"/>
  <c r="H85" i="4"/>
  <c r="F87" i="4"/>
  <c r="N87" i="4"/>
  <c r="L89" i="4"/>
  <c r="T89" i="4"/>
  <c r="J91" i="4"/>
  <c r="H93" i="4"/>
  <c r="P93" i="4"/>
  <c r="X93" i="4"/>
  <c r="F95" i="4"/>
  <c r="N95" i="4"/>
  <c r="V95" i="4"/>
  <c r="L97" i="4"/>
  <c r="T97" i="4"/>
  <c r="AB97" i="4"/>
  <c r="J99" i="4"/>
  <c r="Z99" i="4"/>
  <c r="H101" i="4"/>
  <c r="P101" i="4"/>
  <c r="X101" i="4"/>
  <c r="C102" i="4"/>
  <c r="F103" i="4"/>
  <c r="N103" i="4"/>
  <c r="V103" i="4"/>
  <c r="R88" i="4"/>
  <c r="H90" i="4"/>
  <c r="N92" i="4"/>
  <c r="V92" i="4"/>
  <c r="L94" i="4"/>
  <c r="T94" i="4"/>
  <c r="AB94" i="4"/>
  <c r="J96" i="4"/>
  <c r="R96" i="4"/>
  <c r="Z96" i="4"/>
  <c r="H98" i="4"/>
  <c r="X98" i="4"/>
  <c r="F100" i="4"/>
  <c r="N100" i="4"/>
  <c r="V100" i="4"/>
  <c r="D102" i="4"/>
  <c r="L102" i="4"/>
  <c r="T102" i="4"/>
  <c r="AB102" i="4"/>
  <c r="D83" i="4"/>
  <c r="J85" i="4"/>
  <c r="E86" i="4"/>
  <c r="H87" i="4"/>
  <c r="P87" i="4"/>
  <c r="C88" i="4"/>
  <c r="F89" i="4"/>
  <c r="D91" i="4"/>
  <c r="L91" i="4"/>
  <c r="T91" i="4"/>
  <c r="J93" i="4"/>
  <c r="R93" i="4"/>
  <c r="Z93" i="4"/>
  <c r="E94" i="4"/>
  <c r="H95" i="4"/>
  <c r="P95" i="4"/>
  <c r="X95" i="4"/>
  <c r="C96" i="4"/>
  <c r="F97" i="4"/>
  <c r="V97" i="4"/>
  <c r="D99" i="4"/>
  <c r="L99" i="4"/>
  <c r="T99" i="4"/>
  <c r="AB99" i="4"/>
  <c r="J101" i="4"/>
  <c r="R101" i="4"/>
  <c r="Z101" i="4"/>
  <c r="H103" i="4"/>
  <c r="P103" i="4"/>
  <c r="X103" i="4"/>
  <c r="E83" i="4"/>
  <c r="H84" i="4"/>
  <c r="F86" i="4"/>
  <c r="D88" i="4"/>
  <c r="J90" i="4"/>
  <c r="E91" i="4"/>
  <c r="H92" i="4"/>
  <c r="C93" i="4"/>
  <c r="F94" i="4"/>
  <c r="C101" i="4"/>
  <c r="B112" i="2"/>
  <c r="P19" i="3"/>
  <c r="P48" i="3"/>
  <c r="X62" i="3"/>
  <c r="F67" i="3"/>
  <c r="L98" i="3"/>
  <c r="J16" i="3"/>
  <c r="H57" i="3"/>
  <c r="H8" i="3"/>
  <c r="H21" i="3"/>
  <c r="Z26" i="3"/>
  <c r="X49" i="3"/>
  <c r="L57" i="3"/>
  <c r="AB63" i="3"/>
  <c r="N69" i="3"/>
  <c r="J100" i="3"/>
  <c r="T52" i="3"/>
  <c r="T63" i="3"/>
  <c r="T17" i="3"/>
  <c r="N33" i="3"/>
  <c r="L46" i="3"/>
  <c r="R69" i="3"/>
  <c r="Z100" i="3"/>
  <c r="B106" i="3"/>
  <c r="B111" i="3"/>
  <c r="N22" i="3"/>
  <c r="P46" i="3"/>
  <c r="H54" i="3"/>
  <c r="T58" i="3"/>
  <c r="J61" i="3"/>
  <c r="F75" i="3"/>
  <c r="F91" i="3"/>
  <c r="F96" i="3"/>
  <c r="H19" i="3"/>
  <c r="L51" i="3"/>
  <c r="X55" i="3"/>
  <c r="T62" i="3"/>
  <c r="N88" i="3"/>
  <c r="N92" i="3"/>
  <c r="J7" i="3"/>
  <c r="N9" i="3"/>
  <c r="R13" i="3"/>
  <c r="P14" i="3"/>
  <c r="P17" i="3"/>
  <c r="Z20" i="3"/>
  <c r="J22" i="3"/>
  <c r="F25" i="3"/>
  <c r="N29" i="3"/>
  <c r="R32" i="3"/>
  <c r="N42" i="3"/>
  <c r="H44" i="3"/>
  <c r="H46" i="3"/>
  <c r="L48" i="3"/>
  <c r="P49" i="3"/>
  <c r="L52" i="3"/>
  <c r="P55" i="3"/>
  <c r="P58" i="3"/>
  <c r="H62" i="3"/>
  <c r="P63" i="3"/>
  <c r="J69" i="3"/>
  <c r="L75" i="3"/>
  <c r="J88" i="3"/>
  <c r="T90" i="3"/>
  <c r="V92" i="3"/>
  <c r="R100" i="3"/>
  <c r="T13" i="3"/>
  <c r="F61" i="3"/>
  <c r="T75" i="3"/>
  <c r="H10" i="3"/>
  <c r="AB17" i="3"/>
  <c r="H43" i="3"/>
  <c r="L54" i="3"/>
  <c r="B107" i="3"/>
  <c r="L8" i="3"/>
  <c r="L10" i="3"/>
  <c r="N16" i="3"/>
  <c r="L21" i="3"/>
  <c r="AB22" i="3"/>
  <c r="R30" i="3"/>
  <c r="V33" i="3"/>
  <c r="J41" i="3"/>
  <c r="J43" i="3"/>
  <c r="J45" i="3"/>
  <c r="H50" i="3"/>
  <c r="P51" i="3"/>
  <c r="X52" i="3"/>
  <c r="P54" i="3"/>
  <c r="H56" i="3"/>
  <c r="P57" i="3"/>
  <c r="H60" i="3"/>
  <c r="N61" i="3"/>
  <c r="AB62" i="3"/>
  <c r="P67" i="3"/>
  <c r="N73" i="3"/>
  <c r="F83" i="3"/>
  <c r="T86" i="3"/>
  <c r="J96" i="3"/>
  <c r="T98" i="3"/>
  <c r="B110" i="3"/>
  <c r="B113" i="3"/>
  <c r="H13" i="3"/>
  <c r="R16" i="3"/>
  <c r="F18" i="3"/>
  <c r="T21" i="3"/>
  <c r="V38" i="3"/>
  <c r="P41" i="3"/>
  <c r="P43" i="3"/>
  <c r="L45" i="3"/>
  <c r="H47" i="3"/>
  <c r="L50" i="3"/>
  <c r="T51" i="3"/>
  <c r="AB52" i="3"/>
  <c r="T54" i="3"/>
  <c r="L56" i="3"/>
  <c r="X57" i="3"/>
  <c r="H59" i="3"/>
  <c r="N60" i="3"/>
  <c r="R61" i="3"/>
  <c r="AB67" i="3"/>
  <c r="V73" i="3"/>
  <c r="F77" i="3"/>
  <c r="P79" i="3"/>
  <c r="F92" i="3"/>
  <c r="H94" i="3"/>
  <c r="N96" i="3"/>
  <c r="AB98" i="3"/>
  <c r="B108" i="3"/>
  <c r="F9" i="3"/>
  <c r="F12" i="3"/>
  <c r="J13" i="3"/>
  <c r="Z16" i="3"/>
  <c r="N18" i="3"/>
  <c r="AB21" i="3"/>
  <c r="F23" i="3"/>
  <c r="F31" i="3"/>
  <c r="J34" i="3"/>
  <c r="AB43" i="3"/>
  <c r="T45" i="3"/>
  <c r="J47" i="3"/>
  <c r="H49" i="3"/>
  <c r="P50" i="3"/>
  <c r="AB54" i="3"/>
  <c r="P56" i="3"/>
  <c r="P60" i="3"/>
  <c r="V61" i="3"/>
  <c r="F63" i="3"/>
  <c r="F65" i="3"/>
  <c r="F71" i="3"/>
  <c r="J77" i="3"/>
  <c r="F84" i="3"/>
  <c r="F87" i="3"/>
  <c r="H90" i="3"/>
  <c r="J92" i="3"/>
  <c r="L94" i="3"/>
  <c r="R96" i="3"/>
  <c r="F7" i="3"/>
  <c r="H9" i="3"/>
  <c r="H11" i="3"/>
  <c r="J12" i="3"/>
  <c r="L13" i="3"/>
  <c r="J14" i="3"/>
  <c r="N15" i="3"/>
  <c r="R28" i="3"/>
  <c r="R34" i="3"/>
  <c r="F42" i="3"/>
  <c r="AB45" i="3"/>
  <c r="J49" i="3"/>
  <c r="T50" i="3"/>
  <c r="H53" i="3"/>
  <c r="T56" i="3"/>
  <c r="H58" i="3"/>
  <c r="P59" i="3"/>
  <c r="X60" i="3"/>
  <c r="Z61" i="3"/>
  <c r="J65" i="3"/>
  <c r="L71" i="3"/>
  <c r="R77" i="3"/>
  <c r="J84" i="3"/>
  <c r="L90" i="3"/>
  <c r="T94" i="3"/>
  <c r="V96" i="3"/>
  <c r="H7" i="3"/>
  <c r="J9" i="3"/>
  <c r="P11" i="3"/>
  <c r="R12" i="3"/>
  <c r="N13" i="3"/>
  <c r="L14" i="3"/>
  <c r="R15" i="3"/>
  <c r="L17" i="3"/>
  <c r="V18" i="3"/>
  <c r="F22" i="3"/>
  <c r="J32" i="3"/>
  <c r="T39" i="3"/>
  <c r="H42" i="3"/>
  <c r="H48" i="3"/>
  <c r="L49" i="3"/>
  <c r="X50" i="3"/>
  <c r="H52" i="3"/>
  <c r="P53" i="3"/>
  <c r="H55" i="3"/>
  <c r="AB56" i="3"/>
  <c r="L58" i="3"/>
  <c r="X59" i="3"/>
  <c r="L63" i="3"/>
  <c r="V65" i="3"/>
  <c r="F69" i="3"/>
  <c r="Z77" i="3"/>
  <c r="H81" i="3"/>
  <c r="V84" i="3"/>
  <c r="R92" i="3"/>
  <c r="AB94" i="3"/>
  <c r="Z96" i="3"/>
  <c r="AF5" i="3"/>
  <c r="B115" i="3"/>
  <c r="Z25" i="3"/>
  <c r="X24" i="3"/>
  <c r="AB26" i="3"/>
  <c r="B114" i="3"/>
  <c r="AB25" i="3"/>
  <c r="Z24" i="3"/>
  <c r="X23" i="3"/>
  <c r="V22" i="3"/>
  <c r="H14" i="3"/>
  <c r="X14" i="3"/>
  <c r="Z37" i="3"/>
  <c r="R33" i="3"/>
  <c r="J29" i="3"/>
  <c r="T34" i="3"/>
  <c r="L30" i="3"/>
  <c r="AB38" i="3"/>
  <c r="X36" i="3"/>
  <c r="P32" i="3"/>
  <c r="H28" i="3"/>
  <c r="V43" i="3"/>
  <c r="N39" i="3"/>
  <c r="Z45" i="3"/>
  <c r="X44" i="3"/>
  <c r="J37" i="3"/>
  <c r="P40" i="3"/>
  <c r="L38" i="3"/>
  <c r="T42" i="3"/>
  <c r="R41" i="3"/>
  <c r="AB46" i="3"/>
  <c r="H36" i="3"/>
  <c r="Z27" i="3"/>
  <c r="AB28" i="3"/>
  <c r="X26" i="3"/>
  <c r="Z31" i="3"/>
  <c r="R27" i="3"/>
  <c r="AB32" i="3"/>
  <c r="T28" i="3"/>
  <c r="X30" i="3"/>
  <c r="P26" i="3"/>
  <c r="R23" i="3"/>
  <c r="N25" i="3"/>
  <c r="V41" i="3"/>
  <c r="Z43" i="3"/>
  <c r="T40" i="3"/>
  <c r="R39" i="3"/>
  <c r="J35" i="3"/>
  <c r="X42" i="3"/>
  <c r="L36" i="3"/>
  <c r="N37" i="3"/>
  <c r="P38" i="3"/>
  <c r="H34" i="3"/>
  <c r="AF4" i="3"/>
  <c r="C16" i="3" s="1"/>
  <c r="F8" i="3"/>
  <c r="J10" i="3"/>
  <c r="B112" i="3"/>
  <c r="AB23" i="3"/>
  <c r="J11" i="3"/>
  <c r="R11" i="3"/>
  <c r="L12" i="3"/>
  <c r="T12" i="3"/>
  <c r="H15" i="3"/>
  <c r="P15" i="3"/>
  <c r="X15" i="3"/>
  <c r="L16" i="3"/>
  <c r="T16" i="3"/>
  <c r="AB16" i="3"/>
  <c r="F17" i="3"/>
  <c r="N17" i="3"/>
  <c r="V17" i="3"/>
  <c r="H18" i="3"/>
  <c r="P18" i="3"/>
  <c r="X18" i="3"/>
  <c r="V28" i="3"/>
  <c r="X29" i="3"/>
  <c r="P25" i="3"/>
  <c r="N24" i="3"/>
  <c r="L23" i="3"/>
  <c r="AB31" i="3"/>
  <c r="T27" i="3"/>
  <c r="J19" i="3"/>
  <c r="R19" i="3"/>
  <c r="Z19" i="3"/>
  <c r="L20" i="3"/>
  <c r="T20" i="3"/>
  <c r="F21" i="3"/>
  <c r="N21" i="3"/>
  <c r="V21" i="3"/>
  <c r="H22" i="3"/>
  <c r="P22" i="3"/>
  <c r="AB24" i="3"/>
  <c r="J26" i="3"/>
  <c r="E32" i="3"/>
  <c r="V23" i="3"/>
  <c r="V39" i="3"/>
  <c r="AB42" i="3"/>
  <c r="R37" i="3"/>
  <c r="J33" i="3"/>
  <c r="T38" i="3"/>
  <c r="L34" i="3"/>
  <c r="C30" i="3"/>
  <c r="X40" i="3"/>
  <c r="Z41" i="3"/>
  <c r="P36" i="3"/>
  <c r="H32" i="3"/>
  <c r="N31" i="3"/>
  <c r="V29" i="3"/>
  <c r="L11" i="3"/>
  <c r="N12" i="3"/>
  <c r="B116" i="3"/>
  <c r="X25" i="3"/>
  <c r="V24" i="3"/>
  <c r="T23" i="3"/>
  <c r="AB27" i="3"/>
  <c r="J15" i="3"/>
  <c r="F16" i="3"/>
  <c r="V16" i="3"/>
  <c r="H17" i="3"/>
  <c r="X17" i="3"/>
  <c r="Z29" i="3"/>
  <c r="R25" i="3"/>
  <c r="P24" i="3"/>
  <c r="AB30" i="3"/>
  <c r="T26" i="3"/>
  <c r="X28" i="3"/>
  <c r="J18" i="3"/>
  <c r="Z18" i="3"/>
  <c r="L19" i="3"/>
  <c r="T19" i="3"/>
  <c r="AB19" i="3"/>
  <c r="N20" i="3"/>
  <c r="V20" i="3"/>
  <c r="P21" i="3"/>
  <c r="X21" i="3"/>
  <c r="Z33" i="3"/>
  <c r="R29" i="3"/>
  <c r="J25" i="3"/>
  <c r="H24" i="3"/>
  <c r="AB34" i="3"/>
  <c r="T30" i="3"/>
  <c r="L26" i="3"/>
  <c r="X32" i="3"/>
  <c r="P28" i="3"/>
  <c r="J23" i="3"/>
  <c r="L24" i="3"/>
  <c r="V25" i="3"/>
  <c r="F27" i="3"/>
  <c r="Z30" i="3"/>
  <c r="V35" i="3"/>
  <c r="F13" i="3"/>
  <c r="L9" i="3"/>
  <c r="P13" i="3"/>
  <c r="F14" i="3"/>
  <c r="N14" i="3"/>
  <c r="V14" i="3"/>
  <c r="T22" i="3"/>
  <c r="Z23" i="3"/>
  <c r="R26" i="3"/>
  <c r="X38" i="3"/>
  <c r="R35" i="3"/>
  <c r="J31" i="3"/>
  <c r="AB40" i="3"/>
  <c r="Z39" i="3"/>
  <c r="T36" i="3"/>
  <c r="L32" i="3"/>
  <c r="V37" i="3"/>
  <c r="P34" i="3"/>
  <c r="H30" i="3"/>
  <c r="X22" i="3"/>
  <c r="B105" i="3"/>
  <c r="F6" i="3"/>
  <c r="B109" i="3"/>
  <c r="J8" i="3"/>
  <c r="F10" i="3"/>
  <c r="N10" i="3"/>
  <c r="F11" i="3"/>
  <c r="N11" i="3"/>
  <c r="H12" i="3"/>
  <c r="P12" i="3"/>
  <c r="L15" i="3"/>
  <c r="T15" i="3"/>
  <c r="H16" i="3"/>
  <c r="P16" i="3"/>
  <c r="X16" i="3"/>
  <c r="V26" i="3"/>
  <c r="X27" i="3"/>
  <c r="AB29" i="3"/>
  <c r="T25" i="3"/>
  <c r="R24" i="3"/>
  <c r="P23" i="3"/>
  <c r="J17" i="3"/>
  <c r="R17" i="3"/>
  <c r="Z17" i="3"/>
  <c r="L18" i="3"/>
  <c r="T18" i="3"/>
  <c r="AB18" i="3"/>
  <c r="F19" i="3"/>
  <c r="N19" i="3"/>
  <c r="V19" i="3"/>
  <c r="H20" i="3"/>
  <c r="P20" i="3"/>
  <c r="X20" i="3"/>
  <c r="V30" i="3"/>
  <c r="N26" i="3"/>
  <c r="X31" i="3"/>
  <c r="P27" i="3"/>
  <c r="AB33" i="3"/>
  <c r="T29" i="3"/>
  <c r="L25" i="3"/>
  <c r="J24" i="3"/>
  <c r="H23" i="3"/>
  <c r="J21" i="3"/>
  <c r="R21" i="3"/>
  <c r="Z21" i="3"/>
  <c r="L22" i="3"/>
  <c r="V32" i="3"/>
  <c r="N28" i="3"/>
  <c r="X33" i="3"/>
  <c r="P29" i="3"/>
  <c r="H25" i="3"/>
  <c r="F24" i="3"/>
  <c r="AB35" i="3"/>
  <c r="T31" i="3"/>
  <c r="L27" i="3"/>
  <c r="N23" i="3"/>
  <c r="Z28" i="3"/>
  <c r="V31" i="3"/>
  <c r="F33" i="3"/>
  <c r="V45" i="3"/>
  <c r="N41" i="3"/>
  <c r="Z47" i="3"/>
  <c r="AB48" i="3"/>
  <c r="P42" i="3"/>
  <c r="X46" i="3"/>
  <c r="T44" i="3"/>
  <c r="D36" i="3"/>
  <c r="R43" i="3"/>
  <c r="F37" i="3"/>
  <c r="H38" i="3"/>
  <c r="J39" i="3"/>
  <c r="H26" i="3"/>
  <c r="L29" i="3"/>
  <c r="P30" i="3"/>
  <c r="L31" i="3"/>
  <c r="L33" i="3"/>
  <c r="T33" i="3"/>
  <c r="X34" i="3"/>
  <c r="L35" i="3"/>
  <c r="T35" i="3"/>
  <c r="L37" i="3"/>
  <c r="T37" i="3"/>
  <c r="AB37" i="3"/>
  <c r="V40" i="3"/>
  <c r="Z54" i="3"/>
  <c r="R50" i="3"/>
  <c r="J46" i="3"/>
  <c r="AB55" i="3"/>
  <c r="V52" i="3"/>
  <c r="N48" i="3"/>
  <c r="L47" i="3"/>
  <c r="AB47" i="3"/>
  <c r="J36" i="3"/>
  <c r="R36" i="3"/>
  <c r="Z36" i="3"/>
  <c r="V47" i="3"/>
  <c r="N43" i="3"/>
  <c r="F39" i="3"/>
  <c r="Z49" i="3"/>
  <c r="R45" i="3"/>
  <c r="J38" i="3"/>
  <c r="R38" i="3"/>
  <c r="N40" i="3"/>
  <c r="AB41" i="3"/>
  <c r="P47" i="3"/>
  <c r="Z50" i="3"/>
  <c r="R46" i="3"/>
  <c r="J42" i="3"/>
  <c r="V48" i="3"/>
  <c r="N44" i="3"/>
  <c r="L39" i="3"/>
  <c r="H41" i="3"/>
  <c r="V42" i="3"/>
  <c r="P44" i="3"/>
  <c r="P45" i="3"/>
  <c r="T49" i="3"/>
  <c r="H27" i="3"/>
  <c r="L28" i="3"/>
  <c r="H29" i="3"/>
  <c r="H31" i="3"/>
  <c r="P31" i="3"/>
  <c r="T32" i="3"/>
  <c r="H33" i="3"/>
  <c r="P33" i="3"/>
  <c r="H35" i="3"/>
  <c r="P35" i="3"/>
  <c r="X35" i="3"/>
  <c r="AB36" i="3"/>
  <c r="H37" i="3"/>
  <c r="P37" i="3"/>
  <c r="X37" i="3"/>
  <c r="C39" i="3"/>
  <c r="X39" i="3"/>
  <c r="F40" i="3"/>
  <c r="L42" i="3"/>
  <c r="T46" i="3"/>
  <c r="T47" i="3"/>
  <c r="F26" i="3"/>
  <c r="J27" i="3"/>
  <c r="F28" i="3"/>
  <c r="F30" i="3"/>
  <c r="N30" i="3"/>
  <c r="R31" i="3"/>
  <c r="F32" i="3"/>
  <c r="N32" i="3"/>
  <c r="Z44" i="3"/>
  <c r="R40" i="3"/>
  <c r="F34" i="3"/>
  <c r="N34" i="3"/>
  <c r="V34" i="3"/>
  <c r="Z46" i="3"/>
  <c r="R42" i="3"/>
  <c r="V44" i="3"/>
  <c r="F36" i="3"/>
  <c r="N36" i="3"/>
  <c r="V36" i="3"/>
  <c r="Z48" i="3"/>
  <c r="R44" i="3"/>
  <c r="J40" i="3"/>
  <c r="V46" i="3"/>
  <c r="F38" i="3"/>
  <c r="N38" i="3"/>
  <c r="P39" i="3"/>
  <c r="H40" i="3"/>
  <c r="Z52" i="3"/>
  <c r="R48" i="3"/>
  <c r="J44" i="3"/>
  <c r="AB53" i="3"/>
  <c r="V50" i="3"/>
  <c r="N46" i="3"/>
  <c r="L41" i="3"/>
  <c r="X43" i="3"/>
  <c r="H45" i="3"/>
  <c r="X47" i="3"/>
  <c r="AB50" i="3"/>
  <c r="X53" i="3"/>
  <c r="AB39" i="3"/>
  <c r="X41" i="3"/>
  <c r="L43" i="3"/>
  <c r="X45" i="3"/>
  <c r="AB49" i="3"/>
  <c r="R67" i="3"/>
  <c r="T68" i="3"/>
  <c r="X70" i="3"/>
  <c r="Z71" i="3"/>
  <c r="AB72" i="3"/>
  <c r="L64" i="3"/>
  <c r="P66" i="3"/>
  <c r="Z60" i="3"/>
  <c r="L62" i="3"/>
  <c r="Z63" i="3"/>
  <c r="R65" i="3"/>
  <c r="L67" i="3"/>
  <c r="X71" i="3"/>
  <c r="E42" i="3"/>
  <c r="E52" i="3"/>
  <c r="L60" i="3"/>
  <c r="T60" i="3"/>
  <c r="AB60" i="3"/>
  <c r="X61" i="3"/>
  <c r="R63" i="3"/>
  <c r="T73" i="3"/>
  <c r="V74" i="3"/>
  <c r="F66" i="3"/>
  <c r="X75" i="3"/>
  <c r="Z76" i="3"/>
  <c r="J68" i="3"/>
  <c r="AB77" i="3"/>
  <c r="L69" i="3"/>
  <c r="N70" i="3"/>
  <c r="R72" i="3"/>
  <c r="Z65" i="3"/>
  <c r="V69" i="3"/>
  <c r="V86" i="3"/>
  <c r="X87" i="3"/>
  <c r="AB89" i="3"/>
  <c r="N82" i="3"/>
  <c r="P83" i="3"/>
  <c r="T85" i="3"/>
  <c r="J80" i="3"/>
  <c r="Z88" i="3"/>
  <c r="L81" i="3"/>
  <c r="F78" i="3"/>
  <c r="R84" i="3"/>
  <c r="F46" i="3"/>
  <c r="R47" i="3"/>
  <c r="F48" i="3"/>
  <c r="R49" i="3"/>
  <c r="F50" i="3"/>
  <c r="N50" i="3"/>
  <c r="J51" i="3"/>
  <c r="R51" i="3"/>
  <c r="Z51" i="3"/>
  <c r="F52" i="3"/>
  <c r="N52" i="3"/>
  <c r="AB65" i="3"/>
  <c r="V62" i="3"/>
  <c r="Z64" i="3"/>
  <c r="J53" i="3"/>
  <c r="R53" i="3"/>
  <c r="Z53" i="3"/>
  <c r="F54" i="3"/>
  <c r="N54" i="3"/>
  <c r="V54" i="3"/>
  <c r="R62" i="3"/>
  <c r="V64" i="3"/>
  <c r="X65" i="3"/>
  <c r="Z66" i="3"/>
  <c r="J55" i="3"/>
  <c r="R55" i="3"/>
  <c r="Z55" i="3"/>
  <c r="F56" i="3"/>
  <c r="N56" i="3"/>
  <c r="V56" i="3"/>
  <c r="T65" i="3"/>
  <c r="V66" i="3"/>
  <c r="Z68" i="3"/>
  <c r="AB69" i="3"/>
  <c r="N62" i="3"/>
  <c r="R64" i="3"/>
  <c r="J57" i="3"/>
  <c r="R57" i="3"/>
  <c r="Z57" i="3"/>
  <c r="F58" i="3"/>
  <c r="N58" i="3"/>
  <c r="V58" i="3"/>
  <c r="X69" i="3"/>
  <c r="Z70" i="3"/>
  <c r="J62" i="3"/>
  <c r="AB71" i="3"/>
  <c r="N64" i="3"/>
  <c r="P65" i="3"/>
  <c r="R66" i="3"/>
  <c r="V68" i="3"/>
  <c r="J59" i="3"/>
  <c r="R59" i="3"/>
  <c r="Z59" i="3"/>
  <c r="H61" i="3"/>
  <c r="P61" i="3"/>
  <c r="X67" i="3"/>
  <c r="V60" i="3"/>
  <c r="L53" i="3"/>
  <c r="T53" i="3"/>
  <c r="X54" i="3"/>
  <c r="L55" i="3"/>
  <c r="T55" i="3"/>
  <c r="X56" i="3"/>
  <c r="T57" i="3"/>
  <c r="AB57" i="3"/>
  <c r="X58" i="3"/>
  <c r="T59" i="3"/>
  <c r="AB59" i="3"/>
  <c r="AB73" i="3"/>
  <c r="L65" i="3"/>
  <c r="N66" i="3"/>
  <c r="R68" i="3"/>
  <c r="T69" i="3"/>
  <c r="V70" i="3"/>
  <c r="F62" i="3"/>
  <c r="Z72" i="3"/>
  <c r="J64" i="3"/>
  <c r="AB61" i="3"/>
  <c r="H65" i="3"/>
  <c r="AB81" i="3"/>
  <c r="L73" i="3"/>
  <c r="N74" i="3"/>
  <c r="P75" i="3"/>
  <c r="R76" i="3"/>
  <c r="Z80" i="3"/>
  <c r="T77" i="3"/>
  <c r="D69" i="3"/>
  <c r="V78" i="3"/>
  <c r="F70" i="3"/>
  <c r="C69" i="3"/>
  <c r="J72" i="3"/>
  <c r="H71" i="3"/>
  <c r="E99" i="3"/>
  <c r="P69" i="3"/>
  <c r="R70" i="3"/>
  <c r="T71" i="3"/>
  <c r="V72" i="3"/>
  <c r="F64" i="3"/>
  <c r="X73" i="3"/>
  <c r="Z74" i="3"/>
  <c r="J66" i="3"/>
  <c r="N68" i="3"/>
  <c r="F41" i="3"/>
  <c r="F43" i="3"/>
  <c r="F45" i="3"/>
  <c r="N45" i="3"/>
  <c r="F47" i="3"/>
  <c r="N47" i="3"/>
  <c r="J48" i="3"/>
  <c r="F49" i="3"/>
  <c r="N49" i="3"/>
  <c r="J50" i="3"/>
  <c r="F51" i="3"/>
  <c r="N51" i="3"/>
  <c r="J52" i="3"/>
  <c r="R52" i="3"/>
  <c r="F53" i="3"/>
  <c r="N53" i="3"/>
  <c r="X64" i="3"/>
  <c r="AB66" i="3"/>
  <c r="J54" i="3"/>
  <c r="R54" i="3"/>
  <c r="F55" i="3"/>
  <c r="N55" i="3"/>
  <c r="Z67" i="3"/>
  <c r="AB68" i="3"/>
  <c r="T64" i="3"/>
  <c r="X66" i="3"/>
  <c r="J56" i="3"/>
  <c r="F57" i="3"/>
  <c r="N57" i="3"/>
  <c r="P64" i="3"/>
  <c r="T66" i="3"/>
  <c r="V67" i="3"/>
  <c r="X68" i="3"/>
  <c r="AB70" i="3"/>
  <c r="J58" i="3"/>
  <c r="R58" i="3"/>
  <c r="F59" i="3"/>
  <c r="N59" i="3"/>
  <c r="L61" i="3"/>
  <c r="T61" i="3"/>
  <c r="N63" i="3"/>
  <c r="X63" i="3"/>
  <c r="N65" i="3"/>
  <c r="H67" i="3"/>
  <c r="P71" i="3"/>
  <c r="H66" i="3"/>
  <c r="C67" i="3"/>
  <c r="F68" i="3"/>
  <c r="L70" i="3"/>
  <c r="T70" i="3"/>
  <c r="T80" i="3"/>
  <c r="V81" i="3"/>
  <c r="Z83" i="3"/>
  <c r="AB84" i="3"/>
  <c r="E73" i="3"/>
  <c r="H74" i="3"/>
  <c r="P74" i="3"/>
  <c r="X74" i="3"/>
  <c r="F76" i="3"/>
  <c r="N76" i="3"/>
  <c r="V76" i="3"/>
  <c r="L78" i="3"/>
  <c r="T78" i="3"/>
  <c r="AB78" i="3"/>
  <c r="T88" i="3"/>
  <c r="V89" i="3"/>
  <c r="F81" i="3"/>
  <c r="Z91" i="3"/>
  <c r="J83" i="3"/>
  <c r="AB92" i="3"/>
  <c r="L84" i="3"/>
  <c r="N85" i="3"/>
  <c r="R87" i="3"/>
  <c r="V80" i="3"/>
  <c r="P86" i="3"/>
  <c r="H68" i="3"/>
  <c r="P68" i="3"/>
  <c r="D72" i="3"/>
  <c r="L72" i="3"/>
  <c r="T72" i="3"/>
  <c r="X84" i="3"/>
  <c r="Z85" i="3"/>
  <c r="P80" i="3"/>
  <c r="R81" i="3"/>
  <c r="V83" i="3"/>
  <c r="R74" i="3"/>
  <c r="H76" i="3"/>
  <c r="P76" i="3"/>
  <c r="X76" i="3"/>
  <c r="N78" i="3"/>
  <c r="N80" i="3"/>
  <c r="AB82" i="3"/>
  <c r="Z84" i="3"/>
  <c r="X86" i="3"/>
  <c r="N67" i="3"/>
  <c r="Z82" i="3"/>
  <c r="AB83" i="3"/>
  <c r="X81" i="3"/>
  <c r="J71" i="3"/>
  <c r="R71" i="3"/>
  <c r="H73" i="3"/>
  <c r="P73" i="3"/>
  <c r="N75" i="3"/>
  <c r="V75" i="3"/>
  <c r="L77" i="3"/>
  <c r="Z90" i="3"/>
  <c r="J82" i="3"/>
  <c r="AB91" i="3"/>
  <c r="L83" i="3"/>
  <c r="P85" i="3"/>
  <c r="R86" i="3"/>
  <c r="T87" i="3"/>
  <c r="X89" i="3"/>
  <c r="R79" i="3"/>
  <c r="Z79" i="3"/>
  <c r="AB86" i="3"/>
  <c r="X90" i="3"/>
  <c r="L66" i="3"/>
  <c r="H70" i="3"/>
  <c r="P70" i="3"/>
  <c r="F72" i="3"/>
  <c r="N72" i="3"/>
  <c r="T74" i="3"/>
  <c r="AB74" i="3"/>
  <c r="AB88" i="3"/>
  <c r="L80" i="3"/>
  <c r="N81" i="3"/>
  <c r="R83" i="3"/>
  <c r="T84" i="3"/>
  <c r="V85" i="3"/>
  <c r="Z87" i="3"/>
  <c r="H78" i="3"/>
  <c r="P78" i="3"/>
  <c r="X78" i="3"/>
  <c r="C79" i="3"/>
  <c r="F80" i="3"/>
  <c r="AB96" i="3"/>
  <c r="L88" i="3"/>
  <c r="N89" i="3"/>
  <c r="R91" i="3"/>
  <c r="E84" i="3"/>
  <c r="T92" i="3"/>
  <c r="D84" i="3"/>
  <c r="V93" i="3"/>
  <c r="F85" i="3"/>
  <c r="C84" i="3"/>
  <c r="Z95" i="3"/>
  <c r="J87" i="3"/>
  <c r="X94" i="3"/>
  <c r="V82" i="3"/>
  <c r="X83" i="3"/>
  <c r="AB85" i="3"/>
  <c r="R73" i="3"/>
  <c r="Z73" i="3"/>
  <c r="H75" i="3"/>
  <c r="N77" i="3"/>
  <c r="V77" i="3"/>
  <c r="L79" i="3"/>
  <c r="T79" i="3"/>
  <c r="AB79" i="3"/>
  <c r="R80" i="3"/>
  <c r="P81" i="3"/>
  <c r="H82" i="3"/>
  <c r="T96" i="3"/>
  <c r="D88" i="3"/>
  <c r="V97" i="3"/>
  <c r="F89" i="3"/>
  <c r="C88" i="3"/>
  <c r="X98" i="3"/>
  <c r="Z99" i="3"/>
  <c r="J91" i="3"/>
  <c r="AB100" i="3"/>
  <c r="L92" i="3"/>
  <c r="N93" i="3"/>
  <c r="R95" i="3"/>
  <c r="E88" i="3"/>
  <c r="E100" i="3"/>
  <c r="D100" i="3"/>
  <c r="F101" i="3"/>
  <c r="C100" i="3"/>
  <c r="J103" i="3"/>
  <c r="H64" i="3"/>
  <c r="D68" i="3"/>
  <c r="L68" i="3"/>
  <c r="X80" i="3"/>
  <c r="Z81" i="3"/>
  <c r="J70" i="3"/>
  <c r="E71" i="3"/>
  <c r="H72" i="3"/>
  <c r="P72" i="3"/>
  <c r="X72" i="3"/>
  <c r="C73" i="3"/>
  <c r="F74" i="3"/>
  <c r="D76" i="3"/>
  <c r="L76" i="3"/>
  <c r="T76" i="3"/>
  <c r="AB76" i="3"/>
  <c r="P84" i="3"/>
  <c r="R85" i="3"/>
  <c r="V87" i="3"/>
  <c r="X88" i="3"/>
  <c r="H80" i="3"/>
  <c r="Z89" i="3"/>
  <c r="J81" i="3"/>
  <c r="N83" i="3"/>
  <c r="R78" i="3"/>
  <c r="Z78" i="3"/>
  <c r="E79" i="3"/>
  <c r="L82" i="3"/>
  <c r="H86" i="3"/>
  <c r="L96" i="3"/>
  <c r="N97" i="3"/>
  <c r="P98" i="3"/>
  <c r="R99" i="3"/>
  <c r="E92" i="3"/>
  <c r="T100" i="3"/>
  <c r="D92" i="3"/>
  <c r="V101" i="3"/>
  <c r="F93" i="3"/>
  <c r="C92" i="3"/>
  <c r="Z103" i="3"/>
  <c r="J95" i="3"/>
  <c r="D96" i="3"/>
  <c r="F97" i="3"/>
  <c r="C96" i="3"/>
  <c r="H98" i="3"/>
  <c r="J99" i="3"/>
  <c r="L100" i="3"/>
  <c r="N101" i="3"/>
  <c r="R103" i="3"/>
  <c r="E96" i="3"/>
  <c r="E102" i="3"/>
  <c r="J67" i="3"/>
  <c r="H69" i="3"/>
  <c r="R82" i="3"/>
  <c r="T83" i="3"/>
  <c r="X85" i="3"/>
  <c r="Z86" i="3"/>
  <c r="AB87" i="3"/>
  <c r="J75" i="3"/>
  <c r="R75" i="3"/>
  <c r="H77" i="3"/>
  <c r="P77" i="3"/>
  <c r="N79" i="3"/>
  <c r="V79" i="3"/>
  <c r="T81" i="3"/>
  <c r="P82" i="3"/>
  <c r="N84" i="3"/>
  <c r="L85" i="3"/>
  <c r="H89" i="3"/>
  <c r="P89" i="3"/>
  <c r="N91" i="3"/>
  <c r="V91" i="3"/>
  <c r="L93" i="3"/>
  <c r="T93" i="3"/>
  <c r="AB93" i="3"/>
  <c r="H97" i="3"/>
  <c r="P97" i="3"/>
  <c r="X97" i="3"/>
  <c r="F99" i="3"/>
  <c r="N99" i="3"/>
  <c r="V99" i="3"/>
  <c r="L101" i="3"/>
  <c r="T101" i="3"/>
  <c r="AB101" i="3"/>
  <c r="H83" i="3"/>
  <c r="D87" i="3"/>
  <c r="L87" i="3"/>
  <c r="J89" i="3"/>
  <c r="R89" i="3"/>
  <c r="H91" i="3"/>
  <c r="P91" i="3"/>
  <c r="X91" i="3"/>
  <c r="D95" i="3"/>
  <c r="L95" i="3"/>
  <c r="T95" i="3"/>
  <c r="AB95" i="3"/>
  <c r="J97" i="3"/>
  <c r="R97" i="3"/>
  <c r="Z97" i="3"/>
  <c r="E98" i="3"/>
  <c r="H99" i="3"/>
  <c r="P99" i="3"/>
  <c r="X99" i="3"/>
  <c r="D103" i="3"/>
  <c r="L103" i="3"/>
  <c r="T103" i="3"/>
  <c r="AB103" i="3"/>
  <c r="C81" i="3"/>
  <c r="F82" i="3"/>
  <c r="J86" i="3"/>
  <c r="E87" i="3"/>
  <c r="H88" i="3"/>
  <c r="P88" i="3"/>
  <c r="C89" i="3"/>
  <c r="F90" i="3"/>
  <c r="N90" i="3"/>
  <c r="V90" i="3"/>
  <c r="J94" i="3"/>
  <c r="R94" i="3"/>
  <c r="Z94" i="3"/>
  <c r="E95" i="3"/>
  <c r="H96" i="3"/>
  <c r="P96" i="3"/>
  <c r="X96" i="3"/>
  <c r="C97" i="3"/>
  <c r="F98" i="3"/>
  <c r="N98" i="3"/>
  <c r="V98" i="3"/>
  <c r="J102" i="3"/>
  <c r="R102" i="3"/>
  <c r="Z102" i="3"/>
  <c r="H85" i="3"/>
  <c r="N87" i="3"/>
  <c r="L89" i="3"/>
  <c r="T89" i="3"/>
  <c r="H93" i="3"/>
  <c r="P93" i="3"/>
  <c r="X93" i="3"/>
  <c r="F95" i="3"/>
  <c r="N95" i="3"/>
  <c r="V95" i="3"/>
  <c r="L97" i="3"/>
  <c r="T97" i="3"/>
  <c r="AB97" i="3"/>
  <c r="H101" i="3"/>
  <c r="P101" i="3"/>
  <c r="X101" i="3"/>
  <c r="C102" i="3"/>
  <c r="F103" i="3"/>
  <c r="N103" i="3"/>
  <c r="V103" i="3"/>
  <c r="F100" i="3"/>
  <c r="N100" i="3"/>
  <c r="V100" i="3"/>
  <c r="L102" i="3"/>
  <c r="T102" i="3"/>
  <c r="AB102" i="3"/>
  <c r="D83" i="3"/>
  <c r="J85" i="3"/>
  <c r="H87" i="3"/>
  <c r="P87" i="3"/>
  <c r="D91" i="3"/>
  <c r="L91" i="3"/>
  <c r="T91" i="3"/>
  <c r="J93" i="3"/>
  <c r="R93" i="3"/>
  <c r="Z93" i="3"/>
  <c r="H95" i="3"/>
  <c r="P95" i="3"/>
  <c r="X95" i="3"/>
  <c r="L99" i="3"/>
  <c r="T99" i="3"/>
  <c r="AB99" i="3"/>
  <c r="J101" i="3"/>
  <c r="R101" i="3"/>
  <c r="Z101" i="3"/>
  <c r="H103" i="3"/>
  <c r="P103" i="3"/>
  <c r="X103" i="3"/>
  <c r="E83" i="3"/>
  <c r="H84" i="3"/>
  <c r="C85" i="3"/>
  <c r="F86" i="3"/>
  <c r="J90" i="3"/>
  <c r="E91" i="3"/>
  <c r="H92" i="3"/>
  <c r="C93" i="3"/>
  <c r="F94" i="3"/>
  <c r="C101" i="3"/>
  <c r="B110" i="2"/>
  <c r="B111" i="2"/>
  <c r="B113" i="2"/>
  <c r="B114" i="2"/>
  <c r="B115" i="2"/>
  <c r="B116" i="2"/>
  <c r="B109" i="2"/>
  <c r="B107" i="2"/>
  <c r="B108" i="2"/>
  <c r="B106" i="2"/>
  <c r="H97" i="2"/>
  <c r="B105" i="2"/>
  <c r="P78" i="2"/>
  <c r="L94" i="2"/>
  <c r="P84" i="2"/>
  <c r="X103" i="2"/>
  <c r="P60" i="2"/>
  <c r="H74" i="2"/>
  <c r="L93" i="2"/>
  <c r="L76" i="2"/>
  <c r="J82" i="2"/>
  <c r="H71" i="2"/>
  <c r="L89" i="2"/>
  <c r="J61" i="2"/>
  <c r="L77" i="2"/>
  <c r="L97" i="2"/>
  <c r="L101" i="2"/>
  <c r="Z61" i="2"/>
  <c r="N83" i="2"/>
  <c r="P101" i="2"/>
  <c r="Z62" i="2"/>
  <c r="H99" i="2"/>
  <c r="H102" i="2"/>
  <c r="H75" i="2"/>
  <c r="H95" i="2"/>
  <c r="L99" i="2"/>
  <c r="N60" i="2"/>
  <c r="AB63" i="2"/>
  <c r="L85" i="2"/>
  <c r="H91" i="2"/>
  <c r="X99" i="2"/>
  <c r="AF5" i="2"/>
  <c r="F60" i="2"/>
  <c r="N61" i="2"/>
  <c r="N63" i="2"/>
  <c r="R65" i="2"/>
  <c r="T67" i="2"/>
  <c r="H70" i="2"/>
  <c r="L75" i="2"/>
  <c r="P82" i="2"/>
  <c r="L91" i="2"/>
  <c r="P93" i="2"/>
  <c r="P95" i="2"/>
  <c r="P97" i="2"/>
  <c r="T102" i="2"/>
  <c r="H60" i="2"/>
  <c r="R61" i="2"/>
  <c r="R63" i="2"/>
  <c r="AB65" i="2"/>
  <c r="AB67" i="2"/>
  <c r="L70" i="2"/>
  <c r="H73" i="2"/>
  <c r="H78" i="2"/>
  <c r="V82" i="2"/>
  <c r="H85" i="2"/>
  <c r="H89" i="2"/>
  <c r="P91" i="2"/>
  <c r="X93" i="2"/>
  <c r="X95" i="2"/>
  <c r="X97" i="2"/>
  <c r="P99" i="2"/>
  <c r="H101" i="2"/>
  <c r="AB102" i="2"/>
  <c r="H76" i="2"/>
  <c r="L78" i="2"/>
  <c r="N80" i="2"/>
  <c r="H66" i="2"/>
  <c r="H68" i="2"/>
  <c r="P89" i="2"/>
  <c r="L92" i="2"/>
  <c r="L96" i="2"/>
  <c r="L98" i="2"/>
  <c r="V60" i="2"/>
  <c r="J62" i="2"/>
  <c r="P66" i="2"/>
  <c r="L68" i="2"/>
  <c r="L74" i="2"/>
  <c r="P76" i="2"/>
  <c r="L81" i="2"/>
  <c r="P83" i="2"/>
  <c r="AB92" i="2"/>
  <c r="T94" i="2"/>
  <c r="T96" i="2"/>
  <c r="T98" i="2"/>
  <c r="H100" i="2"/>
  <c r="X101" i="2"/>
  <c r="X60" i="2"/>
  <c r="R62" i="2"/>
  <c r="X64" i="2"/>
  <c r="H72" i="2"/>
  <c r="P74" i="2"/>
  <c r="H79" i="2"/>
  <c r="R81" i="2"/>
  <c r="H87" i="2"/>
  <c r="L90" i="2"/>
  <c r="AB98" i="2"/>
  <c r="L100" i="2"/>
  <c r="H69" i="2"/>
  <c r="L72" i="2"/>
  <c r="H77" i="2"/>
  <c r="L79" i="2"/>
  <c r="L87" i="2"/>
  <c r="H93" i="2"/>
  <c r="T100" i="2"/>
  <c r="H65" i="2"/>
  <c r="P72" i="2"/>
  <c r="L95" i="2"/>
  <c r="AB100" i="2"/>
  <c r="L102" i="2"/>
  <c r="AF4" i="2"/>
  <c r="D60" i="2" s="1"/>
  <c r="AB71" i="2"/>
  <c r="V68" i="2"/>
  <c r="X69" i="2"/>
  <c r="Z70" i="2"/>
  <c r="R66" i="2"/>
  <c r="L61" i="2"/>
  <c r="AB61" i="2"/>
  <c r="P62" i="2"/>
  <c r="X62" i="2"/>
  <c r="L63" i="2"/>
  <c r="L66" i="2"/>
  <c r="X67" i="2"/>
  <c r="N58" i="2"/>
  <c r="Z64" i="2"/>
  <c r="X70" i="2"/>
  <c r="Z71" i="2"/>
  <c r="R67" i="2"/>
  <c r="AB72" i="2"/>
  <c r="V69" i="2"/>
  <c r="N65" i="2"/>
  <c r="J60" i="2"/>
  <c r="R60" i="2"/>
  <c r="Z60" i="2"/>
  <c r="F61" i="2"/>
  <c r="V61" i="2"/>
  <c r="X72" i="2"/>
  <c r="Z73" i="2"/>
  <c r="R69" i="2"/>
  <c r="AB74" i="2"/>
  <c r="T70" i="2"/>
  <c r="V71" i="2"/>
  <c r="N67" i="2"/>
  <c r="F63" i="2"/>
  <c r="X63" i="2"/>
  <c r="T68" i="2"/>
  <c r="F55" i="2"/>
  <c r="V63" i="2"/>
  <c r="F64" i="2"/>
  <c r="P64" i="2"/>
  <c r="AB64" i="2"/>
  <c r="J65" i="2"/>
  <c r="T65" i="2"/>
  <c r="T66" i="2"/>
  <c r="X68" i="2"/>
  <c r="F56" i="2"/>
  <c r="Z66" i="2"/>
  <c r="L60" i="2"/>
  <c r="T60" i="2"/>
  <c r="AB60" i="2"/>
  <c r="H61" i="2"/>
  <c r="P61" i="2"/>
  <c r="X61" i="2"/>
  <c r="T62" i="2"/>
  <c r="AB62" i="2"/>
  <c r="H63" i="2"/>
  <c r="Z63" i="2"/>
  <c r="J59" i="2"/>
  <c r="Z67" i="2"/>
  <c r="AB68" i="2"/>
  <c r="V65" i="2"/>
  <c r="H64" i="2"/>
  <c r="T64" i="2"/>
  <c r="AB77" i="2"/>
  <c r="T73" i="2"/>
  <c r="L69" i="2"/>
  <c r="V74" i="2"/>
  <c r="N70" i="2"/>
  <c r="X75" i="2"/>
  <c r="P71" i="2"/>
  <c r="Z76" i="2"/>
  <c r="R72" i="2"/>
  <c r="J68" i="2"/>
  <c r="L65" i="2"/>
  <c r="X65" i="2"/>
  <c r="F66" i="2"/>
  <c r="X94" i="2"/>
  <c r="P90" i="2"/>
  <c r="Z95" i="2"/>
  <c r="R91" i="2"/>
  <c r="J87" i="2"/>
  <c r="V93" i="2"/>
  <c r="N89" i="2"/>
  <c r="H86" i="2"/>
  <c r="T92" i="2"/>
  <c r="F85" i="2"/>
  <c r="AB96" i="2"/>
  <c r="L88" i="2"/>
  <c r="H59" i="2"/>
  <c r="AB69" i="2"/>
  <c r="V66" i="2"/>
  <c r="Z68" i="2"/>
  <c r="R64" i="2"/>
  <c r="AB73" i="2"/>
  <c r="T69" i="2"/>
  <c r="V70" i="2"/>
  <c r="N66" i="2"/>
  <c r="X71" i="2"/>
  <c r="Z72" i="2"/>
  <c r="R68" i="2"/>
  <c r="J64" i="2"/>
  <c r="F62" i="2"/>
  <c r="N62" i="2"/>
  <c r="V62" i="2"/>
  <c r="AB75" i="2"/>
  <c r="T71" i="2"/>
  <c r="V72" i="2"/>
  <c r="N68" i="2"/>
  <c r="X73" i="2"/>
  <c r="P69" i="2"/>
  <c r="Z74" i="2"/>
  <c r="R70" i="2"/>
  <c r="J66" i="2"/>
  <c r="J63" i="2"/>
  <c r="F59" i="2"/>
  <c r="Z69" i="2"/>
  <c r="AB70" i="2"/>
  <c r="V67" i="2"/>
  <c r="L64" i="2"/>
  <c r="V64" i="2"/>
  <c r="P65" i="2"/>
  <c r="Z65" i="2"/>
  <c r="F65" i="2"/>
  <c r="F67" i="2"/>
  <c r="F69" i="2"/>
  <c r="N69" i="2"/>
  <c r="J70" i="2"/>
  <c r="F71" i="2"/>
  <c r="N71" i="2"/>
  <c r="J72" i="2"/>
  <c r="F73" i="2"/>
  <c r="N73" i="2"/>
  <c r="V73" i="2"/>
  <c r="J74" i="2"/>
  <c r="R74" i="2"/>
  <c r="F75" i="2"/>
  <c r="N75" i="2"/>
  <c r="V75" i="2"/>
  <c r="Z87" i="2"/>
  <c r="R83" i="2"/>
  <c r="J76" i="2"/>
  <c r="R76" i="2"/>
  <c r="F77" i="2"/>
  <c r="N77" i="2"/>
  <c r="V77" i="2"/>
  <c r="X88" i="2"/>
  <c r="Z89" i="2"/>
  <c r="R85" i="2"/>
  <c r="V87" i="2"/>
  <c r="J78" i="2"/>
  <c r="R78" i="2"/>
  <c r="Z78" i="2"/>
  <c r="F79" i="2"/>
  <c r="N79" i="2"/>
  <c r="V79" i="2"/>
  <c r="P80" i="2"/>
  <c r="Z80" i="2"/>
  <c r="H81" i="2"/>
  <c r="T81" i="2"/>
  <c r="X92" i="2"/>
  <c r="P88" i="2"/>
  <c r="Z93" i="2"/>
  <c r="R89" i="2"/>
  <c r="J85" i="2"/>
  <c r="V91" i="2"/>
  <c r="N87" i="2"/>
  <c r="L82" i="2"/>
  <c r="X82" i="2"/>
  <c r="F83" i="2"/>
  <c r="T83" i="2"/>
  <c r="AB84" i="2"/>
  <c r="AB94" i="2"/>
  <c r="F80" i="2"/>
  <c r="J81" i="2"/>
  <c r="N82" i="2"/>
  <c r="N85" i="2"/>
  <c r="AB85" i="2"/>
  <c r="L86" i="2"/>
  <c r="AB86" i="2"/>
  <c r="T72" i="2"/>
  <c r="P73" i="2"/>
  <c r="T74" i="2"/>
  <c r="P75" i="2"/>
  <c r="T76" i="2"/>
  <c r="AB76" i="2"/>
  <c r="P77" i="2"/>
  <c r="X77" i="2"/>
  <c r="T78" i="2"/>
  <c r="AB78" i="2"/>
  <c r="P79" i="2"/>
  <c r="X79" i="2"/>
  <c r="R80" i="2"/>
  <c r="AB80" i="2"/>
  <c r="V81" i="2"/>
  <c r="Z82" i="2"/>
  <c r="H83" i="2"/>
  <c r="V83" i="2"/>
  <c r="P86" i="2"/>
  <c r="Z79" i="2"/>
  <c r="AB93" i="2"/>
  <c r="T89" i="2"/>
  <c r="V90" i="2"/>
  <c r="N86" i="2"/>
  <c r="Z92" i="2"/>
  <c r="R88" i="2"/>
  <c r="F82" i="2"/>
  <c r="L83" i="2"/>
  <c r="T84" i="2"/>
  <c r="T88" i="2"/>
  <c r="J67" i="2"/>
  <c r="F68" i="2"/>
  <c r="J69" i="2"/>
  <c r="F70" i="2"/>
  <c r="J71" i="2"/>
  <c r="R71" i="2"/>
  <c r="F72" i="2"/>
  <c r="N72" i="2"/>
  <c r="J73" i="2"/>
  <c r="R73" i="2"/>
  <c r="F74" i="2"/>
  <c r="N74" i="2"/>
  <c r="AB87" i="2"/>
  <c r="V84" i="2"/>
  <c r="Z86" i="2"/>
  <c r="J75" i="2"/>
  <c r="R75" i="2"/>
  <c r="Z75" i="2"/>
  <c r="F76" i="2"/>
  <c r="N76" i="2"/>
  <c r="V76" i="2"/>
  <c r="AB89" i="2"/>
  <c r="V86" i="2"/>
  <c r="Z88" i="2"/>
  <c r="J77" i="2"/>
  <c r="R77" i="2"/>
  <c r="Z77" i="2"/>
  <c r="F78" i="2"/>
  <c r="N78" i="2"/>
  <c r="V78" i="2"/>
  <c r="AB91" i="2"/>
  <c r="T87" i="2"/>
  <c r="V88" i="2"/>
  <c r="N84" i="2"/>
  <c r="Z90" i="2"/>
  <c r="R86" i="2"/>
  <c r="J79" i="2"/>
  <c r="R79" i="2"/>
  <c r="AB79" i="2"/>
  <c r="J80" i="2"/>
  <c r="T80" i="2"/>
  <c r="N81" i="2"/>
  <c r="X81" i="2"/>
  <c r="R82" i="2"/>
  <c r="AB82" i="2"/>
  <c r="X83" i="2"/>
  <c r="J84" i="2"/>
  <c r="X84" i="2"/>
  <c r="T85" i="2"/>
  <c r="X87" i="2"/>
  <c r="T90" i="2"/>
  <c r="V80" i="2"/>
  <c r="Z81" i="2"/>
  <c r="AB83" i="2"/>
  <c r="T86" i="2"/>
  <c r="AB88" i="2"/>
  <c r="X89" i="2"/>
  <c r="P70" i="2"/>
  <c r="L71" i="2"/>
  <c r="L73" i="2"/>
  <c r="T77" i="2"/>
  <c r="X90" i="2"/>
  <c r="Z91" i="2"/>
  <c r="R87" i="2"/>
  <c r="J83" i="2"/>
  <c r="V89" i="2"/>
  <c r="F81" i="2"/>
  <c r="P81" i="2"/>
  <c r="T82" i="2"/>
  <c r="L84" i="2"/>
  <c r="V85" i="2"/>
  <c r="X86" i="2"/>
  <c r="AB90" i="2"/>
  <c r="X91" i="2"/>
  <c r="J86" i="2"/>
  <c r="F87" i="2"/>
  <c r="J88" i="2"/>
  <c r="F89" i="2"/>
  <c r="J90" i="2"/>
  <c r="R90" i="2"/>
  <c r="F91" i="2"/>
  <c r="N91" i="2"/>
  <c r="J92" i="2"/>
  <c r="R92" i="2"/>
  <c r="F93" i="2"/>
  <c r="N93" i="2"/>
  <c r="J94" i="2"/>
  <c r="R94" i="2"/>
  <c r="Z94" i="2"/>
  <c r="F95" i="2"/>
  <c r="N95" i="2"/>
  <c r="V95" i="2"/>
  <c r="J96" i="2"/>
  <c r="R96" i="2"/>
  <c r="Z96" i="2"/>
  <c r="F97" i="2"/>
  <c r="N97" i="2"/>
  <c r="V97" i="2"/>
  <c r="J98" i="2"/>
  <c r="R98" i="2"/>
  <c r="Z98" i="2"/>
  <c r="F99" i="2"/>
  <c r="N99" i="2"/>
  <c r="V99" i="2"/>
  <c r="J100" i="2"/>
  <c r="R100" i="2"/>
  <c r="Z100" i="2"/>
  <c r="F101" i="2"/>
  <c r="N101" i="2"/>
  <c r="V101" i="2"/>
  <c r="J102" i="2"/>
  <c r="R102" i="2"/>
  <c r="Z102" i="2"/>
  <c r="F103" i="2"/>
  <c r="N103" i="2"/>
  <c r="V103" i="2"/>
  <c r="F84" i="2"/>
  <c r="F86" i="2"/>
  <c r="F88" i="2"/>
  <c r="N88" i="2"/>
  <c r="J89" i="2"/>
  <c r="F90" i="2"/>
  <c r="N90" i="2"/>
  <c r="J91" i="2"/>
  <c r="F92" i="2"/>
  <c r="N92" i="2"/>
  <c r="V92" i="2"/>
  <c r="J93" i="2"/>
  <c r="R93" i="2"/>
  <c r="F94" i="2"/>
  <c r="N94" i="2"/>
  <c r="V94" i="2"/>
  <c r="J95" i="2"/>
  <c r="R95" i="2"/>
  <c r="F96" i="2"/>
  <c r="N96" i="2"/>
  <c r="V96" i="2"/>
  <c r="J97" i="2"/>
  <c r="R97" i="2"/>
  <c r="Z97" i="2"/>
  <c r="F98" i="2"/>
  <c r="N98" i="2"/>
  <c r="V98" i="2"/>
  <c r="J99" i="2"/>
  <c r="R99" i="2"/>
  <c r="Z99" i="2"/>
  <c r="F100" i="2"/>
  <c r="N100" i="2"/>
  <c r="V100" i="2"/>
  <c r="R101" i="2"/>
  <c r="Z101" i="2"/>
  <c r="F102" i="2"/>
  <c r="N102" i="2"/>
  <c r="V102" i="2"/>
  <c r="R103" i="2"/>
  <c r="Z103" i="2"/>
  <c r="H88" i="2"/>
  <c r="H90" i="2"/>
  <c r="T91" i="2"/>
  <c r="H92" i="2"/>
  <c r="P92" i="2"/>
  <c r="T93" i="2"/>
  <c r="H94" i="2"/>
  <c r="P94" i="2"/>
  <c r="T95" i="2"/>
  <c r="H96" i="2"/>
  <c r="P96" i="2"/>
  <c r="T97" i="2"/>
  <c r="H98" i="2"/>
  <c r="P98" i="2"/>
  <c r="T99" i="2"/>
  <c r="Z27" i="2"/>
  <c r="P38" i="2"/>
  <c r="P46" i="2"/>
  <c r="N22" i="2"/>
  <c r="Z52" i="2"/>
  <c r="N30" i="2"/>
  <c r="F58" i="2"/>
  <c r="P23" i="2"/>
  <c r="F10" i="2"/>
  <c r="J28" i="2"/>
  <c r="P15" i="2"/>
  <c r="F42" i="2"/>
  <c r="F18" i="2"/>
  <c r="X59" i="2"/>
  <c r="AB52" i="2"/>
  <c r="J11" i="2"/>
  <c r="J58" i="2"/>
  <c r="T32" i="2"/>
  <c r="T47" i="2"/>
  <c r="H17" i="2"/>
  <c r="X34" i="2"/>
  <c r="L36" i="2"/>
  <c r="L43" i="2"/>
  <c r="F32" i="2"/>
  <c r="AB35" i="2"/>
  <c r="J10" i="2"/>
  <c r="L11" i="2"/>
  <c r="J18" i="2"/>
  <c r="V32" i="2"/>
  <c r="X45" i="2"/>
  <c r="H9" i="2"/>
  <c r="N12" i="2"/>
  <c r="T15" i="2"/>
  <c r="R38" i="2"/>
  <c r="N16" i="2"/>
  <c r="J36" i="2"/>
  <c r="R14" i="2"/>
  <c r="J20" i="2"/>
  <c r="H41" i="2"/>
  <c r="H57" i="2"/>
  <c r="F26" i="2"/>
  <c r="V50" i="2"/>
  <c r="R56" i="2"/>
  <c r="H10" i="2"/>
  <c r="R16" i="2"/>
  <c r="L21" i="2"/>
  <c r="X26" i="2"/>
  <c r="P31" i="2"/>
  <c r="H35" i="2"/>
  <c r="X43" i="2"/>
  <c r="H51" i="2"/>
  <c r="F57" i="2"/>
  <c r="J12" i="2"/>
  <c r="P14" i="2"/>
  <c r="T16" i="2"/>
  <c r="N21" i="2"/>
  <c r="H27" i="2"/>
  <c r="J35" i="2"/>
  <c r="R40" i="2"/>
  <c r="J44" i="2"/>
  <c r="X51" i="2"/>
  <c r="H11" i="2"/>
  <c r="AB21" i="2"/>
  <c r="X27" i="2"/>
  <c r="R32" i="2"/>
  <c r="T40" i="2"/>
  <c r="L52" i="2"/>
  <c r="V57" i="2"/>
  <c r="R15" i="2"/>
  <c r="H19" i="2"/>
  <c r="R24" i="2"/>
  <c r="L28" i="2"/>
  <c r="T33" i="2"/>
  <c r="Z36" i="2"/>
  <c r="V42" i="2"/>
  <c r="T49" i="2"/>
  <c r="AB53" i="2"/>
  <c r="X58" i="2"/>
  <c r="L13" i="2"/>
  <c r="X19" i="2"/>
  <c r="F25" i="2"/>
  <c r="L29" i="2"/>
  <c r="V33" i="2"/>
  <c r="AB36" i="2"/>
  <c r="J43" i="2"/>
  <c r="V49" i="2"/>
  <c r="P55" i="2"/>
  <c r="AB45" i="2"/>
  <c r="N13" i="2"/>
  <c r="H18" i="2"/>
  <c r="L20" i="2"/>
  <c r="R23" i="2"/>
  <c r="N29" i="2"/>
  <c r="Z35" i="2"/>
  <c r="H42" i="2"/>
  <c r="L44" i="2"/>
  <c r="T48" i="2"/>
  <c r="J51" i="2"/>
  <c r="P54" i="2"/>
  <c r="F11" i="2"/>
  <c r="AB20" i="2"/>
  <c r="J27" i="2"/>
  <c r="F33" i="2"/>
  <c r="R39" i="2"/>
  <c r="AB44" i="2"/>
  <c r="F49" i="2"/>
  <c r="H58" i="2"/>
  <c r="L12" i="2"/>
  <c r="X18" i="2"/>
  <c r="T24" i="2"/>
  <c r="P30" i="2"/>
  <c r="X42" i="2"/>
  <c r="N45" i="2"/>
  <c r="Z51" i="2"/>
  <c r="R55" i="2"/>
  <c r="F9" i="2"/>
  <c r="F17" i="2"/>
  <c r="J19" i="2"/>
  <c r="V25" i="2"/>
  <c r="R31" i="2"/>
  <c r="H34" i="2"/>
  <c r="F41" i="2"/>
  <c r="H50" i="2"/>
  <c r="T56" i="2"/>
  <c r="Z59" i="2"/>
  <c r="V17" i="2"/>
  <c r="P22" i="2"/>
  <c r="N37" i="2"/>
  <c r="V41" i="2"/>
  <c r="R47" i="2"/>
  <c r="X17" i="2"/>
  <c r="L19" i="2"/>
  <c r="P21" i="2"/>
  <c r="L51" i="2"/>
  <c r="R22" i="2"/>
  <c r="P41" i="2"/>
  <c r="Z18" i="2"/>
  <c r="R46" i="2"/>
  <c r="R19" i="2"/>
  <c r="J14" i="2"/>
  <c r="V28" i="2"/>
  <c r="J54" i="2"/>
  <c r="N40" i="2"/>
  <c r="F13" i="2"/>
  <c r="T27" i="2"/>
  <c r="V44" i="2"/>
  <c r="Z46" i="2"/>
  <c r="P57" i="2"/>
  <c r="R27" i="2"/>
  <c r="R34" i="2"/>
  <c r="F12" i="2"/>
  <c r="P17" i="2"/>
  <c r="V20" i="2"/>
  <c r="J30" i="2"/>
  <c r="H37" i="2"/>
  <c r="R18" i="2"/>
  <c r="H45" i="2"/>
  <c r="L56" i="2"/>
  <c r="T21" i="2"/>
  <c r="H21" i="2"/>
  <c r="X37" i="2"/>
  <c r="AB47" i="2"/>
  <c r="H53" i="2"/>
  <c r="N56" i="2"/>
  <c r="R25" i="2"/>
  <c r="L18" i="2"/>
  <c r="P24" i="2"/>
  <c r="T26" i="2"/>
  <c r="F27" i="2"/>
  <c r="F8" i="2"/>
  <c r="P13" i="2"/>
  <c r="N15" i="2"/>
  <c r="V16" i="2"/>
  <c r="Z20" i="2"/>
  <c r="J22" i="2"/>
  <c r="AB23" i="2"/>
  <c r="Z28" i="2"/>
  <c r="L31" i="2"/>
  <c r="N36" i="2"/>
  <c r="N38" i="2"/>
  <c r="R42" i="2"/>
  <c r="AB43" i="2"/>
  <c r="F50" i="2"/>
  <c r="T51" i="2"/>
  <c r="L53" i="2"/>
  <c r="X35" i="2"/>
  <c r="P39" i="2"/>
  <c r="T41" i="2"/>
  <c r="H43" i="2"/>
  <c r="N46" i="2"/>
  <c r="R48" i="2"/>
  <c r="J52" i="2"/>
  <c r="V58" i="2"/>
  <c r="N14" i="2"/>
  <c r="F16" i="2"/>
  <c r="T17" i="2"/>
  <c r="H20" i="2"/>
  <c r="N23" i="2"/>
  <c r="V26" i="2"/>
  <c r="H28" i="2"/>
  <c r="AB29" i="2"/>
  <c r="N32" i="2"/>
  <c r="F34" i="2"/>
  <c r="L37" i="2"/>
  <c r="Z50" i="2"/>
  <c r="N54" i="2"/>
  <c r="V23" i="2"/>
  <c r="V34" i="2"/>
  <c r="N42" i="2"/>
  <c r="L45" i="2"/>
  <c r="P16" i="2"/>
  <c r="T18" i="2"/>
  <c r="T19" i="2"/>
  <c r="L22" i="2"/>
  <c r="X33" i="2"/>
  <c r="T35" i="2"/>
  <c r="V36" i="2"/>
  <c r="J38" i="2"/>
  <c r="T39" i="2"/>
  <c r="F44" i="2"/>
  <c r="R58" i="2"/>
  <c r="L15" i="2"/>
  <c r="V19" i="2"/>
  <c r="N20" i="2"/>
  <c r="T23" i="2"/>
  <c r="V24" i="2"/>
  <c r="X25" i="2"/>
  <c r="F28" i="2"/>
  <c r="H29" i="2"/>
  <c r="Z30" i="2"/>
  <c r="AB39" i="2"/>
  <c r="P45" i="2"/>
  <c r="L55" i="2"/>
  <c r="X20" i="2"/>
  <c r="H12" i="2"/>
  <c r="H13" i="2"/>
  <c r="L14" i="2"/>
  <c r="F19" i="2"/>
  <c r="X21" i="2"/>
  <c r="Z22" i="2"/>
  <c r="F24" i="2"/>
  <c r="H25" i="2"/>
  <c r="J26" i="2"/>
  <c r="X29" i="2"/>
  <c r="F36" i="2"/>
  <c r="Z38" i="2"/>
  <c r="J42" i="2"/>
  <c r="T43" i="2"/>
  <c r="F48" i="2"/>
  <c r="R50" i="2"/>
  <c r="T59" i="2"/>
  <c r="H8" i="2"/>
  <c r="J13" i="2"/>
  <c r="F20" i="2"/>
  <c r="Z21" i="2"/>
  <c r="L23" i="2"/>
  <c r="N24" i="2"/>
  <c r="P25" i="2"/>
  <c r="R26" i="2"/>
  <c r="L27" i="2"/>
  <c r="P33" i="2"/>
  <c r="R17" i="2"/>
  <c r="J21" i="2"/>
  <c r="L30" i="2"/>
  <c r="P32" i="2"/>
  <c r="J29" i="2"/>
  <c r="V27" i="2"/>
  <c r="P28" i="2"/>
  <c r="AB30" i="2"/>
  <c r="L38" i="2"/>
  <c r="R41" i="2"/>
  <c r="T42" i="2"/>
  <c r="X28" i="2"/>
  <c r="V51" i="2"/>
  <c r="R33" i="2"/>
  <c r="H36" i="2"/>
  <c r="R49" i="2"/>
  <c r="N31" i="2"/>
  <c r="L54" i="2"/>
  <c r="V43" i="2"/>
  <c r="L46" i="2"/>
  <c r="P48" i="2"/>
  <c r="AB34" i="2"/>
  <c r="P40" i="2"/>
  <c r="Z45" i="2"/>
  <c r="N47" i="2"/>
  <c r="X52" i="2"/>
  <c r="F35" i="2"/>
  <c r="N39" i="2"/>
  <c r="F43" i="2"/>
  <c r="T50" i="2"/>
  <c r="T58" i="2"/>
  <c r="V31" i="2"/>
  <c r="J37" i="2"/>
  <c r="H44" i="2"/>
  <c r="J45" i="2"/>
  <c r="R57" i="2"/>
  <c r="J53" i="2"/>
  <c r="T34" i="2"/>
  <c r="V35" i="2"/>
  <c r="V39" i="2"/>
  <c r="F51" i="2"/>
  <c r="H52" i="2"/>
  <c r="AB54" i="2"/>
  <c r="P56" i="2"/>
  <c r="X36" i="2"/>
  <c r="Z37" i="2"/>
  <c r="X44" i="2"/>
  <c r="L50" i="2"/>
  <c r="N55" i="2"/>
  <c r="L10" i="2"/>
  <c r="T14" i="2"/>
  <c r="J16" i="2"/>
  <c r="AB18" i="2"/>
  <c r="T37" i="2"/>
  <c r="L42" i="2"/>
  <c r="F47" i="2"/>
  <c r="R53" i="2"/>
  <c r="T13" i="2"/>
  <c r="T29" i="2"/>
  <c r="L34" i="2"/>
  <c r="F39" i="2"/>
  <c r="X16" i="2"/>
  <c r="R29" i="2"/>
  <c r="R45" i="2"/>
  <c r="F23" i="2"/>
  <c r="AB26" i="2"/>
  <c r="N34" i="2"/>
  <c r="P44" i="2"/>
  <c r="F31" i="2"/>
  <c r="V47" i="2"/>
  <c r="L58" i="2"/>
  <c r="J56" i="2"/>
  <c r="Z48" i="2"/>
  <c r="P11" i="2"/>
  <c r="N26" i="2"/>
  <c r="AB42" i="2"/>
  <c r="Z24" i="2"/>
  <c r="H56" i="2"/>
  <c r="P20" i="2"/>
  <c r="P36" i="2"/>
  <c r="Z34" i="2"/>
  <c r="V48" i="2"/>
  <c r="X49" i="2"/>
  <c r="L59" i="2"/>
  <c r="L32" i="2"/>
  <c r="H33" i="2"/>
  <c r="J34" i="2"/>
  <c r="P37" i="2"/>
  <c r="AB48" i="2"/>
  <c r="N52" i="2"/>
  <c r="V40" i="2"/>
  <c r="X41" i="2"/>
  <c r="J46" i="2"/>
  <c r="L47" i="2"/>
  <c r="L48" i="2"/>
  <c r="H49" i="2"/>
  <c r="J50" i="2"/>
  <c r="V52" i="2"/>
  <c r="T53" i="2"/>
  <c r="R54" i="2"/>
  <c r="T55" i="2"/>
  <c r="L24" i="2"/>
  <c r="P29" i="2"/>
  <c r="AB40" i="2"/>
  <c r="N44" i="2"/>
  <c r="N48" i="2"/>
  <c r="P49" i="2"/>
  <c r="AB51" i="2"/>
  <c r="X53" i="2"/>
  <c r="Z54" i="2"/>
  <c r="V55" i="2"/>
  <c r="V56" i="2"/>
  <c r="X57" i="2"/>
  <c r="AB58" i="2"/>
  <c r="AB27" i="2"/>
  <c r="R30" i="2"/>
  <c r="T31" i="2"/>
  <c r="L35" i="2"/>
  <c r="N50" i="2"/>
  <c r="AB56" i="2"/>
  <c r="AB59" i="2"/>
  <c r="L40" i="2"/>
  <c r="L16" i="2"/>
  <c r="V37" i="2"/>
  <c r="V14" i="2"/>
  <c r="X31" i="2"/>
  <c r="P34" i="2"/>
  <c r="H47" i="2"/>
  <c r="P50" i="2"/>
  <c r="N10" i="2"/>
  <c r="P12" i="2"/>
  <c r="H14" i="2"/>
  <c r="J17" i="2"/>
  <c r="Z17" i="2"/>
  <c r="R20" i="2"/>
  <c r="J23" i="2"/>
  <c r="Z23" i="2"/>
  <c r="J25" i="2"/>
  <c r="Z25" i="2"/>
  <c r="R28" i="2"/>
  <c r="J31" i="2"/>
  <c r="Z31" i="2"/>
  <c r="J33" i="2"/>
  <c r="Z33" i="2"/>
  <c r="R36" i="2"/>
  <c r="J39" i="2"/>
  <c r="Z39" i="2"/>
  <c r="J41" i="2"/>
  <c r="Z41" i="2"/>
  <c r="R44" i="2"/>
  <c r="J47" i="2"/>
  <c r="Z47" i="2"/>
  <c r="J49" i="2"/>
  <c r="Z49" i="2"/>
  <c r="R52" i="2"/>
  <c r="J55" i="2"/>
  <c r="Z55" i="2"/>
  <c r="J57" i="2"/>
  <c r="Z57" i="2"/>
  <c r="V21" i="2"/>
  <c r="V29" i="2"/>
  <c r="F45" i="2"/>
  <c r="H23" i="2"/>
  <c r="H39" i="2"/>
  <c r="P42" i="2"/>
  <c r="H55" i="2"/>
  <c r="R12" i="2"/>
  <c r="F15" i="2"/>
  <c r="V15" i="2"/>
  <c r="L17" i="2"/>
  <c r="AB17" i="2"/>
  <c r="T20" i="2"/>
  <c r="T22" i="2"/>
  <c r="L25" i="2"/>
  <c r="AB25" i="2"/>
  <c r="T28" i="2"/>
  <c r="T30" i="2"/>
  <c r="L33" i="2"/>
  <c r="AB33" i="2"/>
  <c r="T36" i="2"/>
  <c r="T38" i="2"/>
  <c r="L41" i="2"/>
  <c r="AB41" i="2"/>
  <c r="T44" i="2"/>
  <c r="T46" i="2"/>
  <c r="L49" i="2"/>
  <c r="AB49" i="2"/>
  <c r="T52" i="2"/>
  <c r="T54" i="2"/>
  <c r="L57" i="2"/>
  <c r="AB57" i="2"/>
  <c r="F53" i="2"/>
  <c r="P26" i="2"/>
  <c r="X47" i="2"/>
  <c r="X55" i="2"/>
  <c r="F6" i="2"/>
  <c r="J9" i="2"/>
  <c r="H15" i="2"/>
  <c r="X15" i="2"/>
  <c r="N17" i="2"/>
  <c r="N19" i="2"/>
  <c r="F22" i="2"/>
  <c r="V22" i="2"/>
  <c r="N25" i="2"/>
  <c r="N27" i="2"/>
  <c r="F30" i="2"/>
  <c r="V30" i="2"/>
  <c r="N33" i="2"/>
  <c r="N35" i="2"/>
  <c r="F38" i="2"/>
  <c r="V38" i="2"/>
  <c r="N41" i="2"/>
  <c r="N43" i="2"/>
  <c r="F46" i="2"/>
  <c r="V46" i="2"/>
  <c r="N49" i="2"/>
  <c r="N51" i="2"/>
  <c r="F54" i="2"/>
  <c r="V54" i="2"/>
  <c r="N57" i="2"/>
  <c r="N59" i="2"/>
  <c r="F29" i="2"/>
  <c r="F37" i="2"/>
  <c r="V45" i="2"/>
  <c r="J8" i="2"/>
  <c r="F14" i="2"/>
  <c r="P18" i="2"/>
  <c r="P58" i="2"/>
  <c r="F7" i="2"/>
  <c r="L9" i="2"/>
  <c r="R13" i="2"/>
  <c r="J15" i="2"/>
  <c r="P19" i="2"/>
  <c r="H22" i="2"/>
  <c r="X22" i="2"/>
  <c r="H24" i="2"/>
  <c r="X24" i="2"/>
  <c r="P27" i="2"/>
  <c r="H30" i="2"/>
  <c r="X30" i="2"/>
  <c r="H32" i="2"/>
  <c r="X32" i="2"/>
  <c r="P35" i="2"/>
  <c r="H38" i="2"/>
  <c r="X38" i="2"/>
  <c r="H40" i="2"/>
  <c r="X40" i="2"/>
  <c r="P43" i="2"/>
  <c r="H46" i="2"/>
  <c r="X46" i="2"/>
  <c r="H48" i="2"/>
  <c r="X48" i="2"/>
  <c r="P51" i="2"/>
  <c r="P53" i="2"/>
  <c r="H54" i="2"/>
  <c r="X54" i="2"/>
  <c r="X56" i="2"/>
  <c r="P59" i="2"/>
  <c r="F21" i="2"/>
  <c r="V53" i="2"/>
  <c r="X23" i="2"/>
  <c r="H31" i="2"/>
  <c r="X39" i="2"/>
  <c r="H7" i="2"/>
  <c r="H16" i="2"/>
  <c r="J24" i="2"/>
  <c r="J32" i="2"/>
  <c r="J40" i="2"/>
  <c r="J48" i="2"/>
  <c r="F5" i="2"/>
  <c r="X14" i="2"/>
  <c r="N9" i="2"/>
  <c r="P10" i="2"/>
  <c r="R11" i="2"/>
  <c r="L8" i="2"/>
  <c r="AB16" i="2"/>
  <c r="H6" i="2"/>
  <c r="V13" i="2"/>
  <c r="Z15" i="2"/>
  <c r="T12" i="2"/>
  <c r="G9" i="1"/>
  <c r="M9" i="1"/>
  <c r="AC45" i="1"/>
  <c r="O9" i="1"/>
  <c r="W13" i="1"/>
  <c r="K9" i="1"/>
  <c r="AC21" i="1"/>
  <c r="AA37" i="1"/>
  <c r="W15" i="1"/>
  <c r="I9" i="1"/>
  <c r="C4" i="1"/>
  <c r="C19" i="1"/>
  <c r="E31" i="1"/>
  <c r="D40" i="1"/>
  <c r="C20" i="1"/>
  <c r="E29" i="1"/>
  <c r="D45" i="1"/>
  <c r="C59" i="1"/>
  <c r="C17" i="1"/>
  <c r="E36" i="1"/>
  <c r="D39" i="1"/>
  <c r="C57" i="1"/>
  <c r="C12" i="1"/>
  <c r="E37" i="1"/>
  <c r="D37" i="1"/>
  <c r="AC37" i="1" s="1"/>
  <c r="C43" i="1"/>
  <c r="E7" i="1"/>
  <c r="E52" i="1"/>
  <c r="D23" i="1"/>
  <c r="W23" i="1" s="1"/>
  <c r="C41" i="1"/>
  <c r="E12" i="1"/>
  <c r="E53" i="1"/>
  <c r="D21" i="1"/>
  <c r="AA21" i="1" s="1"/>
  <c r="C36" i="1"/>
  <c r="E13" i="1"/>
  <c r="E55" i="1"/>
  <c r="D16" i="1"/>
  <c r="C35" i="1"/>
  <c r="E15" i="1"/>
  <c r="D56" i="1"/>
  <c r="D15" i="1"/>
  <c r="C52" i="1"/>
  <c r="C33" i="1"/>
  <c r="C11" i="1"/>
  <c r="E20" i="1"/>
  <c r="E39" i="1"/>
  <c r="D55" i="1"/>
  <c r="W55" i="1" s="1"/>
  <c r="D32" i="1"/>
  <c r="D13" i="1"/>
  <c r="C51" i="1"/>
  <c r="C28" i="1"/>
  <c r="C9" i="1"/>
  <c r="E21" i="1"/>
  <c r="E44" i="1"/>
  <c r="D53" i="1"/>
  <c r="AA53" i="1" s="1"/>
  <c r="D31" i="1"/>
  <c r="W31" i="1" s="1"/>
  <c r="D8" i="1"/>
  <c r="C49" i="1"/>
  <c r="C27" i="1"/>
  <c r="E4" i="1"/>
  <c r="E23" i="1"/>
  <c r="E45" i="1"/>
  <c r="D48" i="1"/>
  <c r="D29" i="1"/>
  <c r="AC29" i="1" s="1"/>
  <c r="D7" i="1"/>
  <c r="K7" i="1" s="1"/>
  <c r="C44" i="1"/>
  <c r="C25" i="1"/>
  <c r="E5" i="1"/>
  <c r="E28" i="1"/>
  <c r="E47" i="1"/>
  <c r="D47" i="1"/>
  <c r="D24" i="1"/>
  <c r="D5" i="1"/>
  <c r="G5" i="1" s="1"/>
  <c r="C58" i="1"/>
  <c r="C50" i="1"/>
  <c r="C42" i="1"/>
  <c r="C34" i="1"/>
  <c r="C26" i="1"/>
  <c r="C18" i="1"/>
  <c r="C10" i="1"/>
  <c r="E6" i="1"/>
  <c r="E14" i="1"/>
  <c r="E22" i="1"/>
  <c r="E30" i="1"/>
  <c r="E38" i="1"/>
  <c r="E46" i="1"/>
  <c r="E54" i="1"/>
  <c r="D54" i="1"/>
  <c r="D46" i="1"/>
  <c r="AA46" i="1" s="1"/>
  <c r="D38" i="1"/>
  <c r="AC38" i="1" s="1"/>
  <c r="D30" i="1"/>
  <c r="AA30" i="1" s="1"/>
  <c r="D22" i="1"/>
  <c r="D14" i="1"/>
  <c r="Y14" i="1" s="1"/>
  <c r="D6" i="1"/>
  <c r="C56" i="1"/>
  <c r="C48" i="1"/>
  <c r="C40" i="1"/>
  <c r="C32" i="1"/>
  <c r="C24" i="1"/>
  <c r="C16" i="1"/>
  <c r="C8" i="1"/>
  <c r="E8" i="1"/>
  <c r="E16" i="1"/>
  <c r="E24" i="1"/>
  <c r="E32" i="1"/>
  <c r="E40" i="1"/>
  <c r="E48" i="1"/>
  <c r="E56" i="1"/>
  <c r="D4" i="1"/>
  <c r="D52" i="1"/>
  <c r="Y52" i="1" s="1"/>
  <c r="D44" i="1"/>
  <c r="Y44" i="1" s="1"/>
  <c r="D36" i="1"/>
  <c r="Y36" i="1" s="1"/>
  <c r="D28" i="1"/>
  <c r="Y28" i="1" s="1"/>
  <c r="D20" i="1"/>
  <c r="D12" i="1"/>
  <c r="C55" i="1"/>
  <c r="C47" i="1"/>
  <c r="C39" i="1"/>
  <c r="C31" i="1"/>
  <c r="C23" i="1"/>
  <c r="C15" i="1"/>
  <c r="C7" i="1"/>
  <c r="E9" i="1"/>
  <c r="E17" i="1"/>
  <c r="E25" i="1"/>
  <c r="E33" i="1"/>
  <c r="E41" i="1"/>
  <c r="E49" i="1"/>
  <c r="E57" i="1"/>
  <c r="D59" i="1"/>
  <c r="D51" i="1"/>
  <c r="D43" i="1"/>
  <c r="D35" i="1"/>
  <c r="D27" i="1"/>
  <c r="D19" i="1"/>
  <c r="D11" i="1"/>
  <c r="C54" i="1"/>
  <c r="C46" i="1"/>
  <c r="C38" i="1"/>
  <c r="C30" i="1"/>
  <c r="C22" i="1"/>
  <c r="C14" i="1"/>
  <c r="C6" i="1"/>
  <c r="E10" i="1"/>
  <c r="E18" i="1"/>
  <c r="E26" i="1"/>
  <c r="E34" i="1"/>
  <c r="E42" i="1"/>
  <c r="E50" i="1"/>
  <c r="E58" i="1"/>
  <c r="D58" i="1"/>
  <c r="D50" i="1"/>
  <c r="D42" i="1"/>
  <c r="D34" i="1"/>
  <c r="D26" i="1"/>
  <c r="D18" i="1"/>
  <c r="D10" i="1"/>
  <c r="C53" i="1"/>
  <c r="C45" i="1"/>
  <c r="C37" i="1"/>
  <c r="C29" i="1"/>
  <c r="C21" i="1"/>
  <c r="C13" i="1"/>
  <c r="C5" i="1"/>
  <c r="E11" i="1"/>
  <c r="E19" i="1"/>
  <c r="E27" i="1"/>
  <c r="E35" i="1"/>
  <c r="E43" i="1"/>
  <c r="E51" i="1"/>
  <c r="E59" i="1"/>
  <c r="D57" i="1"/>
  <c r="D49" i="1"/>
  <c r="D41" i="1"/>
  <c r="D33" i="1"/>
  <c r="D25" i="1"/>
  <c r="D17" i="1"/>
  <c r="T26" i="5" l="1"/>
  <c r="T23" i="5"/>
  <c r="R22" i="5"/>
  <c r="N20" i="5"/>
  <c r="P24" i="5"/>
  <c r="F19" i="5"/>
  <c r="J21" i="5"/>
  <c r="X28" i="5"/>
  <c r="V27" i="5"/>
  <c r="R25" i="5"/>
  <c r="BC21" i="5"/>
  <c r="X25" i="5"/>
  <c r="L22" i="5"/>
  <c r="H17" i="5"/>
  <c r="J23" i="5"/>
  <c r="L19" i="5"/>
  <c r="N23" i="5"/>
  <c r="AB27" i="5"/>
  <c r="Z26" i="5"/>
  <c r="F16" i="5"/>
  <c r="AB30" i="5"/>
  <c r="P21" i="5"/>
  <c r="Z29" i="5"/>
  <c r="H20" i="5"/>
  <c r="V24" i="5"/>
  <c r="BE21" i="5"/>
  <c r="BF21" i="5"/>
  <c r="E15" i="4"/>
  <c r="C8" i="4"/>
  <c r="E61" i="4"/>
  <c r="C40" i="4"/>
  <c r="C25" i="4"/>
  <c r="E45" i="4"/>
  <c r="E40" i="4"/>
  <c r="C36" i="4"/>
  <c r="E34" i="4"/>
  <c r="E37" i="4"/>
  <c r="E17" i="4"/>
  <c r="C35" i="4"/>
  <c r="C17" i="4"/>
  <c r="D33" i="4"/>
  <c r="AC33" i="4" s="1"/>
  <c r="C30" i="4"/>
  <c r="E28" i="4"/>
  <c r="E27" i="4"/>
  <c r="C23" i="4"/>
  <c r="C12" i="4"/>
  <c r="D25" i="4"/>
  <c r="G25" i="4" s="1"/>
  <c r="D21" i="4"/>
  <c r="S21" i="4" s="1"/>
  <c r="D4" i="4"/>
  <c r="C4" i="4"/>
  <c r="E33" i="4"/>
  <c r="C28" i="4"/>
  <c r="E8" i="4"/>
  <c r="C29" i="4"/>
  <c r="C14" i="4"/>
  <c r="D29" i="4"/>
  <c r="Q29" i="4" s="1"/>
  <c r="D17" i="4"/>
  <c r="M17" i="4" s="1"/>
  <c r="C39" i="4"/>
  <c r="C33" i="4"/>
  <c r="C37" i="4"/>
  <c r="E21" i="4"/>
  <c r="E4" i="4"/>
  <c r="E25" i="4"/>
  <c r="C38" i="4"/>
  <c r="E36" i="4"/>
  <c r="D37" i="4"/>
  <c r="E23" i="4"/>
  <c r="C20" i="4"/>
  <c r="E22" i="4"/>
  <c r="C26" i="4"/>
  <c r="C21" i="4"/>
  <c r="E39" i="4"/>
  <c r="C7" i="4"/>
  <c r="C24" i="4"/>
  <c r="E13" i="4"/>
  <c r="D5" i="4"/>
  <c r="G5" i="4" s="1"/>
  <c r="D31" i="4"/>
  <c r="AC31" i="4" s="1"/>
  <c r="W100" i="4"/>
  <c r="O100" i="4"/>
  <c r="G100" i="4"/>
  <c r="AC100" i="4"/>
  <c r="U100" i="4"/>
  <c r="M100" i="4"/>
  <c r="AA100" i="4"/>
  <c r="S100" i="4"/>
  <c r="K100" i="4"/>
  <c r="Y100" i="4"/>
  <c r="Q100" i="4"/>
  <c r="I100" i="4"/>
  <c r="O25" i="4"/>
  <c r="AC25" i="4"/>
  <c r="M25" i="4"/>
  <c r="Y25" i="4"/>
  <c r="Q25" i="4"/>
  <c r="S25" i="4"/>
  <c r="K25" i="4"/>
  <c r="E5" i="4"/>
  <c r="E7" i="4"/>
  <c r="D9" i="4"/>
  <c r="AA88" i="4"/>
  <c r="S88" i="4"/>
  <c r="K88" i="4"/>
  <c r="Y88" i="4"/>
  <c r="Q88" i="4"/>
  <c r="I88" i="4"/>
  <c r="W88" i="4"/>
  <c r="O88" i="4"/>
  <c r="G88" i="4"/>
  <c r="AC88" i="4"/>
  <c r="U88" i="4"/>
  <c r="M88" i="4"/>
  <c r="Y103" i="4"/>
  <c r="Q103" i="4"/>
  <c r="I103" i="4"/>
  <c r="W103" i="4"/>
  <c r="O103" i="4"/>
  <c r="G103" i="4"/>
  <c r="AC103" i="4"/>
  <c r="U103" i="4"/>
  <c r="M103" i="4"/>
  <c r="AA103" i="4"/>
  <c r="S103" i="4"/>
  <c r="K103" i="4"/>
  <c r="Y29" i="4"/>
  <c r="C22" i="4"/>
  <c r="D16" i="4"/>
  <c r="D7" i="4"/>
  <c r="AC83" i="4"/>
  <c r="U83" i="4"/>
  <c r="M83" i="4"/>
  <c r="Y83" i="4"/>
  <c r="Q83" i="4"/>
  <c r="I83" i="4"/>
  <c r="S83" i="4"/>
  <c r="O83" i="4"/>
  <c r="K83" i="4"/>
  <c r="G83" i="4"/>
  <c r="AA83" i="4"/>
  <c r="W83" i="4"/>
  <c r="W92" i="4"/>
  <c r="O92" i="4"/>
  <c r="G92" i="4"/>
  <c r="AC92" i="4"/>
  <c r="U92" i="4"/>
  <c r="M92" i="4"/>
  <c r="AA92" i="4"/>
  <c r="S92" i="4"/>
  <c r="K92" i="4"/>
  <c r="Y92" i="4"/>
  <c r="Q92" i="4"/>
  <c r="I92" i="4"/>
  <c r="AA71" i="4"/>
  <c r="S71" i="4"/>
  <c r="K71" i="4"/>
  <c r="Y71" i="4"/>
  <c r="Q71" i="4"/>
  <c r="I71" i="4"/>
  <c r="W71" i="4"/>
  <c r="O71" i="4"/>
  <c r="G71" i="4"/>
  <c r="AC71" i="4"/>
  <c r="U71" i="4"/>
  <c r="M71" i="4"/>
  <c r="W72" i="4"/>
  <c r="O72" i="4"/>
  <c r="G72" i="4"/>
  <c r="AC72" i="4"/>
  <c r="U72" i="4"/>
  <c r="M72" i="4"/>
  <c r="AA72" i="4"/>
  <c r="S72" i="4"/>
  <c r="K72" i="4"/>
  <c r="Y72" i="4"/>
  <c r="Q72" i="4"/>
  <c r="I72" i="4"/>
  <c r="C85" i="4"/>
  <c r="C99" i="4"/>
  <c r="E97" i="4"/>
  <c r="D94" i="4"/>
  <c r="C91" i="4"/>
  <c r="E89" i="4"/>
  <c r="D86" i="4"/>
  <c r="D97" i="4"/>
  <c r="C94" i="4"/>
  <c r="D89" i="4"/>
  <c r="C86" i="4"/>
  <c r="C97" i="4"/>
  <c r="C89" i="4"/>
  <c r="D101" i="4"/>
  <c r="C98" i="4"/>
  <c r="D93" i="4"/>
  <c r="C90" i="4"/>
  <c r="D90" i="4"/>
  <c r="D79" i="4"/>
  <c r="C76" i="4"/>
  <c r="E74" i="4"/>
  <c r="C68" i="4"/>
  <c r="E66" i="4"/>
  <c r="C95" i="4"/>
  <c r="E93" i="4"/>
  <c r="D82" i="4"/>
  <c r="E80" i="4"/>
  <c r="C74" i="4"/>
  <c r="E72" i="4"/>
  <c r="D69" i="4"/>
  <c r="D98" i="4"/>
  <c r="C82" i="4"/>
  <c r="E81" i="4"/>
  <c r="D80" i="4"/>
  <c r="C103" i="4"/>
  <c r="D81" i="4"/>
  <c r="C80" i="4"/>
  <c r="E78" i="4"/>
  <c r="C72" i="4"/>
  <c r="E70" i="4"/>
  <c r="C64" i="4"/>
  <c r="E101" i="4"/>
  <c r="C81" i="4"/>
  <c r="D70" i="4"/>
  <c r="C87" i="4"/>
  <c r="D85" i="4"/>
  <c r="D76" i="4"/>
  <c r="D68" i="4"/>
  <c r="C70" i="4"/>
  <c r="E85" i="4"/>
  <c r="C83" i="4"/>
  <c r="E76" i="4"/>
  <c r="D73" i="4"/>
  <c r="D60" i="4"/>
  <c r="E58" i="4"/>
  <c r="E56" i="4"/>
  <c r="E54" i="4"/>
  <c r="E62" i="4"/>
  <c r="D58" i="4"/>
  <c r="D56" i="4"/>
  <c r="D54" i="4"/>
  <c r="D52" i="4"/>
  <c r="D50" i="4"/>
  <c r="D48" i="4"/>
  <c r="D46" i="4"/>
  <c r="E68" i="4"/>
  <c r="D62" i="4"/>
  <c r="C58" i="4"/>
  <c r="C56" i="4"/>
  <c r="C54" i="4"/>
  <c r="C62" i="4"/>
  <c r="C66" i="4"/>
  <c r="E59" i="4"/>
  <c r="E57" i="4"/>
  <c r="E55" i="4"/>
  <c r="E53" i="4"/>
  <c r="E51" i="4"/>
  <c r="E49" i="4"/>
  <c r="C59" i="4"/>
  <c r="C57" i="4"/>
  <c r="C55" i="4"/>
  <c r="C53" i="4"/>
  <c r="C51" i="4"/>
  <c r="C49" i="4"/>
  <c r="C47" i="4"/>
  <c r="C45" i="4"/>
  <c r="C43" i="4"/>
  <c r="D44" i="4"/>
  <c r="D41" i="4"/>
  <c r="D40" i="4"/>
  <c r="D38" i="4"/>
  <c r="D36" i="4"/>
  <c r="D34" i="4"/>
  <c r="C78" i="4"/>
  <c r="D53" i="4"/>
  <c r="D51" i="4"/>
  <c r="D49" i="4"/>
  <c r="D47" i="4"/>
  <c r="D45" i="4"/>
  <c r="C44" i="4"/>
  <c r="C41" i="4"/>
  <c r="D65" i="4"/>
  <c r="D61" i="4"/>
  <c r="D59" i="4"/>
  <c r="E64" i="4"/>
  <c r="E52" i="4"/>
  <c r="E50" i="4"/>
  <c r="E48" i="4"/>
  <c r="E46" i="4"/>
  <c r="D57" i="4"/>
  <c r="C52" i="4"/>
  <c r="C50" i="4"/>
  <c r="C48" i="4"/>
  <c r="C46" i="4"/>
  <c r="E42" i="4"/>
  <c r="D55" i="4"/>
  <c r="E44" i="4"/>
  <c r="D43" i="4"/>
  <c r="C42" i="4"/>
  <c r="D42" i="4"/>
  <c r="D28" i="4"/>
  <c r="C18" i="4"/>
  <c r="E6" i="4"/>
  <c r="E20" i="4"/>
  <c r="C13" i="4"/>
  <c r="E19" i="4"/>
  <c r="D32" i="4"/>
  <c r="E10" i="4"/>
  <c r="D30" i="4"/>
  <c r="D18" i="4"/>
  <c r="D15" i="4"/>
  <c r="C15" i="4"/>
  <c r="E11" i="4"/>
  <c r="D19" i="4"/>
  <c r="E14" i="4"/>
  <c r="D11" i="4"/>
  <c r="D10" i="4"/>
  <c r="D6" i="4"/>
  <c r="C27" i="4"/>
  <c r="D23" i="4"/>
  <c r="D24" i="4"/>
  <c r="D27" i="4"/>
  <c r="C19" i="4"/>
  <c r="C11" i="4"/>
  <c r="D14" i="4"/>
  <c r="C10" i="4"/>
  <c r="E16" i="4"/>
  <c r="E12" i="4"/>
  <c r="C6" i="4"/>
  <c r="E9" i="4"/>
  <c r="W64" i="4"/>
  <c r="O64" i="4"/>
  <c r="G64" i="4"/>
  <c r="AA64" i="4"/>
  <c r="S64" i="4"/>
  <c r="K64" i="4"/>
  <c r="AC64" i="4"/>
  <c r="Y64" i="4"/>
  <c r="U64" i="4"/>
  <c r="Q64" i="4"/>
  <c r="M64" i="4"/>
  <c r="I64" i="4"/>
  <c r="AC91" i="4"/>
  <c r="U91" i="4"/>
  <c r="M91" i="4"/>
  <c r="AA91" i="4"/>
  <c r="S91" i="4"/>
  <c r="K91" i="4"/>
  <c r="Y91" i="4"/>
  <c r="Q91" i="4"/>
  <c r="I91" i="4"/>
  <c r="W91" i="4"/>
  <c r="O91" i="4"/>
  <c r="G91" i="4"/>
  <c r="AC74" i="4"/>
  <c r="U74" i="4"/>
  <c r="M74" i="4"/>
  <c r="AA74" i="4"/>
  <c r="S74" i="4"/>
  <c r="K74" i="4"/>
  <c r="Y74" i="4"/>
  <c r="Q74" i="4"/>
  <c r="I74" i="4"/>
  <c r="W74" i="4"/>
  <c r="O74" i="4"/>
  <c r="G74" i="4"/>
  <c r="AC66" i="4"/>
  <c r="U66" i="4"/>
  <c r="M66" i="4"/>
  <c r="AA66" i="4"/>
  <c r="S66" i="4"/>
  <c r="K66" i="4"/>
  <c r="Y66" i="4"/>
  <c r="Q66" i="4"/>
  <c r="I66" i="4"/>
  <c r="W66" i="4"/>
  <c r="O66" i="4"/>
  <c r="G66" i="4"/>
  <c r="W75" i="4"/>
  <c r="O75" i="4"/>
  <c r="G75" i="4"/>
  <c r="AC75" i="4"/>
  <c r="U75" i="4"/>
  <c r="M75" i="4"/>
  <c r="AA75" i="4"/>
  <c r="S75" i="4"/>
  <c r="K75" i="4"/>
  <c r="Y75" i="4"/>
  <c r="Q75" i="4"/>
  <c r="I75" i="4"/>
  <c r="W37" i="4"/>
  <c r="O37" i="4"/>
  <c r="G37" i="4"/>
  <c r="AC37" i="4"/>
  <c r="U37" i="4"/>
  <c r="M37" i="4"/>
  <c r="AA37" i="4"/>
  <c r="S37" i="4"/>
  <c r="K37" i="4"/>
  <c r="Y37" i="4"/>
  <c r="Q37" i="4"/>
  <c r="I37" i="4"/>
  <c r="W84" i="4"/>
  <c r="O84" i="4"/>
  <c r="G84" i="4"/>
  <c r="AC84" i="4"/>
  <c r="U84" i="4"/>
  <c r="M84" i="4"/>
  <c r="AA84" i="4"/>
  <c r="S84" i="4"/>
  <c r="K84" i="4"/>
  <c r="I84" i="4"/>
  <c r="Y84" i="4"/>
  <c r="Q84" i="4"/>
  <c r="AA96" i="4"/>
  <c r="S96" i="4"/>
  <c r="K96" i="4"/>
  <c r="Y96" i="4"/>
  <c r="Q96" i="4"/>
  <c r="I96" i="4"/>
  <c r="W96" i="4"/>
  <c r="O96" i="4"/>
  <c r="G96" i="4"/>
  <c r="AC96" i="4"/>
  <c r="U96" i="4"/>
  <c r="M96" i="4"/>
  <c r="Y78" i="4"/>
  <c r="Q78" i="4"/>
  <c r="I78" i="4"/>
  <c r="W78" i="4"/>
  <c r="O78" i="4"/>
  <c r="G78" i="4"/>
  <c r="AC78" i="4"/>
  <c r="U78" i="4"/>
  <c r="M78" i="4"/>
  <c r="AA78" i="4"/>
  <c r="S78" i="4"/>
  <c r="K78" i="4"/>
  <c r="D20" i="4"/>
  <c r="D22" i="4"/>
  <c r="AA63" i="4"/>
  <c r="S63" i="4"/>
  <c r="K63" i="4"/>
  <c r="Y63" i="4"/>
  <c r="Q63" i="4"/>
  <c r="I63" i="4"/>
  <c r="W63" i="4"/>
  <c r="O63" i="4"/>
  <c r="G63" i="4"/>
  <c r="AC63" i="4"/>
  <c r="U63" i="4"/>
  <c r="M63" i="4"/>
  <c r="Y95" i="4"/>
  <c r="Q95" i="4"/>
  <c r="I95" i="4"/>
  <c r="W95" i="4"/>
  <c r="O95" i="4"/>
  <c r="G95" i="4"/>
  <c r="AC95" i="4"/>
  <c r="U95" i="4"/>
  <c r="M95" i="4"/>
  <c r="K95" i="4"/>
  <c r="S95" i="4"/>
  <c r="AA95" i="4"/>
  <c r="AC77" i="4"/>
  <c r="U77" i="4"/>
  <c r="M77" i="4"/>
  <c r="AA77" i="4"/>
  <c r="S77" i="4"/>
  <c r="K77" i="4"/>
  <c r="Y77" i="4"/>
  <c r="Q77" i="4"/>
  <c r="I77" i="4"/>
  <c r="W77" i="4"/>
  <c r="O77" i="4"/>
  <c r="G77" i="4"/>
  <c r="W67" i="4"/>
  <c r="O67" i="4"/>
  <c r="G67" i="4"/>
  <c r="AC67" i="4"/>
  <c r="U67" i="4"/>
  <c r="M67" i="4"/>
  <c r="AA67" i="4"/>
  <c r="S67" i="4"/>
  <c r="K67" i="4"/>
  <c r="Y67" i="4"/>
  <c r="Q67" i="4"/>
  <c r="I67" i="4"/>
  <c r="W31" i="4"/>
  <c r="G31" i="4"/>
  <c r="U31" i="4"/>
  <c r="AA31" i="4"/>
  <c r="S31" i="4"/>
  <c r="K31" i="4"/>
  <c r="Q31" i="4"/>
  <c r="AC99" i="4"/>
  <c r="U99" i="4"/>
  <c r="M99" i="4"/>
  <c r="AA99" i="4"/>
  <c r="S99" i="4"/>
  <c r="K99" i="4"/>
  <c r="Y99" i="4"/>
  <c r="Q99" i="4"/>
  <c r="I99" i="4"/>
  <c r="W99" i="4"/>
  <c r="O99" i="4"/>
  <c r="G99" i="4"/>
  <c r="AC102" i="4"/>
  <c r="U102" i="4"/>
  <c r="M102" i="4"/>
  <c r="AA102" i="4"/>
  <c r="S102" i="4"/>
  <c r="K102" i="4"/>
  <c r="Y102" i="4"/>
  <c r="Q102" i="4"/>
  <c r="I102" i="4"/>
  <c r="W102" i="4"/>
  <c r="O102" i="4"/>
  <c r="G102" i="4"/>
  <c r="Y87" i="4"/>
  <c r="Q87" i="4"/>
  <c r="I87" i="4"/>
  <c r="W87" i="4"/>
  <c r="O87" i="4"/>
  <c r="G87" i="4"/>
  <c r="AC87" i="4"/>
  <c r="U87" i="4"/>
  <c r="M87" i="4"/>
  <c r="AA87" i="4"/>
  <c r="S87" i="4"/>
  <c r="K87" i="4"/>
  <c r="AA26" i="4"/>
  <c r="S26" i="4"/>
  <c r="K26" i="4"/>
  <c r="Y26" i="4"/>
  <c r="Q26" i="4"/>
  <c r="I26" i="4"/>
  <c r="AC26" i="4"/>
  <c r="U26" i="4"/>
  <c r="M26" i="4"/>
  <c r="O26" i="4"/>
  <c r="W26" i="4"/>
  <c r="G26" i="4"/>
  <c r="S13" i="4"/>
  <c r="K13" i="4"/>
  <c r="Q13" i="4"/>
  <c r="I13" i="4"/>
  <c r="W13" i="4"/>
  <c r="O13" i="4"/>
  <c r="G13" i="4"/>
  <c r="U13" i="4"/>
  <c r="M13" i="4"/>
  <c r="D8" i="4"/>
  <c r="D35" i="4"/>
  <c r="E18" i="4"/>
  <c r="D39" i="4"/>
  <c r="E29" i="4"/>
  <c r="E31" i="4"/>
  <c r="D12" i="4"/>
  <c r="C5" i="4"/>
  <c r="C16" i="4"/>
  <c r="E61" i="3"/>
  <c r="C77" i="3"/>
  <c r="E43" i="3"/>
  <c r="C15" i="3"/>
  <c r="E103" i="3"/>
  <c r="E63" i="3"/>
  <c r="E48" i="3"/>
  <c r="C71" i="3"/>
  <c r="D80" i="3"/>
  <c r="AA80" i="3" s="1"/>
  <c r="E67" i="3"/>
  <c r="E77" i="3"/>
  <c r="D15" i="3"/>
  <c r="D5" i="3"/>
  <c r="G5" i="3" s="1"/>
  <c r="D60" i="3"/>
  <c r="O60" i="3" s="1"/>
  <c r="D27" i="3"/>
  <c r="G27" i="3" s="1"/>
  <c r="E7" i="3"/>
  <c r="C26" i="3"/>
  <c r="C7" i="3"/>
  <c r="E18" i="3"/>
  <c r="Y103" i="3"/>
  <c r="Q103" i="3"/>
  <c r="I103" i="3"/>
  <c r="W103" i="3"/>
  <c r="O103" i="3"/>
  <c r="G103" i="3"/>
  <c r="AC103" i="3"/>
  <c r="U103" i="3"/>
  <c r="M103" i="3"/>
  <c r="AA103" i="3"/>
  <c r="S103" i="3"/>
  <c r="K103" i="3"/>
  <c r="D64" i="3"/>
  <c r="D61" i="3"/>
  <c r="E65" i="3"/>
  <c r="C65" i="3"/>
  <c r="E44" i="3"/>
  <c r="C27" i="3"/>
  <c r="D25" i="3"/>
  <c r="E5" i="3"/>
  <c r="D28" i="3"/>
  <c r="E16" i="3"/>
  <c r="E22" i="3"/>
  <c r="AC83" i="3"/>
  <c r="U83" i="3"/>
  <c r="M83" i="3"/>
  <c r="Y83" i="3"/>
  <c r="Q83" i="3"/>
  <c r="I83" i="3"/>
  <c r="K83" i="3"/>
  <c r="G83" i="3"/>
  <c r="AA83" i="3"/>
  <c r="W83" i="3"/>
  <c r="O83" i="3"/>
  <c r="S83" i="3"/>
  <c r="Y87" i="3"/>
  <c r="Q87" i="3"/>
  <c r="I87" i="3"/>
  <c r="AC87" i="3"/>
  <c r="U87" i="3"/>
  <c r="M87" i="3"/>
  <c r="G87" i="3"/>
  <c r="AA87" i="3"/>
  <c r="W87" i="3"/>
  <c r="S87" i="3"/>
  <c r="K87" i="3"/>
  <c r="O87" i="3"/>
  <c r="C75" i="3"/>
  <c r="E69" i="3"/>
  <c r="E60" i="3"/>
  <c r="E56" i="3"/>
  <c r="E40" i="3"/>
  <c r="D31" i="3"/>
  <c r="E28" i="3"/>
  <c r="C12" i="3"/>
  <c r="D9" i="3"/>
  <c r="E30" i="3"/>
  <c r="E14" i="3"/>
  <c r="C32" i="3"/>
  <c r="D26" i="3"/>
  <c r="E15" i="3"/>
  <c r="E12" i="3"/>
  <c r="Y95" i="3"/>
  <c r="Q95" i="3"/>
  <c r="I95" i="3"/>
  <c r="AC95" i="3"/>
  <c r="U95" i="3"/>
  <c r="M95" i="3"/>
  <c r="AA95" i="3"/>
  <c r="W95" i="3"/>
  <c r="S95" i="3"/>
  <c r="O95" i="3"/>
  <c r="G95" i="3"/>
  <c r="K95" i="3"/>
  <c r="D73" i="3"/>
  <c r="E75" i="3"/>
  <c r="D77" i="3"/>
  <c r="E54" i="3"/>
  <c r="D43" i="3"/>
  <c r="E9" i="3"/>
  <c r="C18" i="3"/>
  <c r="D7" i="3"/>
  <c r="D20" i="3"/>
  <c r="C14" i="3"/>
  <c r="D32" i="3"/>
  <c r="C34" i="3"/>
  <c r="AC76" i="3"/>
  <c r="U76" i="3"/>
  <c r="M76" i="3"/>
  <c r="AA76" i="3"/>
  <c r="S76" i="3"/>
  <c r="K76" i="3"/>
  <c r="Y76" i="3"/>
  <c r="Q76" i="3"/>
  <c r="I76" i="3"/>
  <c r="G76" i="3"/>
  <c r="O76" i="3"/>
  <c r="W76" i="3"/>
  <c r="W100" i="3"/>
  <c r="O100" i="3"/>
  <c r="G100" i="3"/>
  <c r="AC100" i="3"/>
  <c r="U100" i="3"/>
  <c r="M100" i="3"/>
  <c r="AA100" i="3"/>
  <c r="S100" i="3"/>
  <c r="K100" i="3"/>
  <c r="Y100" i="3"/>
  <c r="Q100" i="3"/>
  <c r="I100" i="3"/>
  <c r="Y72" i="3"/>
  <c r="Q72" i="3"/>
  <c r="I72" i="3"/>
  <c r="W72" i="3"/>
  <c r="O72" i="3"/>
  <c r="G72" i="3"/>
  <c r="AC72" i="3"/>
  <c r="U72" i="3"/>
  <c r="M72" i="3"/>
  <c r="AA72" i="3"/>
  <c r="S72" i="3"/>
  <c r="K72" i="3"/>
  <c r="AA15" i="3"/>
  <c r="S15" i="3"/>
  <c r="K15" i="3"/>
  <c r="I15" i="3"/>
  <c r="W15" i="3"/>
  <c r="Q15" i="3"/>
  <c r="Y15" i="3"/>
  <c r="G15" i="3"/>
  <c r="U15" i="3"/>
  <c r="M15" i="3"/>
  <c r="O15" i="3"/>
  <c r="E13" i="3"/>
  <c r="D34" i="3"/>
  <c r="W92" i="3"/>
  <c r="O92" i="3"/>
  <c r="G92" i="3"/>
  <c r="AC92" i="3"/>
  <c r="U92" i="3"/>
  <c r="M92" i="3"/>
  <c r="AA92" i="3"/>
  <c r="S92" i="3"/>
  <c r="K92" i="3"/>
  <c r="Y92" i="3"/>
  <c r="Q92" i="3"/>
  <c r="I92" i="3"/>
  <c r="C63" i="3"/>
  <c r="E50" i="3"/>
  <c r="D29" i="3"/>
  <c r="C36" i="3"/>
  <c r="D18" i="3"/>
  <c r="D14" i="3"/>
  <c r="C25" i="3"/>
  <c r="C9" i="3"/>
  <c r="AC91" i="3"/>
  <c r="U91" i="3"/>
  <c r="M91" i="3"/>
  <c r="Y91" i="3"/>
  <c r="Q91" i="3"/>
  <c r="I91" i="3"/>
  <c r="AA91" i="3"/>
  <c r="W91" i="3"/>
  <c r="S91" i="3"/>
  <c r="O91" i="3"/>
  <c r="G91" i="3"/>
  <c r="K91" i="3"/>
  <c r="S80" i="3"/>
  <c r="I80" i="3"/>
  <c r="G80" i="3"/>
  <c r="Q80" i="3"/>
  <c r="O80" i="3"/>
  <c r="W80" i="3"/>
  <c r="M80" i="3"/>
  <c r="W27" i="3"/>
  <c r="Q27" i="3"/>
  <c r="W36" i="3"/>
  <c r="O36" i="3"/>
  <c r="G36" i="3"/>
  <c r="AC36" i="3"/>
  <c r="U36" i="3"/>
  <c r="M36" i="3"/>
  <c r="AA36" i="3"/>
  <c r="S36" i="3"/>
  <c r="K36" i="3"/>
  <c r="Y36" i="3"/>
  <c r="Q36" i="3"/>
  <c r="I36" i="3"/>
  <c r="D99" i="3"/>
  <c r="E94" i="3"/>
  <c r="E86" i="3"/>
  <c r="D102" i="3"/>
  <c r="C99" i="3"/>
  <c r="D97" i="3"/>
  <c r="C94" i="3"/>
  <c r="D89" i="3"/>
  <c r="C86" i="3"/>
  <c r="E90" i="3"/>
  <c r="E82" i="3"/>
  <c r="D101" i="3"/>
  <c r="C98" i="3"/>
  <c r="D93" i="3"/>
  <c r="C90" i="3"/>
  <c r="D85" i="3"/>
  <c r="C82" i="3"/>
  <c r="E97" i="3"/>
  <c r="C95" i="3"/>
  <c r="D94" i="3"/>
  <c r="E93" i="3"/>
  <c r="D81" i="3"/>
  <c r="C78" i="3"/>
  <c r="E76" i="3"/>
  <c r="C70" i="3"/>
  <c r="E68" i="3"/>
  <c r="C91" i="3"/>
  <c r="D90" i="3"/>
  <c r="E89" i="3"/>
  <c r="D98" i="3"/>
  <c r="C87" i="3"/>
  <c r="D86" i="3"/>
  <c r="E85" i="3"/>
  <c r="D79" i="3"/>
  <c r="C76" i="3"/>
  <c r="E74" i="3"/>
  <c r="D71" i="3"/>
  <c r="C83" i="3"/>
  <c r="D82" i="3"/>
  <c r="D74" i="3"/>
  <c r="D66" i="3"/>
  <c r="C103" i="3"/>
  <c r="E80" i="3"/>
  <c r="C74" i="3"/>
  <c r="E72" i="3"/>
  <c r="C66" i="3"/>
  <c r="E101" i="3"/>
  <c r="E81" i="3"/>
  <c r="D78" i="3"/>
  <c r="D70" i="3"/>
  <c r="E70" i="3"/>
  <c r="C68" i="3"/>
  <c r="C61" i="3"/>
  <c r="E59" i="3"/>
  <c r="E57" i="3"/>
  <c r="E55" i="3"/>
  <c r="E53" i="3"/>
  <c r="D67" i="3"/>
  <c r="E66" i="3"/>
  <c r="E64" i="3"/>
  <c r="D59" i="3"/>
  <c r="D57" i="3"/>
  <c r="D55" i="3"/>
  <c r="D53" i="3"/>
  <c r="C64" i="3"/>
  <c r="C59" i="3"/>
  <c r="C57" i="3"/>
  <c r="C55" i="3"/>
  <c r="C53" i="3"/>
  <c r="D65" i="3"/>
  <c r="E62" i="3"/>
  <c r="C80" i="3"/>
  <c r="C72" i="3"/>
  <c r="D62" i="3"/>
  <c r="E58" i="3"/>
  <c r="E78" i="3"/>
  <c r="C58" i="3"/>
  <c r="C56" i="3"/>
  <c r="C54" i="3"/>
  <c r="C52" i="3"/>
  <c r="C50" i="3"/>
  <c r="C48" i="3"/>
  <c r="C46" i="3"/>
  <c r="C44" i="3"/>
  <c r="D58" i="3"/>
  <c r="C41" i="3"/>
  <c r="C37" i="3"/>
  <c r="C35" i="3"/>
  <c r="C33" i="3"/>
  <c r="C31" i="3"/>
  <c r="C62" i="3"/>
  <c r="D42" i="3"/>
  <c r="E45" i="3"/>
  <c r="C42" i="3"/>
  <c r="D39" i="3"/>
  <c r="E38" i="3"/>
  <c r="D75" i="3"/>
  <c r="C60" i="3"/>
  <c r="E47" i="3"/>
  <c r="D46" i="3"/>
  <c r="D45" i="3"/>
  <c r="D44" i="3"/>
  <c r="D38" i="3"/>
  <c r="D56" i="3"/>
  <c r="E49" i="3"/>
  <c r="D48" i="3"/>
  <c r="D47" i="3"/>
  <c r="C45" i="3"/>
  <c r="D40" i="3"/>
  <c r="C38" i="3"/>
  <c r="E24" i="3"/>
  <c r="E51" i="3"/>
  <c r="D50" i="3"/>
  <c r="D49" i="3"/>
  <c r="C47" i="3"/>
  <c r="C40" i="3"/>
  <c r="D54" i="3"/>
  <c r="D52" i="3"/>
  <c r="C51" i="3"/>
  <c r="D41" i="3"/>
  <c r="D37" i="3"/>
  <c r="D35" i="3"/>
  <c r="D33" i="3"/>
  <c r="C49" i="3"/>
  <c r="C43" i="3"/>
  <c r="C24" i="3"/>
  <c r="D21" i="3"/>
  <c r="E33" i="3"/>
  <c r="E25" i="3"/>
  <c r="C22" i="3"/>
  <c r="E19" i="3"/>
  <c r="E11" i="3"/>
  <c r="E10" i="3"/>
  <c r="E6" i="3"/>
  <c r="C11" i="3"/>
  <c r="C10" i="3"/>
  <c r="E8" i="3"/>
  <c r="D51" i="3"/>
  <c r="E41" i="3"/>
  <c r="D19" i="3"/>
  <c r="D11" i="3"/>
  <c r="D10" i="3"/>
  <c r="D6" i="3"/>
  <c r="D8" i="3"/>
  <c r="E37" i="3"/>
  <c r="E27" i="3"/>
  <c r="C19" i="3"/>
  <c r="E29" i="3"/>
  <c r="D24" i="3"/>
  <c r="E21" i="3"/>
  <c r="D13" i="3"/>
  <c r="E4" i="3"/>
  <c r="E26" i="3"/>
  <c r="E23" i="3"/>
  <c r="D4" i="3"/>
  <c r="E35" i="3"/>
  <c r="E31" i="3"/>
  <c r="D23" i="3"/>
  <c r="C21" i="3"/>
  <c r="C17" i="3"/>
  <c r="C8" i="3"/>
  <c r="C4" i="3"/>
  <c r="C6" i="3"/>
  <c r="E17" i="3"/>
  <c r="D17" i="3"/>
  <c r="C13" i="3"/>
  <c r="AA88" i="3"/>
  <c r="S88" i="3"/>
  <c r="K88" i="3"/>
  <c r="Y88" i="3"/>
  <c r="Q88" i="3"/>
  <c r="I88" i="3"/>
  <c r="W88" i="3"/>
  <c r="O88" i="3"/>
  <c r="G88" i="3"/>
  <c r="AC88" i="3"/>
  <c r="U88" i="3"/>
  <c r="M88" i="3"/>
  <c r="AA96" i="3"/>
  <c r="S96" i="3"/>
  <c r="K96" i="3"/>
  <c r="Y96" i="3"/>
  <c r="Q96" i="3"/>
  <c r="I96" i="3"/>
  <c r="W96" i="3"/>
  <c r="O96" i="3"/>
  <c r="G96" i="3"/>
  <c r="AC96" i="3"/>
  <c r="U96" i="3"/>
  <c r="M96" i="3"/>
  <c r="AC68" i="3"/>
  <c r="U68" i="3"/>
  <c r="M68" i="3"/>
  <c r="Y68" i="3"/>
  <c r="Q68" i="3"/>
  <c r="I68" i="3"/>
  <c r="G68" i="3"/>
  <c r="AA68" i="3"/>
  <c r="W68" i="3"/>
  <c r="S68" i="3"/>
  <c r="K68" i="3"/>
  <c r="O68" i="3"/>
  <c r="W84" i="3"/>
  <c r="O84" i="3"/>
  <c r="G84" i="3"/>
  <c r="AC84" i="3"/>
  <c r="U84" i="3"/>
  <c r="M84" i="3"/>
  <c r="AA84" i="3"/>
  <c r="S84" i="3"/>
  <c r="K84" i="3"/>
  <c r="Y84" i="3"/>
  <c r="Q84" i="3"/>
  <c r="I84" i="3"/>
  <c r="W69" i="3"/>
  <c r="O69" i="3"/>
  <c r="G69" i="3"/>
  <c r="AC69" i="3"/>
  <c r="U69" i="3"/>
  <c r="M69" i="3"/>
  <c r="AA69" i="3"/>
  <c r="S69" i="3"/>
  <c r="K69" i="3"/>
  <c r="Y69" i="3"/>
  <c r="Q69" i="3"/>
  <c r="I69" i="3"/>
  <c r="E46" i="3"/>
  <c r="D63" i="3"/>
  <c r="C29" i="3"/>
  <c r="E39" i="3"/>
  <c r="E36" i="3"/>
  <c r="C23" i="3"/>
  <c r="D22" i="3"/>
  <c r="C28" i="3"/>
  <c r="C20" i="3"/>
  <c r="C5" i="3"/>
  <c r="D30" i="3"/>
  <c r="E20" i="3"/>
  <c r="D16" i="3"/>
  <c r="D12" i="3"/>
  <c r="E34" i="3"/>
  <c r="W60" i="2"/>
  <c r="O60" i="2"/>
  <c r="G60" i="2"/>
  <c r="Q60" i="2"/>
  <c r="AC60" i="2"/>
  <c r="U60" i="2"/>
  <c r="M60" i="2"/>
  <c r="AA60" i="2"/>
  <c r="S60" i="2"/>
  <c r="K60" i="2"/>
  <c r="Y60" i="2"/>
  <c r="I60" i="2"/>
  <c r="E100" i="2"/>
  <c r="D81" i="2"/>
  <c r="C82" i="2"/>
  <c r="C68" i="2"/>
  <c r="C93" i="2"/>
  <c r="E96" i="2"/>
  <c r="C99" i="2"/>
  <c r="C64" i="2"/>
  <c r="E62" i="2"/>
  <c r="E98" i="2"/>
  <c r="C66" i="2"/>
  <c r="C91" i="2"/>
  <c r="E94" i="2"/>
  <c r="E80" i="2"/>
  <c r="E81" i="2"/>
  <c r="C81" i="2"/>
  <c r="C78" i="2"/>
  <c r="E82" i="2"/>
  <c r="E60" i="2"/>
  <c r="C7" i="2"/>
  <c r="E103" i="2"/>
  <c r="E101" i="2"/>
  <c r="E99" i="2"/>
  <c r="E97" i="2"/>
  <c r="E95" i="2"/>
  <c r="E93" i="2"/>
  <c r="E91" i="2"/>
  <c r="E89" i="2"/>
  <c r="D103" i="2"/>
  <c r="D101" i="2"/>
  <c r="D99" i="2"/>
  <c r="D97" i="2"/>
  <c r="D95" i="2"/>
  <c r="D93" i="2"/>
  <c r="D91" i="2"/>
  <c r="D89" i="2"/>
  <c r="C102" i="2"/>
  <c r="C88" i="2"/>
  <c r="D83" i="2"/>
  <c r="D79" i="2"/>
  <c r="D77" i="2"/>
  <c r="D75" i="2"/>
  <c r="D73" i="2"/>
  <c r="D71" i="2"/>
  <c r="D69" i="2"/>
  <c r="D100" i="2"/>
  <c r="D86" i="2"/>
  <c r="C79" i="2"/>
  <c r="C77" i="2"/>
  <c r="C75" i="2"/>
  <c r="C73" i="2"/>
  <c r="C71" i="2"/>
  <c r="C69" i="2"/>
  <c r="C100" i="2"/>
  <c r="D98" i="2"/>
  <c r="E87" i="2"/>
  <c r="C86" i="2"/>
  <c r="C98" i="2"/>
  <c r="D96" i="2"/>
  <c r="D87" i="2"/>
  <c r="E85" i="2"/>
  <c r="E78" i="2"/>
  <c r="E76" i="2"/>
  <c r="E74" i="2"/>
  <c r="E72" i="2"/>
  <c r="E70" i="2"/>
  <c r="E68" i="2"/>
  <c r="E66" i="2"/>
  <c r="C96" i="2"/>
  <c r="D94" i="2"/>
  <c r="D85" i="2"/>
  <c r="D82" i="2"/>
  <c r="D78" i="2"/>
  <c r="D76" i="2"/>
  <c r="D74" i="2"/>
  <c r="D72" i="2"/>
  <c r="D70" i="2"/>
  <c r="C94" i="2"/>
  <c r="D92" i="2"/>
  <c r="C92" i="2"/>
  <c r="D90" i="2"/>
  <c r="C90" i="2"/>
  <c r="E73" i="2"/>
  <c r="D102" i="2"/>
  <c r="E83" i="2"/>
  <c r="C80" i="2"/>
  <c r="E69" i="2"/>
  <c r="C65" i="2"/>
  <c r="E61" i="2"/>
  <c r="E67" i="2"/>
  <c r="E75" i="2"/>
  <c r="D68" i="2"/>
  <c r="D66" i="2"/>
  <c r="E77" i="2"/>
  <c r="E71" i="2"/>
  <c r="E64" i="2"/>
  <c r="D64" i="2"/>
  <c r="E63" i="2"/>
  <c r="D88" i="2"/>
  <c r="E79" i="2"/>
  <c r="D67" i="2"/>
  <c r="D61" i="2"/>
  <c r="C89" i="2"/>
  <c r="E92" i="2"/>
  <c r="E102" i="2"/>
  <c r="C76" i="2"/>
  <c r="C63" i="2"/>
  <c r="C84" i="2"/>
  <c r="D62" i="2"/>
  <c r="D63" i="2"/>
  <c r="C87" i="2"/>
  <c r="E90" i="2"/>
  <c r="C101" i="2"/>
  <c r="C67" i="2"/>
  <c r="C74" i="2"/>
  <c r="D80" i="2"/>
  <c r="C61" i="2"/>
  <c r="D84" i="2"/>
  <c r="E84" i="2"/>
  <c r="C95" i="2"/>
  <c r="C85" i="2"/>
  <c r="E88" i="2"/>
  <c r="C72" i="2"/>
  <c r="C103" i="2"/>
  <c r="C62" i="2"/>
  <c r="D65" i="2"/>
  <c r="C83" i="2"/>
  <c r="E86" i="2"/>
  <c r="C97" i="2"/>
  <c r="C70" i="2"/>
  <c r="C60" i="2"/>
  <c r="E65" i="2"/>
  <c r="D23" i="2"/>
  <c r="G23" i="2" s="1"/>
  <c r="C46" i="2"/>
  <c r="C25" i="2"/>
  <c r="C24" i="2"/>
  <c r="C49" i="2"/>
  <c r="E18" i="2"/>
  <c r="E30" i="2"/>
  <c r="D18" i="2"/>
  <c r="K18" i="2" s="1"/>
  <c r="E54" i="2"/>
  <c r="C59" i="2"/>
  <c r="D7" i="2"/>
  <c r="I7" i="2" s="1"/>
  <c r="E28" i="2"/>
  <c r="E5" i="2"/>
  <c r="D48" i="2"/>
  <c r="O48" i="2" s="1"/>
  <c r="E6" i="2"/>
  <c r="C27" i="2"/>
  <c r="D45" i="2"/>
  <c r="Y45" i="2" s="1"/>
  <c r="D19" i="2"/>
  <c r="S19" i="2" s="1"/>
  <c r="C5" i="2"/>
  <c r="D12" i="2"/>
  <c r="O12" i="2" s="1"/>
  <c r="C20" i="2"/>
  <c r="D43" i="2"/>
  <c r="W43" i="2" s="1"/>
  <c r="E23" i="2"/>
  <c r="D46" i="2"/>
  <c r="S46" i="2" s="1"/>
  <c r="C28" i="2"/>
  <c r="C52" i="2"/>
  <c r="D36" i="2"/>
  <c r="Y36" i="2" s="1"/>
  <c r="C34" i="2"/>
  <c r="C58" i="2"/>
  <c r="E39" i="2"/>
  <c r="E22" i="2"/>
  <c r="E41" i="2"/>
  <c r="E36" i="2"/>
  <c r="E19" i="2"/>
  <c r="D42" i="2"/>
  <c r="O42" i="2" s="1"/>
  <c r="E21" i="2"/>
  <c r="E15" i="2"/>
  <c r="E17" i="2"/>
  <c r="D56" i="2"/>
  <c r="I56" i="2" s="1"/>
  <c r="D6" i="2"/>
  <c r="G6" i="2" s="1"/>
  <c r="D27" i="2"/>
  <c r="Y27" i="2" s="1"/>
  <c r="E48" i="2"/>
  <c r="E27" i="2"/>
  <c r="E51" i="2"/>
  <c r="D33" i="2"/>
  <c r="M33" i="2" s="1"/>
  <c r="C19" i="2"/>
  <c r="D44" i="2"/>
  <c r="U44" i="2" s="1"/>
  <c r="D39" i="2"/>
  <c r="S39" i="2" s="1"/>
  <c r="C21" i="2"/>
  <c r="C45" i="2"/>
  <c r="E13" i="2"/>
  <c r="C23" i="2"/>
  <c r="E45" i="2"/>
  <c r="C16" i="2"/>
  <c r="C11" i="2"/>
  <c r="D15" i="2"/>
  <c r="K15" i="2" s="1"/>
  <c r="E26" i="2"/>
  <c r="C48" i="2"/>
  <c r="C30" i="2"/>
  <c r="D51" i="2"/>
  <c r="G51" i="2" s="1"/>
  <c r="D30" i="2"/>
  <c r="S30" i="2" s="1"/>
  <c r="D54" i="2"/>
  <c r="G54" i="2" s="1"/>
  <c r="E38" i="2"/>
  <c r="D22" i="2"/>
  <c r="Y22" i="2" s="1"/>
  <c r="C47" i="2"/>
  <c r="C42" i="2"/>
  <c r="D24" i="2"/>
  <c r="Q24" i="2" s="1"/>
  <c r="E47" i="2"/>
  <c r="C12" i="2"/>
  <c r="C43" i="2"/>
  <c r="D8" i="2"/>
  <c r="G8" i="2" s="1"/>
  <c r="E12" i="2"/>
  <c r="C18" i="2"/>
  <c r="E50" i="2"/>
  <c r="C54" i="2"/>
  <c r="C33" i="2"/>
  <c r="E59" i="2"/>
  <c r="D41" i="2"/>
  <c r="M41" i="2" s="1"/>
  <c r="E25" i="2"/>
  <c r="E49" i="2"/>
  <c r="E44" i="2"/>
  <c r="D26" i="2"/>
  <c r="W26" i="2" s="1"/>
  <c r="D50" i="2"/>
  <c r="K50" i="2" s="1"/>
  <c r="C6" i="2"/>
  <c r="D11" i="2"/>
  <c r="Q11" i="2" s="1"/>
  <c r="E32" i="2"/>
  <c r="E42" i="2"/>
  <c r="C10" i="2"/>
  <c r="D5" i="2"/>
  <c r="G5" i="2" s="1"/>
  <c r="C8" i="2"/>
  <c r="D17" i="2"/>
  <c r="O17" i="2" s="1"/>
  <c r="D53" i="2"/>
  <c r="S53" i="2" s="1"/>
  <c r="D35" i="2"/>
  <c r="W35" i="2" s="1"/>
  <c r="E56" i="2"/>
  <c r="D38" i="2"/>
  <c r="S38" i="2" s="1"/>
  <c r="E20" i="2"/>
  <c r="C44" i="2"/>
  <c r="D28" i="2"/>
  <c r="S28" i="2" s="1"/>
  <c r="D52" i="2"/>
  <c r="AA52" i="2" s="1"/>
  <c r="D47" i="2"/>
  <c r="AC47" i="2" s="1"/>
  <c r="C29" i="2"/>
  <c r="E55" i="2"/>
  <c r="E4" i="2"/>
  <c r="C40" i="2"/>
  <c r="E8" i="2"/>
  <c r="C51" i="2"/>
  <c r="E7" i="2"/>
  <c r="C15" i="2"/>
  <c r="C56" i="2"/>
  <c r="C38" i="2"/>
  <c r="C17" i="2"/>
  <c r="C41" i="2"/>
  <c r="C22" i="2"/>
  <c r="E46" i="2"/>
  <c r="C31" i="2"/>
  <c r="C55" i="2"/>
  <c r="C50" i="2"/>
  <c r="D34" i="2"/>
  <c r="Q34" i="2" s="1"/>
  <c r="D58" i="2"/>
  <c r="I58" i="2" s="1"/>
  <c r="D32" i="2"/>
  <c r="O32" i="2" s="1"/>
  <c r="E14" i="2"/>
  <c r="E58" i="2"/>
  <c r="E40" i="2"/>
  <c r="D20" i="2"/>
  <c r="O20" i="2" s="1"/>
  <c r="E43" i="2"/>
  <c r="D25" i="2"/>
  <c r="AA25" i="2" s="1"/>
  <c r="D49" i="2"/>
  <c r="O49" i="2" s="1"/>
  <c r="E33" i="2"/>
  <c r="E57" i="2"/>
  <c r="D55" i="2"/>
  <c r="AA55" i="2" s="1"/>
  <c r="C37" i="2"/>
  <c r="C26" i="2"/>
  <c r="D14" i="2"/>
  <c r="U14" i="2" s="1"/>
  <c r="E9" i="2"/>
  <c r="C4" i="2"/>
  <c r="E29" i="2"/>
  <c r="E53" i="2"/>
  <c r="D29" i="2"/>
  <c r="E16" i="2"/>
  <c r="C14" i="2"/>
  <c r="E34" i="2"/>
  <c r="D16" i="2"/>
  <c r="E37" i="2"/>
  <c r="C32" i="2"/>
  <c r="D9" i="2"/>
  <c r="D37" i="2"/>
  <c r="D21" i="2"/>
  <c r="E10" i="2"/>
  <c r="C9" i="2"/>
  <c r="C35" i="2"/>
  <c r="D13" i="2"/>
  <c r="E11" i="2"/>
  <c r="D10" i="2"/>
  <c r="D40" i="2"/>
  <c r="E24" i="2"/>
  <c r="C13" i="2"/>
  <c r="D4" i="2"/>
  <c r="D59" i="2"/>
  <c r="W59" i="2" s="1"/>
  <c r="E35" i="2"/>
  <c r="C57" i="2"/>
  <c r="C36" i="2"/>
  <c r="D57" i="2"/>
  <c r="O57" i="2" s="1"/>
  <c r="C39" i="2"/>
  <c r="D31" i="2"/>
  <c r="K31" i="2" s="1"/>
  <c r="E52" i="2"/>
  <c r="E31" i="2"/>
  <c r="C53" i="2"/>
  <c r="W18" i="2"/>
  <c r="AC46" i="1"/>
  <c r="AC30" i="1"/>
  <c r="AA38" i="1"/>
  <c r="W28" i="1"/>
  <c r="AC25" i="1"/>
  <c r="Y25" i="1"/>
  <c r="AA25" i="1"/>
  <c r="U25" i="1"/>
  <c r="S25" i="1"/>
  <c r="Q25" i="1"/>
  <c r="K25" i="1"/>
  <c r="O25" i="1"/>
  <c r="W25" i="1"/>
  <c r="M25" i="1"/>
  <c r="U50" i="1"/>
  <c r="AC50" i="1"/>
  <c r="Y50" i="1"/>
  <c r="S50" i="1"/>
  <c r="Q50" i="1"/>
  <c r="K50" i="1"/>
  <c r="AA50" i="1"/>
  <c r="W50" i="1"/>
  <c r="O50" i="1"/>
  <c r="M50" i="1"/>
  <c r="AA33" i="1"/>
  <c r="W33" i="1"/>
  <c r="Y33" i="1"/>
  <c r="AC33" i="1"/>
  <c r="U33" i="1"/>
  <c r="S33" i="1"/>
  <c r="Q33" i="1"/>
  <c r="K33" i="1"/>
  <c r="O33" i="1"/>
  <c r="M33" i="1"/>
  <c r="U19" i="1"/>
  <c r="M19" i="1"/>
  <c r="S19" i="1"/>
  <c r="Q19" i="1"/>
  <c r="K19" i="1"/>
  <c r="AA19" i="1"/>
  <c r="W19" i="1"/>
  <c r="O19" i="1"/>
  <c r="AC19" i="1"/>
  <c r="Y19" i="1"/>
  <c r="S44" i="1"/>
  <c r="Q44" i="1"/>
  <c r="K44" i="1"/>
  <c r="AC44" i="1"/>
  <c r="O44" i="1"/>
  <c r="M44" i="1"/>
  <c r="AA44" i="1"/>
  <c r="U44" i="1"/>
  <c r="AC47" i="1"/>
  <c r="S47" i="1"/>
  <c r="Q47" i="1"/>
  <c r="M47" i="1"/>
  <c r="K47" i="1"/>
  <c r="U47" i="1"/>
  <c r="Y47" i="1"/>
  <c r="AA47" i="1"/>
  <c r="O47" i="1"/>
  <c r="M48" i="1"/>
  <c r="O48" i="1"/>
  <c r="U48" i="1"/>
  <c r="Y48" i="1"/>
  <c r="S48" i="1"/>
  <c r="Q48" i="1"/>
  <c r="K48" i="1"/>
  <c r="AA48" i="1"/>
  <c r="W48" i="1"/>
  <c r="AC48" i="1"/>
  <c r="Y53" i="1"/>
  <c r="O53" i="1"/>
  <c r="W53" i="1"/>
  <c r="U53" i="1"/>
  <c r="M53" i="1"/>
  <c r="S53" i="1"/>
  <c r="Q53" i="1"/>
  <c r="K53" i="1"/>
  <c r="AA41" i="1"/>
  <c r="Y41" i="1"/>
  <c r="W41" i="1"/>
  <c r="U41" i="1"/>
  <c r="S41" i="1"/>
  <c r="Q41" i="1"/>
  <c r="K41" i="1"/>
  <c r="AC41" i="1"/>
  <c r="O41" i="1"/>
  <c r="M41" i="1"/>
  <c r="U27" i="1"/>
  <c r="S27" i="1"/>
  <c r="Q27" i="1"/>
  <c r="K27" i="1"/>
  <c r="O27" i="1"/>
  <c r="AC27" i="1"/>
  <c r="AA27" i="1"/>
  <c r="W27" i="1"/>
  <c r="Y27" i="1"/>
  <c r="M27" i="1"/>
  <c r="S52" i="1"/>
  <c r="Q52" i="1"/>
  <c r="K52" i="1"/>
  <c r="AA52" i="1"/>
  <c r="O52" i="1"/>
  <c r="AC52" i="1"/>
  <c r="M52" i="1"/>
  <c r="U52" i="1"/>
  <c r="M40" i="1"/>
  <c r="AA40" i="1"/>
  <c r="Y40" i="1"/>
  <c r="W40" i="1"/>
  <c r="U40" i="1"/>
  <c r="S40" i="1"/>
  <c r="Q40" i="1"/>
  <c r="K40" i="1"/>
  <c r="O40" i="1"/>
  <c r="AC40" i="1"/>
  <c r="AC49" i="1"/>
  <c r="U49" i="1"/>
  <c r="Y49" i="1"/>
  <c r="S49" i="1"/>
  <c r="Q49" i="1"/>
  <c r="K49" i="1"/>
  <c r="AA49" i="1"/>
  <c r="W49" i="1"/>
  <c r="O49" i="1"/>
  <c r="M49" i="1"/>
  <c r="AC35" i="1"/>
  <c r="U35" i="1"/>
  <c r="AA35" i="1"/>
  <c r="S35" i="1"/>
  <c r="Q35" i="1"/>
  <c r="K35" i="1"/>
  <c r="M35" i="1"/>
  <c r="O35" i="1"/>
  <c r="W35" i="1"/>
  <c r="Y35" i="1"/>
  <c r="AA23" i="1"/>
  <c r="M23" i="1"/>
  <c r="Q23" i="1"/>
  <c r="AC23" i="1"/>
  <c r="Y23" i="1"/>
  <c r="S23" i="1"/>
  <c r="U23" i="1"/>
  <c r="K23" i="1"/>
  <c r="O23" i="1"/>
  <c r="U18" i="1"/>
  <c r="S18" i="1"/>
  <c r="Q18" i="1"/>
  <c r="K18" i="1"/>
  <c r="AA18" i="1"/>
  <c r="W18" i="1"/>
  <c r="O18" i="1"/>
  <c r="Y18" i="1"/>
  <c r="AC18" i="1"/>
  <c r="M18" i="1"/>
  <c r="W22" i="1"/>
  <c r="U22" i="1"/>
  <c r="M22" i="1"/>
  <c r="Y22" i="1"/>
  <c r="O22" i="1"/>
  <c r="Q22" i="1"/>
  <c r="K22" i="1"/>
  <c r="S22" i="1"/>
  <c r="Q10" i="1"/>
  <c r="K10" i="1"/>
  <c r="O10" i="1"/>
  <c r="M10" i="1"/>
  <c r="Y16" i="1"/>
  <c r="M16" i="1"/>
  <c r="O16" i="1"/>
  <c r="U16" i="1"/>
  <c r="S16" i="1"/>
  <c r="Q16" i="1"/>
  <c r="K16" i="1"/>
  <c r="AA16" i="1"/>
  <c r="W16" i="1"/>
  <c r="AC16" i="1"/>
  <c r="K39" i="1"/>
  <c r="M39" i="1"/>
  <c r="AC39" i="1"/>
  <c r="AA39" i="1"/>
  <c r="Y39" i="1"/>
  <c r="U39" i="1"/>
  <c r="S39" i="1"/>
  <c r="Q39" i="1"/>
  <c r="O39" i="1"/>
  <c r="AC57" i="1"/>
  <c r="W57" i="1"/>
  <c r="U57" i="1"/>
  <c r="S57" i="1"/>
  <c r="Q57" i="1"/>
  <c r="K57" i="1"/>
  <c r="Y57" i="1"/>
  <c r="O57" i="1"/>
  <c r="AA57" i="1"/>
  <c r="M57" i="1"/>
  <c r="AA43" i="1"/>
  <c r="Y43" i="1"/>
  <c r="W43" i="1"/>
  <c r="U43" i="1"/>
  <c r="S43" i="1"/>
  <c r="Q43" i="1"/>
  <c r="K43" i="1"/>
  <c r="AC43" i="1"/>
  <c r="O43" i="1"/>
  <c r="M43" i="1"/>
  <c r="AC22" i="1"/>
  <c r="U26" i="1"/>
  <c r="W26" i="1"/>
  <c r="S26" i="1"/>
  <c r="Q26" i="1"/>
  <c r="K26" i="1"/>
  <c r="O26" i="1"/>
  <c r="AA26" i="1"/>
  <c r="AC26" i="1"/>
  <c r="Y26" i="1"/>
  <c r="M26" i="1"/>
  <c r="U51" i="1"/>
  <c r="Y51" i="1"/>
  <c r="S51" i="1"/>
  <c r="Q51" i="1"/>
  <c r="K51" i="1"/>
  <c r="AA51" i="1"/>
  <c r="W51" i="1"/>
  <c r="O51" i="1"/>
  <c r="AC51" i="1"/>
  <c r="M51" i="1"/>
  <c r="S12" i="1"/>
  <c r="Q12" i="1"/>
  <c r="K12" i="1"/>
  <c r="O12" i="1"/>
  <c r="M12" i="1"/>
  <c r="U12" i="1"/>
  <c r="W30" i="1"/>
  <c r="M30" i="1"/>
  <c r="Y30" i="1"/>
  <c r="U30" i="1"/>
  <c r="O30" i="1"/>
  <c r="Q30" i="1"/>
  <c r="S30" i="1"/>
  <c r="K30" i="1"/>
  <c r="AA22" i="1"/>
  <c r="W52" i="1"/>
  <c r="AC53" i="1"/>
  <c r="U14" i="1"/>
  <c r="M14" i="1"/>
  <c r="O14" i="1"/>
  <c r="W14" i="1"/>
  <c r="S14" i="1"/>
  <c r="Q14" i="1"/>
  <c r="K14" i="1"/>
  <c r="U59" i="1"/>
  <c r="S59" i="1"/>
  <c r="Q59" i="1"/>
  <c r="K59" i="1"/>
  <c r="Y59" i="1"/>
  <c r="O59" i="1"/>
  <c r="AA59" i="1"/>
  <c r="W59" i="1"/>
  <c r="M59" i="1"/>
  <c r="AC59" i="1"/>
  <c r="Y34" i="1"/>
  <c r="AC34" i="1"/>
  <c r="U34" i="1"/>
  <c r="S34" i="1"/>
  <c r="Q34" i="1"/>
  <c r="K34" i="1"/>
  <c r="O34" i="1"/>
  <c r="AA34" i="1"/>
  <c r="W34" i="1"/>
  <c r="M34" i="1"/>
  <c r="S20" i="1"/>
  <c r="Q20" i="1"/>
  <c r="K20" i="1"/>
  <c r="AA20" i="1"/>
  <c r="O20" i="1"/>
  <c r="AC20" i="1"/>
  <c r="M20" i="1"/>
  <c r="U20" i="1"/>
  <c r="M38" i="1"/>
  <c r="W38" i="1"/>
  <c r="U38" i="1"/>
  <c r="Y38" i="1"/>
  <c r="O38" i="1"/>
  <c r="S38" i="1"/>
  <c r="K38" i="1"/>
  <c r="Q38" i="1"/>
  <c r="W44" i="1"/>
  <c r="U17" i="1"/>
  <c r="S17" i="1"/>
  <c r="Q17" i="1"/>
  <c r="K17" i="1"/>
  <c r="AA17" i="1"/>
  <c r="W17" i="1"/>
  <c r="O17" i="1"/>
  <c r="AC17" i="1"/>
  <c r="Y17" i="1"/>
  <c r="M17" i="1"/>
  <c r="AA42" i="1"/>
  <c r="Y42" i="1"/>
  <c r="W42" i="1"/>
  <c r="U42" i="1"/>
  <c r="S42" i="1"/>
  <c r="Q42" i="1"/>
  <c r="K42" i="1"/>
  <c r="AC42" i="1"/>
  <c r="O42" i="1"/>
  <c r="M42" i="1"/>
  <c r="S28" i="1"/>
  <c r="Q28" i="1"/>
  <c r="K28" i="1"/>
  <c r="AC28" i="1"/>
  <c r="O28" i="1"/>
  <c r="AA28" i="1"/>
  <c r="M28" i="1"/>
  <c r="U28" i="1"/>
  <c r="U46" i="1"/>
  <c r="W46" i="1"/>
  <c r="M46" i="1"/>
  <c r="Y46" i="1"/>
  <c r="O46" i="1"/>
  <c r="S46" i="1"/>
  <c r="K46" i="1"/>
  <c r="Q46" i="1"/>
  <c r="M8" i="1"/>
  <c r="K8" i="1"/>
  <c r="AF15" i="1" s="1"/>
  <c r="O13" i="1"/>
  <c r="M13" i="1"/>
  <c r="U13" i="1"/>
  <c r="S13" i="1"/>
  <c r="Q13" i="1"/>
  <c r="K13" i="1"/>
  <c r="S15" i="1"/>
  <c r="Q15" i="1"/>
  <c r="K15" i="1"/>
  <c r="Y15" i="1"/>
  <c r="M15" i="1"/>
  <c r="U15" i="1"/>
  <c r="AA15" i="1"/>
  <c r="O15" i="1"/>
  <c r="O21" i="1"/>
  <c r="W21" i="1"/>
  <c r="M21" i="1"/>
  <c r="Y21" i="1"/>
  <c r="S21" i="1"/>
  <c r="Q21" i="1"/>
  <c r="K21" i="1"/>
  <c r="U21" i="1"/>
  <c r="O37" i="1"/>
  <c r="W37" i="1"/>
  <c r="M37" i="1"/>
  <c r="Y37" i="1"/>
  <c r="U37" i="1"/>
  <c r="S37" i="1"/>
  <c r="Q37" i="1"/>
  <c r="K37" i="1"/>
  <c r="O45" i="1"/>
  <c r="M45" i="1"/>
  <c r="U45" i="1"/>
  <c r="Y45" i="1"/>
  <c r="W45" i="1"/>
  <c r="S45" i="1"/>
  <c r="Q45" i="1"/>
  <c r="K45" i="1"/>
  <c r="W47" i="1"/>
  <c r="AA45" i="1"/>
  <c r="W36" i="1"/>
  <c r="Y20" i="1"/>
  <c r="S36" i="1"/>
  <c r="Q36" i="1"/>
  <c r="K36" i="1"/>
  <c r="O36" i="1"/>
  <c r="M36" i="1"/>
  <c r="AA36" i="1"/>
  <c r="AC36" i="1"/>
  <c r="U36" i="1"/>
  <c r="W54" i="1"/>
  <c r="M54" i="1"/>
  <c r="U54" i="1"/>
  <c r="Y54" i="1"/>
  <c r="O54" i="1"/>
  <c r="S54" i="1"/>
  <c r="K54" i="1"/>
  <c r="Q54" i="1"/>
  <c r="M24" i="1"/>
  <c r="O24" i="1"/>
  <c r="AC24" i="1"/>
  <c r="Y24" i="1"/>
  <c r="U24" i="1"/>
  <c r="S24" i="1"/>
  <c r="Q24" i="1"/>
  <c r="K24" i="1"/>
  <c r="AA24" i="1"/>
  <c r="W24" i="1"/>
  <c r="O29" i="1"/>
  <c r="U29" i="1"/>
  <c r="W29" i="1"/>
  <c r="M29" i="1"/>
  <c r="Y29" i="1"/>
  <c r="S29" i="1"/>
  <c r="Q29" i="1"/>
  <c r="K29" i="1"/>
  <c r="M31" i="1"/>
  <c r="S31" i="1"/>
  <c r="AA31" i="1"/>
  <c r="Y31" i="1"/>
  <c r="AC31" i="1"/>
  <c r="U31" i="1"/>
  <c r="Q31" i="1"/>
  <c r="K31" i="1"/>
  <c r="O31" i="1"/>
  <c r="M32" i="1"/>
  <c r="AA32" i="1"/>
  <c r="W32" i="1"/>
  <c r="Y32" i="1"/>
  <c r="AC32" i="1"/>
  <c r="U32" i="1"/>
  <c r="S32" i="1"/>
  <c r="Q32" i="1"/>
  <c r="K32" i="1"/>
  <c r="O32" i="1"/>
  <c r="M56" i="1"/>
  <c r="AC56" i="1"/>
  <c r="O56" i="1"/>
  <c r="U56" i="1"/>
  <c r="S56" i="1"/>
  <c r="Q56" i="1"/>
  <c r="K56" i="1"/>
  <c r="Y56" i="1"/>
  <c r="AA56" i="1"/>
  <c r="W56" i="1"/>
  <c r="W39" i="1"/>
  <c r="AC54" i="1"/>
  <c r="S11" i="1"/>
  <c r="Q11" i="1"/>
  <c r="K11" i="1"/>
  <c r="O11" i="1"/>
  <c r="M11" i="1"/>
  <c r="U58" i="1"/>
  <c r="S58" i="1"/>
  <c r="Q58" i="1"/>
  <c r="K58" i="1"/>
  <c r="Y58" i="1"/>
  <c r="O58" i="1"/>
  <c r="W58" i="1"/>
  <c r="AC58" i="1"/>
  <c r="AA58" i="1"/>
  <c r="M58" i="1"/>
  <c r="AA55" i="1"/>
  <c r="M55" i="1"/>
  <c r="S55" i="1"/>
  <c r="Q55" i="1"/>
  <c r="AC55" i="1"/>
  <c r="U55" i="1"/>
  <c r="K55" i="1"/>
  <c r="Y55" i="1"/>
  <c r="O55" i="1"/>
  <c r="AA54" i="1"/>
  <c r="AA29" i="1"/>
  <c r="W20" i="1"/>
  <c r="G32" i="1"/>
  <c r="I32" i="1"/>
  <c r="G17" i="1"/>
  <c r="I17" i="1"/>
  <c r="I42" i="1"/>
  <c r="G42" i="1"/>
  <c r="G28" i="1"/>
  <c r="I28" i="1"/>
  <c r="G46" i="1"/>
  <c r="I46" i="1"/>
  <c r="G7" i="1"/>
  <c r="I7" i="1"/>
  <c r="G8" i="1"/>
  <c r="I8" i="1"/>
  <c r="G13" i="1"/>
  <c r="I13" i="1"/>
  <c r="I15" i="1"/>
  <c r="G15" i="1"/>
  <c r="G21" i="1"/>
  <c r="I21" i="1"/>
  <c r="G37" i="1"/>
  <c r="I37" i="1"/>
  <c r="I45" i="1"/>
  <c r="G45" i="1"/>
  <c r="I50" i="1"/>
  <c r="G50" i="1"/>
  <c r="I11" i="1"/>
  <c r="G11" i="1"/>
  <c r="G54" i="1"/>
  <c r="I54" i="1"/>
  <c r="G24" i="1"/>
  <c r="I24" i="1"/>
  <c r="G33" i="1"/>
  <c r="I33" i="1"/>
  <c r="I58" i="1"/>
  <c r="G58" i="1"/>
  <c r="I19" i="1"/>
  <c r="G19" i="1"/>
  <c r="G44" i="1"/>
  <c r="I44" i="1"/>
  <c r="G47" i="1"/>
  <c r="I47" i="1"/>
  <c r="G48" i="1"/>
  <c r="I48" i="1"/>
  <c r="G53" i="1"/>
  <c r="I53" i="1"/>
  <c r="G55" i="1"/>
  <c r="I55" i="1"/>
  <c r="I29" i="1"/>
  <c r="G29" i="1"/>
  <c r="G41" i="1"/>
  <c r="I41" i="1"/>
  <c r="I27" i="1"/>
  <c r="G27" i="1"/>
  <c r="G52" i="1"/>
  <c r="I52" i="1"/>
  <c r="G6" i="1"/>
  <c r="I6" i="1"/>
  <c r="I40" i="1"/>
  <c r="G40" i="1"/>
  <c r="G56" i="1"/>
  <c r="I56" i="1"/>
  <c r="G49" i="1"/>
  <c r="I49" i="1"/>
  <c r="I10" i="1"/>
  <c r="G10" i="1"/>
  <c r="I35" i="1"/>
  <c r="G35" i="1"/>
  <c r="G14" i="1"/>
  <c r="I14" i="1"/>
  <c r="G16" i="1"/>
  <c r="I16" i="1"/>
  <c r="I23" i="1"/>
  <c r="G23" i="1"/>
  <c r="G39" i="1"/>
  <c r="I39" i="1"/>
  <c r="G25" i="1"/>
  <c r="I25" i="1"/>
  <c r="G57" i="1"/>
  <c r="I57" i="1"/>
  <c r="I18" i="1"/>
  <c r="G18" i="1"/>
  <c r="I43" i="1"/>
  <c r="G43" i="1"/>
  <c r="G22" i="1"/>
  <c r="I22" i="1"/>
  <c r="I31" i="1"/>
  <c r="G31" i="1"/>
  <c r="I26" i="1"/>
  <c r="G26" i="1"/>
  <c r="I51" i="1"/>
  <c r="G51" i="1"/>
  <c r="G12" i="1"/>
  <c r="I12" i="1"/>
  <c r="G30" i="1"/>
  <c r="I30" i="1"/>
  <c r="G36" i="1"/>
  <c r="I36" i="1"/>
  <c r="I34" i="1"/>
  <c r="G34" i="1"/>
  <c r="I59" i="1"/>
  <c r="G59" i="1"/>
  <c r="G20" i="1"/>
  <c r="I20" i="1"/>
  <c r="G38" i="1"/>
  <c r="I38" i="1"/>
  <c r="AF6" i="1"/>
  <c r="AF8" i="1" s="1"/>
  <c r="AF9" i="1"/>
  <c r="AF7" i="1"/>
  <c r="Z31" i="5" l="1"/>
  <c r="N25" i="5"/>
  <c r="T28" i="5"/>
  <c r="L24" i="5"/>
  <c r="H19" i="5"/>
  <c r="T25" i="5"/>
  <c r="AB29" i="5"/>
  <c r="X27" i="5"/>
  <c r="F18" i="5"/>
  <c r="P26" i="5"/>
  <c r="V26" i="5"/>
  <c r="V28" i="5"/>
  <c r="BH21" i="5"/>
  <c r="R27" i="5"/>
  <c r="H22" i="5"/>
  <c r="F21" i="5"/>
  <c r="N22" i="5"/>
  <c r="V29" i="5"/>
  <c r="X30" i="5"/>
  <c r="P23" i="5"/>
  <c r="AB32" i="5"/>
  <c r="T30" i="5"/>
  <c r="J20" i="5"/>
  <c r="L21" i="5"/>
  <c r="Z28" i="5"/>
  <c r="R24" i="5"/>
  <c r="Y31" i="4"/>
  <c r="O31" i="4"/>
  <c r="O21" i="4"/>
  <c r="I25" i="4"/>
  <c r="W25" i="4"/>
  <c r="K29" i="4"/>
  <c r="I21" i="4"/>
  <c r="U29" i="4"/>
  <c r="G21" i="4"/>
  <c r="Q21" i="4"/>
  <c r="M31" i="4"/>
  <c r="AC29" i="4"/>
  <c r="M21" i="4"/>
  <c r="U25" i="4"/>
  <c r="I31" i="4"/>
  <c r="AA25" i="4"/>
  <c r="Q33" i="4"/>
  <c r="G33" i="4"/>
  <c r="Y17" i="4"/>
  <c r="U17" i="4"/>
  <c r="M29" i="4"/>
  <c r="AC21" i="4"/>
  <c r="O33" i="4"/>
  <c r="AC17" i="4"/>
  <c r="K33" i="4"/>
  <c r="W33" i="4"/>
  <c r="I17" i="4"/>
  <c r="S33" i="4"/>
  <c r="K17" i="4"/>
  <c r="S29" i="4"/>
  <c r="G29" i="4"/>
  <c r="AA21" i="4"/>
  <c r="U21" i="4"/>
  <c r="AA33" i="4"/>
  <c r="S17" i="4"/>
  <c r="AA29" i="4"/>
  <c r="O29" i="4"/>
  <c r="W21" i="4"/>
  <c r="Y21" i="4"/>
  <c r="M33" i="4"/>
  <c r="AA17" i="4"/>
  <c r="I29" i="4"/>
  <c r="W29" i="4"/>
  <c r="K21" i="4"/>
  <c r="U33" i="4"/>
  <c r="W17" i="4"/>
  <c r="O17" i="4"/>
  <c r="Y33" i="4"/>
  <c r="G17" i="4"/>
  <c r="I33" i="4"/>
  <c r="Q17" i="4"/>
  <c r="AF7" i="4"/>
  <c r="AF6" i="4"/>
  <c r="AF8" i="4" s="1"/>
  <c r="AF9" i="4"/>
  <c r="W39" i="4"/>
  <c r="O39" i="4"/>
  <c r="G39" i="4"/>
  <c r="AC39" i="4"/>
  <c r="U39" i="4"/>
  <c r="M39" i="4"/>
  <c r="AA39" i="4"/>
  <c r="S39" i="4"/>
  <c r="K39" i="4"/>
  <c r="Y39" i="4"/>
  <c r="Q39" i="4"/>
  <c r="I39" i="4"/>
  <c r="AA32" i="4"/>
  <c r="S32" i="4"/>
  <c r="K32" i="4"/>
  <c r="Y32" i="4"/>
  <c r="Q32" i="4"/>
  <c r="I32" i="4"/>
  <c r="W32" i="4"/>
  <c r="O32" i="4"/>
  <c r="G32" i="4"/>
  <c r="AC32" i="4"/>
  <c r="U32" i="4"/>
  <c r="M32" i="4"/>
  <c r="AC61" i="4"/>
  <c r="U61" i="4"/>
  <c r="M61" i="4"/>
  <c r="AA61" i="4"/>
  <c r="S61" i="4"/>
  <c r="K61" i="4"/>
  <c r="W61" i="4"/>
  <c r="O61" i="4"/>
  <c r="G61" i="4"/>
  <c r="Y61" i="4"/>
  <c r="I61" i="4"/>
  <c r="Q61" i="4"/>
  <c r="Y53" i="4"/>
  <c r="Q53" i="4"/>
  <c r="I53" i="4"/>
  <c r="W53" i="4"/>
  <c r="O53" i="4"/>
  <c r="G53" i="4"/>
  <c r="AC53" i="4"/>
  <c r="U53" i="4"/>
  <c r="M53" i="4"/>
  <c r="AA53" i="4"/>
  <c r="S53" i="4"/>
  <c r="K53" i="4"/>
  <c r="Y50" i="4"/>
  <c r="Q50" i="4"/>
  <c r="I50" i="4"/>
  <c r="W50" i="4"/>
  <c r="O50" i="4"/>
  <c r="G50" i="4"/>
  <c r="M50" i="4"/>
  <c r="K50" i="4"/>
  <c r="AC50" i="4"/>
  <c r="AA50" i="4"/>
  <c r="S50" i="4"/>
  <c r="U50" i="4"/>
  <c r="AA76" i="4"/>
  <c r="S76" i="4"/>
  <c r="K76" i="4"/>
  <c r="Y76" i="4"/>
  <c r="Q76" i="4"/>
  <c r="I76" i="4"/>
  <c r="W76" i="4"/>
  <c r="O76" i="4"/>
  <c r="G76" i="4"/>
  <c r="M76" i="4"/>
  <c r="U76" i="4"/>
  <c r="AC76" i="4"/>
  <c r="Y98" i="4"/>
  <c r="Q98" i="4"/>
  <c r="I98" i="4"/>
  <c r="W98" i="4"/>
  <c r="O98" i="4"/>
  <c r="G98" i="4"/>
  <c r="AC98" i="4"/>
  <c r="U98" i="4"/>
  <c r="M98" i="4"/>
  <c r="AA98" i="4"/>
  <c r="S98" i="4"/>
  <c r="K98" i="4"/>
  <c r="AC86" i="4"/>
  <c r="U86" i="4"/>
  <c r="M86" i="4"/>
  <c r="AA86" i="4"/>
  <c r="S86" i="4"/>
  <c r="K86" i="4"/>
  <c r="Y86" i="4"/>
  <c r="Q86" i="4"/>
  <c r="I86" i="4"/>
  <c r="W86" i="4"/>
  <c r="O86" i="4"/>
  <c r="G86" i="4"/>
  <c r="Y19" i="4"/>
  <c r="Q19" i="4"/>
  <c r="I19" i="4"/>
  <c r="M19" i="4"/>
  <c r="K19" i="4"/>
  <c r="S19" i="4"/>
  <c r="W19" i="4"/>
  <c r="O19" i="4"/>
  <c r="G19" i="4"/>
  <c r="AC19" i="4"/>
  <c r="U19" i="4"/>
  <c r="AA19" i="4"/>
  <c r="U60" i="4"/>
  <c r="M60" i="4"/>
  <c r="AC60" i="4"/>
  <c r="AA60" i="4"/>
  <c r="S60" i="4"/>
  <c r="K60" i="4"/>
  <c r="Y60" i="4"/>
  <c r="Q60" i="4"/>
  <c r="I60" i="4"/>
  <c r="O60" i="4"/>
  <c r="G60" i="4"/>
  <c r="W60" i="4"/>
  <c r="AC69" i="4"/>
  <c r="U69" i="4"/>
  <c r="M69" i="4"/>
  <c r="AA69" i="4"/>
  <c r="S69" i="4"/>
  <c r="K69" i="4"/>
  <c r="Y69" i="4"/>
  <c r="Q69" i="4"/>
  <c r="I69" i="4"/>
  <c r="W69" i="4"/>
  <c r="O69" i="4"/>
  <c r="G69" i="4"/>
  <c r="W35" i="4"/>
  <c r="O35" i="4"/>
  <c r="G35" i="4"/>
  <c r="AC35" i="4"/>
  <c r="U35" i="4"/>
  <c r="M35" i="4"/>
  <c r="AA35" i="4"/>
  <c r="S35" i="4"/>
  <c r="K35" i="4"/>
  <c r="Y35" i="4"/>
  <c r="Q35" i="4"/>
  <c r="I35" i="4"/>
  <c r="AA20" i="4"/>
  <c r="S20" i="4"/>
  <c r="K20" i="4"/>
  <c r="W20" i="4"/>
  <c r="G20" i="4"/>
  <c r="Y20" i="4"/>
  <c r="Q20" i="4"/>
  <c r="I20" i="4"/>
  <c r="U20" i="4"/>
  <c r="AC20" i="4"/>
  <c r="O20" i="4"/>
  <c r="M20" i="4"/>
  <c r="AC24" i="4"/>
  <c r="U24" i="4"/>
  <c r="M24" i="4"/>
  <c r="AA24" i="4"/>
  <c r="S24" i="4"/>
  <c r="K24" i="4"/>
  <c r="W24" i="4"/>
  <c r="O24" i="4"/>
  <c r="G24" i="4"/>
  <c r="I24" i="4"/>
  <c r="Q24" i="4"/>
  <c r="Y24" i="4"/>
  <c r="AA34" i="4"/>
  <c r="S34" i="4"/>
  <c r="K34" i="4"/>
  <c r="Y34" i="4"/>
  <c r="Q34" i="4"/>
  <c r="I34" i="4"/>
  <c r="W34" i="4"/>
  <c r="O34" i="4"/>
  <c r="G34" i="4"/>
  <c r="AC34" i="4"/>
  <c r="U34" i="4"/>
  <c r="M34" i="4"/>
  <c r="AC54" i="4"/>
  <c r="U54" i="4"/>
  <c r="M54" i="4"/>
  <c r="AA54" i="4"/>
  <c r="S54" i="4"/>
  <c r="K54" i="4"/>
  <c r="Y54" i="4"/>
  <c r="Q54" i="4"/>
  <c r="I54" i="4"/>
  <c r="W54" i="4"/>
  <c r="O54" i="4"/>
  <c r="G54" i="4"/>
  <c r="Y73" i="4"/>
  <c r="Q73" i="4"/>
  <c r="I73" i="4"/>
  <c r="W73" i="4"/>
  <c r="O73" i="4"/>
  <c r="G73" i="4"/>
  <c r="AC73" i="4"/>
  <c r="U73" i="4"/>
  <c r="M73" i="4"/>
  <c r="AA73" i="4"/>
  <c r="S73" i="4"/>
  <c r="K73" i="4"/>
  <c r="W27" i="4"/>
  <c r="O27" i="4"/>
  <c r="G27" i="4"/>
  <c r="AC27" i="4"/>
  <c r="U27" i="4"/>
  <c r="M27" i="4"/>
  <c r="Y27" i="4"/>
  <c r="Q27" i="4"/>
  <c r="I27" i="4"/>
  <c r="AA27" i="4"/>
  <c r="K27" i="4"/>
  <c r="S27" i="4"/>
  <c r="O9" i="4"/>
  <c r="G9" i="4"/>
  <c r="M9" i="4"/>
  <c r="K9" i="4"/>
  <c r="I9" i="4"/>
  <c r="M8" i="4"/>
  <c r="I8" i="4"/>
  <c r="K8" i="4"/>
  <c r="G8" i="4"/>
  <c r="AA23" i="4"/>
  <c r="S23" i="4"/>
  <c r="K23" i="4"/>
  <c r="Y23" i="4"/>
  <c r="Q23" i="4"/>
  <c r="I23" i="4"/>
  <c r="AC23" i="4"/>
  <c r="U23" i="4"/>
  <c r="M23" i="4"/>
  <c r="O23" i="4"/>
  <c r="W23" i="4"/>
  <c r="G23" i="4"/>
  <c r="Y55" i="4"/>
  <c r="Q55" i="4"/>
  <c r="I55" i="4"/>
  <c r="W55" i="4"/>
  <c r="O55" i="4"/>
  <c r="G55" i="4"/>
  <c r="AC55" i="4"/>
  <c r="U55" i="4"/>
  <c r="M55" i="4"/>
  <c r="AA55" i="4"/>
  <c r="S55" i="4"/>
  <c r="K55" i="4"/>
  <c r="AA36" i="4"/>
  <c r="S36" i="4"/>
  <c r="K36" i="4"/>
  <c r="Y36" i="4"/>
  <c r="Q36" i="4"/>
  <c r="I36" i="4"/>
  <c r="W36" i="4"/>
  <c r="O36" i="4"/>
  <c r="G36" i="4"/>
  <c r="AC36" i="4"/>
  <c r="U36" i="4"/>
  <c r="M36" i="4"/>
  <c r="AC56" i="4"/>
  <c r="U56" i="4"/>
  <c r="M56" i="4"/>
  <c r="AA56" i="4"/>
  <c r="S56" i="4"/>
  <c r="K56" i="4"/>
  <c r="Y56" i="4"/>
  <c r="Q56" i="4"/>
  <c r="I56" i="4"/>
  <c r="W56" i="4"/>
  <c r="O56" i="4"/>
  <c r="G56" i="4"/>
  <c r="Y70" i="4"/>
  <c r="Q70" i="4"/>
  <c r="I70" i="4"/>
  <c r="W70" i="4"/>
  <c r="O70" i="4"/>
  <c r="G70" i="4"/>
  <c r="AC70" i="4"/>
  <c r="U70" i="4"/>
  <c r="M70" i="4"/>
  <c r="AA70" i="4"/>
  <c r="K70" i="4"/>
  <c r="S70" i="4"/>
  <c r="W81" i="4"/>
  <c r="O81" i="4"/>
  <c r="AA81" i="4"/>
  <c r="S81" i="4"/>
  <c r="I81" i="4"/>
  <c r="U81" i="4"/>
  <c r="G81" i="4"/>
  <c r="Q81" i="4"/>
  <c r="AC81" i="4"/>
  <c r="M81" i="4"/>
  <c r="Y81" i="4"/>
  <c r="K81" i="4"/>
  <c r="AC94" i="4"/>
  <c r="U94" i="4"/>
  <c r="M94" i="4"/>
  <c r="AA94" i="4"/>
  <c r="S94" i="4"/>
  <c r="K94" i="4"/>
  <c r="Y94" i="4"/>
  <c r="Q94" i="4"/>
  <c r="I94" i="4"/>
  <c r="W94" i="4"/>
  <c r="O94" i="4"/>
  <c r="G94" i="4"/>
  <c r="Y57" i="4"/>
  <c r="Q57" i="4"/>
  <c r="I57" i="4"/>
  <c r="W57" i="4"/>
  <c r="O57" i="4"/>
  <c r="G57" i="4"/>
  <c r="AC57" i="4"/>
  <c r="U57" i="4"/>
  <c r="M57" i="4"/>
  <c r="AA57" i="4"/>
  <c r="S57" i="4"/>
  <c r="K57" i="4"/>
  <c r="W15" i="4"/>
  <c r="O15" i="4"/>
  <c r="G15" i="4"/>
  <c r="S15" i="4"/>
  <c r="AA15" i="4"/>
  <c r="U15" i="4"/>
  <c r="M15" i="4"/>
  <c r="K15" i="4"/>
  <c r="Y15" i="4"/>
  <c r="Q15" i="4"/>
  <c r="I15" i="4"/>
  <c r="AC45" i="4"/>
  <c r="U45" i="4"/>
  <c r="M45" i="4"/>
  <c r="AA45" i="4"/>
  <c r="S45" i="4"/>
  <c r="K45" i="4"/>
  <c r="Y45" i="4"/>
  <c r="G45" i="4"/>
  <c r="W45" i="4"/>
  <c r="Q45" i="4"/>
  <c r="O45" i="4"/>
  <c r="I45" i="4"/>
  <c r="AA38" i="4"/>
  <c r="S38" i="4"/>
  <c r="K38" i="4"/>
  <c r="Y38" i="4"/>
  <c r="Q38" i="4"/>
  <c r="I38" i="4"/>
  <c r="W38" i="4"/>
  <c r="O38" i="4"/>
  <c r="G38" i="4"/>
  <c r="AC38" i="4"/>
  <c r="U38" i="4"/>
  <c r="M38" i="4"/>
  <c r="Y62" i="4"/>
  <c r="I62" i="4"/>
  <c r="W62" i="4"/>
  <c r="G62" i="4"/>
  <c r="U62" i="4"/>
  <c r="S62" i="4"/>
  <c r="Q62" i="4"/>
  <c r="O62" i="4"/>
  <c r="AA62" i="4"/>
  <c r="K62" i="4"/>
  <c r="AC62" i="4"/>
  <c r="M62" i="4"/>
  <c r="AC58" i="4"/>
  <c r="U58" i="4"/>
  <c r="M58" i="4"/>
  <c r="AA58" i="4"/>
  <c r="S58" i="4"/>
  <c r="K58" i="4"/>
  <c r="Y58" i="4"/>
  <c r="Q58" i="4"/>
  <c r="I58" i="4"/>
  <c r="W58" i="4"/>
  <c r="O58" i="4"/>
  <c r="G58" i="4"/>
  <c r="AA79" i="4"/>
  <c r="S79" i="4"/>
  <c r="K79" i="4"/>
  <c r="Y79" i="4"/>
  <c r="Q79" i="4"/>
  <c r="I79" i="4"/>
  <c r="W79" i="4"/>
  <c r="O79" i="4"/>
  <c r="G79" i="4"/>
  <c r="AC79" i="4"/>
  <c r="U79" i="4"/>
  <c r="M79" i="4"/>
  <c r="Y22" i="4"/>
  <c r="W22" i="4"/>
  <c r="O22" i="4"/>
  <c r="AA22" i="4"/>
  <c r="S22" i="4"/>
  <c r="K22" i="4"/>
  <c r="I22" i="4"/>
  <c r="AC22" i="4"/>
  <c r="Q22" i="4"/>
  <c r="G22" i="4"/>
  <c r="M22" i="4"/>
  <c r="U22" i="4"/>
  <c r="S12" i="4"/>
  <c r="K12" i="4"/>
  <c r="Q12" i="4"/>
  <c r="I12" i="4"/>
  <c r="O12" i="4"/>
  <c r="G12" i="4"/>
  <c r="U12" i="4"/>
  <c r="M12" i="4"/>
  <c r="I6" i="4"/>
  <c r="G6" i="4"/>
  <c r="W18" i="4"/>
  <c r="O18" i="4"/>
  <c r="G18" i="4"/>
  <c r="S18" i="4"/>
  <c r="I18" i="4"/>
  <c r="AC18" i="4"/>
  <c r="U18" i="4"/>
  <c r="M18" i="4"/>
  <c r="Q18" i="4"/>
  <c r="AA18" i="4"/>
  <c r="Y18" i="4"/>
  <c r="K18" i="4"/>
  <c r="AC47" i="4"/>
  <c r="U47" i="4"/>
  <c r="M47" i="4"/>
  <c r="AA47" i="4"/>
  <c r="S47" i="4"/>
  <c r="K47" i="4"/>
  <c r="Y47" i="4"/>
  <c r="G47" i="4"/>
  <c r="W47" i="4"/>
  <c r="Q47" i="4"/>
  <c r="O47" i="4"/>
  <c r="I47" i="4"/>
  <c r="Y40" i="4"/>
  <c r="Q40" i="4"/>
  <c r="W40" i="4"/>
  <c r="U40" i="4"/>
  <c r="K40" i="4"/>
  <c r="AC40" i="4"/>
  <c r="S40" i="4"/>
  <c r="I40" i="4"/>
  <c r="AA40" i="4"/>
  <c r="G40" i="4"/>
  <c r="M40" i="4"/>
  <c r="O40" i="4"/>
  <c r="AA80" i="4"/>
  <c r="S80" i="4"/>
  <c r="K80" i="4"/>
  <c r="W80" i="4"/>
  <c r="O80" i="4"/>
  <c r="G80" i="4"/>
  <c r="AC80" i="4"/>
  <c r="Q80" i="4"/>
  <c r="Y80" i="4"/>
  <c r="M80" i="4"/>
  <c r="I80" i="4"/>
  <c r="U80" i="4"/>
  <c r="Y82" i="4"/>
  <c r="Q82" i="4"/>
  <c r="I82" i="4"/>
  <c r="W82" i="4"/>
  <c r="O82" i="4"/>
  <c r="AC82" i="4"/>
  <c r="U82" i="4"/>
  <c r="M82" i="4"/>
  <c r="AA82" i="4"/>
  <c r="G82" i="4"/>
  <c r="S82" i="4"/>
  <c r="K82" i="4"/>
  <c r="Y90" i="4"/>
  <c r="Q90" i="4"/>
  <c r="I90" i="4"/>
  <c r="W90" i="4"/>
  <c r="O90" i="4"/>
  <c r="G90" i="4"/>
  <c r="AC90" i="4"/>
  <c r="U90" i="4"/>
  <c r="M90" i="4"/>
  <c r="AA90" i="4"/>
  <c r="S90" i="4"/>
  <c r="K90" i="4"/>
  <c r="W89" i="4"/>
  <c r="O89" i="4"/>
  <c r="G89" i="4"/>
  <c r="AC89" i="4"/>
  <c r="U89" i="4"/>
  <c r="M89" i="4"/>
  <c r="AA89" i="4"/>
  <c r="S89" i="4"/>
  <c r="K89" i="4"/>
  <c r="Y89" i="4"/>
  <c r="Q89" i="4"/>
  <c r="I89" i="4"/>
  <c r="AA85" i="4"/>
  <c r="S85" i="4"/>
  <c r="K85" i="4"/>
  <c r="W85" i="4"/>
  <c r="O85" i="4"/>
  <c r="G85" i="4"/>
  <c r="U85" i="4"/>
  <c r="Q85" i="4"/>
  <c r="M85" i="4"/>
  <c r="I85" i="4"/>
  <c r="Y85" i="4"/>
  <c r="AC85" i="4"/>
  <c r="AA101" i="4"/>
  <c r="S101" i="4"/>
  <c r="K101" i="4"/>
  <c r="Y101" i="4"/>
  <c r="Q101" i="4"/>
  <c r="I101" i="4"/>
  <c r="W101" i="4"/>
  <c r="O101" i="4"/>
  <c r="G101" i="4"/>
  <c r="AC101" i="4"/>
  <c r="U101" i="4"/>
  <c r="M101" i="4"/>
  <c r="Y14" i="4"/>
  <c r="Q14" i="4"/>
  <c r="I14" i="4"/>
  <c r="W14" i="4"/>
  <c r="O14" i="4"/>
  <c r="G14" i="4"/>
  <c r="U14" i="4"/>
  <c r="M14" i="4"/>
  <c r="S14" i="4"/>
  <c r="K14" i="4"/>
  <c r="Q10" i="4"/>
  <c r="I10" i="4"/>
  <c r="O10" i="4"/>
  <c r="G10" i="4"/>
  <c r="M10" i="4"/>
  <c r="K10" i="4"/>
  <c r="AA30" i="4"/>
  <c r="S30" i="4"/>
  <c r="K30" i="4"/>
  <c r="Y30" i="4"/>
  <c r="Q30" i="4"/>
  <c r="I30" i="4"/>
  <c r="AC30" i="4"/>
  <c r="U30" i="4"/>
  <c r="M30" i="4"/>
  <c r="W30" i="4"/>
  <c r="G30" i="4"/>
  <c r="O30" i="4"/>
  <c r="AA28" i="4"/>
  <c r="S28" i="4"/>
  <c r="K28" i="4"/>
  <c r="Y28" i="4"/>
  <c r="Q28" i="4"/>
  <c r="I28" i="4"/>
  <c r="AC28" i="4"/>
  <c r="U28" i="4"/>
  <c r="M28" i="4"/>
  <c r="O28" i="4"/>
  <c r="W28" i="4"/>
  <c r="G28" i="4"/>
  <c r="AC49" i="4"/>
  <c r="U49" i="4"/>
  <c r="M49" i="4"/>
  <c r="AA49" i="4"/>
  <c r="S49" i="4"/>
  <c r="K49" i="4"/>
  <c r="Y49" i="4"/>
  <c r="G49" i="4"/>
  <c r="W49" i="4"/>
  <c r="Q49" i="4"/>
  <c r="O49" i="4"/>
  <c r="I49" i="4"/>
  <c r="AC41" i="4"/>
  <c r="U41" i="4"/>
  <c r="M41" i="4"/>
  <c r="AA41" i="4"/>
  <c r="S41" i="4"/>
  <c r="O41" i="4"/>
  <c r="Y41" i="4"/>
  <c r="K41" i="4"/>
  <c r="W41" i="4"/>
  <c r="I41" i="4"/>
  <c r="Q41" i="4"/>
  <c r="G41" i="4"/>
  <c r="Y46" i="4"/>
  <c r="Q46" i="4"/>
  <c r="I46" i="4"/>
  <c r="W46" i="4"/>
  <c r="O46" i="4"/>
  <c r="G46" i="4"/>
  <c r="M46" i="4"/>
  <c r="K46" i="4"/>
  <c r="AC46" i="4"/>
  <c r="AA46" i="4"/>
  <c r="S46" i="4"/>
  <c r="U46" i="4"/>
  <c r="G7" i="4"/>
  <c r="K7" i="4"/>
  <c r="I7" i="4"/>
  <c r="AC43" i="4"/>
  <c r="U43" i="4"/>
  <c r="M43" i="4"/>
  <c r="AA43" i="4"/>
  <c r="S43" i="4"/>
  <c r="K43" i="4"/>
  <c r="Q43" i="4"/>
  <c r="O43" i="4"/>
  <c r="Y43" i="4"/>
  <c r="I43" i="4"/>
  <c r="W43" i="4"/>
  <c r="G43" i="4"/>
  <c r="Y65" i="4"/>
  <c r="Q65" i="4"/>
  <c r="I65" i="4"/>
  <c r="W65" i="4"/>
  <c r="O65" i="4"/>
  <c r="G65" i="4"/>
  <c r="AC65" i="4"/>
  <c r="U65" i="4"/>
  <c r="M65" i="4"/>
  <c r="AA65" i="4"/>
  <c r="S65" i="4"/>
  <c r="K65" i="4"/>
  <c r="Y52" i="4"/>
  <c r="Q52" i="4"/>
  <c r="I52" i="4"/>
  <c r="W52" i="4"/>
  <c r="O52" i="4"/>
  <c r="G52" i="4"/>
  <c r="M52" i="4"/>
  <c r="K52" i="4"/>
  <c r="AC52" i="4"/>
  <c r="AA52" i="4"/>
  <c r="S52" i="4"/>
  <c r="U52" i="4"/>
  <c r="Q11" i="4"/>
  <c r="I11" i="4"/>
  <c r="M11" i="4"/>
  <c r="O11" i="4"/>
  <c r="G11" i="4"/>
  <c r="S11" i="4"/>
  <c r="K11" i="4"/>
  <c r="Y42" i="4"/>
  <c r="Q42" i="4"/>
  <c r="I42" i="4"/>
  <c r="W42" i="4"/>
  <c r="O42" i="4"/>
  <c r="G42" i="4"/>
  <c r="AC42" i="4"/>
  <c r="M42" i="4"/>
  <c r="AA42" i="4"/>
  <c r="K42" i="4"/>
  <c r="U42" i="4"/>
  <c r="S42" i="4"/>
  <c r="Y59" i="4"/>
  <c r="Q59" i="4"/>
  <c r="I59" i="4"/>
  <c r="W59" i="4"/>
  <c r="O59" i="4"/>
  <c r="G59" i="4"/>
  <c r="AC59" i="4"/>
  <c r="U59" i="4"/>
  <c r="M59" i="4"/>
  <c r="AA59" i="4"/>
  <c r="S59" i="4"/>
  <c r="K59" i="4"/>
  <c r="AC51" i="4"/>
  <c r="U51" i="4"/>
  <c r="M51" i="4"/>
  <c r="AA51" i="4"/>
  <c r="S51" i="4"/>
  <c r="K51" i="4"/>
  <c r="Y51" i="4"/>
  <c r="G51" i="4"/>
  <c r="W51" i="4"/>
  <c r="Q51" i="4"/>
  <c r="O51" i="4"/>
  <c r="I51" i="4"/>
  <c r="Y44" i="4"/>
  <c r="Q44" i="4"/>
  <c r="I44" i="4"/>
  <c r="W44" i="4"/>
  <c r="O44" i="4"/>
  <c r="G44" i="4"/>
  <c r="S44" i="4"/>
  <c r="AC44" i="4"/>
  <c r="M44" i="4"/>
  <c r="AA44" i="4"/>
  <c r="K44" i="4"/>
  <c r="U44" i="4"/>
  <c r="Y48" i="4"/>
  <c r="Q48" i="4"/>
  <c r="I48" i="4"/>
  <c r="W48" i="4"/>
  <c r="O48" i="4"/>
  <c r="G48" i="4"/>
  <c r="M48" i="4"/>
  <c r="K48" i="4"/>
  <c r="AC48" i="4"/>
  <c r="AA48" i="4"/>
  <c r="S48" i="4"/>
  <c r="U48" i="4"/>
  <c r="AA68" i="4"/>
  <c r="S68" i="4"/>
  <c r="K68" i="4"/>
  <c r="Y68" i="4"/>
  <c r="Q68" i="4"/>
  <c r="I68" i="4"/>
  <c r="W68" i="4"/>
  <c r="O68" i="4"/>
  <c r="G68" i="4"/>
  <c r="AC68" i="4"/>
  <c r="U68" i="4"/>
  <c r="M68" i="4"/>
  <c r="AA93" i="4"/>
  <c r="S93" i="4"/>
  <c r="K93" i="4"/>
  <c r="Y93" i="4"/>
  <c r="Q93" i="4"/>
  <c r="I93" i="4"/>
  <c r="W93" i="4"/>
  <c r="O93" i="4"/>
  <c r="G93" i="4"/>
  <c r="U93" i="4"/>
  <c r="M93" i="4"/>
  <c r="AC93" i="4"/>
  <c r="W97" i="4"/>
  <c r="O97" i="4"/>
  <c r="G97" i="4"/>
  <c r="AC97" i="4"/>
  <c r="U97" i="4"/>
  <c r="M97" i="4"/>
  <c r="AA97" i="4"/>
  <c r="S97" i="4"/>
  <c r="K97" i="4"/>
  <c r="Y97" i="4"/>
  <c r="I97" i="4"/>
  <c r="Q97" i="4"/>
  <c r="AA16" i="4"/>
  <c r="S16" i="4"/>
  <c r="K16" i="4"/>
  <c r="Y16" i="4"/>
  <c r="Q16" i="4"/>
  <c r="I16" i="4"/>
  <c r="AC16" i="4"/>
  <c r="O16" i="4"/>
  <c r="W16" i="4"/>
  <c r="G16" i="4"/>
  <c r="M16" i="4"/>
  <c r="U16" i="4"/>
  <c r="O27" i="3"/>
  <c r="Y27" i="3"/>
  <c r="K27" i="3"/>
  <c r="U27" i="3"/>
  <c r="S27" i="3"/>
  <c r="AC27" i="3"/>
  <c r="AA27" i="3"/>
  <c r="AC60" i="3"/>
  <c r="I27" i="3"/>
  <c r="Y60" i="3"/>
  <c r="M27" i="3"/>
  <c r="I60" i="3"/>
  <c r="S60" i="3"/>
  <c r="AA60" i="3"/>
  <c r="M60" i="3"/>
  <c r="U60" i="3"/>
  <c r="W60" i="3"/>
  <c r="AC80" i="3"/>
  <c r="K60" i="3"/>
  <c r="Q60" i="3"/>
  <c r="K80" i="3"/>
  <c r="U80" i="3"/>
  <c r="G60" i="3"/>
  <c r="Y80" i="3"/>
  <c r="M10" i="3"/>
  <c r="Q10" i="3"/>
  <c r="I10" i="3"/>
  <c r="O10" i="3"/>
  <c r="G10" i="3"/>
  <c r="K10" i="3"/>
  <c r="W20" i="3"/>
  <c r="O20" i="3"/>
  <c r="G20" i="3"/>
  <c r="AC20" i="3"/>
  <c r="U20" i="3"/>
  <c r="M20" i="3"/>
  <c r="AA20" i="3"/>
  <c r="S20" i="3"/>
  <c r="Y20" i="3"/>
  <c r="Q20" i="3"/>
  <c r="I20" i="3"/>
  <c r="K20" i="3"/>
  <c r="S16" i="3"/>
  <c r="W16" i="3"/>
  <c r="O16" i="3"/>
  <c r="G16" i="3"/>
  <c r="AA16" i="3"/>
  <c r="AC16" i="3"/>
  <c r="U16" i="3"/>
  <c r="M16" i="3"/>
  <c r="K16" i="3"/>
  <c r="Y16" i="3"/>
  <c r="Q16" i="3"/>
  <c r="I16" i="3"/>
  <c r="Q13" i="3"/>
  <c r="I13" i="3"/>
  <c r="W13" i="3"/>
  <c r="O13" i="3"/>
  <c r="G13" i="3"/>
  <c r="K13" i="3"/>
  <c r="U13" i="3"/>
  <c r="M13" i="3"/>
  <c r="S13" i="3"/>
  <c r="I6" i="3"/>
  <c r="G6" i="3"/>
  <c r="Y21" i="3"/>
  <c r="Q21" i="3"/>
  <c r="I21" i="3"/>
  <c r="W21" i="3"/>
  <c r="O21" i="3"/>
  <c r="G21" i="3"/>
  <c r="AC21" i="3"/>
  <c r="U21" i="3"/>
  <c r="M21" i="3"/>
  <c r="AA21" i="3"/>
  <c r="S21" i="3"/>
  <c r="K21" i="3"/>
  <c r="AC38" i="3"/>
  <c r="U38" i="3"/>
  <c r="O38" i="3"/>
  <c r="G38" i="3"/>
  <c r="W38" i="3"/>
  <c r="M38" i="3"/>
  <c r="S38" i="3"/>
  <c r="K38" i="3"/>
  <c r="Y38" i="3"/>
  <c r="I38" i="3"/>
  <c r="AA38" i="3"/>
  <c r="Q38" i="3"/>
  <c r="Y39" i="3"/>
  <c r="Q39" i="3"/>
  <c r="I39" i="3"/>
  <c r="G39" i="3"/>
  <c r="AA39" i="3"/>
  <c r="O39" i="3"/>
  <c r="M39" i="3"/>
  <c r="W39" i="3"/>
  <c r="U39" i="3"/>
  <c r="K39" i="3"/>
  <c r="AC39" i="3"/>
  <c r="S39" i="3"/>
  <c r="AC55" i="3"/>
  <c r="U55" i="3"/>
  <c r="M55" i="3"/>
  <c r="AA55" i="3"/>
  <c r="S55" i="3"/>
  <c r="K55" i="3"/>
  <c r="Y55" i="3"/>
  <c r="Q55" i="3"/>
  <c r="I55" i="3"/>
  <c r="W55" i="3"/>
  <c r="O55" i="3"/>
  <c r="G55" i="3"/>
  <c r="Y82" i="3"/>
  <c r="Q82" i="3"/>
  <c r="I82" i="3"/>
  <c r="W82" i="3"/>
  <c r="O82" i="3"/>
  <c r="G82" i="3"/>
  <c r="AC82" i="3"/>
  <c r="U82" i="3"/>
  <c r="M82" i="3"/>
  <c r="AA82" i="3"/>
  <c r="S82" i="3"/>
  <c r="K82" i="3"/>
  <c r="W26" i="3"/>
  <c r="O26" i="3"/>
  <c r="G26" i="3"/>
  <c r="AA26" i="3"/>
  <c r="S26" i="3"/>
  <c r="K26" i="3"/>
  <c r="U26" i="3"/>
  <c r="Q26" i="3"/>
  <c r="M26" i="3"/>
  <c r="AC26" i="3"/>
  <c r="I26" i="3"/>
  <c r="Y26" i="3"/>
  <c r="AC44" i="3"/>
  <c r="U44" i="3"/>
  <c r="M44" i="3"/>
  <c r="AA44" i="3"/>
  <c r="S44" i="3"/>
  <c r="K44" i="3"/>
  <c r="W44" i="3"/>
  <c r="G44" i="3"/>
  <c r="Q44" i="3"/>
  <c r="O44" i="3"/>
  <c r="Y44" i="3"/>
  <c r="I44" i="3"/>
  <c r="W97" i="3"/>
  <c r="O97" i="3"/>
  <c r="G97" i="3"/>
  <c r="AC97" i="3"/>
  <c r="U97" i="3"/>
  <c r="AA97" i="3"/>
  <c r="S97" i="3"/>
  <c r="K97" i="3"/>
  <c r="Y97" i="3"/>
  <c r="Q97" i="3"/>
  <c r="I97" i="3"/>
  <c r="M97" i="3"/>
  <c r="W30" i="3"/>
  <c r="O30" i="3"/>
  <c r="G30" i="3"/>
  <c r="AA30" i="3"/>
  <c r="S30" i="3"/>
  <c r="K30" i="3"/>
  <c r="AC30" i="3"/>
  <c r="I30" i="3"/>
  <c r="Y30" i="3"/>
  <c r="U30" i="3"/>
  <c r="Q30" i="3"/>
  <c r="M30" i="3"/>
  <c r="Y17" i="3"/>
  <c r="Q17" i="3"/>
  <c r="I17" i="3"/>
  <c r="U17" i="3"/>
  <c r="W17" i="3"/>
  <c r="O17" i="3"/>
  <c r="G17" i="3"/>
  <c r="AC17" i="3"/>
  <c r="M17" i="3"/>
  <c r="AA17" i="3"/>
  <c r="S17" i="3"/>
  <c r="K17" i="3"/>
  <c r="Y24" i="3"/>
  <c r="Q24" i="3"/>
  <c r="I24" i="3"/>
  <c r="AC24" i="3"/>
  <c r="U24" i="3"/>
  <c r="M24" i="3"/>
  <c r="S24" i="3"/>
  <c r="O24" i="3"/>
  <c r="K24" i="3"/>
  <c r="G24" i="3"/>
  <c r="AA24" i="3"/>
  <c r="W24" i="3"/>
  <c r="S11" i="3"/>
  <c r="M11" i="3"/>
  <c r="K11" i="3"/>
  <c r="I11" i="3"/>
  <c r="Q11" i="3"/>
  <c r="O11" i="3"/>
  <c r="G11" i="3"/>
  <c r="Y54" i="3"/>
  <c r="Q54" i="3"/>
  <c r="I54" i="3"/>
  <c r="W54" i="3"/>
  <c r="O54" i="3"/>
  <c r="G54" i="3"/>
  <c r="AC54" i="3"/>
  <c r="U54" i="3"/>
  <c r="M54" i="3"/>
  <c r="AA54" i="3"/>
  <c r="S54" i="3"/>
  <c r="K54" i="3"/>
  <c r="AC40" i="3"/>
  <c r="U40" i="3"/>
  <c r="M40" i="3"/>
  <c r="I40" i="3"/>
  <c r="S40" i="3"/>
  <c r="Q40" i="3"/>
  <c r="G40" i="3"/>
  <c r="AA40" i="3"/>
  <c r="Y40" i="3"/>
  <c r="O40" i="3"/>
  <c r="K40" i="3"/>
  <c r="W40" i="3"/>
  <c r="Y45" i="3"/>
  <c r="Q45" i="3"/>
  <c r="I45" i="3"/>
  <c r="W45" i="3"/>
  <c r="O45" i="3"/>
  <c r="G45" i="3"/>
  <c r="U45" i="3"/>
  <c r="S45" i="3"/>
  <c r="AC45" i="3"/>
  <c r="M45" i="3"/>
  <c r="AA45" i="3"/>
  <c r="K45" i="3"/>
  <c r="Y58" i="3"/>
  <c r="Q58" i="3"/>
  <c r="I58" i="3"/>
  <c r="W58" i="3"/>
  <c r="O58" i="3"/>
  <c r="G58" i="3"/>
  <c r="AC58" i="3"/>
  <c r="U58" i="3"/>
  <c r="M58" i="3"/>
  <c r="AA58" i="3"/>
  <c r="S58" i="3"/>
  <c r="K58" i="3"/>
  <c r="AC59" i="3"/>
  <c r="U59" i="3"/>
  <c r="M59" i="3"/>
  <c r="AA59" i="3"/>
  <c r="S59" i="3"/>
  <c r="K59" i="3"/>
  <c r="Y59" i="3"/>
  <c r="Q59" i="3"/>
  <c r="I59" i="3"/>
  <c r="W59" i="3"/>
  <c r="O59" i="3"/>
  <c r="G59" i="3"/>
  <c r="AC71" i="3"/>
  <c r="U71" i="3"/>
  <c r="M71" i="3"/>
  <c r="AA71" i="3"/>
  <c r="S71" i="3"/>
  <c r="K71" i="3"/>
  <c r="Y71" i="3"/>
  <c r="Q71" i="3"/>
  <c r="I71" i="3"/>
  <c r="W71" i="3"/>
  <c r="O71" i="3"/>
  <c r="G71" i="3"/>
  <c r="AA18" i="3"/>
  <c r="S18" i="3"/>
  <c r="K18" i="3"/>
  <c r="G18" i="3"/>
  <c r="Y18" i="3"/>
  <c r="Q18" i="3"/>
  <c r="I18" i="3"/>
  <c r="W18" i="3"/>
  <c r="AC18" i="3"/>
  <c r="U18" i="3"/>
  <c r="M18" i="3"/>
  <c r="O18" i="3"/>
  <c r="G7" i="3"/>
  <c r="K7" i="3"/>
  <c r="I7" i="3"/>
  <c r="W61" i="3"/>
  <c r="AA61" i="3"/>
  <c r="AC61" i="3"/>
  <c r="S61" i="3"/>
  <c r="K61" i="3"/>
  <c r="Q61" i="3"/>
  <c r="I61" i="3"/>
  <c r="Y61" i="3"/>
  <c r="O61" i="3"/>
  <c r="G61" i="3"/>
  <c r="U61" i="3"/>
  <c r="M61" i="3"/>
  <c r="AA65" i="3"/>
  <c r="S65" i="3"/>
  <c r="K65" i="3"/>
  <c r="Y65" i="3"/>
  <c r="Q65" i="3"/>
  <c r="I65" i="3"/>
  <c r="W65" i="3"/>
  <c r="O65" i="3"/>
  <c r="G65" i="3"/>
  <c r="AC65" i="3"/>
  <c r="U65" i="3"/>
  <c r="M65" i="3"/>
  <c r="W81" i="3"/>
  <c r="O81" i="3"/>
  <c r="G81" i="3"/>
  <c r="AA81" i="3"/>
  <c r="S81" i="3"/>
  <c r="K81" i="3"/>
  <c r="Q81" i="3"/>
  <c r="M81" i="3"/>
  <c r="AC81" i="3"/>
  <c r="I81" i="3"/>
  <c r="U81" i="3"/>
  <c r="Y81" i="3"/>
  <c r="W14" i="3"/>
  <c r="O14" i="3"/>
  <c r="G14" i="3"/>
  <c r="Q14" i="3"/>
  <c r="Y14" i="3"/>
  <c r="U14" i="3"/>
  <c r="M14" i="3"/>
  <c r="S14" i="3"/>
  <c r="K14" i="3"/>
  <c r="I14" i="3"/>
  <c r="AC63" i="3"/>
  <c r="U63" i="3"/>
  <c r="M63" i="3"/>
  <c r="AA63" i="3"/>
  <c r="Y63" i="3"/>
  <c r="Q63" i="3"/>
  <c r="I63" i="3"/>
  <c r="W63" i="3"/>
  <c r="K63" i="3"/>
  <c r="S63" i="3"/>
  <c r="G63" i="3"/>
  <c r="O63" i="3"/>
  <c r="AC19" i="3"/>
  <c r="U19" i="3"/>
  <c r="M19" i="3"/>
  <c r="AA19" i="3"/>
  <c r="S19" i="3"/>
  <c r="K19" i="3"/>
  <c r="Y19" i="3"/>
  <c r="Q19" i="3"/>
  <c r="I19" i="3"/>
  <c r="W19" i="3"/>
  <c r="O19" i="3"/>
  <c r="G19" i="3"/>
  <c r="AC46" i="3"/>
  <c r="U46" i="3"/>
  <c r="M46" i="3"/>
  <c r="AA46" i="3"/>
  <c r="S46" i="3"/>
  <c r="K46" i="3"/>
  <c r="Y46" i="3"/>
  <c r="I46" i="3"/>
  <c r="W46" i="3"/>
  <c r="G46" i="3"/>
  <c r="Q46" i="3"/>
  <c r="O46" i="3"/>
  <c r="AC42" i="3"/>
  <c r="U42" i="3"/>
  <c r="M42" i="3"/>
  <c r="AA42" i="3"/>
  <c r="Y42" i="3"/>
  <c r="O42" i="3"/>
  <c r="W42" i="3"/>
  <c r="K42" i="3"/>
  <c r="I42" i="3"/>
  <c r="Q42" i="3"/>
  <c r="G42" i="3"/>
  <c r="S42" i="3"/>
  <c r="Y90" i="3"/>
  <c r="Q90" i="3"/>
  <c r="I90" i="3"/>
  <c r="W90" i="3"/>
  <c r="O90" i="3"/>
  <c r="G90" i="3"/>
  <c r="AC90" i="3"/>
  <c r="U90" i="3"/>
  <c r="M90" i="3"/>
  <c r="AA90" i="3"/>
  <c r="S90" i="3"/>
  <c r="K90" i="3"/>
  <c r="AC94" i="3"/>
  <c r="U94" i="3"/>
  <c r="M94" i="3"/>
  <c r="AA94" i="3"/>
  <c r="S94" i="3"/>
  <c r="K94" i="3"/>
  <c r="Y94" i="3"/>
  <c r="Q94" i="3"/>
  <c r="I94" i="3"/>
  <c r="W94" i="3"/>
  <c r="O94" i="3"/>
  <c r="G94" i="3"/>
  <c r="AA101" i="3"/>
  <c r="S101" i="3"/>
  <c r="K101" i="3"/>
  <c r="Y101" i="3"/>
  <c r="Q101" i="3"/>
  <c r="I101" i="3"/>
  <c r="W101" i="3"/>
  <c r="O101" i="3"/>
  <c r="G101" i="3"/>
  <c r="AC101" i="3"/>
  <c r="U101" i="3"/>
  <c r="M101" i="3"/>
  <c r="AC102" i="3"/>
  <c r="U102" i="3"/>
  <c r="M102" i="3"/>
  <c r="AA102" i="3"/>
  <c r="S102" i="3"/>
  <c r="K102" i="3"/>
  <c r="Y102" i="3"/>
  <c r="Q102" i="3"/>
  <c r="I102" i="3"/>
  <c r="W102" i="3"/>
  <c r="O102" i="3"/>
  <c r="G102" i="3"/>
  <c r="W34" i="3"/>
  <c r="O34" i="3"/>
  <c r="G34" i="3"/>
  <c r="AC34" i="3"/>
  <c r="U34" i="3"/>
  <c r="M34" i="3"/>
  <c r="AA34" i="3"/>
  <c r="S34" i="3"/>
  <c r="K34" i="3"/>
  <c r="Y34" i="3"/>
  <c r="Q34" i="3"/>
  <c r="I34" i="3"/>
  <c r="W28" i="3"/>
  <c r="O28" i="3"/>
  <c r="G28" i="3"/>
  <c r="AA28" i="3"/>
  <c r="S28" i="3"/>
  <c r="K28" i="3"/>
  <c r="M28" i="3"/>
  <c r="Y28" i="3"/>
  <c r="U28" i="3"/>
  <c r="Q28" i="3"/>
  <c r="AC28" i="3"/>
  <c r="I28" i="3"/>
  <c r="Y64" i="3"/>
  <c r="I64" i="3"/>
  <c r="W64" i="3"/>
  <c r="G64" i="3"/>
  <c r="U64" i="3"/>
  <c r="S64" i="3"/>
  <c r="Q64" i="3"/>
  <c r="O64" i="3"/>
  <c r="AA64" i="3"/>
  <c r="K64" i="3"/>
  <c r="AC64" i="3"/>
  <c r="M64" i="3"/>
  <c r="AA73" i="3"/>
  <c r="S73" i="3"/>
  <c r="K73" i="3"/>
  <c r="Y73" i="3"/>
  <c r="Q73" i="3"/>
  <c r="I73" i="3"/>
  <c r="W73" i="3"/>
  <c r="O73" i="3"/>
  <c r="G73" i="3"/>
  <c r="AC73" i="3"/>
  <c r="U73" i="3"/>
  <c r="M73" i="3"/>
  <c r="AA33" i="3"/>
  <c r="S33" i="3"/>
  <c r="K33" i="3"/>
  <c r="W33" i="3"/>
  <c r="O33" i="3"/>
  <c r="G33" i="3"/>
  <c r="AC33" i="3"/>
  <c r="M33" i="3"/>
  <c r="Y33" i="3"/>
  <c r="U33" i="3"/>
  <c r="Q33" i="3"/>
  <c r="I33" i="3"/>
  <c r="Y47" i="3"/>
  <c r="Q47" i="3"/>
  <c r="I47" i="3"/>
  <c r="W47" i="3"/>
  <c r="O47" i="3"/>
  <c r="G47" i="3"/>
  <c r="AA47" i="3"/>
  <c r="K47" i="3"/>
  <c r="U47" i="3"/>
  <c r="S47" i="3"/>
  <c r="AC47" i="3"/>
  <c r="M47" i="3"/>
  <c r="AA29" i="3"/>
  <c r="S29" i="3"/>
  <c r="K29" i="3"/>
  <c r="W29" i="3"/>
  <c r="O29" i="3"/>
  <c r="G29" i="3"/>
  <c r="Q29" i="3"/>
  <c r="Y29" i="3"/>
  <c r="M29" i="3"/>
  <c r="I29" i="3"/>
  <c r="AC29" i="3"/>
  <c r="U29" i="3"/>
  <c r="M9" i="3"/>
  <c r="G9" i="3"/>
  <c r="O9" i="3"/>
  <c r="K9" i="3"/>
  <c r="I9" i="3"/>
  <c r="AF9" i="3"/>
  <c r="Y51" i="3"/>
  <c r="Q51" i="3"/>
  <c r="I51" i="3"/>
  <c r="W51" i="3"/>
  <c r="O51" i="3"/>
  <c r="G51" i="3"/>
  <c r="AC51" i="3"/>
  <c r="M51" i="3"/>
  <c r="AA51" i="3"/>
  <c r="K51" i="3"/>
  <c r="U51" i="3"/>
  <c r="S51" i="3"/>
  <c r="AA35" i="3"/>
  <c r="S35" i="3"/>
  <c r="K35" i="3"/>
  <c r="Y35" i="3"/>
  <c r="Q35" i="3"/>
  <c r="I35" i="3"/>
  <c r="W35" i="3"/>
  <c r="O35" i="3"/>
  <c r="G35" i="3"/>
  <c r="AC35" i="3"/>
  <c r="U35" i="3"/>
  <c r="M35" i="3"/>
  <c r="Y49" i="3"/>
  <c r="Q49" i="3"/>
  <c r="I49" i="3"/>
  <c r="W49" i="3"/>
  <c r="O49" i="3"/>
  <c r="G49" i="3"/>
  <c r="AA49" i="3"/>
  <c r="K49" i="3"/>
  <c r="U49" i="3"/>
  <c r="S49" i="3"/>
  <c r="AC49" i="3"/>
  <c r="M49" i="3"/>
  <c r="AC48" i="3"/>
  <c r="U48" i="3"/>
  <c r="M48" i="3"/>
  <c r="AA48" i="3"/>
  <c r="S48" i="3"/>
  <c r="K48" i="3"/>
  <c r="Y48" i="3"/>
  <c r="I48" i="3"/>
  <c r="W48" i="3"/>
  <c r="G48" i="3"/>
  <c r="Q48" i="3"/>
  <c r="O48" i="3"/>
  <c r="U62" i="3"/>
  <c r="K62" i="3"/>
  <c r="I62" i="3"/>
  <c r="AC62" i="3"/>
  <c r="S62" i="3"/>
  <c r="Q62" i="3"/>
  <c r="G62" i="3"/>
  <c r="AA62" i="3"/>
  <c r="Y62" i="3"/>
  <c r="O62" i="3"/>
  <c r="W62" i="3"/>
  <c r="M62" i="3"/>
  <c r="Y67" i="3"/>
  <c r="Q67" i="3"/>
  <c r="I67" i="3"/>
  <c r="W67" i="3"/>
  <c r="O67" i="3"/>
  <c r="G67" i="3"/>
  <c r="AC67" i="3"/>
  <c r="U67" i="3"/>
  <c r="M67" i="3"/>
  <c r="AA67" i="3"/>
  <c r="S67" i="3"/>
  <c r="K67" i="3"/>
  <c r="AA70" i="3"/>
  <c r="S70" i="3"/>
  <c r="K70" i="3"/>
  <c r="Y70" i="3"/>
  <c r="Q70" i="3"/>
  <c r="W70" i="3"/>
  <c r="O70" i="3"/>
  <c r="G70" i="3"/>
  <c r="I70" i="3"/>
  <c r="AC70" i="3"/>
  <c r="M70" i="3"/>
  <c r="U70" i="3"/>
  <c r="AC79" i="3"/>
  <c r="U79" i="3"/>
  <c r="M79" i="3"/>
  <c r="AA79" i="3"/>
  <c r="S79" i="3"/>
  <c r="K79" i="3"/>
  <c r="Y79" i="3"/>
  <c r="Q79" i="3"/>
  <c r="I79" i="3"/>
  <c r="W79" i="3"/>
  <c r="O79" i="3"/>
  <c r="G79" i="3"/>
  <c r="Y43" i="3"/>
  <c r="Q43" i="3"/>
  <c r="I43" i="3"/>
  <c r="W43" i="3"/>
  <c r="O43" i="3"/>
  <c r="G43" i="3"/>
  <c r="K43" i="3"/>
  <c r="U43" i="3"/>
  <c r="S43" i="3"/>
  <c r="AC43" i="3"/>
  <c r="AA43" i="3"/>
  <c r="M43" i="3"/>
  <c r="AA25" i="3"/>
  <c r="S25" i="3"/>
  <c r="K25" i="3"/>
  <c r="W25" i="3"/>
  <c r="O25" i="3"/>
  <c r="G25" i="3"/>
  <c r="AC25" i="3"/>
  <c r="M25" i="3"/>
  <c r="Y25" i="3"/>
  <c r="U25" i="3"/>
  <c r="Q25" i="3"/>
  <c r="I25" i="3"/>
  <c r="W23" i="3"/>
  <c r="AA23" i="3"/>
  <c r="S23" i="3"/>
  <c r="K23" i="3"/>
  <c r="AC23" i="3"/>
  <c r="M23" i="3"/>
  <c r="Y23" i="3"/>
  <c r="I23" i="3"/>
  <c r="U23" i="3"/>
  <c r="G23" i="3"/>
  <c r="Q23" i="3"/>
  <c r="O23" i="3"/>
  <c r="Y52" i="3"/>
  <c r="W52" i="3"/>
  <c r="AC52" i="3"/>
  <c r="U52" i="3"/>
  <c r="M52" i="3"/>
  <c r="AA52" i="3"/>
  <c r="S52" i="3"/>
  <c r="K52" i="3"/>
  <c r="Q52" i="3"/>
  <c r="O52" i="3"/>
  <c r="I52" i="3"/>
  <c r="G52" i="3"/>
  <c r="AC57" i="3"/>
  <c r="U57" i="3"/>
  <c r="M57" i="3"/>
  <c r="AA57" i="3"/>
  <c r="S57" i="3"/>
  <c r="K57" i="3"/>
  <c r="Y57" i="3"/>
  <c r="Q57" i="3"/>
  <c r="I57" i="3"/>
  <c r="W57" i="3"/>
  <c r="O57" i="3"/>
  <c r="G57" i="3"/>
  <c r="AA93" i="3"/>
  <c r="S93" i="3"/>
  <c r="K93" i="3"/>
  <c r="W93" i="3"/>
  <c r="O93" i="3"/>
  <c r="G93" i="3"/>
  <c r="AC93" i="3"/>
  <c r="Y93" i="3"/>
  <c r="U93" i="3"/>
  <c r="Q93" i="3"/>
  <c r="I93" i="3"/>
  <c r="M93" i="3"/>
  <c r="Y22" i="3"/>
  <c r="Q22" i="3"/>
  <c r="U22" i="3"/>
  <c r="K22" i="3"/>
  <c r="AC22" i="3"/>
  <c r="S22" i="3"/>
  <c r="I22" i="3"/>
  <c r="AA22" i="3"/>
  <c r="O22" i="3"/>
  <c r="G22" i="3"/>
  <c r="W22" i="3"/>
  <c r="M22" i="3"/>
  <c r="AA37" i="3"/>
  <c r="S37" i="3"/>
  <c r="K37" i="3"/>
  <c r="Y37" i="3"/>
  <c r="Q37" i="3"/>
  <c r="I37" i="3"/>
  <c r="W37" i="3"/>
  <c r="O37" i="3"/>
  <c r="G37" i="3"/>
  <c r="AC37" i="3"/>
  <c r="U37" i="3"/>
  <c r="M37" i="3"/>
  <c r="AC50" i="3"/>
  <c r="U50" i="3"/>
  <c r="M50" i="3"/>
  <c r="AA50" i="3"/>
  <c r="S50" i="3"/>
  <c r="K50" i="3"/>
  <c r="O50" i="3"/>
  <c r="Y50" i="3"/>
  <c r="I50" i="3"/>
  <c r="W50" i="3"/>
  <c r="G50" i="3"/>
  <c r="Q50" i="3"/>
  <c r="Y75" i="3"/>
  <c r="Q75" i="3"/>
  <c r="I75" i="3"/>
  <c r="W75" i="3"/>
  <c r="O75" i="3"/>
  <c r="G75" i="3"/>
  <c r="AC75" i="3"/>
  <c r="U75" i="3"/>
  <c r="M75" i="3"/>
  <c r="AA75" i="3"/>
  <c r="S75" i="3"/>
  <c r="K75" i="3"/>
  <c r="AA78" i="3"/>
  <c r="S78" i="3"/>
  <c r="K78" i="3"/>
  <c r="Y78" i="3"/>
  <c r="Q78" i="3"/>
  <c r="I78" i="3"/>
  <c r="W78" i="3"/>
  <c r="O78" i="3"/>
  <c r="G78" i="3"/>
  <c r="AC78" i="3"/>
  <c r="U78" i="3"/>
  <c r="M78" i="3"/>
  <c r="W66" i="3"/>
  <c r="O66" i="3"/>
  <c r="G66" i="3"/>
  <c r="AA66" i="3"/>
  <c r="S66" i="3"/>
  <c r="K66" i="3"/>
  <c r="M66" i="3"/>
  <c r="I66" i="3"/>
  <c r="AC66" i="3"/>
  <c r="Y66" i="3"/>
  <c r="Q66" i="3"/>
  <c r="U66" i="3"/>
  <c r="AC99" i="3"/>
  <c r="U99" i="3"/>
  <c r="M99" i="3"/>
  <c r="AA99" i="3"/>
  <c r="S99" i="3"/>
  <c r="K99" i="3"/>
  <c r="Y99" i="3"/>
  <c r="Q99" i="3"/>
  <c r="I99" i="3"/>
  <c r="W99" i="3"/>
  <c r="O99" i="3"/>
  <c r="G99" i="3"/>
  <c r="Y98" i="3"/>
  <c r="Q98" i="3"/>
  <c r="I98" i="3"/>
  <c r="W98" i="3"/>
  <c r="O98" i="3"/>
  <c r="G98" i="3"/>
  <c r="AC98" i="3"/>
  <c r="U98" i="3"/>
  <c r="M98" i="3"/>
  <c r="AA98" i="3"/>
  <c r="S98" i="3"/>
  <c r="K98" i="3"/>
  <c r="O12" i="3"/>
  <c r="G12" i="3"/>
  <c r="M12" i="3"/>
  <c r="S12" i="3"/>
  <c r="Q12" i="3"/>
  <c r="I12" i="3"/>
  <c r="U12" i="3"/>
  <c r="K12" i="3"/>
  <c r="AF7" i="3"/>
  <c r="AF6" i="3"/>
  <c r="AF8" i="3" s="1"/>
  <c r="I8" i="3"/>
  <c r="M8" i="3"/>
  <c r="K8" i="3"/>
  <c r="G8" i="3"/>
  <c r="Y41" i="3"/>
  <c r="Q41" i="3"/>
  <c r="I41" i="3"/>
  <c r="M41" i="3"/>
  <c r="W41" i="3"/>
  <c r="U41" i="3"/>
  <c r="K41" i="3"/>
  <c r="AC41" i="3"/>
  <c r="S41" i="3"/>
  <c r="G41" i="3"/>
  <c r="O41" i="3"/>
  <c r="AA41" i="3"/>
  <c r="Y56" i="3"/>
  <c r="Q56" i="3"/>
  <c r="I56" i="3"/>
  <c r="W56" i="3"/>
  <c r="O56" i="3"/>
  <c r="G56" i="3"/>
  <c r="AC56" i="3"/>
  <c r="U56" i="3"/>
  <c r="M56" i="3"/>
  <c r="AA56" i="3"/>
  <c r="S56" i="3"/>
  <c r="K56" i="3"/>
  <c r="AC53" i="3"/>
  <c r="U53" i="3"/>
  <c r="M53" i="3"/>
  <c r="AA53" i="3"/>
  <c r="S53" i="3"/>
  <c r="K53" i="3"/>
  <c r="Y53" i="3"/>
  <c r="Q53" i="3"/>
  <c r="I53" i="3"/>
  <c r="W53" i="3"/>
  <c r="O53" i="3"/>
  <c r="G53" i="3"/>
  <c r="W74" i="3"/>
  <c r="O74" i="3"/>
  <c r="G74" i="3"/>
  <c r="AC74" i="3"/>
  <c r="U74" i="3"/>
  <c r="M74" i="3"/>
  <c r="AA74" i="3"/>
  <c r="S74" i="3"/>
  <c r="K74" i="3"/>
  <c r="Y74" i="3"/>
  <c r="Q74" i="3"/>
  <c r="I74" i="3"/>
  <c r="AC86" i="3"/>
  <c r="U86" i="3"/>
  <c r="M86" i="3"/>
  <c r="AA86" i="3"/>
  <c r="S86" i="3"/>
  <c r="K86" i="3"/>
  <c r="Y86" i="3"/>
  <c r="Q86" i="3"/>
  <c r="I86" i="3"/>
  <c r="W86" i="3"/>
  <c r="O86" i="3"/>
  <c r="G86" i="3"/>
  <c r="AA85" i="3"/>
  <c r="S85" i="3"/>
  <c r="K85" i="3"/>
  <c r="W85" i="3"/>
  <c r="O85" i="3"/>
  <c r="G85" i="3"/>
  <c r="M85" i="3"/>
  <c r="I85" i="3"/>
  <c r="AC85" i="3"/>
  <c r="Y85" i="3"/>
  <c r="Q85" i="3"/>
  <c r="U85" i="3"/>
  <c r="W89" i="3"/>
  <c r="O89" i="3"/>
  <c r="G89" i="3"/>
  <c r="AA89" i="3"/>
  <c r="S89" i="3"/>
  <c r="K89" i="3"/>
  <c r="I89" i="3"/>
  <c r="AC89" i="3"/>
  <c r="Y89" i="3"/>
  <c r="U89" i="3"/>
  <c r="M89" i="3"/>
  <c r="Q89" i="3"/>
  <c r="W32" i="3"/>
  <c r="O32" i="3"/>
  <c r="G32" i="3"/>
  <c r="AA32" i="3"/>
  <c r="S32" i="3"/>
  <c r="K32" i="3"/>
  <c r="Q32" i="3"/>
  <c r="M32" i="3"/>
  <c r="AC32" i="3"/>
  <c r="I32" i="3"/>
  <c r="Y32" i="3"/>
  <c r="U32" i="3"/>
  <c r="W77" i="3"/>
  <c r="O77" i="3"/>
  <c r="G77" i="3"/>
  <c r="AC77" i="3"/>
  <c r="U77" i="3"/>
  <c r="M77" i="3"/>
  <c r="AA77" i="3"/>
  <c r="S77" i="3"/>
  <c r="K77" i="3"/>
  <c r="Y77" i="3"/>
  <c r="Q77" i="3"/>
  <c r="I77" i="3"/>
  <c r="AA31" i="3"/>
  <c r="S31" i="3"/>
  <c r="K31" i="3"/>
  <c r="W31" i="3"/>
  <c r="O31" i="3"/>
  <c r="G31" i="3"/>
  <c r="U31" i="3"/>
  <c r="Q31" i="3"/>
  <c r="M31" i="3"/>
  <c r="I31" i="3"/>
  <c r="Y31" i="3"/>
  <c r="AC31" i="3"/>
  <c r="AF9" i="2"/>
  <c r="AF7" i="2"/>
  <c r="AF6" i="2"/>
  <c r="AF8" i="2" s="1"/>
  <c r="W80" i="2"/>
  <c r="O80" i="2"/>
  <c r="G80" i="2"/>
  <c r="AC80" i="2"/>
  <c r="U80" i="2"/>
  <c r="M80" i="2"/>
  <c r="K80" i="2"/>
  <c r="S80" i="2"/>
  <c r="I80" i="2"/>
  <c r="AA80" i="2"/>
  <c r="Q80" i="2"/>
  <c r="Y80" i="2"/>
  <c r="W68" i="2"/>
  <c r="O68" i="2"/>
  <c r="G68" i="2"/>
  <c r="AC68" i="2"/>
  <c r="U68" i="2"/>
  <c r="M68" i="2"/>
  <c r="AA68" i="2"/>
  <c r="S68" i="2"/>
  <c r="K68" i="2"/>
  <c r="I68" i="2"/>
  <c r="Y68" i="2"/>
  <c r="Q68" i="2"/>
  <c r="Y102" i="2"/>
  <c r="Q102" i="2"/>
  <c r="I102" i="2"/>
  <c r="W102" i="2"/>
  <c r="O102" i="2"/>
  <c r="G102" i="2"/>
  <c r="AC102" i="2"/>
  <c r="U102" i="2"/>
  <c r="M102" i="2"/>
  <c r="AA102" i="2"/>
  <c r="S102" i="2"/>
  <c r="K102" i="2"/>
  <c r="W72" i="2"/>
  <c r="O72" i="2"/>
  <c r="G72" i="2"/>
  <c r="AC72" i="2"/>
  <c r="U72" i="2"/>
  <c r="M72" i="2"/>
  <c r="AA72" i="2"/>
  <c r="S72" i="2"/>
  <c r="K72" i="2"/>
  <c r="I72" i="2"/>
  <c r="Y72" i="2"/>
  <c r="Q72" i="2"/>
  <c r="AC87" i="2"/>
  <c r="U87" i="2"/>
  <c r="AA87" i="2"/>
  <c r="S87" i="2"/>
  <c r="K87" i="2"/>
  <c r="Y87" i="2"/>
  <c r="Q87" i="2"/>
  <c r="I87" i="2"/>
  <c r="G87" i="2"/>
  <c r="W87" i="2"/>
  <c r="O87" i="2"/>
  <c r="M87" i="2"/>
  <c r="AA71" i="2"/>
  <c r="S71" i="2"/>
  <c r="K71" i="2"/>
  <c r="Y71" i="2"/>
  <c r="Q71" i="2"/>
  <c r="I71" i="2"/>
  <c r="W71" i="2"/>
  <c r="O71" i="2"/>
  <c r="G71" i="2"/>
  <c r="AC71" i="2"/>
  <c r="U71" i="2"/>
  <c r="M71" i="2"/>
  <c r="AC89" i="2"/>
  <c r="U89" i="2"/>
  <c r="M89" i="2"/>
  <c r="AA89" i="2"/>
  <c r="S89" i="2"/>
  <c r="K89" i="2"/>
  <c r="Y89" i="2"/>
  <c r="Q89" i="2"/>
  <c r="I89" i="2"/>
  <c r="W89" i="2"/>
  <c r="O89" i="2"/>
  <c r="G89" i="2"/>
  <c r="Y96" i="2"/>
  <c r="Q96" i="2"/>
  <c r="I96" i="2"/>
  <c r="W96" i="2"/>
  <c r="O96" i="2"/>
  <c r="G96" i="2"/>
  <c r="AC96" i="2"/>
  <c r="U96" i="2"/>
  <c r="M96" i="2"/>
  <c r="S96" i="2"/>
  <c r="K96" i="2"/>
  <c r="AA96" i="2"/>
  <c r="W76" i="2"/>
  <c r="O76" i="2"/>
  <c r="G76" i="2"/>
  <c r="AC76" i="2"/>
  <c r="U76" i="2"/>
  <c r="M76" i="2"/>
  <c r="AA76" i="2"/>
  <c r="S76" i="2"/>
  <c r="K76" i="2"/>
  <c r="Q76" i="2"/>
  <c r="I76" i="2"/>
  <c r="Y76" i="2"/>
  <c r="AA75" i="2"/>
  <c r="S75" i="2"/>
  <c r="K75" i="2"/>
  <c r="Y75" i="2"/>
  <c r="Q75" i="2"/>
  <c r="I75" i="2"/>
  <c r="W75" i="2"/>
  <c r="O75" i="2"/>
  <c r="G75" i="2"/>
  <c r="M75" i="2"/>
  <c r="AC75" i="2"/>
  <c r="U75" i="2"/>
  <c r="AC93" i="2"/>
  <c r="U93" i="2"/>
  <c r="M93" i="2"/>
  <c r="AA93" i="2"/>
  <c r="S93" i="2"/>
  <c r="K93" i="2"/>
  <c r="Y93" i="2"/>
  <c r="Q93" i="2"/>
  <c r="I93" i="2"/>
  <c r="W93" i="2"/>
  <c r="O93" i="2"/>
  <c r="G93" i="2"/>
  <c r="AA81" i="2"/>
  <c r="S81" i="2"/>
  <c r="K81" i="2"/>
  <c r="Y81" i="2"/>
  <c r="Q81" i="2"/>
  <c r="I81" i="2"/>
  <c r="O81" i="2"/>
  <c r="W81" i="2"/>
  <c r="M81" i="2"/>
  <c r="U81" i="2"/>
  <c r="AC81" i="2"/>
  <c r="G81" i="2"/>
  <c r="AA64" i="2"/>
  <c r="S64" i="2"/>
  <c r="K64" i="2"/>
  <c r="U64" i="2"/>
  <c r="I64" i="2"/>
  <c r="AC64" i="2"/>
  <c r="Q64" i="2"/>
  <c r="G64" i="2"/>
  <c r="Y64" i="2"/>
  <c r="O64" i="2"/>
  <c r="W64" i="2"/>
  <c r="M64" i="2"/>
  <c r="Y90" i="2"/>
  <c r="Q90" i="2"/>
  <c r="I90" i="2"/>
  <c r="W90" i="2"/>
  <c r="O90" i="2"/>
  <c r="G90" i="2"/>
  <c r="AC90" i="2"/>
  <c r="U90" i="2"/>
  <c r="M90" i="2"/>
  <c r="AA90" i="2"/>
  <c r="S90" i="2"/>
  <c r="K90" i="2"/>
  <c r="W78" i="2"/>
  <c r="O78" i="2"/>
  <c r="G78" i="2"/>
  <c r="AC78" i="2"/>
  <c r="U78" i="2"/>
  <c r="M78" i="2"/>
  <c r="AA78" i="2"/>
  <c r="S78" i="2"/>
  <c r="K78" i="2"/>
  <c r="Y78" i="2"/>
  <c r="Q78" i="2"/>
  <c r="I78" i="2"/>
  <c r="AA77" i="2"/>
  <c r="S77" i="2"/>
  <c r="K77" i="2"/>
  <c r="Y77" i="2"/>
  <c r="Q77" i="2"/>
  <c r="I77" i="2"/>
  <c r="W77" i="2"/>
  <c r="O77" i="2"/>
  <c r="G77" i="2"/>
  <c r="AC77" i="2"/>
  <c r="U77" i="2"/>
  <c r="M77" i="2"/>
  <c r="AC95" i="2"/>
  <c r="U95" i="2"/>
  <c r="M95" i="2"/>
  <c r="AA95" i="2"/>
  <c r="S95" i="2"/>
  <c r="K95" i="2"/>
  <c r="Y95" i="2"/>
  <c r="Q95" i="2"/>
  <c r="I95" i="2"/>
  <c r="O95" i="2"/>
  <c r="G95" i="2"/>
  <c r="W95" i="2"/>
  <c r="W74" i="2"/>
  <c r="O74" i="2"/>
  <c r="G74" i="2"/>
  <c r="AC74" i="2"/>
  <c r="U74" i="2"/>
  <c r="M74" i="2"/>
  <c r="AA74" i="2"/>
  <c r="S74" i="2"/>
  <c r="K74" i="2"/>
  <c r="I74" i="2"/>
  <c r="Q74" i="2"/>
  <c r="Y74" i="2"/>
  <c r="W82" i="2"/>
  <c r="O82" i="2"/>
  <c r="G82" i="2"/>
  <c r="AC82" i="2"/>
  <c r="U82" i="2"/>
  <c r="M82" i="2"/>
  <c r="S82" i="2"/>
  <c r="I82" i="2"/>
  <c r="AA82" i="2"/>
  <c r="Q82" i="2"/>
  <c r="Y82" i="2"/>
  <c r="K82" i="2"/>
  <c r="AA79" i="2"/>
  <c r="Y79" i="2"/>
  <c r="AC79" i="2"/>
  <c r="S79" i="2"/>
  <c r="K79" i="2"/>
  <c r="Q79" i="2"/>
  <c r="I79" i="2"/>
  <c r="W79" i="2"/>
  <c r="O79" i="2"/>
  <c r="G79" i="2"/>
  <c r="U79" i="2"/>
  <c r="M79" i="2"/>
  <c r="AC97" i="2"/>
  <c r="U97" i="2"/>
  <c r="M97" i="2"/>
  <c r="AA97" i="2"/>
  <c r="S97" i="2"/>
  <c r="K97" i="2"/>
  <c r="Y97" i="2"/>
  <c r="Q97" i="2"/>
  <c r="I97" i="2"/>
  <c r="O97" i="2"/>
  <c r="G97" i="2"/>
  <c r="W97" i="2"/>
  <c r="AA73" i="2"/>
  <c r="S73" i="2"/>
  <c r="K73" i="2"/>
  <c r="Y73" i="2"/>
  <c r="Q73" i="2"/>
  <c r="I73" i="2"/>
  <c r="W73" i="2"/>
  <c r="O73" i="2"/>
  <c r="G73" i="2"/>
  <c r="AC73" i="2"/>
  <c r="U73" i="2"/>
  <c r="M73" i="2"/>
  <c r="Y92" i="2"/>
  <c r="Q92" i="2"/>
  <c r="I92" i="2"/>
  <c r="W92" i="2"/>
  <c r="O92" i="2"/>
  <c r="G92" i="2"/>
  <c r="AC92" i="2"/>
  <c r="U92" i="2"/>
  <c r="M92" i="2"/>
  <c r="AA92" i="2"/>
  <c r="S92" i="2"/>
  <c r="K92" i="2"/>
  <c r="AA85" i="2"/>
  <c r="S85" i="2"/>
  <c r="K85" i="2"/>
  <c r="Y85" i="2"/>
  <c r="Q85" i="2"/>
  <c r="I85" i="2"/>
  <c r="U85" i="2"/>
  <c r="G85" i="2"/>
  <c r="AC85" i="2"/>
  <c r="O85" i="2"/>
  <c r="M85" i="2"/>
  <c r="W85" i="2"/>
  <c r="Y98" i="2"/>
  <c r="Q98" i="2"/>
  <c r="I98" i="2"/>
  <c r="W98" i="2"/>
  <c r="O98" i="2"/>
  <c r="G98" i="2"/>
  <c r="AC98" i="2"/>
  <c r="U98" i="2"/>
  <c r="M98" i="2"/>
  <c r="K98" i="2"/>
  <c r="AA98" i="2"/>
  <c r="S98" i="2"/>
  <c r="W86" i="2"/>
  <c r="O86" i="2"/>
  <c r="G86" i="2"/>
  <c r="AC86" i="2"/>
  <c r="U86" i="2"/>
  <c r="M86" i="2"/>
  <c r="S86" i="2"/>
  <c r="Q86" i="2"/>
  <c r="AA86" i="2"/>
  <c r="K86" i="2"/>
  <c r="Y86" i="2"/>
  <c r="I86" i="2"/>
  <c r="AA83" i="2"/>
  <c r="S83" i="2"/>
  <c r="K83" i="2"/>
  <c r="Y83" i="2"/>
  <c r="Q83" i="2"/>
  <c r="I83" i="2"/>
  <c r="AC83" i="2"/>
  <c r="O83" i="2"/>
  <c r="M83" i="2"/>
  <c r="W83" i="2"/>
  <c r="U83" i="2"/>
  <c r="G83" i="2"/>
  <c r="AC99" i="2"/>
  <c r="U99" i="2"/>
  <c r="M99" i="2"/>
  <c r="AA99" i="2"/>
  <c r="S99" i="2"/>
  <c r="K99" i="2"/>
  <c r="Y99" i="2"/>
  <c r="Q99" i="2"/>
  <c r="I99" i="2"/>
  <c r="G99" i="2"/>
  <c r="W99" i="2"/>
  <c r="O99" i="2"/>
  <c r="AC91" i="2"/>
  <c r="U91" i="2"/>
  <c r="M91" i="2"/>
  <c r="AA91" i="2"/>
  <c r="S91" i="2"/>
  <c r="K91" i="2"/>
  <c r="Y91" i="2"/>
  <c r="Q91" i="2"/>
  <c r="I91" i="2"/>
  <c r="W91" i="2"/>
  <c r="O91" i="2"/>
  <c r="G91" i="2"/>
  <c r="W65" i="2"/>
  <c r="O65" i="2"/>
  <c r="G65" i="2"/>
  <c r="Y65" i="2"/>
  <c r="M65" i="2"/>
  <c r="U65" i="2"/>
  <c r="K65" i="2"/>
  <c r="AC65" i="2"/>
  <c r="S65" i="2"/>
  <c r="I65" i="2"/>
  <c r="AA65" i="2"/>
  <c r="Q65" i="2"/>
  <c r="W84" i="2"/>
  <c r="O84" i="2"/>
  <c r="G84" i="2"/>
  <c r="AC84" i="2"/>
  <c r="U84" i="2"/>
  <c r="M84" i="2"/>
  <c r="Y84" i="2"/>
  <c r="K84" i="2"/>
  <c r="I84" i="2"/>
  <c r="S84" i="2"/>
  <c r="Q84" i="2"/>
  <c r="AA84" i="2"/>
  <c r="W63" i="2"/>
  <c r="AC63" i="2"/>
  <c r="S63" i="2"/>
  <c r="K63" i="2"/>
  <c r="U63" i="2"/>
  <c r="AA63" i="2"/>
  <c r="Q63" i="2"/>
  <c r="I63" i="2"/>
  <c r="Y63" i="2"/>
  <c r="O63" i="2"/>
  <c r="G63" i="2"/>
  <c r="M63" i="2"/>
  <c r="AA61" i="2"/>
  <c r="S61" i="2"/>
  <c r="K61" i="2"/>
  <c r="Y61" i="2"/>
  <c r="Q61" i="2"/>
  <c r="I61" i="2"/>
  <c r="U61" i="2"/>
  <c r="AC61" i="2"/>
  <c r="W61" i="2"/>
  <c r="O61" i="2"/>
  <c r="G61" i="2"/>
  <c r="M61" i="2"/>
  <c r="Y94" i="2"/>
  <c r="Q94" i="2"/>
  <c r="I94" i="2"/>
  <c r="W94" i="2"/>
  <c r="O94" i="2"/>
  <c r="G94" i="2"/>
  <c r="AC94" i="2"/>
  <c r="U94" i="2"/>
  <c r="M94" i="2"/>
  <c r="S94" i="2"/>
  <c r="K94" i="2"/>
  <c r="AA94" i="2"/>
  <c r="Y100" i="2"/>
  <c r="Q100" i="2"/>
  <c r="I100" i="2"/>
  <c r="W100" i="2"/>
  <c r="O100" i="2"/>
  <c r="G100" i="2"/>
  <c r="AC100" i="2"/>
  <c r="U100" i="2"/>
  <c r="M100" i="2"/>
  <c r="AA100" i="2"/>
  <c r="S100" i="2"/>
  <c r="K100" i="2"/>
  <c r="AC101" i="2"/>
  <c r="U101" i="2"/>
  <c r="M101" i="2"/>
  <c r="AA101" i="2"/>
  <c r="S101" i="2"/>
  <c r="K101" i="2"/>
  <c r="Y101" i="2"/>
  <c r="Q101" i="2"/>
  <c r="I101" i="2"/>
  <c r="G101" i="2"/>
  <c r="W101" i="2"/>
  <c r="O101" i="2"/>
  <c r="Y88" i="2"/>
  <c r="Q88" i="2"/>
  <c r="I88" i="2"/>
  <c r="W88" i="2"/>
  <c r="O88" i="2"/>
  <c r="G88" i="2"/>
  <c r="AC88" i="2"/>
  <c r="U88" i="2"/>
  <c r="M88" i="2"/>
  <c r="AA88" i="2"/>
  <c r="S88" i="2"/>
  <c r="K88" i="2"/>
  <c r="W62" i="2"/>
  <c r="O62" i="2"/>
  <c r="G62" i="2"/>
  <c r="Q62" i="2"/>
  <c r="Y62" i="2"/>
  <c r="AC62" i="2"/>
  <c r="U62" i="2"/>
  <c r="M62" i="2"/>
  <c r="AA62" i="2"/>
  <c r="S62" i="2"/>
  <c r="K62" i="2"/>
  <c r="I62" i="2"/>
  <c r="AA67" i="2"/>
  <c r="S67" i="2"/>
  <c r="K67" i="2"/>
  <c r="Y67" i="2"/>
  <c r="Q67" i="2"/>
  <c r="I67" i="2"/>
  <c r="W67" i="2"/>
  <c r="O67" i="2"/>
  <c r="G67" i="2"/>
  <c r="U67" i="2"/>
  <c r="M67" i="2"/>
  <c r="AC67" i="2"/>
  <c r="W66" i="2"/>
  <c r="O66" i="2"/>
  <c r="G66" i="2"/>
  <c r="AC66" i="2"/>
  <c r="U66" i="2"/>
  <c r="M66" i="2"/>
  <c r="AA66" i="2"/>
  <c r="S66" i="2"/>
  <c r="K66" i="2"/>
  <c r="I66" i="2"/>
  <c r="Y66" i="2"/>
  <c r="Q66" i="2"/>
  <c r="W70" i="2"/>
  <c r="O70" i="2"/>
  <c r="G70" i="2"/>
  <c r="AC70" i="2"/>
  <c r="U70" i="2"/>
  <c r="M70" i="2"/>
  <c r="AA70" i="2"/>
  <c r="S70" i="2"/>
  <c r="K70" i="2"/>
  <c r="Q70" i="2"/>
  <c r="I70" i="2"/>
  <c r="Y70" i="2"/>
  <c r="AA69" i="2"/>
  <c r="S69" i="2"/>
  <c r="K69" i="2"/>
  <c r="Y69" i="2"/>
  <c r="Q69" i="2"/>
  <c r="I69" i="2"/>
  <c r="W69" i="2"/>
  <c r="O69" i="2"/>
  <c r="G69" i="2"/>
  <c r="U69" i="2"/>
  <c r="AC69" i="2"/>
  <c r="M69" i="2"/>
  <c r="AC103" i="2"/>
  <c r="U103" i="2"/>
  <c r="M103" i="2"/>
  <c r="AA103" i="2"/>
  <c r="S103" i="2"/>
  <c r="K103" i="2"/>
  <c r="Y103" i="2"/>
  <c r="Q103" i="2"/>
  <c r="I103" i="2"/>
  <c r="W103" i="2"/>
  <c r="O103" i="2"/>
  <c r="G103" i="2"/>
  <c r="Y23" i="2"/>
  <c r="S42" i="2"/>
  <c r="K23" i="2"/>
  <c r="I36" i="2"/>
  <c r="Q17" i="2"/>
  <c r="W24" i="2"/>
  <c r="Y52" i="2"/>
  <c r="S15" i="2"/>
  <c r="M30" i="2"/>
  <c r="S32" i="2"/>
  <c r="W32" i="2"/>
  <c r="AA46" i="2"/>
  <c r="I30" i="2"/>
  <c r="S33" i="2"/>
  <c r="U33" i="2"/>
  <c r="K35" i="2"/>
  <c r="Y35" i="2"/>
  <c r="O36" i="2"/>
  <c r="Y53" i="2"/>
  <c r="U36" i="2"/>
  <c r="M17" i="2"/>
  <c r="U42" i="2"/>
  <c r="AC36" i="2"/>
  <c r="AA17" i="2"/>
  <c r="AC42" i="2"/>
  <c r="U51" i="2"/>
  <c r="O54" i="2"/>
  <c r="Q35" i="2"/>
  <c r="O11" i="2"/>
  <c r="Q50" i="2"/>
  <c r="O24" i="2"/>
  <c r="K42" i="2"/>
  <c r="I50" i="2"/>
  <c r="S24" i="2"/>
  <c r="K52" i="2"/>
  <c r="Q44" i="2"/>
  <c r="I33" i="2"/>
  <c r="AC35" i="2"/>
  <c r="U30" i="2"/>
  <c r="K33" i="2"/>
  <c r="G35" i="2"/>
  <c r="W30" i="2"/>
  <c r="AC33" i="2"/>
  <c r="K14" i="2"/>
  <c r="S11" i="2"/>
  <c r="W33" i="2"/>
  <c r="Q30" i="2"/>
  <c r="Q14" i="2"/>
  <c r="W47" i="2"/>
  <c r="O47" i="2"/>
  <c r="S12" i="2"/>
  <c r="AC53" i="2"/>
  <c r="Q53" i="2"/>
  <c r="M51" i="2"/>
  <c r="G12" i="2"/>
  <c r="Y51" i="2"/>
  <c r="S23" i="2"/>
  <c r="M56" i="2"/>
  <c r="K32" i="2"/>
  <c r="Q32" i="2"/>
  <c r="G15" i="2"/>
  <c r="O15" i="2"/>
  <c r="G46" i="2"/>
  <c r="Y56" i="2"/>
  <c r="I32" i="2"/>
  <c r="M32" i="2"/>
  <c r="Y32" i="2"/>
  <c r="I15" i="2"/>
  <c r="M15" i="2"/>
  <c r="W46" i="2"/>
  <c r="O39" i="2"/>
  <c r="M22" i="2"/>
  <c r="U32" i="2"/>
  <c r="Q15" i="2"/>
  <c r="U15" i="2"/>
  <c r="K39" i="2"/>
  <c r="Q22" i="2"/>
  <c r="AA15" i="2"/>
  <c r="AC32" i="2"/>
  <c r="Y15" i="2"/>
  <c r="M38" i="2"/>
  <c r="U39" i="2"/>
  <c r="AA22" i="2"/>
  <c r="AA32" i="2"/>
  <c r="U46" i="2"/>
  <c r="G32" i="2"/>
  <c r="W15" i="2"/>
  <c r="Y46" i="2"/>
  <c r="M58" i="2"/>
  <c r="S18" i="2"/>
  <c r="S49" i="2"/>
  <c r="K46" i="2"/>
  <c r="Y58" i="2"/>
  <c r="Q18" i="2"/>
  <c r="Q33" i="2"/>
  <c r="G33" i="2"/>
  <c r="AA35" i="2"/>
  <c r="G30" i="2"/>
  <c r="Y14" i="2"/>
  <c r="AC45" i="2"/>
  <c r="Y33" i="2"/>
  <c r="O33" i="2"/>
  <c r="M35" i="2"/>
  <c r="O30" i="2"/>
  <c r="Y54" i="2"/>
  <c r="K48" i="2"/>
  <c r="AA33" i="2"/>
  <c r="K54" i="2"/>
  <c r="O35" i="2"/>
  <c r="Y30" i="2"/>
  <c r="S48" i="2"/>
  <c r="Q43" i="2"/>
  <c r="M23" i="2"/>
  <c r="K34" i="2"/>
  <c r="Y41" i="2"/>
  <c r="U54" i="2"/>
  <c r="I35" i="2"/>
  <c r="AA30" i="2"/>
  <c r="AC48" i="2"/>
  <c r="Q23" i="2"/>
  <c r="AA54" i="2"/>
  <c r="G55" i="2"/>
  <c r="G14" i="2"/>
  <c r="Y25" i="2"/>
  <c r="K27" i="2"/>
  <c r="G11" i="2"/>
  <c r="AC43" i="2"/>
  <c r="K45" i="2"/>
  <c r="M54" i="2"/>
  <c r="U35" i="2"/>
  <c r="U55" i="2"/>
  <c r="K30" i="2"/>
  <c r="W14" i="2"/>
  <c r="G25" i="2"/>
  <c r="U27" i="2"/>
  <c r="K11" i="2"/>
  <c r="I43" i="2"/>
  <c r="AA26" i="2"/>
  <c r="I57" i="2"/>
  <c r="W54" i="2"/>
  <c r="S14" i="2"/>
  <c r="M48" i="2"/>
  <c r="S35" i="2"/>
  <c r="AC30" i="2"/>
  <c r="I14" i="2"/>
  <c r="U48" i="2"/>
  <c r="AC28" i="2"/>
  <c r="AC41" i="2"/>
  <c r="AC50" i="2"/>
  <c r="S50" i="2"/>
  <c r="K36" i="2"/>
  <c r="G53" i="2"/>
  <c r="AA53" i="2"/>
  <c r="G17" i="2"/>
  <c r="U24" i="2"/>
  <c r="Y24" i="2"/>
  <c r="O51" i="2"/>
  <c r="Y47" i="2"/>
  <c r="O52" i="2"/>
  <c r="M52" i="2"/>
  <c r="W42" i="2"/>
  <c r="G7" i="2"/>
  <c r="AC20" i="2"/>
  <c r="G50" i="2"/>
  <c r="AA50" i="2"/>
  <c r="S36" i="2"/>
  <c r="O53" i="2"/>
  <c r="I17" i="2"/>
  <c r="Y17" i="2"/>
  <c r="M24" i="2"/>
  <c r="K51" i="2"/>
  <c r="W51" i="2"/>
  <c r="K47" i="2"/>
  <c r="W52" i="2"/>
  <c r="U52" i="2"/>
  <c r="I42" i="2"/>
  <c r="O50" i="2"/>
  <c r="G36" i="2"/>
  <c r="AA36" i="2"/>
  <c r="W53" i="2"/>
  <c r="AC17" i="2"/>
  <c r="K17" i="2"/>
  <c r="AA24" i="2"/>
  <c r="AA51" i="2"/>
  <c r="I51" i="2"/>
  <c r="AA47" i="2"/>
  <c r="I52" i="2"/>
  <c r="AC52" i="2"/>
  <c r="Q42" i="2"/>
  <c r="I31" i="2"/>
  <c r="W50" i="2"/>
  <c r="W36" i="2"/>
  <c r="M36" i="2"/>
  <c r="I53" i="2"/>
  <c r="U17" i="2"/>
  <c r="S17" i="2"/>
  <c r="G24" i="2"/>
  <c r="S51" i="2"/>
  <c r="Q51" i="2"/>
  <c r="U47" i="2"/>
  <c r="Q52" i="2"/>
  <c r="M42" i="2"/>
  <c r="Y42" i="2"/>
  <c r="Q12" i="2"/>
  <c r="M50" i="2"/>
  <c r="Y50" i="2"/>
  <c r="Q36" i="2"/>
  <c r="U53" i="2"/>
  <c r="K53" i="2"/>
  <c r="W17" i="2"/>
  <c r="AC24" i="2"/>
  <c r="I24" i="2"/>
  <c r="AC51" i="2"/>
  <c r="G47" i="2"/>
  <c r="S52" i="2"/>
  <c r="G42" i="2"/>
  <c r="AA42" i="2"/>
  <c r="K7" i="2"/>
  <c r="Q20" i="2"/>
  <c r="U50" i="2"/>
  <c r="M53" i="2"/>
  <c r="K24" i="2"/>
  <c r="Q47" i="2"/>
  <c r="G52" i="2"/>
  <c r="S20" i="2"/>
  <c r="O25" i="2"/>
  <c r="S27" i="2"/>
  <c r="Q41" i="2"/>
  <c r="G43" i="2"/>
  <c r="S34" i="2"/>
  <c r="S45" i="2"/>
  <c r="W25" i="2"/>
  <c r="AA41" i="2"/>
  <c r="I25" i="2"/>
  <c r="AC27" i="2"/>
  <c r="G41" i="2"/>
  <c r="S59" i="2"/>
  <c r="U45" i="2"/>
  <c r="K25" i="2"/>
  <c r="O27" i="2"/>
  <c r="W48" i="2"/>
  <c r="S43" i="2"/>
  <c r="U23" i="2"/>
  <c r="AC34" i="2"/>
  <c r="M59" i="2"/>
  <c r="O45" i="2"/>
  <c r="M25" i="2"/>
  <c r="W27" i="2"/>
  <c r="I48" i="2"/>
  <c r="AA43" i="2"/>
  <c r="O23" i="2"/>
  <c r="M34" i="2"/>
  <c r="O59" i="2"/>
  <c r="W45" i="2"/>
  <c r="U25" i="2"/>
  <c r="I27" i="2"/>
  <c r="Y48" i="2"/>
  <c r="I41" i="2"/>
  <c r="U43" i="2"/>
  <c r="W23" i="2"/>
  <c r="I34" i="2"/>
  <c r="Y59" i="2"/>
  <c r="I45" i="2"/>
  <c r="S54" i="2"/>
  <c r="AA38" i="2"/>
  <c r="Q26" i="2"/>
  <c r="M8" i="2"/>
  <c r="K49" i="2"/>
  <c r="W49" i="2"/>
  <c r="O14" i="2"/>
  <c r="Q25" i="2"/>
  <c r="AC25" i="2"/>
  <c r="G27" i="2"/>
  <c r="AA48" i="2"/>
  <c r="Q48" i="2"/>
  <c r="M11" i="2"/>
  <c r="Q58" i="2"/>
  <c r="I44" i="2"/>
  <c r="AC44" i="2"/>
  <c r="U41" i="2"/>
  <c r="M43" i="2"/>
  <c r="Y43" i="2"/>
  <c r="AA23" i="2"/>
  <c r="I23" i="2"/>
  <c r="AA56" i="2"/>
  <c r="Q56" i="2"/>
  <c r="U34" i="2"/>
  <c r="Y34" i="2"/>
  <c r="K59" i="2"/>
  <c r="Q59" i="2"/>
  <c r="G45" i="2"/>
  <c r="AA45" i="2"/>
  <c r="U38" i="2"/>
  <c r="AA49" i="2"/>
  <c r="U58" i="2"/>
  <c r="K58" i="2"/>
  <c r="Y44" i="2"/>
  <c r="U56" i="2"/>
  <c r="I38" i="2"/>
  <c r="AC38" i="2"/>
  <c r="M49" i="2"/>
  <c r="AC58" i="2"/>
  <c r="S58" i="2"/>
  <c r="K44" i="2"/>
  <c r="O41" i="2"/>
  <c r="AC56" i="2"/>
  <c r="G34" i="2"/>
  <c r="AA34" i="2"/>
  <c r="U59" i="2"/>
  <c r="I54" i="2"/>
  <c r="AC54" i="2"/>
  <c r="W19" i="2"/>
  <c r="Y38" i="2"/>
  <c r="G38" i="2"/>
  <c r="U49" i="2"/>
  <c r="M14" i="2"/>
  <c r="S25" i="2"/>
  <c r="AA27" i="2"/>
  <c r="Q27" i="2"/>
  <c r="G48" i="2"/>
  <c r="I11" i="2"/>
  <c r="G58" i="2"/>
  <c r="AA58" i="2"/>
  <c r="S44" i="2"/>
  <c r="K41" i="2"/>
  <c r="W41" i="2"/>
  <c r="O43" i="2"/>
  <c r="AC23" i="2"/>
  <c r="G56" i="2"/>
  <c r="O34" i="2"/>
  <c r="AC59" i="2"/>
  <c r="Q45" i="2"/>
  <c r="Q54" i="2"/>
  <c r="M19" i="2"/>
  <c r="Q38" i="2"/>
  <c r="O38" i="2"/>
  <c r="I8" i="2"/>
  <c r="I49" i="2"/>
  <c r="AC49" i="2"/>
  <c r="M27" i="2"/>
  <c r="O58" i="2"/>
  <c r="W44" i="2"/>
  <c r="AA44" i="2"/>
  <c r="S41" i="2"/>
  <c r="K43" i="2"/>
  <c r="O56" i="2"/>
  <c r="W34" i="2"/>
  <c r="AA31" i="2"/>
  <c r="G59" i="2"/>
  <c r="M45" i="2"/>
  <c r="K38" i="2"/>
  <c r="W38" i="2"/>
  <c r="K8" i="2"/>
  <c r="Q49" i="2"/>
  <c r="G49" i="2"/>
  <c r="W58" i="2"/>
  <c r="O44" i="2"/>
  <c r="M44" i="2"/>
  <c r="K56" i="2"/>
  <c r="W56" i="2"/>
  <c r="Y49" i="2"/>
  <c r="G44" i="2"/>
  <c r="S56" i="2"/>
  <c r="AA59" i="2"/>
  <c r="I59" i="2"/>
  <c r="G39" i="2"/>
  <c r="AA39" i="2"/>
  <c r="G22" i="2"/>
  <c r="K22" i="2"/>
  <c r="Y20" i="2"/>
  <c r="Y31" i="2"/>
  <c r="AC18" i="2"/>
  <c r="M46" i="2"/>
  <c r="K12" i="2"/>
  <c r="W39" i="2"/>
  <c r="M39" i="2"/>
  <c r="AC22" i="2"/>
  <c r="S22" i="2"/>
  <c r="K20" i="2"/>
  <c r="S31" i="2"/>
  <c r="U18" i="2"/>
  <c r="S47" i="2"/>
  <c r="I46" i="2"/>
  <c r="AC46" i="2"/>
  <c r="I6" i="2"/>
  <c r="M12" i="2"/>
  <c r="I39" i="2"/>
  <c r="AC39" i="2"/>
  <c r="W22" i="2"/>
  <c r="I20" i="2"/>
  <c r="AA20" i="2"/>
  <c r="G31" i="2"/>
  <c r="M31" i="2"/>
  <c r="I18" i="2"/>
  <c r="M18" i="2"/>
  <c r="U12" i="2"/>
  <c r="Q39" i="2"/>
  <c r="U22" i="2"/>
  <c r="W20" i="2"/>
  <c r="M20" i="2"/>
  <c r="W31" i="2"/>
  <c r="U31" i="2"/>
  <c r="AA18" i="2"/>
  <c r="G18" i="2"/>
  <c r="M47" i="2"/>
  <c r="Q46" i="2"/>
  <c r="O46" i="2"/>
  <c r="I12" i="2"/>
  <c r="Y39" i="2"/>
  <c r="I22" i="2"/>
  <c r="G20" i="2"/>
  <c r="U20" i="2"/>
  <c r="O31" i="2"/>
  <c r="AC31" i="2"/>
  <c r="Y18" i="2"/>
  <c r="O18" i="2"/>
  <c r="I47" i="2"/>
  <c r="O22" i="2"/>
  <c r="Q31" i="2"/>
  <c r="O19" i="2"/>
  <c r="AA19" i="2"/>
  <c r="W55" i="2"/>
  <c r="M55" i="2"/>
  <c r="K26" i="2"/>
  <c r="I26" i="2"/>
  <c r="W28" i="2"/>
  <c r="AA28" i="2"/>
  <c r="Q57" i="2"/>
  <c r="G19" i="2"/>
  <c r="U19" i="2"/>
  <c r="I55" i="2"/>
  <c r="AC55" i="2"/>
  <c r="U26" i="2"/>
  <c r="Y26" i="2"/>
  <c r="O28" i="2"/>
  <c r="K57" i="2"/>
  <c r="I19" i="2"/>
  <c r="AC19" i="2"/>
  <c r="Q55" i="2"/>
  <c r="S26" i="2"/>
  <c r="I28" i="2"/>
  <c r="M57" i="2"/>
  <c r="Q19" i="2"/>
  <c r="Y55" i="2"/>
  <c r="AC26" i="2"/>
  <c r="Q28" i="2"/>
  <c r="AC57" i="2"/>
  <c r="Y19" i="2"/>
  <c r="K55" i="2"/>
  <c r="G26" i="2"/>
  <c r="G28" i="2"/>
  <c r="Y28" i="2"/>
  <c r="G57" i="2"/>
  <c r="K19" i="2"/>
  <c r="S55" i="2"/>
  <c r="O26" i="2"/>
  <c r="U28" i="2"/>
  <c r="K28" i="2"/>
  <c r="W57" i="2"/>
  <c r="O55" i="2"/>
  <c r="M26" i="2"/>
  <c r="M28" i="2"/>
  <c r="S57" i="2"/>
  <c r="AA57" i="2"/>
  <c r="M21" i="2"/>
  <c r="K21" i="2"/>
  <c r="Y21" i="2"/>
  <c r="Q21" i="2"/>
  <c r="I21" i="2"/>
  <c r="U21" i="2"/>
  <c r="W21" i="2"/>
  <c r="O21" i="2"/>
  <c r="AA21" i="2"/>
  <c r="G21" i="2"/>
  <c r="S21" i="2"/>
  <c r="AC21" i="2"/>
  <c r="G40" i="2"/>
  <c r="AA40" i="2"/>
  <c r="AC40" i="2"/>
  <c r="U40" i="2"/>
  <c r="Y40" i="2"/>
  <c r="M40" i="2"/>
  <c r="Q40" i="2"/>
  <c r="I40" i="2"/>
  <c r="S40" i="2"/>
  <c r="K40" i="2"/>
  <c r="W40" i="2"/>
  <c r="O40" i="2"/>
  <c r="AC37" i="2"/>
  <c r="S37" i="2"/>
  <c r="K37" i="2"/>
  <c r="Y37" i="2"/>
  <c r="Q37" i="2"/>
  <c r="I37" i="2"/>
  <c r="W37" i="2"/>
  <c r="U37" i="2"/>
  <c r="O37" i="2"/>
  <c r="AA37" i="2"/>
  <c r="G37" i="2"/>
  <c r="M37" i="2"/>
  <c r="M29" i="2"/>
  <c r="AA29" i="2"/>
  <c r="G29" i="2"/>
  <c r="S29" i="2"/>
  <c r="AC29" i="2"/>
  <c r="K29" i="2"/>
  <c r="Y29" i="2"/>
  <c r="Q29" i="2"/>
  <c r="U29" i="2"/>
  <c r="I29" i="2"/>
  <c r="W29" i="2"/>
  <c r="O29" i="2"/>
  <c r="U57" i="2"/>
  <c r="K10" i="2"/>
  <c r="G10" i="2"/>
  <c r="O10" i="2"/>
  <c r="M10" i="2"/>
  <c r="I10" i="2"/>
  <c r="Q10" i="2"/>
  <c r="I9" i="2"/>
  <c r="K9" i="2"/>
  <c r="M9" i="2"/>
  <c r="G9" i="2"/>
  <c r="O9" i="2"/>
  <c r="Q13" i="2"/>
  <c r="K13" i="2"/>
  <c r="G13" i="2"/>
  <c r="O13" i="2"/>
  <c r="W13" i="2"/>
  <c r="M13" i="2"/>
  <c r="U13" i="2"/>
  <c r="I13" i="2"/>
  <c r="S13" i="2"/>
  <c r="Y57" i="2"/>
  <c r="AA16" i="2"/>
  <c r="G16" i="2"/>
  <c r="M16" i="2"/>
  <c r="K16" i="2"/>
  <c r="O16" i="2"/>
  <c r="AC16" i="2"/>
  <c r="S16" i="2"/>
  <c r="W16" i="2"/>
  <c r="U16" i="2"/>
  <c r="I16" i="2"/>
  <c r="Q16" i="2"/>
  <c r="Y16" i="2"/>
  <c r="AG17" i="1"/>
  <c r="AG15" i="1"/>
  <c r="AG22" i="1"/>
  <c r="AF22" i="1"/>
  <c r="AG16" i="1"/>
  <c r="AF16" i="1"/>
  <c r="AF20" i="1"/>
  <c r="AG24" i="1"/>
  <c r="AF24" i="1"/>
  <c r="AF23" i="1"/>
  <c r="AG23" i="1"/>
  <c r="AG19" i="1"/>
  <c r="AF19" i="1"/>
  <c r="AG20" i="1"/>
  <c r="AF17" i="1"/>
  <c r="AG18" i="1"/>
  <c r="AF18" i="1"/>
  <c r="AF21" i="1"/>
  <c r="AG21" i="1"/>
  <c r="AF13" i="1"/>
  <c r="AG13" i="1"/>
  <c r="AF14" i="1"/>
  <c r="AG14" i="1"/>
  <c r="N24" i="5" l="1"/>
  <c r="V31" i="5"/>
  <c r="J22" i="5"/>
  <c r="BJ21" i="5"/>
  <c r="H24" i="5"/>
  <c r="P25" i="5"/>
  <c r="F23" i="5"/>
  <c r="Z33" i="5"/>
  <c r="L26" i="5"/>
  <c r="J25" i="5"/>
  <c r="X32" i="5"/>
  <c r="T27" i="5"/>
  <c r="AB31" i="5"/>
  <c r="N27" i="5"/>
  <c r="L23" i="5"/>
  <c r="X29" i="5"/>
  <c r="R29" i="5"/>
  <c r="BG21" i="5"/>
  <c r="P28" i="5"/>
  <c r="BL21" i="5"/>
  <c r="Z30" i="5"/>
  <c r="AB34" i="5"/>
  <c r="F22" i="5"/>
  <c r="F20" i="5"/>
  <c r="H21" i="5"/>
  <c r="R26" i="5"/>
  <c r="AF21" i="4"/>
  <c r="AF13" i="4"/>
  <c r="AG13" i="4"/>
  <c r="AG23" i="4"/>
  <c r="AF23" i="4"/>
  <c r="AG16" i="4"/>
  <c r="AF16" i="4"/>
  <c r="AG18" i="4"/>
  <c r="AF18" i="4"/>
  <c r="AG21" i="4"/>
  <c r="AG24" i="4"/>
  <c r="AF24" i="4"/>
  <c r="AG19" i="4"/>
  <c r="AF19" i="4"/>
  <c r="AG22" i="4"/>
  <c r="AF22" i="4"/>
  <c r="AG20" i="4"/>
  <c r="AF20" i="4"/>
  <c r="AF14" i="4"/>
  <c r="AG14" i="4"/>
  <c r="AF17" i="4"/>
  <c r="AG17" i="4"/>
  <c r="AG15" i="4"/>
  <c r="AF15" i="4"/>
  <c r="AG23" i="3"/>
  <c r="AF23" i="3"/>
  <c r="AF19" i="3"/>
  <c r="AG19" i="3"/>
  <c r="AF22" i="3"/>
  <c r="AG22" i="3"/>
  <c r="AG20" i="3"/>
  <c r="AF20" i="3"/>
  <c r="AF15" i="3"/>
  <c r="AG15" i="3"/>
  <c r="AG13" i="3"/>
  <c r="AF13" i="3"/>
  <c r="AG21" i="3"/>
  <c r="AF21" i="3"/>
  <c r="AG17" i="3"/>
  <c r="AF17" i="3"/>
  <c r="AG14" i="3"/>
  <c r="AF14" i="3"/>
  <c r="AF24" i="3"/>
  <c r="AG24" i="3"/>
  <c r="AG18" i="3"/>
  <c r="AF18" i="3"/>
  <c r="AG16" i="3"/>
  <c r="AF16" i="3"/>
  <c r="AG13" i="2"/>
  <c r="AF18" i="2"/>
  <c r="AG18" i="2"/>
  <c r="AG24" i="2"/>
  <c r="AF24" i="2"/>
  <c r="AG17" i="2"/>
  <c r="AF17" i="2"/>
  <c r="AG19" i="2"/>
  <c r="AF19" i="2"/>
  <c r="AG23" i="2"/>
  <c r="AF23" i="2"/>
  <c r="AG20" i="2"/>
  <c r="AF20" i="2"/>
  <c r="AG16" i="2"/>
  <c r="AF16" i="2"/>
  <c r="AG22" i="2"/>
  <c r="AF22" i="2"/>
  <c r="AF21" i="2"/>
  <c r="AG21" i="2"/>
  <c r="AG15" i="2"/>
  <c r="AF15" i="2"/>
  <c r="AF14" i="2"/>
  <c r="AG14" i="2"/>
  <c r="AF13" i="2"/>
  <c r="BD21" i="5"/>
  <c r="H18" i="5"/>
  <c r="AB28" i="5"/>
  <c r="Z27" i="5"/>
  <c r="L20" i="5"/>
  <c r="N21" i="5"/>
  <c r="F17" i="5"/>
  <c r="R23" i="5"/>
  <c r="J19" i="5"/>
  <c r="X26" i="5"/>
  <c r="V25" i="5"/>
  <c r="P22" i="5"/>
  <c r="T24" i="5"/>
  <c r="L28" i="5" l="1"/>
  <c r="J24" i="5"/>
  <c r="H23" i="5"/>
  <c r="N28" i="5"/>
  <c r="BI21" i="5"/>
  <c r="R31" i="5"/>
  <c r="T29" i="5"/>
  <c r="AB33" i="5"/>
  <c r="V30" i="5"/>
  <c r="N26" i="5"/>
  <c r="L25" i="5"/>
  <c r="P27" i="5"/>
  <c r="Z32" i="5"/>
  <c r="X34" i="5"/>
  <c r="T32" i="5"/>
  <c r="R28" i="5"/>
  <c r="P30" i="5"/>
  <c r="Z35" i="5"/>
  <c r="AB36" i="5"/>
  <c r="H28" i="5"/>
  <c r="J27" i="5"/>
  <c r="N29" i="5"/>
  <c r="V33" i="5"/>
  <c r="F25" i="5"/>
  <c r="X31" i="5"/>
  <c r="H26" i="5"/>
  <c r="AB35" i="5" l="1"/>
  <c r="H25" i="5"/>
  <c r="L27" i="5"/>
  <c r="T33" i="5"/>
  <c r="Z34" i="5"/>
  <c r="R30" i="5"/>
  <c r="T31" i="5"/>
  <c r="P29" i="5"/>
  <c r="V32" i="5"/>
  <c r="X33" i="5"/>
  <c r="F24" i="5"/>
  <c r="J26" i="5"/>
  <c r="BK21" i="5"/>
  <c r="AB38" i="5"/>
  <c r="J29" i="5"/>
  <c r="X36" i="5"/>
  <c r="F27" i="5"/>
  <c r="Z37" i="5"/>
  <c r="V35" i="5"/>
  <c r="P32" i="5"/>
  <c r="T34" i="5"/>
  <c r="R33" i="5"/>
  <c r="BD22" i="5"/>
  <c r="BB22" i="5"/>
  <c r="N31" i="5"/>
  <c r="L30" i="5"/>
  <c r="X35" i="5" l="1"/>
  <c r="L29" i="5"/>
  <c r="V34" i="5"/>
  <c r="BM21" i="5"/>
  <c r="P31" i="5"/>
  <c r="J28" i="5"/>
  <c r="R32" i="5"/>
  <c r="H27" i="5"/>
  <c r="Z36" i="5"/>
  <c r="AB37" i="5"/>
  <c r="AB39" i="5"/>
  <c r="F26" i="5"/>
  <c r="N30" i="5"/>
  <c r="X38" i="5"/>
  <c r="H30" i="5"/>
  <c r="J31" i="5"/>
  <c r="L32" i="5"/>
  <c r="R35" i="5"/>
  <c r="AB40" i="5"/>
  <c r="V37" i="5"/>
  <c r="T36" i="5"/>
  <c r="Z39" i="5"/>
  <c r="N33" i="5"/>
  <c r="H32" i="5"/>
  <c r="P34" i="5"/>
  <c r="F29" i="5"/>
  <c r="H29" i="5" l="1"/>
  <c r="J30" i="5"/>
  <c r="L31" i="5"/>
  <c r="T35" i="5"/>
  <c r="BC22" i="5"/>
  <c r="P33" i="5"/>
  <c r="V36" i="5"/>
  <c r="J32" i="5"/>
  <c r="F28" i="5"/>
  <c r="X37" i="5"/>
  <c r="Z38" i="5"/>
  <c r="N32" i="5"/>
  <c r="R34" i="5"/>
  <c r="P36" i="5"/>
  <c r="AB42" i="5"/>
  <c r="V39" i="5"/>
  <c r="Z41" i="5"/>
  <c r="R37" i="5"/>
  <c r="X42" i="5"/>
  <c r="BF22" i="5"/>
  <c r="T38" i="5"/>
  <c r="F31" i="5"/>
  <c r="J33" i="5"/>
  <c r="X40" i="5"/>
  <c r="L34" i="5"/>
  <c r="N35" i="5"/>
  <c r="BE22" i="5" l="1"/>
  <c r="N34" i="5"/>
  <c r="X39" i="5"/>
  <c r="Z40" i="5"/>
  <c r="R36" i="5"/>
  <c r="F30" i="5"/>
  <c r="P35" i="5"/>
  <c r="H31" i="5"/>
  <c r="V38" i="5"/>
  <c r="T37" i="5"/>
  <c r="AB41" i="5"/>
  <c r="L33" i="5"/>
  <c r="X44" i="5"/>
  <c r="J35" i="5"/>
  <c r="AB44" i="5"/>
  <c r="Z43" i="5"/>
  <c r="N37" i="5"/>
  <c r="BH22" i="5"/>
  <c r="V41" i="5"/>
  <c r="R39" i="5"/>
  <c r="H34" i="5"/>
  <c r="P38" i="5"/>
  <c r="F33" i="5"/>
  <c r="T40" i="5"/>
  <c r="L36" i="5"/>
  <c r="N36" i="5" l="1"/>
  <c r="L35" i="5"/>
  <c r="R38" i="5"/>
  <c r="J34" i="5"/>
  <c r="BG22" i="5"/>
  <c r="Z42" i="5"/>
  <c r="T39" i="5"/>
  <c r="P37" i="5"/>
  <c r="F32" i="5"/>
  <c r="X41" i="5"/>
  <c r="AB43" i="5"/>
  <c r="H33" i="5"/>
  <c r="V40" i="5"/>
  <c r="F35" i="5"/>
  <c r="T42" i="5"/>
  <c r="BJ22" i="5"/>
  <c r="AB46" i="5"/>
  <c r="J37" i="5"/>
  <c r="R41" i="5"/>
  <c r="V45" i="5"/>
  <c r="N39" i="5"/>
  <c r="L38" i="5"/>
  <c r="V43" i="5"/>
  <c r="P40" i="5"/>
  <c r="H36" i="5"/>
  <c r="Z45" i="5"/>
  <c r="J36" i="5"/>
  <c r="P39" i="5"/>
  <c r="V42" i="5"/>
  <c r="F34" i="5"/>
  <c r="BI22" i="5"/>
  <c r="AB45" i="5"/>
  <c r="R40" i="5"/>
  <c r="X43" i="5"/>
  <c r="N38" i="5"/>
  <c r="H35" i="5"/>
  <c r="L37" i="5"/>
  <c r="T41" i="5"/>
  <c r="Z44" i="5"/>
  <c r="Z47" i="5" l="1"/>
  <c r="N41" i="5"/>
  <c r="X46" i="5"/>
  <c r="L40" i="5"/>
  <c r="AB48" i="5"/>
  <c r="P42" i="5"/>
  <c r="H38" i="5"/>
  <c r="R45" i="5"/>
  <c r="F37" i="5"/>
  <c r="T44" i="5"/>
  <c r="J39" i="5"/>
  <c r="R43" i="5"/>
  <c r="BL22" i="5"/>
  <c r="Z46" i="5"/>
  <c r="BK22" i="5"/>
  <c r="J38" i="5"/>
  <c r="T43" i="5"/>
  <c r="P41" i="5"/>
  <c r="H37" i="5"/>
  <c r="V44" i="5"/>
  <c r="AB47" i="5"/>
  <c r="F36" i="5"/>
  <c r="L39" i="5"/>
  <c r="N40" i="5"/>
  <c r="X45" i="5"/>
  <c r="R42" i="5"/>
  <c r="T46" i="5" l="1"/>
  <c r="BB23" i="5"/>
  <c r="Z49" i="5"/>
  <c r="N43" i="5"/>
  <c r="P44" i="5"/>
  <c r="V47" i="5"/>
  <c r="L42" i="5"/>
  <c r="F39" i="5"/>
  <c r="AB50" i="5"/>
  <c r="J41" i="5"/>
  <c r="AB52" i="5"/>
  <c r="H40" i="5"/>
  <c r="X48" i="5"/>
  <c r="H39" i="5"/>
  <c r="V46" i="5"/>
  <c r="R44" i="5"/>
  <c r="N42" i="5"/>
  <c r="BM22" i="5"/>
  <c r="J40" i="5"/>
  <c r="F38" i="5"/>
  <c r="X47" i="5"/>
  <c r="AB49" i="5"/>
  <c r="L41" i="5"/>
  <c r="T45" i="5"/>
  <c r="P43" i="5"/>
  <c r="Z48" i="5"/>
  <c r="T48" i="5" l="1"/>
  <c r="N45" i="5"/>
  <c r="H42" i="5"/>
  <c r="F41" i="5"/>
  <c r="V49" i="5"/>
  <c r="AB54" i="5"/>
  <c r="J43" i="5"/>
  <c r="P46" i="5"/>
  <c r="BD23" i="5"/>
  <c r="L44" i="5"/>
  <c r="Z51" i="5"/>
  <c r="X50" i="5"/>
  <c r="R47" i="5"/>
  <c r="V48" i="5"/>
  <c r="F40" i="5"/>
  <c r="R46" i="5"/>
  <c r="N44" i="5"/>
  <c r="L43" i="5"/>
  <c r="J42" i="5"/>
  <c r="P45" i="5"/>
  <c r="T47" i="5"/>
  <c r="BC23" i="5"/>
  <c r="AB51" i="5"/>
  <c r="Z50" i="5"/>
  <c r="H41" i="5"/>
  <c r="X49" i="5"/>
  <c r="P48" i="5" l="1"/>
  <c r="R49" i="5"/>
  <c r="L46" i="5"/>
  <c r="F43" i="5"/>
  <c r="N47" i="5"/>
  <c r="Z53" i="5"/>
  <c r="V51" i="5"/>
  <c r="T50" i="5"/>
  <c r="J45" i="5"/>
  <c r="H44" i="5"/>
  <c r="F45" i="5"/>
  <c r="X52" i="5"/>
  <c r="BF23" i="5"/>
  <c r="P47" i="5"/>
  <c r="V50" i="5"/>
  <c r="R48" i="5"/>
  <c r="F42" i="5"/>
  <c r="L45" i="5"/>
  <c r="H43" i="5"/>
  <c r="AB53" i="5"/>
  <c r="Z52" i="5"/>
  <c r="X51" i="5"/>
  <c r="T49" i="5"/>
  <c r="BE23" i="5"/>
  <c r="N46" i="5"/>
  <c r="J44" i="5"/>
  <c r="V53" i="5" l="1"/>
  <c r="P50" i="5"/>
  <c r="J47" i="5"/>
  <c r="Z55" i="5"/>
  <c r="BH23" i="5"/>
  <c r="T52" i="5"/>
  <c r="X54" i="5"/>
  <c r="N49" i="5"/>
  <c r="H46" i="5"/>
  <c r="R51" i="5"/>
  <c r="AB56" i="5"/>
  <c r="L48" i="5"/>
  <c r="X53" i="5"/>
  <c r="L47" i="5"/>
  <c r="V52" i="5"/>
  <c r="N48" i="5"/>
  <c r="H45" i="5"/>
  <c r="T51" i="5"/>
  <c r="BG23" i="5"/>
  <c r="F44" i="5"/>
  <c r="Z54" i="5"/>
  <c r="AB55" i="5"/>
  <c r="J46" i="5"/>
  <c r="P49" i="5"/>
  <c r="R50" i="5"/>
  <c r="Z57" i="5"/>
  <c r="J49" i="5"/>
  <c r="P52" i="5"/>
  <c r="F47" i="5"/>
  <c r="AB58" i="5"/>
  <c r="L50" i="5"/>
  <c r="X56" i="5"/>
  <c r="H48" i="5"/>
  <c r="N51" i="5"/>
  <c r="T54" i="5"/>
  <c r="BJ23" i="5" l="1"/>
  <c r="V55" i="5"/>
  <c r="R53" i="5"/>
  <c r="T53" i="5"/>
  <c r="H47" i="5"/>
  <c r="Z56" i="5"/>
  <c r="BI23" i="5"/>
  <c r="J48" i="5"/>
  <c r="R52" i="5"/>
  <c r="X55" i="5"/>
  <c r="L49" i="5"/>
  <c r="P51" i="5"/>
  <c r="V54" i="5"/>
  <c r="F46" i="5"/>
  <c r="N50" i="5"/>
  <c r="AB57" i="5"/>
  <c r="Z59" i="5"/>
  <c r="J51" i="5"/>
  <c r="P54" i="5"/>
  <c r="V57" i="5"/>
  <c r="F49" i="5"/>
  <c r="AB60" i="5"/>
  <c r="L52" i="5"/>
  <c r="R55" i="5"/>
  <c r="X58" i="5"/>
  <c r="H50" i="5"/>
  <c r="N53" i="5"/>
  <c r="BL23" i="5"/>
  <c r="T56" i="5"/>
  <c r="T55" i="5" l="1"/>
  <c r="L51" i="5"/>
  <c r="Z58" i="5"/>
  <c r="AB59" i="5"/>
  <c r="J50" i="5"/>
  <c r="P53" i="5"/>
  <c r="R54" i="5"/>
  <c r="H49" i="5"/>
  <c r="V56" i="5"/>
  <c r="F48" i="5"/>
  <c r="X57" i="5"/>
  <c r="N52" i="5"/>
  <c r="BK23" i="5"/>
  <c r="Z61" i="5"/>
  <c r="J53" i="5"/>
  <c r="P56" i="5"/>
  <c r="V59" i="5"/>
  <c r="F51" i="5"/>
  <c r="AB62" i="5"/>
  <c r="L54" i="5"/>
  <c r="R57" i="5"/>
  <c r="X60" i="5"/>
  <c r="H52" i="5"/>
  <c r="N55" i="5"/>
  <c r="T58" i="5"/>
  <c r="BB24" i="5"/>
  <c r="T57" i="5" l="1"/>
  <c r="L53" i="5"/>
  <c r="Z60" i="5"/>
  <c r="AB61" i="5"/>
  <c r="J52" i="5"/>
  <c r="P55" i="5"/>
  <c r="F50" i="5"/>
  <c r="R56" i="5"/>
  <c r="N54" i="5"/>
  <c r="V58" i="5"/>
  <c r="H51" i="5"/>
  <c r="BM23" i="5"/>
  <c r="X59" i="5"/>
  <c r="Z63" i="5"/>
  <c r="J55" i="5"/>
  <c r="P58" i="5"/>
  <c r="V61" i="5"/>
  <c r="F53" i="5"/>
  <c r="AB64" i="5"/>
  <c r="L56" i="5"/>
  <c r="R59" i="5"/>
  <c r="X62" i="5"/>
  <c r="H54" i="5"/>
  <c r="N57" i="5"/>
  <c r="BD24" i="5"/>
  <c r="T60" i="5"/>
  <c r="Z62" i="5" l="1"/>
  <c r="J54" i="5"/>
  <c r="R58" i="5"/>
  <c r="F52" i="5"/>
  <c r="H53" i="5"/>
  <c r="P57" i="5"/>
  <c r="V60" i="5"/>
  <c r="N56" i="5"/>
  <c r="T59" i="5"/>
  <c r="X61" i="5"/>
  <c r="AB63" i="5"/>
  <c r="BC24" i="5"/>
  <c r="L55" i="5"/>
  <c r="AB66" i="5"/>
  <c r="Z65" i="5"/>
  <c r="J57" i="5"/>
  <c r="P60" i="5"/>
  <c r="V63" i="5"/>
  <c r="F55" i="5"/>
  <c r="L58" i="5"/>
  <c r="R61" i="5"/>
  <c r="X64" i="5"/>
  <c r="H56" i="5"/>
  <c r="N59" i="5"/>
  <c r="T62" i="5"/>
  <c r="BF24" i="5"/>
  <c r="X63" i="5" l="1"/>
  <c r="F54" i="5"/>
  <c r="AB65" i="5"/>
  <c r="Z64" i="5"/>
  <c r="J56" i="5"/>
  <c r="H55" i="5"/>
  <c r="BE24" i="5"/>
  <c r="P59" i="5"/>
  <c r="V62" i="5"/>
  <c r="N58" i="5"/>
  <c r="L57" i="5"/>
  <c r="R60" i="5"/>
  <c r="T61" i="5"/>
  <c r="Z67" i="5"/>
  <c r="AB68" i="5"/>
  <c r="J59" i="5"/>
  <c r="P62" i="5"/>
  <c r="V65" i="5"/>
  <c r="F57" i="5"/>
  <c r="L60" i="5"/>
  <c r="R63" i="5"/>
  <c r="H58" i="5"/>
  <c r="N61" i="5"/>
  <c r="T64" i="5"/>
  <c r="X66" i="5"/>
  <c r="BH24" i="5"/>
  <c r="H57" i="5" l="1"/>
  <c r="L59" i="5"/>
  <c r="BG24" i="5"/>
  <c r="AB67" i="5"/>
  <c r="J58" i="5"/>
  <c r="N60" i="5"/>
  <c r="T63" i="5"/>
  <c r="P61" i="5"/>
  <c r="V64" i="5"/>
  <c r="Z66" i="5"/>
  <c r="R62" i="5"/>
  <c r="X65" i="5"/>
  <c r="F56" i="5"/>
  <c r="Z69" i="5"/>
  <c r="AB70" i="5"/>
  <c r="V67" i="5"/>
  <c r="J61" i="5"/>
  <c r="T66" i="5"/>
  <c r="P64" i="5"/>
  <c r="F59" i="5"/>
  <c r="L62" i="5"/>
  <c r="R65" i="5"/>
  <c r="H60" i="5"/>
  <c r="X68" i="5"/>
  <c r="N63" i="5"/>
  <c r="BJ24" i="5"/>
  <c r="V66" i="5" l="1"/>
  <c r="P63" i="5"/>
  <c r="BI24" i="5"/>
  <c r="L61" i="5"/>
  <c r="R64" i="5"/>
  <c r="F58" i="5"/>
  <c r="J60" i="5"/>
  <c r="H59" i="5"/>
  <c r="AB69" i="5"/>
  <c r="N62" i="5"/>
  <c r="T65" i="5"/>
  <c r="X67" i="5"/>
  <c r="Z68" i="5"/>
  <c r="P66" i="5"/>
  <c r="AB72" i="5"/>
  <c r="V69" i="5"/>
  <c r="X70" i="5"/>
  <c r="R67" i="5"/>
  <c r="T68" i="5"/>
  <c r="J63" i="5"/>
  <c r="Z71" i="5"/>
  <c r="F61" i="5"/>
  <c r="L64" i="5"/>
  <c r="H62" i="5"/>
  <c r="N65" i="5"/>
  <c r="BL24" i="5"/>
  <c r="T67" i="5" l="1"/>
  <c r="F60" i="5"/>
  <c r="L63" i="5"/>
  <c r="N64" i="5"/>
  <c r="P65" i="5"/>
  <c r="H61" i="5"/>
  <c r="J62" i="5"/>
  <c r="AB71" i="5"/>
  <c r="BK24" i="5"/>
  <c r="V68" i="5"/>
  <c r="R66" i="5"/>
  <c r="X69" i="5"/>
  <c r="Z70" i="5"/>
  <c r="V71" i="5"/>
  <c r="P68" i="5"/>
  <c r="AB74" i="5"/>
  <c r="X72" i="5"/>
  <c r="R69" i="5"/>
  <c r="Z73" i="5"/>
  <c r="J65" i="5"/>
  <c r="F63" i="5"/>
  <c r="L66" i="5"/>
  <c r="N67" i="5"/>
  <c r="H64" i="5"/>
  <c r="T70" i="5"/>
  <c r="BB25" i="5"/>
  <c r="F62" i="5" l="1"/>
  <c r="BM24" i="5"/>
  <c r="J64" i="5"/>
  <c r="R68" i="5"/>
  <c r="N66" i="5"/>
  <c r="AB73" i="5"/>
  <c r="Z72" i="5"/>
  <c r="T69" i="5"/>
  <c r="V70" i="5"/>
  <c r="L65" i="5"/>
  <c r="P67" i="5"/>
  <c r="X71" i="5"/>
  <c r="H63" i="5"/>
  <c r="P70" i="5"/>
  <c r="J67" i="5"/>
  <c r="V73" i="5"/>
  <c r="AB76" i="5"/>
  <c r="R71" i="5"/>
  <c r="L68" i="5"/>
  <c r="X74" i="5"/>
  <c r="BD25" i="5"/>
  <c r="F65" i="5"/>
  <c r="N69" i="5"/>
  <c r="T72" i="5"/>
  <c r="H66" i="5"/>
  <c r="Z75" i="5"/>
  <c r="T71" i="5" l="1"/>
  <c r="L67" i="5"/>
  <c r="H65" i="5"/>
  <c r="BC25" i="5"/>
  <c r="N68" i="5"/>
  <c r="F64" i="5"/>
  <c r="R70" i="5"/>
  <c r="Z74" i="5"/>
  <c r="P69" i="5"/>
  <c r="V72" i="5"/>
  <c r="AB75" i="5"/>
  <c r="X73" i="5"/>
  <c r="J66" i="5"/>
  <c r="P72" i="5"/>
  <c r="J69" i="5"/>
  <c r="V75" i="5"/>
  <c r="AB78" i="5"/>
  <c r="L70" i="5"/>
  <c r="F67" i="5"/>
  <c r="R73" i="5"/>
  <c r="X76" i="5"/>
  <c r="H68" i="5"/>
  <c r="N71" i="5"/>
  <c r="T74" i="5"/>
  <c r="Z77" i="5"/>
  <c r="BF25" i="5"/>
  <c r="Z76" i="5" l="1"/>
  <c r="F66" i="5"/>
  <c r="X75" i="5"/>
  <c r="N70" i="5"/>
  <c r="P71" i="5"/>
  <c r="BE25" i="5"/>
  <c r="V74" i="5"/>
  <c r="AB77" i="5"/>
  <c r="T73" i="5"/>
  <c r="J68" i="5"/>
  <c r="L69" i="5"/>
  <c r="R72" i="5"/>
  <c r="H67" i="5"/>
  <c r="P74" i="5"/>
  <c r="V77" i="5"/>
  <c r="AB80" i="5"/>
  <c r="L72" i="5"/>
  <c r="F69" i="5"/>
  <c r="R75" i="5"/>
  <c r="X78" i="5"/>
  <c r="H70" i="5"/>
  <c r="N73" i="5"/>
  <c r="T76" i="5"/>
  <c r="J71" i="5"/>
  <c r="BH25" i="5"/>
  <c r="Z79" i="5"/>
  <c r="H69" i="5" l="1"/>
  <c r="L71" i="5"/>
  <c r="N72" i="5"/>
  <c r="T75" i="5"/>
  <c r="AB79" i="5"/>
  <c r="Z78" i="5"/>
  <c r="R74" i="5"/>
  <c r="J70" i="5"/>
  <c r="BG25" i="5"/>
  <c r="X77" i="5"/>
  <c r="F68" i="5"/>
  <c r="P73" i="5"/>
  <c r="V76" i="5"/>
  <c r="P76" i="5"/>
  <c r="V79" i="5"/>
  <c r="F71" i="5"/>
  <c r="AB82" i="5"/>
  <c r="L74" i="5"/>
  <c r="R77" i="5"/>
  <c r="X80" i="5"/>
  <c r="H72" i="5"/>
  <c r="N75" i="5"/>
  <c r="T78" i="5"/>
  <c r="J73" i="5"/>
  <c r="Z81" i="5"/>
  <c r="BJ25" i="5"/>
  <c r="T77" i="5" l="1"/>
  <c r="R76" i="5"/>
  <c r="J72" i="5"/>
  <c r="V78" i="5"/>
  <c r="L73" i="5"/>
  <c r="AB81" i="5"/>
  <c r="Z80" i="5"/>
  <c r="BI25" i="5"/>
  <c r="P75" i="5"/>
  <c r="F70" i="5"/>
  <c r="N74" i="5"/>
  <c r="H71" i="5"/>
  <c r="X79" i="5"/>
  <c r="P78" i="5"/>
  <c r="V81" i="5"/>
  <c r="F73" i="5"/>
  <c r="AB84" i="5"/>
  <c r="L76" i="5"/>
  <c r="R79" i="5"/>
  <c r="X82" i="5"/>
  <c r="H74" i="5"/>
  <c r="BL25" i="5"/>
  <c r="T80" i="5"/>
  <c r="J75" i="5"/>
  <c r="Z83" i="5"/>
  <c r="N77" i="5"/>
  <c r="T79" i="5" l="1"/>
  <c r="F72" i="5"/>
  <c r="V80" i="5"/>
  <c r="X81" i="5"/>
  <c r="AB83" i="5"/>
  <c r="Z82" i="5"/>
  <c r="BK25" i="5"/>
  <c r="J74" i="5"/>
  <c r="P77" i="5"/>
  <c r="L75" i="5"/>
  <c r="H73" i="5"/>
  <c r="R78" i="5"/>
  <c r="N76" i="5"/>
  <c r="P80" i="5"/>
  <c r="V83" i="5"/>
  <c r="F75" i="5"/>
  <c r="AB86" i="5"/>
  <c r="L78" i="5"/>
  <c r="R81" i="5"/>
  <c r="X84" i="5"/>
  <c r="H76" i="5"/>
  <c r="T82" i="5"/>
  <c r="J77" i="5"/>
  <c r="Z85" i="5"/>
  <c r="N79" i="5"/>
  <c r="BB26" i="5"/>
  <c r="N78" i="5" l="1"/>
  <c r="P79" i="5"/>
  <c r="L77" i="5"/>
  <c r="X83" i="5"/>
  <c r="H75" i="5"/>
  <c r="T81" i="5"/>
  <c r="F74" i="5"/>
  <c r="J76" i="5"/>
  <c r="Z84" i="5"/>
  <c r="BM25" i="5"/>
  <c r="V82" i="5"/>
  <c r="AB85" i="5"/>
  <c r="R80" i="5"/>
  <c r="P82" i="5"/>
  <c r="V85" i="5"/>
  <c r="F77" i="5"/>
  <c r="AB88" i="5"/>
  <c r="L80" i="5"/>
  <c r="R83" i="5"/>
  <c r="X86" i="5"/>
  <c r="H78" i="5"/>
  <c r="J79" i="5"/>
  <c r="BD26" i="5"/>
  <c r="Z87" i="5"/>
  <c r="N81" i="5"/>
  <c r="T84" i="5"/>
  <c r="N80" i="5" l="1"/>
  <c r="F76" i="5"/>
  <c r="Z86" i="5"/>
  <c r="BC26" i="5"/>
  <c r="J78" i="5"/>
  <c r="L79" i="5"/>
  <c r="H77" i="5"/>
  <c r="T83" i="5"/>
  <c r="V84" i="5"/>
  <c r="R82" i="5"/>
  <c r="X85" i="5"/>
  <c r="P81" i="5"/>
  <c r="AB87" i="5"/>
  <c r="P84" i="5"/>
  <c r="V87" i="5"/>
  <c r="F79" i="5"/>
  <c r="AB90" i="5"/>
  <c r="L82" i="5"/>
  <c r="R85" i="5"/>
  <c r="X88" i="5"/>
  <c r="H80" i="5"/>
  <c r="Z89" i="5"/>
  <c r="N83" i="5"/>
  <c r="T86" i="5"/>
  <c r="BF26" i="5"/>
  <c r="J81" i="5"/>
  <c r="N82" i="5" l="1"/>
  <c r="V86" i="5"/>
  <c r="J80" i="5"/>
  <c r="P83" i="5"/>
  <c r="H79" i="5"/>
  <c r="L81" i="5"/>
  <c r="R84" i="5"/>
  <c r="T85" i="5"/>
  <c r="BE26" i="5"/>
  <c r="Z88" i="5"/>
  <c r="AB89" i="5"/>
  <c r="F78" i="5"/>
  <c r="X87" i="5"/>
  <c r="P86" i="5"/>
  <c r="V89" i="5"/>
  <c r="F81" i="5"/>
  <c r="AB92" i="5"/>
  <c r="L84" i="5"/>
  <c r="R87" i="5"/>
  <c r="X90" i="5"/>
  <c r="H82" i="5"/>
  <c r="N85" i="5"/>
  <c r="BH26" i="5"/>
  <c r="T88" i="5"/>
  <c r="J83" i="5"/>
  <c r="Z91" i="5"/>
  <c r="T87" i="5" l="1"/>
  <c r="AB91" i="5"/>
  <c r="Z90" i="5"/>
  <c r="R86" i="5"/>
  <c r="J82" i="5"/>
  <c r="P85" i="5"/>
  <c r="F80" i="5"/>
  <c r="V88" i="5"/>
  <c r="L83" i="5"/>
  <c r="N84" i="5"/>
  <c r="BG26" i="5"/>
  <c r="X89" i="5"/>
  <c r="H81" i="5"/>
  <c r="P88" i="5"/>
  <c r="V91" i="5"/>
  <c r="F83" i="5"/>
  <c r="AB94" i="5"/>
  <c r="L86" i="5"/>
  <c r="R89" i="5"/>
  <c r="X92" i="5"/>
  <c r="H84" i="5"/>
  <c r="N87" i="5"/>
  <c r="T90" i="5"/>
  <c r="J85" i="5"/>
  <c r="Z93" i="5"/>
  <c r="BJ26" i="5"/>
  <c r="N86" i="5" l="1"/>
  <c r="L85" i="5"/>
  <c r="Z92" i="5"/>
  <c r="R88" i="5"/>
  <c r="J84" i="5"/>
  <c r="BI26" i="5"/>
  <c r="T89" i="5"/>
  <c r="AB93" i="5"/>
  <c r="F82" i="5"/>
  <c r="P87" i="5"/>
  <c r="V90" i="5"/>
  <c r="X91" i="5"/>
  <c r="H83" i="5"/>
  <c r="P90" i="5"/>
  <c r="V93" i="5"/>
  <c r="F85" i="5"/>
  <c r="AB96" i="5"/>
  <c r="L88" i="5"/>
  <c r="R91" i="5"/>
  <c r="X94" i="5"/>
  <c r="H86" i="5"/>
  <c r="BL26" i="5"/>
  <c r="N89" i="5"/>
  <c r="T92" i="5"/>
  <c r="J87" i="5"/>
  <c r="Z95" i="5"/>
  <c r="N88" i="5" l="1"/>
  <c r="L87" i="5"/>
  <c r="Z94" i="5"/>
  <c r="R90" i="5"/>
  <c r="J86" i="5"/>
  <c r="BK26" i="5"/>
  <c r="P89" i="5"/>
  <c r="F84" i="5"/>
  <c r="T91" i="5"/>
  <c r="AB95" i="5"/>
  <c r="H85" i="5"/>
  <c r="X93" i="5"/>
  <c r="V92" i="5"/>
  <c r="P92" i="5"/>
  <c r="V95" i="5"/>
  <c r="F87" i="5"/>
  <c r="AB98" i="5"/>
  <c r="L90" i="5"/>
  <c r="R93" i="5"/>
  <c r="X96" i="5"/>
  <c r="H88" i="5"/>
  <c r="N91" i="5"/>
  <c r="T94" i="5"/>
  <c r="BB27" i="5"/>
  <c r="J89" i="5"/>
  <c r="Z97" i="5"/>
  <c r="N90" i="5" l="1"/>
  <c r="L89" i="5"/>
  <c r="AB97" i="5"/>
  <c r="BM26" i="5"/>
  <c r="P91" i="5"/>
  <c r="F86" i="5"/>
  <c r="V94" i="5"/>
  <c r="R92" i="5"/>
  <c r="T93" i="5"/>
  <c r="J88" i="5"/>
  <c r="Z96" i="5"/>
  <c r="X95" i="5"/>
  <c r="H87" i="5"/>
  <c r="P94" i="5"/>
  <c r="V97" i="5"/>
  <c r="F89" i="5"/>
  <c r="AB100" i="5"/>
  <c r="L92" i="5"/>
  <c r="R95" i="5"/>
  <c r="X98" i="5"/>
  <c r="H90" i="5"/>
  <c r="BD27" i="5"/>
  <c r="T96" i="5"/>
  <c r="J91" i="5"/>
  <c r="Z99" i="5"/>
  <c r="N93" i="5"/>
  <c r="H89" i="5" l="1"/>
  <c r="AB99" i="5"/>
  <c r="F88" i="5"/>
  <c r="V96" i="5"/>
  <c r="L91" i="5"/>
  <c r="N92" i="5"/>
  <c r="R94" i="5"/>
  <c r="T95" i="5"/>
  <c r="Z98" i="5"/>
  <c r="BC27" i="5"/>
  <c r="J90" i="5"/>
  <c r="X97" i="5"/>
  <c r="P93" i="5"/>
  <c r="P96" i="5"/>
  <c r="V99" i="5"/>
  <c r="F91" i="5"/>
  <c r="AB102" i="5"/>
  <c r="L94" i="5"/>
  <c r="R97" i="5"/>
  <c r="X100" i="5"/>
  <c r="H92" i="5"/>
  <c r="T98" i="5"/>
  <c r="J93" i="5"/>
  <c r="Z101" i="5"/>
  <c r="N95" i="5"/>
  <c r="BF27" i="5"/>
  <c r="Z100" i="5" l="1"/>
  <c r="V98" i="5"/>
  <c r="P95" i="5"/>
  <c r="X99" i="5"/>
  <c r="R96" i="5"/>
  <c r="F90" i="5"/>
  <c r="T97" i="5"/>
  <c r="J92" i="5"/>
  <c r="BE27" i="5"/>
  <c r="AB101" i="5"/>
  <c r="N94" i="5"/>
  <c r="L93" i="5"/>
  <c r="H91" i="5"/>
  <c r="P98" i="5"/>
  <c r="V101" i="5"/>
  <c r="F93" i="5"/>
  <c r="AB104" i="5"/>
  <c r="L96" i="5"/>
  <c r="R99" i="5"/>
  <c r="X102" i="5"/>
  <c r="H94" i="5"/>
  <c r="J95" i="5"/>
  <c r="Z103" i="5"/>
  <c r="BH27" i="5"/>
  <c r="N97" i="5"/>
  <c r="T100" i="5"/>
  <c r="N96" i="5" l="1"/>
  <c r="F92" i="5"/>
  <c r="BG27" i="5"/>
  <c r="J94" i="5"/>
  <c r="P97" i="5"/>
  <c r="X101" i="5"/>
  <c r="H93" i="5"/>
  <c r="T99" i="5"/>
  <c r="L95" i="5"/>
  <c r="R98" i="5"/>
  <c r="Z102" i="5"/>
  <c r="V100" i="5"/>
  <c r="AB103" i="5"/>
  <c r="P100" i="5"/>
  <c r="V103" i="5"/>
  <c r="F95" i="5"/>
  <c r="AB106" i="5"/>
  <c r="L98" i="5"/>
  <c r="R101" i="5"/>
  <c r="X104" i="5"/>
  <c r="H96" i="5"/>
  <c r="Z105" i="5"/>
  <c r="BJ27" i="5"/>
  <c r="N99" i="5"/>
  <c r="T102" i="5"/>
  <c r="J97" i="5"/>
  <c r="N98" i="5" l="1"/>
  <c r="V102" i="5"/>
  <c r="L97" i="5"/>
  <c r="X103" i="5"/>
  <c r="H95" i="5"/>
  <c r="AB105" i="5"/>
  <c r="J96" i="5"/>
  <c r="P99" i="5"/>
  <c r="T101" i="5"/>
  <c r="BI27" i="5"/>
  <c r="Z104" i="5"/>
  <c r="R100" i="5"/>
  <c r="F94" i="5"/>
  <c r="P102" i="5"/>
  <c r="V105" i="5"/>
  <c r="F97" i="5"/>
  <c r="AB108" i="5"/>
  <c r="L100" i="5"/>
  <c r="R103" i="5"/>
  <c r="X106" i="5"/>
  <c r="H98" i="5"/>
  <c r="BL27" i="5"/>
  <c r="N101" i="5"/>
  <c r="T104" i="5"/>
  <c r="J99" i="5"/>
  <c r="Z107" i="5"/>
  <c r="T103" i="5" l="1"/>
  <c r="R102" i="5"/>
  <c r="P101" i="5"/>
  <c r="AB107" i="5"/>
  <c r="Z106" i="5"/>
  <c r="BK27" i="5"/>
  <c r="J98" i="5"/>
  <c r="F96" i="5"/>
  <c r="V104" i="5"/>
  <c r="H97" i="5"/>
  <c r="X105" i="5"/>
  <c r="L99" i="5"/>
  <c r="N100" i="5"/>
  <c r="P104" i="5"/>
  <c r="V107" i="5"/>
  <c r="F99" i="5"/>
  <c r="AB110" i="5"/>
  <c r="L102" i="5"/>
  <c r="R105" i="5"/>
  <c r="X108" i="5"/>
  <c r="H100" i="5"/>
  <c r="N103" i="5"/>
  <c r="BB28" i="5"/>
  <c r="T106" i="5"/>
  <c r="J101" i="5"/>
  <c r="Z109" i="5"/>
  <c r="N102" i="5" l="1"/>
  <c r="L101" i="5"/>
  <c r="R104" i="5"/>
  <c r="BM27" i="5"/>
  <c r="T105" i="5"/>
  <c r="AB109" i="5"/>
  <c r="Z108" i="5"/>
  <c r="J100" i="5"/>
  <c r="P103" i="5"/>
  <c r="V106" i="5"/>
  <c r="H99" i="5"/>
  <c r="X107" i="5"/>
  <c r="F98" i="5"/>
  <c r="P106" i="5"/>
  <c r="V109" i="5"/>
  <c r="F101" i="5"/>
  <c r="AB112" i="5"/>
  <c r="L104" i="5"/>
  <c r="R107" i="5"/>
  <c r="X110" i="5"/>
  <c r="H102" i="5"/>
  <c r="BD28" i="5"/>
  <c r="N105" i="5"/>
  <c r="T108" i="5"/>
  <c r="J103" i="5"/>
  <c r="Z111" i="5"/>
  <c r="Z110" i="5" l="1"/>
  <c r="R106" i="5"/>
  <c r="F100" i="5"/>
  <c r="N104" i="5"/>
  <c r="AB111" i="5"/>
  <c r="J102" i="5"/>
  <c r="BC28" i="5"/>
  <c r="P105" i="5"/>
  <c r="L103" i="5"/>
  <c r="H101" i="5"/>
  <c r="X109" i="5"/>
  <c r="T107" i="5"/>
  <c r="V108" i="5"/>
  <c r="P108" i="5"/>
  <c r="V111" i="5"/>
  <c r="F103" i="5"/>
  <c r="L106" i="5"/>
  <c r="R109" i="5"/>
  <c r="X112" i="5"/>
  <c r="H104" i="5"/>
  <c r="N107" i="5"/>
  <c r="T110" i="5"/>
  <c r="J105" i="5"/>
  <c r="Z113" i="5"/>
  <c r="BF28" i="5"/>
  <c r="B119" i="5"/>
  <c r="T109" i="5" l="1"/>
  <c r="R108" i="5"/>
  <c r="BE28" i="5"/>
  <c r="V110" i="5"/>
  <c r="N106" i="5"/>
  <c r="Z112" i="5"/>
  <c r="P107" i="5"/>
  <c r="X111" i="5"/>
  <c r="J104" i="5"/>
  <c r="H103" i="5"/>
  <c r="F102" i="5"/>
  <c r="L105" i="5"/>
  <c r="AB113" i="5"/>
  <c r="P110" i="5"/>
  <c r="V113" i="5"/>
  <c r="F105" i="5"/>
  <c r="L108" i="5"/>
  <c r="R111" i="5"/>
  <c r="H106" i="5"/>
  <c r="T112" i="5"/>
  <c r="J107" i="5"/>
  <c r="BH28" i="5"/>
  <c r="N109" i="5"/>
  <c r="B121" i="5"/>
  <c r="T111" i="5" l="1"/>
  <c r="B120" i="5"/>
  <c r="X113" i="5"/>
  <c r="J106" i="5"/>
  <c r="P109" i="5"/>
  <c r="V112" i="5"/>
  <c r="L107" i="5"/>
  <c r="H105" i="5"/>
  <c r="R110" i="5"/>
  <c r="BG28" i="5"/>
  <c r="F104" i="5"/>
  <c r="N108" i="5"/>
  <c r="P112" i="5"/>
  <c r="F107" i="5"/>
  <c r="L110" i="5"/>
  <c r="R113" i="5"/>
  <c r="H108" i="5"/>
  <c r="J109" i="5"/>
  <c r="BJ28" i="5"/>
  <c r="N111" i="5"/>
  <c r="B123" i="5"/>
  <c r="T113" i="5" l="1"/>
  <c r="B122" i="5"/>
  <c r="R112" i="5"/>
  <c r="J108" i="5"/>
  <c r="P111" i="5"/>
  <c r="L109" i="5"/>
  <c r="N110" i="5"/>
  <c r="F106" i="5"/>
  <c r="BI28" i="5"/>
  <c r="H107" i="5"/>
  <c r="F109" i="5"/>
  <c r="L112" i="5"/>
  <c r="H110" i="5"/>
  <c r="J111" i="5"/>
  <c r="BL28" i="5"/>
  <c r="N113" i="5"/>
  <c r="B125" i="5"/>
  <c r="BK28" i="5" l="1"/>
  <c r="L111" i="5"/>
  <c r="H109" i="5"/>
  <c r="P113" i="5"/>
  <c r="J110" i="5"/>
  <c r="F108" i="5"/>
  <c r="B124" i="5"/>
  <c r="N112" i="5"/>
  <c r="F111" i="5"/>
  <c r="H112" i="5"/>
  <c r="BB29" i="5"/>
  <c r="J113" i="5"/>
  <c r="B115" i="5"/>
  <c r="BM28" i="5" l="1"/>
  <c r="B126" i="5"/>
  <c r="J112" i="5"/>
  <c r="F110" i="5"/>
  <c r="H111" i="5"/>
  <c r="L113" i="5"/>
  <c r="F113" i="5"/>
  <c r="BD29" i="5"/>
  <c r="B117" i="5"/>
  <c r="H113" i="5" l="1"/>
  <c r="F112" i="5"/>
  <c r="B116" i="5"/>
  <c r="BC29" i="5"/>
  <c r="AF5" i="5" l="1"/>
  <c r="AF4" i="5"/>
  <c r="C113" i="5" s="1"/>
  <c r="B118" i="5"/>
  <c r="BE29" i="5"/>
  <c r="E41" i="5" l="1"/>
  <c r="D16" i="5"/>
  <c r="G16" i="5" s="1"/>
  <c r="C31" i="5"/>
  <c r="C58" i="5"/>
  <c r="E63" i="5"/>
  <c r="E16" i="5"/>
  <c r="D32" i="5"/>
  <c r="M32" i="5" s="1"/>
  <c r="C60" i="5"/>
  <c r="D29" i="5"/>
  <c r="AA29" i="5" s="1"/>
  <c r="E57" i="5"/>
  <c r="E22" i="5"/>
  <c r="C20" i="5"/>
  <c r="E60" i="5"/>
  <c r="C22" i="5"/>
  <c r="D35" i="5"/>
  <c r="Y35" i="5" s="1"/>
  <c r="E39" i="5"/>
  <c r="E36" i="5"/>
  <c r="D34" i="5"/>
  <c r="G34" i="5" s="1"/>
  <c r="C32" i="5"/>
  <c r="D33" i="5"/>
  <c r="I33" i="5" s="1"/>
  <c r="D36" i="5"/>
  <c r="U36" i="5" s="1"/>
  <c r="C67" i="5"/>
  <c r="D19" i="5"/>
  <c r="M19" i="5" s="1"/>
  <c r="C17" i="5"/>
  <c r="E102" i="5"/>
  <c r="C16" i="5"/>
  <c r="E43" i="5"/>
  <c r="D28" i="5"/>
  <c r="Y28" i="5" s="1"/>
  <c r="C35" i="5"/>
  <c r="C29" i="5"/>
  <c r="D30" i="5"/>
  <c r="S30" i="5" s="1"/>
  <c r="C25" i="5"/>
  <c r="C41" i="5"/>
  <c r="D67" i="5"/>
  <c r="AA67" i="5" s="1"/>
  <c r="E35" i="5"/>
  <c r="C62" i="5"/>
  <c r="C40" i="5"/>
  <c r="C15" i="5"/>
  <c r="C23" i="5"/>
  <c r="C80" i="5"/>
  <c r="D109" i="5"/>
  <c r="M109" i="5" s="1"/>
  <c r="D63" i="5"/>
  <c r="D15" i="5"/>
  <c r="G15" i="5" s="1"/>
  <c r="D44" i="5"/>
  <c r="M44" i="5" s="1"/>
  <c r="E62" i="5"/>
  <c r="E17" i="5"/>
  <c r="D48" i="5"/>
  <c r="W48" i="5" s="1"/>
  <c r="E19" i="5"/>
  <c r="D41" i="5"/>
  <c r="W41" i="5" s="1"/>
  <c r="E20" i="5"/>
  <c r="E25" i="5"/>
  <c r="D46" i="5"/>
  <c r="W46" i="5" s="1"/>
  <c r="E70" i="5"/>
  <c r="D40" i="5"/>
  <c r="W40" i="5" s="1"/>
  <c r="E69" i="5"/>
  <c r="E53" i="5"/>
  <c r="C34" i="5"/>
  <c r="C33" i="5"/>
  <c r="D68" i="5"/>
  <c r="G68" i="5" s="1"/>
  <c r="C64" i="5"/>
  <c r="C46" i="5"/>
  <c r="C19" i="5"/>
  <c r="E112" i="5"/>
  <c r="C66" i="5"/>
  <c r="C48" i="5"/>
  <c r="E31" i="5"/>
  <c r="D31" i="5"/>
  <c r="AC31" i="5" s="1"/>
  <c r="E50" i="5"/>
  <c r="D26" i="5"/>
  <c r="K26" i="5" s="1"/>
  <c r="D43" i="5"/>
  <c r="Q43" i="5" s="1"/>
  <c r="E21" i="5"/>
  <c r="E27" i="5"/>
  <c r="C28" i="5"/>
  <c r="E51" i="5"/>
  <c r="E75" i="5"/>
  <c r="C44" i="5"/>
  <c r="C70" i="5"/>
  <c r="D25" i="5"/>
  <c r="D38" i="5"/>
  <c r="G38" i="5" s="1"/>
  <c r="D55" i="5"/>
  <c r="K55" i="5" s="1"/>
  <c r="C78" i="5"/>
  <c r="E81" i="5"/>
  <c r="D37" i="5"/>
  <c r="D23" i="5"/>
  <c r="W23" i="5" s="1"/>
  <c r="E33" i="5"/>
  <c r="E55" i="5"/>
  <c r="E24" i="5"/>
  <c r="E47" i="5"/>
  <c r="C18" i="5"/>
  <c r="E15" i="5"/>
  <c r="C24" i="5"/>
  <c r="C55" i="5"/>
  <c r="E76" i="5"/>
  <c r="D49" i="5"/>
  <c r="AA49" i="5" s="1"/>
  <c r="C14" i="5"/>
  <c r="D18" i="5"/>
  <c r="M18" i="5" s="1"/>
  <c r="D42" i="5"/>
  <c r="M42" i="5" s="1"/>
  <c r="E64" i="5"/>
  <c r="E40" i="5"/>
  <c r="C81" i="5"/>
  <c r="E23" i="5"/>
  <c r="D39" i="5"/>
  <c r="D69" i="5"/>
  <c r="I69" i="5" s="1"/>
  <c r="D65" i="5"/>
  <c r="Q65" i="5" s="1"/>
  <c r="D27" i="5"/>
  <c r="K27" i="5" s="1"/>
  <c r="E34" i="5"/>
  <c r="D56" i="5"/>
  <c r="G56" i="5" s="1"/>
  <c r="D14" i="5"/>
  <c r="C49" i="5"/>
  <c r="E14" i="5"/>
  <c r="E26" i="5"/>
  <c r="D20" i="5"/>
  <c r="C57" i="5"/>
  <c r="C27" i="5"/>
  <c r="C50" i="5"/>
  <c r="C30" i="5"/>
  <c r="E30" i="5"/>
  <c r="D17" i="5"/>
  <c r="E67" i="5"/>
  <c r="E58" i="5"/>
  <c r="C100" i="5"/>
  <c r="D24" i="5"/>
  <c r="E18" i="5"/>
  <c r="E44" i="5"/>
  <c r="C21" i="5"/>
  <c r="D77" i="5"/>
  <c r="E107" i="5"/>
  <c r="E71" i="5"/>
  <c r="C85" i="5"/>
  <c r="E80" i="5"/>
  <c r="D50" i="5"/>
  <c r="C106" i="5"/>
  <c r="C72" i="5"/>
  <c r="E38" i="5"/>
  <c r="D111" i="5"/>
  <c r="D45" i="5"/>
  <c r="E89" i="5"/>
  <c r="C36" i="5"/>
  <c r="E54" i="5"/>
  <c r="D58" i="5"/>
  <c r="D85" i="5"/>
  <c r="AA85" i="5" s="1"/>
  <c r="C68" i="5"/>
  <c r="C108" i="5"/>
  <c r="D51" i="5"/>
  <c r="C91" i="5"/>
  <c r="D60" i="5"/>
  <c r="E66" i="5"/>
  <c r="C71" i="5"/>
  <c r="D100" i="5"/>
  <c r="E79" i="5"/>
  <c r="E93" i="5"/>
  <c r="C39" i="5"/>
  <c r="E45" i="5"/>
  <c r="E32" i="5"/>
  <c r="D61" i="5"/>
  <c r="I61" i="5" s="1"/>
  <c r="E46" i="5"/>
  <c r="E65" i="5"/>
  <c r="E78" i="5"/>
  <c r="C82" i="5"/>
  <c r="C109" i="5"/>
  <c r="E88" i="5"/>
  <c r="E97" i="5"/>
  <c r="C45" i="5"/>
  <c r="C42" i="5"/>
  <c r="C112" i="5"/>
  <c r="C51" i="5"/>
  <c r="C65" i="5"/>
  <c r="C52" i="5"/>
  <c r="C47" i="5"/>
  <c r="E82" i="5"/>
  <c r="D97" i="5"/>
  <c r="C76" i="5"/>
  <c r="D94" i="5"/>
  <c r="D103" i="5"/>
  <c r="C26" i="5"/>
  <c r="E92" i="5"/>
  <c r="D99" i="5"/>
  <c r="E90" i="5"/>
  <c r="C105" i="5"/>
  <c r="D66" i="5"/>
  <c r="D59" i="5"/>
  <c r="D57" i="5"/>
  <c r="C83" i="5"/>
  <c r="C56" i="5"/>
  <c r="E83" i="5"/>
  <c r="C69" i="5"/>
  <c r="E49" i="5"/>
  <c r="E59" i="5"/>
  <c r="D86" i="5"/>
  <c r="E108" i="5"/>
  <c r="E77" i="5"/>
  <c r="E100" i="5"/>
  <c r="D76" i="5"/>
  <c r="D64" i="5"/>
  <c r="E72" i="5"/>
  <c r="D73" i="5"/>
  <c r="E95" i="5"/>
  <c r="D108" i="5"/>
  <c r="E105" i="5"/>
  <c r="E110" i="5"/>
  <c r="E101" i="5"/>
  <c r="C110" i="5"/>
  <c r="C61" i="5"/>
  <c r="D87" i="5"/>
  <c r="AC87" i="5" s="1"/>
  <c r="C38" i="5"/>
  <c r="C53" i="5"/>
  <c r="D62" i="5"/>
  <c r="Q62" i="5" s="1"/>
  <c r="C88" i="5"/>
  <c r="D110" i="5"/>
  <c r="W110" i="5" s="1"/>
  <c r="D78" i="5"/>
  <c r="S78" i="5" s="1"/>
  <c r="D104" i="5"/>
  <c r="W104" i="5" s="1"/>
  <c r="D81" i="5"/>
  <c r="G81" i="5" s="1"/>
  <c r="D72" i="5"/>
  <c r="AA72" i="5" s="1"/>
  <c r="C77" i="5"/>
  <c r="C79" i="5"/>
  <c r="D98" i="5"/>
  <c r="K98" i="5" s="1"/>
  <c r="D83" i="5"/>
  <c r="O83" i="5" s="1"/>
  <c r="C102" i="5"/>
  <c r="C86" i="5"/>
  <c r="C104" i="5"/>
  <c r="E104" i="5"/>
  <c r="E48" i="5"/>
  <c r="E103" i="5"/>
  <c r="D91" i="5"/>
  <c r="G91" i="5" s="1"/>
  <c r="E94" i="5"/>
  <c r="D106" i="5"/>
  <c r="Q106" i="5" s="1"/>
  <c r="C111" i="5"/>
  <c r="C97" i="5"/>
  <c r="D47" i="5"/>
  <c r="I47" i="5" s="1"/>
  <c r="E52" i="5"/>
  <c r="C63" i="5"/>
  <c r="D52" i="5"/>
  <c r="K52" i="5" s="1"/>
  <c r="C94" i="5"/>
  <c r="D113" i="5"/>
  <c r="K113" i="5" s="1"/>
  <c r="E86" i="5"/>
  <c r="D96" i="5"/>
  <c r="S96" i="5" s="1"/>
  <c r="E87" i="5"/>
  <c r="D80" i="5"/>
  <c r="AC80" i="5" s="1"/>
  <c r="E84" i="5"/>
  <c r="E68" i="5"/>
  <c r="E109" i="5"/>
  <c r="C96" i="5"/>
  <c r="D107" i="5"/>
  <c r="U107" i="5" s="1"/>
  <c r="C89" i="5"/>
  <c r="D92" i="5"/>
  <c r="I92" i="5" s="1"/>
  <c r="C95" i="5"/>
  <c r="D74" i="5"/>
  <c r="Q74" i="5" s="1"/>
  <c r="D71" i="5"/>
  <c r="D93" i="5"/>
  <c r="E73" i="5"/>
  <c r="D53" i="5"/>
  <c r="C59" i="5"/>
  <c r="E29" i="5"/>
  <c r="D70" i="5"/>
  <c r="E99" i="5"/>
  <c r="C99" i="5"/>
  <c r="E91" i="5"/>
  <c r="D105" i="5"/>
  <c r="C90" i="5"/>
  <c r="D84" i="5"/>
  <c r="D88" i="5"/>
  <c r="C75" i="5"/>
  <c r="D112" i="5"/>
  <c r="C101" i="5"/>
  <c r="C98" i="5"/>
  <c r="E106" i="5"/>
  <c r="E111" i="5"/>
  <c r="D102" i="5"/>
  <c r="D54" i="5"/>
  <c r="D21" i="5"/>
  <c r="C54" i="5"/>
  <c r="E28" i="5"/>
  <c r="D22" i="5"/>
  <c r="C43" i="5"/>
  <c r="C37" i="5"/>
  <c r="E74" i="5"/>
  <c r="E37" i="5"/>
  <c r="C74" i="5"/>
  <c r="E56" i="5"/>
  <c r="E61" i="5"/>
  <c r="E42" i="5"/>
  <c r="D75" i="5"/>
  <c r="D101" i="5"/>
  <c r="C107" i="5"/>
  <c r="C92" i="5"/>
  <c r="E113" i="5"/>
  <c r="C93" i="5"/>
  <c r="C87" i="5"/>
  <c r="D90" i="5"/>
  <c r="D79" i="5"/>
  <c r="D89" i="5"/>
  <c r="E96" i="5"/>
  <c r="C73" i="5"/>
  <c r="D82" i="5"/>
  <c r="E85" i="5"/>
  <c r="D95" i="5"/>
  <c r="S68" i="5"/>
  <c r="C103" i="5"/>
  <c r="K68" i="5"/>
  <c r="C84" i="5"/>
  <c r="E98" i="5"/>
  <c r="S34" i="5"/>
  <c r="U46" i="5"/>
  <c r="W109" i="5"/>
  <c r="Y46" i="5"/>
  <c r="M46" i="5"/>
  <c r="AC46" i="5"/>
  <c r="O31" i="5"/>
  <c r="W44" i="5"/>
  <c r="K44" i="5"/>
  <c r="I67" i="5"/>
  <c r="G44" i="5"/>
  <c r="Q67" i="5"/>
  <c r="W56" i="5"/>
  <c r="M41" i="5" l="1"/>
  <c r="AA34" i="5"/>
  <c r="G67" i="5"/>
  <c r="U26" i="5"/>
  <c r="AA41" i="5"/>
  <c r="AA109" i="5"/>
  <c r="AA65" i="5"/>
  <c r="U65" i="5"/>
  <c r="W65" i="5"/>
  <c r="AC65" i="5"/>
  <c r="G18" i="5"/>
  <c r="S65" i="5"/>
  <c r="K65" i="5"/>
  <c r="K109" i="5"/>
  <c r="Y109" i="5"/>
  <c r="AC109" i="5"/>
  <c r="G41" i="5"/>
  <c r="U67" i="5"/>
  <c r="O46" i="5"/>
  <c r="O23" i="5"/>
  <c r="W67" i="5"/>
  <c r="S44" i="5"/>
  <c r="I46" i="5"/>
  <c r="W34" i="5"/>
  <c r="I44" i="5"/>
  <c r="AC44" i="5"/>
  <c r="O67" i="5"/>
  <c r="AA46" i="5"/>
  <c r="K34" i="5"/>
  <c r="Q46" i="5"/>
  <c r="Y67" i="5"/>
  <c r="Q44" i="5"/>
  <c r="K46" i="5"/>
  <c r="U34" i="5"/>
  <c r="M67" i="5"/>
  <c r="AA78" i="5"/>
  <c r="O34" i="5"/>
  <c r="W26" i="5"/>
  <c r="AC85" i="5"/>
  <c r="K41" i="5"/>
  <c r="Q109" i="5"/>
  <c r="G85" i="5"/>
  <c r="Q41" i="5"/>
  <c r="S41" i="5"/>
  <c r="U27" i="5"/>
  <c r="O41" i="5"/>
  <c r="U41" i="5"/>
  <c r="I26" i="5"/>
  <c r="I41" i="5"/>
  <c r="I40" i="5"/>
  <c r="M80" i="5"/>
  <c r="M49" i="5"/>
  <c r="M91" i="5"/>
  <c r="G31" i="5"/>
  <c r="I78" i="5"/>
  <c r="AC78" i="5"/>
  <c r="U78" i="5"/>
  <c r="K78" i="5"/>
  <c r="Y104" i="5"/>
  <c r="Q68" i="5"/>
  <c r="S104" i="5"/>
  <c r="M68" i="5"/>
  <c r="AC38" i="5"/>
  <c r="K38" i="5"/>
  <c r="U35" i="5"/>
  <c r="Q38" i="5"/>
  <c r="U69" i="5"/>
  <c r="I38" i="5"/>
  <c r="AA69" i="5"/>
  <c r="AC69" i="5"/>
  <c r="M38" i="5"/>
  <c r="M35" i="5"/>
  <c r="G55" i="5"/>
  <c r="K69" i="5"/>
  <c r="O69" i="5"/>
  <c r="AA38" i="5"/>
  <c r="W38" i="5"/>
  <c r="S55" i="5"/>
  <c r="AC32" i="5"/>
  <c r="I48" i="5"/>
  <c r="Q49" i="5"/>
  <c r="M69" i="5"/>
  <c r="U55" i="5"/>
  <c r="S38" i="5"/>
  <c r="Q55" i="5"/>
  <c r="M55" i="5"/>
  <c r="O35" i="5"/>
  <c r="Y55" i="5"/>
  <c r="O55" i="5"/>
  <c r="G35" i="5"/>
  <c r="Q110" i="5"/>
  <c r="G42" i="5"/>
  <c r="Y91" i="5"/>
  <c r="U91" i="5"/>
  <c r="S91" i="5"/>
  <c r="U80" i="5"/>
  <c r="I80" i="5"/>
  <c r="K67" i="5"/>
  <c r="S85" i="5"/>
  <c r="AA42" i="5"/>
  <c r="W91" i="5"/>
  <c r="K91" i="5"/>
  <c r="O85" i="5"/>
  <c r="W85" i="5"/>
  <c r="G80" i="5"/>
  <c r="M85" i="5"/>
  <c r="O91" i="5"/>
  <c r="Q91" i="5"/>
  <c r="AA113" i="5"/>
  <c r="Q85" i="5"/>
  <c r="U85" i="5"/>
  <c r="I85" i="5"/>
  <c r="AA81" i="5"/>
  <c r="Y65" i="5"/>
  <c r="AA35" i="5"/>
  <c r="U43" i="5"/>
  <c r="S32" i="5"/>
  <c r="Q35" i="5"/>
  <c r="G26" i="5"/>
  <c r="S23" i="5"/>
  <c r="I23" i="5"/>
  <c r="K23" i="5"/>
  <c r="K42" i="5"/>
  <c r="M40" i="5"/>
  <c r="S40" i="5"/>
  <c r="M113" i="5"/>
  <c r="AC35" i="5"/>
  <c r="U23" i="5"/>
  <c r="O32" i="5"/>
  <c r="W42" i="5"/>
  <c r="Y26" i="5"/>
  <c r="O43" i="5"/>
  <c r="G40" i="5"/>
  <c r="S62" i="5"/>
  <c r="K40" i="5"/>
  <c r="O40" i="5"/>
  <c r="K32" i="5"/>
  <c r="G48" i="5"/>
  <c r="S42" i="5"/>
  <c r="M23" i="5"/>
  <c r="M43" i="5"/>
  <c r="AC43" i="5"/>
  <c r="I43" i="5"/>
  <c r="AC42" i="5"/>
  <c r="K48" i="5"/>
  <c r="Y40" i="5"/>
  <c r="S113" i="5"/>
  <c r="G30" i="5"/>
  <c r="I35" i="5"/>
  <c r="M48" i="5"/>
  <c r="Q23" i="5"/>
  <c r="S26" i="5"/>
  <c r="W43" i="5"/>
  <c r="Q26" i="5"/>
  <c r="U40" i="5"/>
  <c r="S48" i="5"/>
  <c r="AA48" i="5"/>
  <c r="I30" i="5"/>
  <c r="S35" i="5"/>
  <c r="W35" i="5"/>
  <c r="K35" i="5"/>
  <c r="S43" i="5"/>
  <c r="AC40" i="5"/>
  <c r="AC48" i="5"/>
  <c r="O48" i="5"/>
  <c r="Y32" i="5"/>
  <c r="M47" i="5"/>
  <c r="Y38" i="5"/>
  <c r="S109" i="5"/>
  <c r="M65" i="5"/>
  <c r="O36" i="5"/>
  <c r="I18" i="5"/>
  <c r="K18" i="5"/>
  <c r="I109" i="5"/>
  <c r="Q83" i="5"/>
  <c r="AA52" i="5"/>
  <c r="AA87" i="5"/>
  <c r="S29" i="5"/>
  <c r="W106" i="5"/>
  <c r="M106" i="5"/>
  <c r="U81" i="5"/>
  <c r="I113" i="5"/>
  <c r="W62" i="5"/>
  <c r="I55" i="5"/>
  <c r="M62" i="5"/>
  <c r="W32" i="5"/>
  <c r="Q33" i="5"/>
  <c r="AC106" i="5"/>
  <c r="U98" i="5"/>
  <c r="G87" i="5"/>
  <c r="AC96" i="5"/>
  <c r="Y52" i="5"/>
  <c r="W81" i="5"/>
  <c r="I87" i="5"/>
  <c r="M87" i="5"/>
  <c r="O81" i="5"/>
  <c r="K96" i="5"/>
  <c r="Q87" i="5"/>
  <c r="K81" i="5"/>
  <c r="AA32" i="5"/>
  <c r="S98" i="5"/>
  <c r="W98" i="5"/>
  <c r="I81" i="5"/>
  <c r="Q81" i="5"/>
  <c r="W87" i="5"/>
  <c r="Y61" i="5"/>
  <c r="AC52" i="5"/>
  <c r="I96" i="5"/>
  <c r="U32" i="5"/>
  <c r="G32" i="5"/>
  <c r="Q32" i="5"/>
  <c r="S33" i="5"/>
  <c r="M61" i="5"/>
  <c r="W107" i="5"/>
  <c r="M29" i="5"/>
  <c r="G104" i="5"/>
  <c r="AC29" i="5"/>
  <c r="I62" i="5"/>
  <c r="AC62" i="5"/>
  <c r="K62" i="5"/>
  <c r="W29" i="5"/>
  <c r="K29" i="5"/>
  <c r="U29" i="5"/>
  <c r="U62" i="5"/>
  <c r="Y62" i="5"/>
  <c r="O61" i="5"/>
  <c r="O104" i="5"/>
  <c r="O29" i="5"/>
  <c r="M104" i="5"/>
  <c r="Q104" i="5"/>
  <c r="U30" i="5"/>
  <c r="Y33" i="5"/>
  <c r="I32" i="5"/>
  <c r="W96" i="5"/>
  <c r="Y96" i="5"/>
  <c r="Q96" i="5"/>
  <c r="G96" i="5"/>
  <c r="I29" i="5"/>
  <c r="M33" i="5"/>
  <c r="AA110" i="5"/>
  <c r="K85" i="5"/>
  <c r="Y85" i="5"/>
  <c r="I83" i="5"/>
  <c r="I52" i="5"/>
  <c r="AA96" i="5"/>
  <c r="AC33" i="5"/>
  <c r="Y29" i="5"/>
  <c r="S36" i="5"/>
  <c r="G33" i="5"/>
  <c r="I110" i="5"/>
  <c r="S110" i="5"/>
  <c r="O47" i="5"/>
  <c r="W33" i="5"/>
  <c r="Y110" i="5"/>
  <c r="U110" i="5"/>
  <c r="S52" i="5"/>
  <c r="K33" i="5"/>
  <c r="G29" i="5"/>
  <c r="I16" i="5"/>
  <c r="Q29" i="5"/>
  <c r="S107" i="5"/>
  <c r="G106" i="5"/>
  <c r="S106" i="5"/>
  <c r="Y87" i="5"/>
  <c r="M81" i="5"/>
  <c r="W113" i="5"/>
  <c r="AA36" i="5"/>
  <c r="I19" i="5"/>
  <c r="Y106" i="5"/>
  <c r="M110" i="5"/>
  <c r="O106" i="5"/>
  <c r="K72" i="5"/>
  <c r="Q34" i="5"/>
  <c r="AC34" i="5"/>
  <c r="S81" i="5"/>
  <c r="G113" i="5"/>
  <c r="G23" i="5"/>
  <c r="AC67" i="5"/>
  <c r="S67" i="5"/>
  <c r="Y36" i="5"/>
  <c r="M72" i="5"/>
  <c r="I34" i="5"/>
  <c r="I106" i="5"/>
  <c r="G83" i="5"/>
  <c r="G98" i="5"/>
  <c r="U83" i="5"/>
  <c r="Y34" i="5"/>
  <c r="AA80" i="5"/>
  <c r="S80" i="5"/>
  <c r="W55" i="5"/>
  <c r="AC55" i="5"/>
  <c r="G19" i="5"/>
  <c r="G36" i="5"/>
  <c r="S87" i="5"/>
  <c r="M34" i="5"/>
  <c r="K49" i="5"/>
  <c r="AA55" i="5"/>
  <c r="AC36" i="5"/>
  <c r="Q80" i="5"/>
  <c r="K36" i="5"/>
  <c r="M36" i="5"/>
  <c r="W36" i="5"/>
  <c r="I36" i="5"/>
  <c r="Q36" i="5"/>
  <c r="Q113" i="5"/>
  <c r="O33" i="5"/>
  <c r="AA33" i="5"/>
  <c r="U33" i="5"/>
  <c r="O80" i="5"/>
  <c r="K19" i="5"/>
  <c r="O19" i="5"/>
  <c r="M78" i="5"/>
  <c r="G72" i="5"/>
  <c r="S61" i="5"/>
  <c r="AC104" i="5"/>
  <c r="Q61" i="5"/>
  <c r="AA104" i="5"/>
  <c r="G61" i="5"/>
  <c r="AC98" i="5"/>
  <c r="U49" i="5"/>
  <c r="O68" i="5"/>
  <c r="Y68" i="5"/>
  <c r="O49" i="5"/>
  <c r="U113" i="5"/>
  <c r="AA68" i="5"/>
  <c r="O30" i="5"/>
  <c r="Q28" i="5"/>
  <c r="AC30" i="5"/>
  <c r="G20" i="5"/>
  <c r="M20" i="5"/>
  <c r="I20" i="5"/>
  <c r="Q20" i="5"/>
  <c r="K20" i="5"/>
  <c r="O20" i="5"/>
  <c r="K37" i="5"/>
  <c r="U37" i="5"/>
  <c r="Y37" i="5"/>
  <c r="Q37" i="5"/>
  <c r="W37" i="5"/>
  <c r="M37" i="5"/>
  <c r="S37" i="5"/>
  <c r="I37" i="5"/>
  <c r="AC37" i="5"/>
  <c r="O37" i="5"/>
  <c r="G37" i="5"/>
  <c r="AA37" i="5"/>
  <c r="W25" i="5"/>
  <c r="AA25" i="5"/>
  <c r="Q25" i="5"/>
  <c r="S25" i="5"/>
  <c r="I25" i="5"/>
  <c r="O25" i="5"/>
  <c r="G25" i="5"/>
  <c r="K25" i="5"/>
  <c r="U25" i="5"/>
  <c r="Y25" i="5"/>
  <c r="M25" i="5"/>
  <c r="AA43" i="5"/>
  <c r="K43" i="5"/>
  <c r="Y43" i="5"/>
  <c r="G43" i="5"/>
  <c r="Q48" i="5"/>
  <c r="Y48" i="5"/>
  <c r="U48" i="5"/>
  <c r="Y74" i="5"/>
  <c r="I42" i="5"/>
  <c r="Q42" i="5"/>
  <c r="U61" i="5"/>
  <c r="M98" i="5"/>
  <c r="AC68" i="5"/>
  <c r="Q107" i="5"/>
  <c r="AC49" i="5"/>
  <c r="G49" i="5"/>
  <c r="I107" i="5"/>
  <c r="W30" i="5"/>
  <c r="Q30" i="5"/>
  <c r="AC26" i="5"/>
  <c r="O26" i="5"/>
  <c r="AA26" i="5"/>
  <c r="M26" i="5"/>
  <c r="Q40" i="5"/>
  <c r="AA40" i="5"/>
  <c r="Y107" i="5"/>
  <c r="K77" i="5"/>
  <c r="I77" i="5"/>
  <c r="W77" i="5"/>
  <c r="S77" i="5"/>
  <c r="AC77" i="5"/>
  <c r="G77" i="5"/>
  <c r="Q77" i="5"/>
  <c r="M77" i="5"/>
  <c r="U77" i="5"/>
  <c r="O77" i="5"/>
  <c r="AA77" i="5"/>
  <c r="Y77" i="5"/>
  <c r="K17" i="5"/>
  <c r="G17" i="5"/>
  <c r="I17" i="5"/>
  <c r="G109" i="5"/>
  <c r="O109" i="5"/>
  <c r="U109" i="5"/>
  <c r="AA107" i="5"/>
  <c r="G78" i="5"/>
  <c r="W78" i="5"/>
  <c r="AC61" i="5"/>
  <c r="I104" i="5"/>
  <c r="Q98" i="5"/>
  <c r="Y49" i="5"/>
  <c r="M52" i="5"/>
  <c r="K107" i="5"/>
  <c r="O65" i="5"/>
  <c r="I65" i="5"/>
  <c r="G65" i="5"/>
  <c r="S31" i="5"/>
  <c r="W31" i="5"/>
  <c r="I31" i="5"/>
  <c r="K31" i="5"/>
  <c r="U31" i="5"/>
  <c r="M31" i="5"/>
  <c r="AA31" i="5"/>
  <c r="Y31" i="5"/>
  <c r="Q31" i="5"/>
  <c r="S46" i="5"/>
  <c r="G46" i="5"/>
  <c r="O44" i="5"/>
  <c r="U44" i="5"/>
  <c r="AA44" i="5"/>
  <c r="Y44" i="5"/>
  <c r="Y69" i="5"/>
  <c r="W69" i="5"/>
  <c r="S69" i="5"/>
  <c r="Q69" i="5"/>
  <c r="G69" i="5"/>
  <c r="W68" i="5"/>
  <c r="U68" i="5"/>
  <c r="K30" i="5"/>
  <c r="M30" i="5"/>
  <c r="Y30" i="5"/>
  <c r="S56" i="5"/>
  <c r="Q56" i="5"/>
  <c r="O56" i="5"/>
  <c r="I56" i="5"/>
  <c r="AC56" i="5"/>
  <c r="K56" i="5"/>
  <c r="AA56" i="5"/>
  <c r="U56" i="5"/>
  <c r="M56" i="5"/>
  <c r="Y56" i="5"/>
  <c r="AA39" i="5"/>
  <c r="M39" i="5"/>
  <c r="O39" i="5"/>
  <c r="K39" i="5"/>
  <c r="Y39" i="5"/>
  <c r="G39" i="5"/>
  <c r="S39" i="5"/>
  <c r="I39" i="5"/>
  <c r="AC39" i="5"/>
  <c r="Q39" i="5"/>
  <c r="U39" i="5"/>
  <c r="W39" i="5"/>
  <c r="O42" i="5"/>
  <c r="O78" i="5"/>
  <c r="Q78" i="5"/>
  <c r="Y42" i="5"/>
  <c r="Y78" i="5"/>
  <c r="U42" i="5"/>
  <c r="Y98" i="5"/>
  <c r="O38" i="5"/>
  <c r="U38" i="5"/>
  <c r="I68" i="5"/>
  <c r="G52" i="5"/>
  <c r="K47" i="5"/>
  <c r="Q52" i="5"/>
  <c r="S47" i="5"/>
  <c r="AA30" i="5"/>
  <c r="M24" i="5"/>
  <c r="Q24" i="5"/>
  <c r="W24" i="5"/>
  <c r="U24" i="5"/>
  <c r="K24" i="5"/>
  <c r="G24" i="5"/>
  <c r="I24" i="5"/>
  <c r="O24" i="5"/>
  <c r="S24" i="5"/>
  <c r="Y24" i="5"/>
  <c r="Y41" i="5"/>
  <c r="AC41" i="5"/>
  <c r="AC27" i="5"/>
  <c r="O27" i="5"/>
  <c r="Q27" i="5"/>
  <c r="G27" i="5"/>
  <c r="Y27" i="5"/>
  <c r="W27" i="5"/>
  <c r="S27" i="5"/>
  <c r="AA27" i="5"/>
  <c r="I27" i="5"/>
  <c r="M27" i="5"/>
  <c r="W49" i="5"/>
  <c r="S49" i="5"/>
  <c r="I49" i="5"/>
  <c r="S63" i="5"/>
  <c r="G63" i="5"/>
  <c r="U63" i="5"/>
  <c r="Y63" i="5"/>
  <c r="M63" i="5"/>
  <c r="K63" i="5"/>
  <c r="AA63" i="5"/>
  <c r="AC63" i="5"/>
  <c r="W63" i="5"/>
  <c r="O63" i="5"/>
  <c r="I63" i="5"/>
  <c r="Q63" i="5"/>
  <c r="O28" i="5"/>
  <c r="W28" i="5"/>
  <c r="S28" i="5"/>
  <c r="I28" i="5"/>
  <c r="AC28" i="5"/>
  <c r="U28" i="5"/>
  <c r="K28" i="5"/>
  <c r="AA28" i="5"/>
  <c r="M28" i="5"/>
  <c r="G28" i="5"/>
  <c r="AC111" i="5"/>
  <c r="W111" i="5"/>
  <c r="AA111" i="5"/>
  <c r="U111" i="5"/>
  <c r="Q111" i="5"/>
  <c r="Y111" i="5"/>
  <c r="I111" i="5"/>
  <c r="K111" i="5"/>
  <c r="S111" i="5"/>
  <c r="M111" i="5"/>
  <c r="O111" i="5"/>
  <c r="G111" i="5"/>
  <c r="AA103" i="5"/>
  <c r="M103" i="5"/>
  <c r="U103" i="5"/>
  <c r="K103" i="5"/>
  <c r="W103" i="5"/>
  <c r="O103" i="5"/>
  <c r="Q103" i="5"/>
  <c r="G103" i="5"/>
  <c r="I103" i="5"/>
  <c r="S103" i="5"/>
  <c r="Y103" i="5"/>
  <c r="AC103" i="5"/>
  <c r="AA94" i="5"/>
  <c r="S94" i="5"/>
  <c r="U94" i="5"/>
  <c r="M94" i="5"/>
  <c r="O94" i="5"/>
  <c r="Q94" i="5"/>
  <c r="K94" i="5"/>
  <c r="I94" i="5"/>
  <c r="AC94" i="5"/>
  <c r="Y94" i="5"/>
  <c r="W94" i="5"/>
  <c r="G94" i="5"/>
  <c r="Q100" i="5"/>
  <c r="G100" i="5"/>
  <c r="K100" i="5"/>
  <c r="S100" i="5"/>
  <c r="Y100" i="5"/>
  <c r="O100" i="5"/>
  <c r="M100" i="5"/>
  <c r="I100" i="5"/>
  <c r="W100" i="5"/>
  <c r="U100" i="5"/>
  <c r="AC100" i="5"/>
  <c r="AA100" i="5"/>
  <c r="W66" i="5"/>
  <c r="K66" i="5"/>
  <c r="Q66" i="5"/>
  <c r="Y66" i="5"/>
  <c r="O66" i="5"/>
  <c r="M66" i="5"/>
  <c r="U66" i="5"/>
  <c r="AC66" i="5"/>
  <c r="G66" i="5"/>
  <c r="I66" i="5"/>
  <c r="AA66" i="5"/>
  <c r="S66" i="5"/>
  <c r="AC58" i="5"/>
  <c r="O58" i="5"/>
  <c r="Q58" i="5"/>
  <c r="K58" i="5"/>
  <c r="W58" i="5"/>
  <c r="S58" i="5"/>
  <c r="Y58" i="5"/>
  <c r="M58" i="5"/>
  <c r="U58" i="5"/>
  <c r="G58" i="5"/>
  <c r="AA58" i="5"/>
  <c r="I58" i="5"/>
  <c r="U97" i="5"/>
  <c r="W97" i="5"/>
  <c r="O97" i="5"/>
  <c r="AA97" i="5"/>
  <c r="S97" i="5"/>
  <c r="Y97" i="5"/>
  <c r="I97" i="5"/>
  <c r="G97" i="5"/>
  <c r="AC97" i="5"/>
  <c r="K97" i="5"/>
  <c r="M97" i="5"/>
  <c r="Q97" i="5"/>
  <c r="AA61" i="5"/>
  <c r="W61" i="5"/>
  <c r="K61" i="5"/>
  <c r="M50" i="5"/>
  <c r="Q50" i="5"/>
  <c r="O50" i="5"/>
  <c r="K50" i="5"/>
  <c r="G50" i="5"/>
  <c r="W50" i="5"/>
  <c r="Y50" i="5"/>
  <c r="U50" i="5"/>
  <c r="I50" i="5"/>
  <c r="AA50" i="5"/>
  <c r="S50" i="5"/>
  <c r="AC50" i="5"/>
  <c r="AF9" i="5"/>
  <c r="W60" i="5"/>
  <c r="AA60" i="5"/>
  <c r="G60" i="5"/>
  <c r="Q60" i="5"/>
  <c r="AC60" i="5"/>
  <c r="U60" i="5"/>
  <c r="K60" i="5"/>
  <c r="Y60" i="5"/>
  <c r="I60" i="5"/>
  <c r="S60" i="5"/>
  <c r="M60" i="5"/>
  <c r="O60" i="5"/>
  <c r="O99" i="5"/>
  <c r="U99" i="5"/>
  <c r="S99" i="5"/>
  <c r="W99" i="5"/>
  <c r="Y99" i="5"/>
  <c r="AC99" i="5"/>
  <c r="I99" i="5"/>
  <c r="K99" i="5"/>
  <c r="Q99" i="5"/>
  <c r="G99" i="5"/>
  <c r="M99" i="5"/>
  <c r="AA99" i="5"/>
  <c r="W51" i="5"/>
  <c r="O51" i="5"/>
  <c r="U51" i="5"/>
  <c r="S51" i="5"/>
  <c r="Y51" i="5"/>
  <c r="AA51" i="5"/>
  <c r="K51" i="5"/>
  <c r="Q51" i="5"/>
  <c r="G51" i="5"/>
  <c r="M51" i="5"/>
  <c r="AC51" i="5"/>
  <c r="I51" i="5"/>
  <c r="O45" i="5"/>
  <c r="I45" i="5"/>
  <c r="U45" i="5"/>
  <c r="W45" i="5"/>
  <c r="Y45" i="5"/>
  <c r="S45" i="5"/>
  <c r="AA45" i="5"/>
  <c r="K45" i="5"/>
  <c r="AC45" i="5"/>
  <c r="G45" i="5"/>
  <c r="M45" i="5"/>
  <c r="Q45" i="5"/>
  <c r="W72" i="5"/>
  <c r="AA92" i="5"/>
  <c r="W92" i="5"/>
  <c r="G47" i="5"/>
  <c r="AC92" i="5"/>
  <c r="I54" i="5"/>
  <c r="AA54" i="5"/>
  <c r="Q54" i="5"/>
  <c r="K54" i="5"/>
  <c r="W54" i="5"/>
  <c r="U54" i="5"/>
  <c r="AC54" i="5"/>
  <c r="M54" i="5"/>
  <c r="Y54" i="5"/>
  <c r="S54" i="5"/>
  <c r="G54" i="5"/>
  <c r="O54" i="5"/>
  <c r="S71" i="5"/>
  <c r="W71" i="5"/>
  <c r="I71" i="5"/>
  <c r="O71" i="5"/>
  <c r="Y71" i="5"/>
  <c r="Q71" i="5"/>
  <c r="K71" i="5"/>
  <c r="U71" i="5"/>
  <c r="G71" i="5"/>
  <c r="AA71" i="5"/>
  <c r="M71" i="5"/>
  <c r="AC71" i="5"/>
  <c r="O107" i="5"/>
  <c r="AC107" i="5"/>
  <c r="M107" i="5"/>
  <c r="K104" i="5"/>
  <c r="U104" i="5"/>
  <c r="Q72" i="5"/>
  <c r="O72" i="5"/>
  <c r="Y72" i="5"/>
  <c r="AC72" i="5"/>
  <c r="K92" i="5"/>
  <c r="AA47" i="5"/>
  <c r="W47" i="5"/>
  <c r="I112" i="5"/>
  <c r="O112" i="5"/>
  <c r="G112" i="5"/>
  <c r="AA112" i="5"/>
  <c r="Y112" i="5"/>
  <c r="Q112" i="5"/>
  <c r="S112" i="5"/>
  <c r="W112" i="5"/>
  <c r="U112" i="5"/>
  <c r="AC112" i="5"/>
  <c r="M112" i="5"/>
  <c r="K112" i="5"/>
  <c r="W74" i="5"/>
  <c r="M74" i="5"/>
  <c r="I74" i="5"/>
  <c r="O74" i="5"/>
  <c r="K74" i="5"/>
  <c r="G74" i="5"/>
  <c r="U74" i="5"/>
  <c r="AC74" i="5"/>
  <c r="AA74" i="5"/>
  <c r="S74" i="5"/>
  <c r="O113" i="5"/>
  <c r="Y113" i="5"/>
  <c r="AC113" i="5"/>
  <c r="O101" i="5"/>
  <c r="Y101" i="5"/>
  <c r="AA101" i="5"/>
  <c r="M101" i="5"/>
  <c r="Q101" i="5"/>
  <c r="K101" i="5"/>
  <c r="W101" i="5"/>
  <c r="I101" i="5"/>
  <c r="AC101" i="5"/>
  <c r="G101" i="5"/>
  <c r="U101" i="5"/>
  <c r="S101" i="5"/>
  <c r="W70" i="5"/>
  <c r="Y70" i="5"/>
  <c r="AC70" i="5"/>
  <c r="S70" i="5"/>
  <c r="I70" i="5"/>
  <c r="O70" i="5"/>
  <c r="AA70" i="5"/>
  <c r="U70" i="5"/>
  <c r="M70" i="5"/>
  <c r="G70" i="5"/>
  <c r="Q70" i="5"/>
  <c r="K70" i="5"/>
  <c r="W83" i="5"/>
  <c r="AA83" i="5"/>
  <c r="AC110" i="5"/>
  <c r="O110" i="5"/>
  <c r="AA108" i="5"/>
  <c r="I108" i="5"/>
  <c r="U108" i="5"/>
  <c r="AC108" i="5"/>
  <c r="K108" i="5"/>
  <c r="Y108" i="5"/>
  <c r="M108" i="5"/>
  <c r="Q108" i="5"/>
  <c r="G108" i="5"/>
  <c r="O108" i="5"/>
  <c r="W108" i="5"/>
  <c r="S108" i="5"/>
  <c r="O57" i="5"/>
  <c r="AC57" i="5"/>
  <c r="Q57" i="5"/>
  <c r="M57" i="5"/>
  <c r="S57" i="5"/>
  <c r="K57" i="5"/>
  <c r="I57" i="5"/>
  <c r="G57" i="5"/>
  <c r="U57" i="5"/>
  <c r="Y57" i="5"/>
  <c r="AA57" i="5"/>
  <c r="W57" i="5"/>
  <c r="K110" i="5"/>
  <c r="U72" i="5"/>
  <c r="AF6" i="5"/>
  <c r="AF8" i="5" s="1"/>
  <c r="S79" i="5"/>
  <c r="Q79" i="5"/>
  <c r="AC79" i="5"/>
  <c r="AA79" i="5"/>
  <c r="O79" i="5"/>
  <c r="I79" i="5"/>
  <c r="K79" i="5"/>
  <c r="U79" i="5"/>
  <c r="W79" i="5"/>
  <c r="M79" i="5"/>
  <c r="G79" i="5"/>
  <c r="Y79" i="5"/>
  <c r="S75" i="5"/>
  <c r="Q75" i="5"/>
  <c r="K75" i="5"/>
  <c r="O75" i="5"/>
  <c r="M75" i="5"/>
  <c r="U75" i="5"/>
  <c r="AA75" i="5"/>
  <c r="Y75" i="5"/>
  <c r="G75" i="5"/>
  <c r="AC75" i="5"/>
  <c r="W75" i="5"/>
  <c r="I75" i="5"/>
  <c r="G88" i="5"/>
  <c r="Q88" i="5"/>
  <c r="I88" i="5"/>
  <c r="O88" i="5"/>
  <c r="AA88" i="5"/>
  <c r="Y88" i="5"/>
  <c r="M88" i="5"/>
  <c r="W88" i="5"/>
  <c r="U88" i="5"/>
  <c r="AC88" i="5"/>
  <c r="S88" i="5"/>
  <c r="K88" i="5"/>
  <c r="O52" i="5"/>
  <c r="W52" i="5"/>
  <c r="U52" i="5"/>
  <c r="I98" i="5"/>
  <c r="O98" i="5"/>
  <c r="AA98" i="5"/>
  <c r="K86" i="5"/>
  <c r="U86" i="5"/>
  <c r="AA86" i="5"/>
  <c r="G86" i="5"/>
  <c r="Y86" i="5"/>
  <c r="I86" i="5"/>
  <c r="O86" i="5"/>
  <c r="Q86" i="5"/>
  <c r="M86" i="5"/>
  <c r="AC86" i="5"/>
  <c r="S86" i="5"/>
  <c r="W86" i="5"/>
  <c r="G59" i="5"/>
  <c r="M59" i="5"/>
  <c r="Y59" i="5"/>
  <c r="W59" i="5"/>
  <c r="I59" i="5"/>
  <c r="AC59" i="5"/>
  <c r="U59" i="5"/>
  <c r="AA59" i="5"/>
  <c r="Q59" i="5"/>
  <c r="O59" i="5"/>
  <c r="K59" i="5"/>
  <c r="S59" i="5"/>
  <c r="AC83" i="5"/>
  <c r="Y92" i="5"/>
  <c r="Y90" i="5"/>
  <c r="W90" i="5"/>
  <c r="O90" i="5"/>
  <c r="M90" i="5"/>
  <c r="G90" i="5"/>
  <c r="AA90" i="5"/>
  <c r="AC90" i="5"/>
  <c r="Q90" i="5"/>
  <c r="S90" i="5"/>
  <c r="K90" i="5"/>
  <c r="U90" i="5"/>
  <c r="I90" i="5"/>
  <c r="S22" i="5"/>
  <c r="U22" i="5"/>
  <c r="M22" i="5"/>
  <c r="O22" i="5"/>
  <c r="I22" i="5"/>
  <c r="G22" i="5"/>
  <c r="Q22" i="5"/>
  <c r="K22" i="5"/>
  <c r="Q102" i="5"/>
  <c r="AC102" i="5"/>
  <c r="O102" i="5"/>
  <c r="K102" i="5"/>
  <c r="S102" i="5"/>
  <c r="I102" i="5"/>
  <c r="G102" i="5"/>
  <c r="W102" i="5"/>
  <c r="M102" i="5"/>
  <c r="Y102" i="5"/>
  <c r="U102" i="5"/>
  <c r="AA102" i="5"/>
  <c r="I84" i="5"/>
  <c r="AC84" i="5"/>
  <c r="M84" i="5"/>
  <c r="W84" i="5"/>
  <c r="K84" i="5"/>
  <c r="Q84" i="5"/>
  <c r="Y84" i="5"/>
  <c r="AA84" i="5"/>
  <c r="U84" i="5"/>
  <c r="G84" i="5"/>
  <c r="O84" i="5"/>
  <c r="S84" i="5"/>
  <c r="O62" i="5"/>
  <c r="G62" i="5"/>
  <c r="AA62" i="5"/>
  <c r="G73" i="5"/>
  <c r="S73" i="5"/>
  <c r="U73" i="5"/>
  <c r="K73" i="5"/>
  <c r="Q73" i="5"/>
  <c r="W73" i="5"/>
  <c r="AA73" i="5"/>
  <c r="Y73" i="5"/>
  <c r="O73" i="5"/>
  <c r="M73" i="5"/>
  <c r="AC73" i="5"/>
  <c r="I73" i="5"/>
  <c r="M89" i="5"/>
  <c r="Y89" i="5"/>
  <c r="U89" i="5"/>
  <c r="Q89" i="5"/>
  <c r="I89" i="5"/>
  <c r="O89" i="5"/>
  <c r="AA89" i="5"/>
  <c r="AC89" i="5"/>
  <c r="W89" i="5"/>
  <c r="K89" i="5"/>
  <c r="S89" i="5"/>
  <c r="G89" i="5"/>
  <c r="S83" i="5"/>
  <c r="Q92" i="5"/>
  <c r="G92" i="5"/>
  <c r="AC95" i="5"/>
  <c r="U95" i="5"/>
  <c r="Y95" i="5"/>
  <c r="Q95" i="5"/>
  <c r="S95" i="5"/>
  <c r="W95" i="5"/>
  <c r="O95" i="5"/>
  <c r="K95" i="5"/>
  <c r="I95" i="5"/>
  <c r="G95" i="5"/>
  <c r="M95" i="5"/>
  <c r="AA95" i="5"/>
  <c r="Y53" i="5"/>
  <c r="AC53" i="5"/>
  <c r="I53" i="5"/>
  <c r="O53" i="5"/>
  <c r="K53" i="5"/>
  <c r="AA53" i="5"/>
  <c r="W53" i="5"/>
  <c r="M53" i="5"/>
  <c r="G53" i="5"/>
  <c r="U53" i="5"/>
  <c r="Q53" i="5"/>
  <c r="S53" i="5"/>
  <c r="Y80" i="5"/>
  <c r="K80" i="5"/>
  <c r="W80" i="5"/>
  <c r="AA106" i="5"/>
  <c r="K106" i="5"/>
  <c r="U106" i="5"/>
  <c r="S105" i="5"/>
  <c r="G105" i="5"/>
  <c r="U105" i="5"/>
  <c r="Y105" i="5"/>
  <c r="K105" i="5"/>
  <c r="I105" i="5"/>
  <c r="AC105" i="5"/>
  <c r="W105" i="5"/>
  <c r="O105" i="5"/>
  <c r="M105" i="5"/>
  <c r="AA105" i="5"/>
  <c r="Q105" i="5"/>
  <c r="Q47" i="5"/>
  <c r="AC47" i="5"/>
  <c r="U47" i="5"/>
  <c r="I72" i="5"/>
  <c r="S72" i="5"/>
  <c r="M64" i="5"/>
  <c r="U64" i="5"/>
  <c r="I64" i="5"/>
  <c r="W64" i="5"/>
  <c r="S64" i="5"/>
  <c r="Q64" i="5"/>
  <c r="AC64" i="5"/>
  <c r="Y64" i="5"/>
  <c r="G64" i="5"/>
  <c r="O64" i="5"/>
  <c r="K64" i="5"/>
  <c r="AA64" i="5"/>
  <c r="S92" i="5"/>
  <c r="O92" i="5"/>
  <c r="G110" i="5"/>
  <c r="K83" i="5"/>
  <c r="M83" i="5"/>
  <c r="Y83" i="5"/>
  <c r="U92" i="5"/>
  <c r="M92" i="5"/>
  <c r="Y47" i="5"/>
  <c r="G107" i="5"/>
  <c r="G82" i="5"/>
  <c r="M82" i="5"/>
  <c r="I82" i="5"/>
  <c r="AC82" i="5"/>
  <c r="K82" i="5"/>
  <c r="Q82" i="5"/>
  <c r="W82" i="5"/>
  <c r="AA82" i="5"/>
  <c r="O82" i="5"/>
  <c r="Y82" i="5"/>
  <c r="U82" i="5"/>
  <c r="S82" i="5"/>
  <c r="S21" i="5"/>
  <c r="K21" i="5"/>
  <c r="Q21" i="5"/>
  <c r="M21" i="5"/>
  <c r="O21" i="5"/>
  <c r="I21" i="5"/>
  <c r="G21" i="5"/>
  <c r="U93" i="5"/>
  <c r="G93" i="5"/>
  <c r="S93" i="5"/>
  <c r="I93" i="5"/>
  <c r="Y93" i="5"/>
  <c r="O93" i="5"/>
  <c r="Q93" i="5"/>
  <c r="W93" i="5"/>
  <c r="M93" i="5"/>
  <c r="K93" i="5"/>
  <c r="AA93" i="5"/>
  <c r="AC93" i="5"/>
  <c r="M96" i="5"/>
  <c r="O96" i="5"/>
  <c r="U96" i="5"/>
  <c r="AA91" i="5"/>
  <c r="AC91" i="5"/>
  <c r="I91" i="5"/>
  <c r="AC81" i="5"/>
  <c r="Y81" i="5"/>
  <c r="U87" i="5"/>
  <c r="O87" i="5"/>
  <c r="K87" i="5"/>
  <c r="M76" i="5"/>
  <c r="O76" i="5"/>
  <c r="G76" i="5"/>
  <c r="Q76" i="5"/>
  <c r="I76" i="5"/>
  <c r="K76" i="5"/>
  <c r="U76" i="5"/>
  <c r="Y76" i="5"/>
  <c r="AC76" i="5"/>
  <c r="W76" i="5"/>
  <c r="AA76" i="5"/>
  <c r="S76" i="5"/>
  <c r="AF7" i="5"/>
  <c r="AG20" i="5" l="1"/>
  <c r="AG16" i="5"/>
  <c r="AF20" i="5"/>
  <c r="AF14" i="5"/>
  <c r="AF13" i="5"/>
  <c r="AG24" i="5"/>
  <c r="AG15" i="5"/>
  <c r="AF23" i="5"/>
  <c r="AG18" i="5"/>
  <c r="AF21" i="5"/>
  <c r="AF22" i="5"/>
  <c r="AG13" i="5"/>
  <c r="AG19" i="5"/>
  <c r="AF15" i="5"/>
  <c r="AG14" i="5"/>
  <c r="AF16" i="5"/>
  <c r="AG17" i="5"/>
  <c r="AF24" i="5"/>
  <c r="AF17" i="5"/>
  <c r="AG22" i="5"/>
  <c r="AF18" i="5"/>
  <c r="AG21" i="5"/>
  <c r="AG23" i="5"/>
  <c r="AF19" i="5"/>
</calcChain>
</file>

<file path=xl/sharedStrings.xml><?xml version="1.0" encoding="utf-8"?>
<sst xmlns="http://schemas.openxmlformats.org/spreadsheetml/2006/main" count="440" uniqueCount="80">
  <si>
    <t>obs</t>
  </si>
  <si>
    <t>μ =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</si>
  <si>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</si>
  <si>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σ =</t>
  </si>
  <si>
    <t>med =</t>
  </si>
  <si>
    <t>MAD =</t>
  </si>
  <si>
    <t>Jan</t>
  </si>
  <si>
    <t>Apr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</si>
  <si>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</si>
  <si>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</si>
  <si>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</si>
  <si>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</si>
  <si>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</si>
  <si>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</si>
  <si>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</si>
  <si>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</si>
  <si>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</si>
  <si>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</si>
  <si>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MAD</t>
  </si>
  <si>
    <t>MSD</t>
  </si>
  <si>
    <t>MSD =</t>
  </si>
  <si>
    <t>abs</t>
  </si>
  <si>
    <t>sqrd</t>
  </si>
  <si>
    <t>(unbiased)</t>
  </si>
  <si>
    <t>t - μ</t>
  </si>
  <si>
    <t>lag 1</t>
  </si>
  <si>
    <t>lag 2</t>
  </si>
  <si>
    <t>lag 3</t>
  </si>
  <si>
    <t>lag 4</t>
  </si>
  <si>
    <t>lag 5</t>
  </si>
  <si>
    <t>lag 6</t>
  </si>
  <si>
    <t>lag 7</t>
  </si>
  <si>
    <t>(lag 1)</t>
  </si>
  <si>
    <t>dev pr</t>
  </si>
  <si>
    <t>(lag 2)</t>
  </si>
  <si>
    <t>lag 1 =</t>
  </si>
  <si>
    <t>lag 2 =</t>
  </si>
  <si>
    <t>lag 3 =</t>
  </si>
  <si>
    <t>lag 4 =</t>
  </si>
  <si>
    <t>lag 5 =</t>
  </si>
  <si>
    <t>lag 6 =</t>
  </si>
  <si>
    <t>lag 7 =</t>
  </si>
  <si>
    <t>lag 8 =</t>
  </si>
  <si>
    <t>lag 9 =</t>
  </si>
  <si>
    <t>lag 10 =</t>
  </si>
  <si>
    <t>lag 11 =</t>
  </si>
  <si>
    <t>lag 12 =</t>
  </si>
  <si>
    <t>AutoCorr</t>
  </si>
  <si>
    <t>AutoCov</t>
  </si>
  <si>
    <t>(lag 3)</t>
  </si>
  <si>
    <t>(lag 4)</t>
  </si>
  <si>
    <t>(lag 5)</t>
  </si>
  <si>
    <t>(lag 6)</t>
  </si>
  <si>
    <t>(lag 7)</t>
  </si>
  <si>
    <t>lag 8</t>
  </si>
  <si>
    <t>(lag 8)</t>
  </si>
  <si>
    <t>(lag 9)</t>
  </si>
  <si>
    <t>lag 9</t>
  </si>
  <si>
    <t>(lag 10)</t>
  </si>
  <si>
    <t>lag 10</t>
  </si>
  <si>
    <t>(lag 11)</t>
  </si>
  <si>
    <t>lag 11</t>
  </si>
  <si>
    <t>(lag 12)</t>
  </si>
  <si>
    <t>lag 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</si>
  <si>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</si>
  <si>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</si>
  <si>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</si>
  <si>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</si>
  <si>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</si>
  <si>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</si>
  <si>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</si>
  <si>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</si>
  <si>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</si>
  <si>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</si>
  <si>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</si>
  <si>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</si>
  <si>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a =</t>
  </si>
  <si>
    <t>b =</t>
  </si>
  <si>
    <t>c =</t>
  </si>
  <si>
    <t>1000N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</si>
</sst>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"/>
    <numFmt numFmtId="165" formatCode="0.000"/>
    <numFmt numFmtId="166" formatCode="0.00000"/>
    <numFmt numFmtId="167" formatCode="###;\-###;\-"/>
    <numFmt numFmtId="168" formatCode="###.0;\-###.0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/>
      <top/>
      <bottom style="thin">
        <color theme="2" tint="-9.9948118533890809E-2"/>
      </bottom>
      <diagonal/>
    </border>
    <border>
      <left/>
      <right/>
      <top/>
      <bottom style="hair">
        <color theme="2" tint="-0.24994659260841701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medium">
        <color rgb="FF0070C0"/>
      </bottom>
      <diagonal/>
    </border>
    <border>
      <left/>
      <right style="thin">
        <color theme="2" tint="-0.24994659260841701"/>
      </right>
      <top/>
      <bottom style="medium">
        <color rgb="FF0070C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Fill="1"/>
    <xf numFmtId="0" fontId="3" fillId="0" borderId="1" xfId="0" applyFont="1" applyFill="1" applyBorder="1" applyAlignment="1">
      <alignment horizontal="right"/>
    </xf>
    <xf numFmtId="2" fontId="0" fillId="0" borderId="1" xfId="0" applyNumberFormat="1" applyFill="1" applyBorder="1"/>
    <xf numFmtId="0" fontId="3" fillId="0" borderId="2" xfId="0" applyFont="1" applyBorder="1" applyAlignment="1">
      <alignment horizontal="right"/>
    </xf>
    <xf numFmtId="2" fontId="0" fillId="0" borderId="2" xfId="0" applyNumberFormat="1" applyBorder="1"/>
    <xf numFmtId="0" fontId="3" fillId="0" borderId="2" xfId="0" applyFont="1" applyFill="1" applyBorder="1" applyAlignment="1">
      <alignment horizontal="right"/>
    </xf>
    <xf numFmtId="2" fontId="0" fillId="0" borderId="2" xfId="0" applyNumberFormat="1" applyFill="1" applyBorder="1"/>
    <xf numFmtId="167" fontId="0" fillId="3" borderId="0" xfId="0" applyNumberFormat="1" applyFill="1" applyAlignment="1">
      <alignment horizontal="right"/>
    </xf>
    <xf numFmtId="168" fontId="0" fillId="3" borderId="0" xfId="0" applyNumberFormat="1" applyFill="1" applyAlignment="1">
      <alignment horizontal="right"/>
    </xf>
    <xf numFmtId="0" fontId="0" fillId="0" borderId="3" xfId="0" applyBorder="1"/>
    <xf numFmtId="0" fontId="0" fillId="2" borderId="3" xfId="0" applyFill="1" applyBorder="1" applyAlignment="1">
      <alignment horizontal="center"/>
    </xf>
    <xf numFmtId="168" fontId="0" fillId="3" borderId="3" xfId="0" applyNumberFormat="1" applyFill="1" applyBorder="1" applyAlignment="1">
      <alignment horizontal="right"/>
    </xf>
    <xf numFmtId="167" fontId="0" fillId="3" borderId="3" xfId="0" applyNumberFormat="1" applyFill="1" applyBorder="1" applyAlignment="1">
      <alignment horizontal="right"/>
    </xf>
    <xf numFmtId="0" fontId="0" fillId="0" borderId="4" xfId="0" applyBorder="1"/>
    <xf numFmtId="0" fontId="0" fillId="2" borderId="4" xfId="0" applyFill="1" applyBorder="1" applyAlignment="1">
      <alignment horizontal="center"/>
    </xf>
    <xf numFmtId="168" fontId="0" fillId="3" borderId="4" xfId="0" applyNumberFormat="1" applyFill="1" applyBorder="1" applyAlignment="1">
      <alignment horizontal="right"/>
    </xf>
    <xf numFmtId="167" fontId="0" fillId="3" borderId="4" xfId="0" applyNumberFormat="1" applyFill="1" applyBorder="1" applyAlignment="1">
      <alignment horizontal="right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68" fontId="0" fillId="3" borderId="0" xfId="0" applyNumberFormat="1" applyFill="1" applyBorder="1" applyAlignment="1">
      <alignment horizontal="right"/>
    </xf>
    <xf numFmtId="167" fontId="0" fillId="3" borderId="0" xfId="0" applyNumberFormat="1" applyFill="1" applyBorder="1" applyAlignment="1">
      <alignment horizontal="right"/>
    </xf>
    <xf numFmtId="0" fontId="0" fillId="0" borderId="5" xfId="0" applyBorder="1"/>
    <xf numFmtId="0" fontId="0" fillId="2" borderId="5" xfId="0" applyFill="1" applyBorder="1" applyAlignment="1">
      <alignment horizontal="center"/>
    </xf>
    <xf numFmtId="168" fontId="0" fillId="3" borderId="5" xfId="0" applyNumberFormat="1" applyFill="1" applyBorder="1" applyAlignment="1">
      <alignment horizontal="right"/>
    </xf>
    <xf numFmtId="167" fontId="0" fillId="3" borderId="5" xfId="0" applyNumberFormat="1" applyFill="1" applyBorder="1" applyAlignment="1">
      <alignment horizontal="right"/>
    </xf>
    <xf numFmtId="167" fontId="7" fillId="3" borderId="4" xfId="0" applyNumberFormat="1" applyFont="1" applyFill="1" applyBorder="1" applyAlignment="1">
      <alignment horizontal="right"/>
    </xf>
    <xf numFmtId="168" fontId="7" fillId="3" borderId="0" xfId="0" applyNumberFormat="1" applyFont="1" applyFill="1" applyBorder="1" applyAlignment="1">
      <alignment horizontal="right"/>
    </xf>
    <xf numFmtId="168" fontId="7" fillId="3" borderId="5" xfId="0" applyNumberFormat="1" applyFont="1" applyFill="1" applyBorder="1" applyAlignment="1">
      <alignment horizontal="right"/>
    </xf>
    <xf numFmtId="168" fontId="7" fillId="3" borderId="0" xfId="0" applyNumberFormat="1" applyFont="1" applyFill="1" applyAlignment="1">
      <alignment horizontal="right"/>
    </xf>
    <xf numFmtId="168" fontId="7" fillId="3" borderId="3" xfId="0" applyNumberFormat="1" applyFont="1" applyFill="1" applyBorder="1" applyAlignment="1">
      <alignment horizontal="right"/>
    </xf>
    <xf numFmtId="168" fontId="7" fillId="3" borderId="4" xfId="0" applyNumberFormat="1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right"/>
    </xf>
    <xf numFmtId="167" fontId="7" fillId="2" borderId="4" xfId="0" applyNumberFormat="1" applyFont="1" applyFill="1" applyBorder="1" applyAlignment="1">
      <alignment horizontal="right"/>
    </xf>
    <xf numFmtId="167" fontId="0" fillId="2" borderId="0" xfId="0" applyNumberFormat="1" applyFill="1" applyBorder="1" applyAlignment="1">
      <alignment horizontal="right"/>
    </xf>
    <xf numFmtId="168" fontId="7" fillId="2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'beer production p40'!$B$4:$B$59</c:f>
              <c:numCache>
                <c:formatCode>General</c:formatCode>
                <c:ptCount val="56"/>
                <c:pt idx="0">
                  <c:v>164</c:v>
                </c:pt>
                <c:pt idx="1">
                  <c:v>148</c:v>
                </c:pt>
                <c:pt idx="2">
                  <c:v>152</c:v>
                </c:pt>
                <c:pt idx="3">
                  <c:v>144</c:v>
                </c:pt>
                <c:pt idx="4">
                  <c:v>155</c:v>
                </c:pt>
                <c:pt idx="5">
                  <c:v>125</c:v>
                </c:pt>
                <c:pt idx="6">
                  <c:v>153</c:v>
                </c:pt>
                <c:pt idx="7">
                  <c:v>146</c:v>
                </c:pt>
                <c:pt idx="8">
                  <c:v>138</c:v>
                </c:pt>
                <c:pt idx="9">
                  <c:v>190</c:v>
                </c:pt>
                <c:pt idx="10">
                  <c:v>192</c:v>
                </c:pt>
                <c:pt idx="11">
                  <c:v>192</c:v>
                </c:pt>
                <c:pt idx="12">
                  <c:v>147</c:v>
                </c:pt>
                <c:pt idx="13">
                  <c:v>133</c:v>
                </c:pt>
                <c:pt idx="14">
                  <c:v>163</c:v>
                </c:pt>
                <c:pt idx="15">
                  <c:v>150</c:v>
                </c:pt>
                <c:pt idx="16">
                  <c:v>129</c:v>
                </c:pt>
                <c:pt idx="17">
                  <c:v>131</c:v>
                </c:pt>
                <c:pt idx="18">
                  <c:v>145</c:v>
                </c:pt>
                <c:pt idx="19">
                  <c:v>137</c:v>
                </c:pt>
                <c:pt idx="20">
                  <c:v>138</c:v>
                </c:pt>
                <c:pt idx="21">
                  <c:v>168</c:v>
                </c:pt>
                <c:pt idx="22">
                  <c:v>176</c:v>
                </c:pt>
                <c:pt idx="23">
                  <c:v>188</c:v>
                </c:pt>
                <c:pt idx="24">
                  <c:v>139</c:v>
                </c:pt>
                <c:pt idx="25">
                  <c:v>143</c:v>
                </c:pt>
                <c:pt idx="26">
                  <c:v>150</c:v>
                </c:pt>
                <c:pt idx="27">
                  <c:v>154</c:v>
                </c:pt>
                <c:pt idx="28">
                  <c:v>137</c:v>
                </c:pt>
                <c:pt idx="29">
                  <c:v>129</c:v>
                </c:pt>
                <c:pt idx="30">
                  <c:v>128</c:v>
                </c:pt>
                <c:pt idx="31">
                  <c:v>140</c:v>
                </c:pt>
                <c:pt idx="32">
                  <c:v>143</c:v>
                </c:pt>
                <c:pt idx="33">
                  <c:v>151</c:v>
                </c:pt>
                <c:pt idx="34">
                  <c:v>177</c:v>
                </c:pt>
                <c:pt idx="35">
                  <c:v>184</c:v>
                </c:pt>
                <c:pt idx="36">
                  <c:v>151</c:v>
                </c:pt>
                <c:pt idx="37">
                  <c:v>134</c:v>
                </c:pt>
                <c:pt idx="38">
                  <c:v>164</c:v>
                </c:pt>
                <c:pt idx="39">
                  <c:v>126</c:v>
                </c:pt>
                <c:pt idx="40">
                  <c:v>131</c:v>
                </c:pt>
                <c:pt idx="41">
                  <c:v>125</c:v>
                </c:pt>
                <c:pt idx="42">
                  <c:v>127</c:v>
                </c:pt>
                <c:pt idx="43">
                  <c:v>143</c:v>
                </c:pt>
                <c:pt idx="44">
                  <c:v>143</c:v>
                </c:pt>
                <c:pt idx="45">
                  <c:v>160</c:v>
                </c:pt>
                <c:pt idx="46">
                  <c:v>190</c:v>
                </c:pt>
                <c:pt idx="47">
                  <c:v>182</c:v>
                </c:pt>
                <c:pt idx="48">
                  <c:v>138</c:v>
                </c:pt>
                <c:pt idx="49">
                  <c:v>136</c:v>
                </c:pt>
                <c:pt idx="50">
                  <c:v>152</c:v>
                </c:pt>
                <c:pt idx="51">
                  <c:v>127</c:v>
                </c:pt>
                <c:pt idx="52">
                  <c:v>151</c:v>
                </c:pt>
                <c:pt idx="53">
                  <c:v>130</c:v>
                </c:pt>
                <c:pt idx="54">
                  <c:v>119</c:v>
                </c:pt>
                <c:pt idx="5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31F-87B0-E38B74E3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53995082821134E-4"/>
                  <c:y val="-0.45320648935339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'Normal(0.5,1.0)'!$B$4:$B$59</c:f>
              <c:numCache>
                <c:formatCode>0.00</c:formatCode>
                <c:ptCount val="56"/>
                <c:pt idx="0">
                  <c:v>-0.39559332384495305</c:v>
                </c:pt>
                <c:pt idx="1">
                  <c:v>1.4017472632640928</c:v>
                </c:pt>
                <c:pt idx="2">
                  <c:v>0.36019494438534061</c:v>
                </c:pt>
                <c:pt idx="3">
                  <c:v>2.3147076436673224</c:v>
                </c:pt>
                <c:pt idx="4">
                  <c:v>0.73981512078453848</c:v>
                </c:pt>
                <c:pt idx="5">
                  <c:v>-0.2039389099278659</c:v>
                </c:pt>
                <c:pt idx="6">
                  <c:v>-0.57472410636457827</c:v>
                </c:pt>
                <c:pt idx="7">
                  <c:v>-0.7268523117844512</c:v>
                </c:pt>
                <c:pt idx="8">
                  <c:v>-0.31045010781740268</c:v>
                </c:pt>
                <c:pt idx="9">
                  <c:v>-0.29353426558242746</c:v>
                </c:pt>
                <c:pt idx="10">
                  <c:v>-3.4119519208496429E-3</c:v>
                </c:pt>
                <c:pt idx="11">
                  <c:v>-0.79864382158302138</c:v>
                </c:pt>
                <c:pt idx="12">
                  <c:v>1.4222136011031812</c:v>
                </c:pt>
                <c:pt idx="13">
                  <c:v>0.29238101796913474</c:v>
                </c:pt>
                <c:pt idx="14">
                  <c:v>-0.63485724244673691</c:v>
                </c:pt>
                <c:pt idx="15">
                  <c:v>1.2462281082824522</c:v>
                </c:pt>
                <c:pt idx="16">
                  <c:v>-0.10821194923119437</c:v>
                </c:pt>
                <c:pt idx="17">
                  <c:v>0.65890422566451157</c:v>
                </c:pt>
                <c:pt idx="18">
                  <c:v>-0.49706423167895553</c:v>
                </c:pt>
                <c:pt idx="19">
                  <c:v>-0.7047093934333315</c:v>
                </c:pt>
                <c:pt idx="20">
                  <c:v>-1.2502988655571063</c:v>
                </c:pt>
                <c:pt idx="21">
                  <c:v>1.4741093116231374</c:v>
                </c:pt>
                <c:pt idx="22">
                  <c:v>-3.3273117318611933E-2</c:v>
                </c:pt>
                <c:pt idx="23">
                  <c:v>-0.98529976536085506</c:v>
                </c:pt>
                <c:pt idx="24">
                  <c:v>0.91282792071345331</c:v>
                </c:pt>
                <c:pt idx="25">
                  <c:v>0.76748222844445546</c:v>
                </c:pt>
                <c:pt idx="26">
                  <c:v>0.7680311624143602</c:v>
                </c:pt>
                <c:pt idx="27">
                  <c:v>1.3672362152528299</c:v>
                </c:pt>
                <c:pt idx="28">
                  <c:v>1.1337082060027779</c:v>
                </c:pt>
                <c:pt idx="29">
                  <c:v>1.9282192061930734</c:v>
                </c:pt>
                <c:pt idx="30">
                  <c:v>0.74352114146900672</c:v>
                </c:pt>
                <c:pt idx="31">
                  <c:v>0.42747415529734933</c:v>
                </c:pt>
                <c:pt idx="32">
                  <c:v>-0.54010336788274405</c:v>
                </c:pt>
                <c:pt idx="33">
                  <c:v>1.1401149286428072</c:v>
                </c:pt>
                <c:pt idx="34">
                  <c:v>0.75840072756914001</c:v>
                </c:pt>
                <c:pt idx="35">
                  <c:v>1.2262917933668529</c:v>
                </c:pt>
                <c:pt idx="36">
                  <c:v>1.1354034154552854</c:v>
                </c:pt>
                <c:pt idx="37">
                  <c:v>1.3767976521188252</c:v>
                </c:pt>
                <c:pt idx="38">
                  <c:v>-0.42204121538324246</c:v>
                </c:pt>
                <c:pt idx="39">
                  <c:v>1.1074845533028408</c:v>
                </c:pt>
                <c:pt idx="40">
                  <c:v>0.70563198031652363</c:v>
                </c:pt>
                <c:pt idx="41">
                  <c:v>-0.19664951240866468</c:v>
                </c:pt>
                <c:pt idx="42">
                  <c:v>2.440830772633336</c:v>
                </c:pt>
                <c:pt idx="43">
                  <c:v>1.3334167649810205</c:v>
                </c:pt>
                <c:pt idx="44">
                  <c:v>-1.3344974210375213</c:v>
                </c:pt>
                <c:pt idx="45">
                  <c:v>1.8521684220151129</c:v>
                </c:pt>
                <c:pt idx="46">
                  <c:v>-9.005681840971802E-2</c:v>
                </c:pt>
                <c:pt idx="47">
                  <c:v>-1.3921691841557364</c:v>
                </c:pt>
                <c:pt idx="48">
                  <c:v>0.57059392136301867</c:v>
                </c:pt>
                <c:pt idx="49">
                  <c:v>0.40414198290636655</c:v>
                </c:pt>
                <c:pt idx="50">
                  <c:v>-0.32145646531453975</c:v>
                </c:pt>
                <c:pt idx="51">
                  <c:v>0.56027876532619225</c:v>
                </c:pt>
                <c:pt idx="52">
                  <c:v>0.90547261143267588</c:v>
                </c:pt>
                <c:pt idx="53">
                  <c:v>-0.9807831186137097</c:v>
                </c:pt>
                <c:pt idx="54">
                  <c:v>1.9230467496107737</c:v>
                </c:pt>
                <c:pt idx="55">
                  <c:v>-0.63834241297098315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4-496C-905A-EFB6D7EB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'Normal(0.5,1.0)'!$B$4:$B$15</c:f>
              <c:numCache>
                <c:formatCode>0.00</c:formatCode>
                <c:ptCount val="12"/>
                <c:pt idx="0">
                  <c:v>-0.39559332384495305</c:v>
                </c:pt>
                <c:pt idx="1">
                  <c:v>1.4017472632640928</c:v>
                </c:pt>
                <c:pt idx="2">
                  <c:v>0.36019494438534061</c:v>
                </c:pt>
                <c:pt idx="3">
                  <c:v>2.3147076436673224</c:v>
                </c:pt>
                <c:pt idx="4">
                  <c:v>0.73981512078453848</c:v>
                </c:pt>
                <c:pt idx="5">
                  <c:v>-0.2039389099278659</c:v>
                </c:pt>
                <c:pt idx="6">
                  <c:v>-0.57472410636457827</c:v>
                </c:pt>
                <c:pt idx="7">
                  <c:v>-0.7268523117844512</c:v>
                </c:pt>
                <c:pt idx="8">
                  <c:v>-0.31045010781740268</c:v>
                </c:pt>
                <c:pt idx="9">
                  <c:v>-0.29353426558242746</c:v>
                </c:pt>
                <c:pt idx="10">
                  <c:v>-3.4119519208496429E-3</c:v>
                </c:pt>
                <c:pt idx="11">
                  <c:v>-0.79864382158302138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85C-9035-798A0F86F387}"/>
            </c:ext>
          </c:extLst>
        </c:ser>
        <c:ser>
          <c:idx val="1"/>
          <c:order val="1"/>
          <c:tx>
            <c:v>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'Normal(0.5,1.0)'!$B$16:$B$27</c:f>
              <c:numCache>
                <c:formatCode>0.00</c:formatCode>
                <c:ptCount val="12"/>
                <c:pt idx="0">
                  <c:v>1.4222136011031812</c:v>
                </c:pt>
                <c:pt idx="1">
                  <c:v>0.29238101796913474</c:v>
                </c:pt>
                <c:pt idx="2">
                  <c:v>-0.63485724244673691</c:v>
                </c:pt>
                <c:pt idx="3">
                  <c:v>1.2462281082824522</c:v>
                </c:pt>
                <c:pt idx="4">
                  <c:v>-0.10821194923119437</c:v>
                </c:pt>
                <c:pt idx="5">
                  <c:v>0.65890422566451157</c:v>
                </c:pt>
                <c:pt idx="6">
                  <c:v>-0.49706423167895553</c:v>
                </c:pt>
                <c:pt idx="7">
                  <c:v>-0.7047093934333315</c:v>
                </c:pt>
                <c:pt idx="8">
                  <c:v>-1.2502988655571063</c:v>
                </c:pt>
                <c:pt idx="9">
                  <c:v>1.4741093116231374</c:v>
                </c:pt>
                <c:pt idx="10">
                  <c:v>-3.3273117318611933E-2</c:v>
                </c:pt>
                <c:pt idx="11">
                  <c:v>-0.98529976536085506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85C-9035-798A0F86F387}"/>
            </c:ext>
          </c:extLst>
        </c:ser>
        <c:ser>
          <c:idx val="2"/>
          <c:order val="2"/>
          <c:tx>
            <c:v>S3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'Normal(0.5,1.0)'!$B$28:$B$39</c:f>
              <c:numCache>
                <c:formatCode>0.00</c:formatCode>
                <c:ptCount val="12"/>
                <c:pt idx="0">
                  <c:v>0.91282792071345331</c:v>
                </c:pt>
                <c:pt idx="1">
                  <c:v>0.76748222844445546</c:v>
                </c:pt>
                <c:pt idx="2">
                  <c:v>0.7680311624143602</c:v>
                </c:pt>
                <c:pt idx="3">
                  <c:v>1.3672362152528299</c:v>
                </c:pt>
                <c:pt idx="4">
                  <c:v>1.1337082060027779</c:v>
                </c:pt>
                <c:pt idx="5">
                  <c:v>1.9282192061930734</c:v>
                </c:pt>
                <c:pt idx="6">
                  <c:v>0.74352114146900672</c:v>
                </c:pt>
                <c:pt idx="7">
                  <c:v>0.42747415529734933</c:v>
                </c:pt>
                <c:pt idx="8">
                  <c:v>-0.54010336788274405</c:v>
                </c:pt>
                <c:pt idx="9">
                  <c:v>1.1401149286428072</c:v>
                </c:pt>
                <c:pt idx="10">
                  <c:v>0.75840072756914001</c:v>
                </c:pt>
                <c:pt idx="11">
                  <c:v>1.2262917933668529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2-485C-9035-798A0F86F387}"/>
            </c:ext>
          </c:extLst>
        </c:ser>
        <c:ser>
          <c:idx val="3"/>
          <c:order val="3"/>
          <c:tx>
            <c:v>S4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'Normal(0.5,1.0)'!$B$40:$B$51</c:f>
              <c:numCache>
                <c:formatCode>0.00</c:formatCode>
                <c:ptCount val="12"/>
                <c:pt idx="0">
                  <c:v>1.1354034154552854</c:v>
                </c:pt>
                <c:pt idx="1">
                  <c:v>1.3767976521188252</c:v>
                </c:pt>
                <c:pt idx="2">
                  <c:v>-0.42204121538324246</c:v>
                </c:pt>
                <c:pt idx="3">
                  <c:v>1.1074845533028408</c:v>
                </c:pt>
                <c:pt idx="4">
                  <c:v>0.70563198031652363</c:v>
                </c:pt>
                <c:pt idx="5">
                  <c:v>-0.19664951240866468</c:v>
                </c:pt>
                <c:pt idx="6">
                  <c:v>2.440830772633336</c:v>
                </c:pt>
                <c:pt idx="7">
                  <c:v>1.3334167649810205</c:v>
                </c:pt>
                <c:pt idx="8">
                  <c:v>-1.3344974210375213</c:v>
                </c:pt>
                <c:pt idx="9">
                  <c:v>1.8521684220151129</c:v>
                </c:pt>
                <c:pt idx="10">
                  <c:v>-9.005681840971802E-2</c:v>
                </c:pt>
                <c:pt idx="11">
                  <c:v>-1.3921691841557364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2-485C-9035-798A0F86F387}"/>
            </c:ext>
          </c:extLst>
        </c:ser>
        <c:ser>
          <c:idx val="4"/>
          <c:order val="4"/>
          <c:tx>
            <c:v>S5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'Normal(0.5,1.0)'!$B$52:$B$59</c:f>
              <c:numCache>
                <c:formatCode>0.00</c:formatCode>
                <c:ptCount val="8"/>
                <c:pt idx="0">
                  <c:v>0.57059392136301867</c:v>
                </c:pt>
                <c:pt idx="1">
                  <c:v>0.40414198290636655</c:v>
                </c:pt>
                <c:pt idx="2">
                  <c:v>-0.32145646531453975</c:v>
                </c:pt>
                <c:pt idx="3">
                  <c:v>0.56027876532619225</c:v>
                </c:pt>
                <c:pt idx="4">
                  <c:v>0.90547261143267588</c:v>
                </c:pt>
                <c:pt idx="5">
                  <c:v>-0.9807831186137097</c:v>
                </c:pt>
                <c:pt idx="6">
                  <c:v>1.9230467496107737</c:v>
                </c:pt>
                <c:pt idx="7">
                  <c:v>-0.63834241297098315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2-485C-9035-798A0F86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'Normal(0.5,1.0)'!$AG$13:$AG$24</c:f>
              <c:numCache>
                <c:formatCode>0.000</c:formatCode>
                <c:ptCount val="12"/>
                <c:pt idx="0">
                  <c:v>4.2628773277886535E-2</c:v>
                </c:pt>
                <c:pt idx="1">
                  <c:v>-2.1670243320074885E-2</c:v>
                </c:pt>
                <c:pt idx="2">
                  <c:v>0.17501492792837742</c:v>
                </c:pt>
                <c:pt idx="3">
                  <c:v>-1.7260635843897434E-2</c:v>
                </c:pt>
                <c:pt idx="4">
                  <c:v>-2.170518995624866E-2</c:v>
                </c:pt>
                <c:pt idx="5">
                  <c:v>6.3715554831654031E-2</c:v>
                </c:pt>
                <c:pt idx="6">
                  <c:v>-0.21899566479414934</c:v>
                </c:pt>
                <c:pt idx="7">
                  <c:v>-0.19106041917435346</c:v>
                </c:pt>
                <c:pt idx="8">
                  <c:v>8.8507022673840752E-2</c:v>
                </c:pt>
                <c:pt idx="9">
                  <c:v>-0.13014580645530938</c:v>
                </c:pt>
                <c:pt idx="10">
                  <c:v>-7.2498085205037532E-2</c:v>
                </c:pt>
                <c:pt idx="11">
                  <c:v>2.6871733922977242E-2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A70-A5D4-32B19B75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27856"/>
        <c:axId val="2107848496"/>
      </c:barChart>
      <c:catAx>
        <c:axId val="493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8496"/>
        <c:crosses val="autoZero"/>
        <c:auto val="1"/>
        <c:lblAlgn val="ctr"/>
        <c:lblOffset val="100"/>
        <c:noMultiLvlLbl val="0"/>
      </c:catAx>
      <c:valAx>
        <c:axId val="2107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53995082821134E-4"/>
                  <c:y val="-0.45320648935339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'a+bZt+cZ(t-2)'!$B$14:$B$69</c:f>
              <c:numCache>
                <c:formatCode>0.00</c:formatCode>
                <c:ptCount val="56"/>
                <c:pt idx="0">
                  <c:v>0.79598767196032882</c:v>
                </c:pt>
                <c:pt idx="1">
                  <c:v>1.042809579321597</c:v>
                </c:pt>
                <c:pt idx="2">
                  <c:v>1.4591285037906221</c:v>
                </c:pt>
                <c:pt idx="3">
                  <c:v>0.97536497132775668</c:v>
                </c:pt>
                <c:pt idx="4">
                  <c:v>1.5607015265953403</c:v>
                </c:pt>
                <c:pt idx="5">
                  <c:v>0.77595985773983756</c:v>
                </c:pt>
                <c:pt idx="6">
                  <c:v>1.6105472587301772</c:v>
                </c:pt>
                <c:pt idx="7">
                  <c:v>1.2360653505529824</c:v>
                </c:pt>
                <c:pt idx="8">
                  <c:v>0.79631356653679219</c:v>
                </c:pt>
                <c:pt idx="9">
                  <c:v>1.5143084157745237</c:v>
                </c:pt>
                <c:pt idx="10">
                  <c:v>0.54757843524244454</c:v>
                </c:pt>
                <c:pt idx="11">
                  <c:v>0.9113972556113511</c:v>
                </c:pt>
                <c:pt idx="12">
                  <c:v>0.3491306108101403</c:v>
                </c:pt>
                <c:pt idx="13">
                  <c:v>0.47999697127287005</c:v>
                </c:pt>
                <c:pt idx="14">
                  <c:v>2.2484776450795319</c:v>
                </c:pt>
                <c:pt idx="15">
                  <c:v>0.58702915870264571</c:v>
                </c:pt>
                <c:pt idx="16">
                  <c:v>1.636809657139767</c:v>
                </c:pt>
                <c:pt idx="17">
                  <c:v>0.56183817335028075</c:v>
                </c:pt>
                <c:pt idx="18">
                  <c:v>0.64344915864172325</c:v>
                </c:pt>
                <c:pt idx="19">
                  <c:v>1.2200321601600261</c:v>
                </c:pt>
                <c:pt idx="20">
                  <c:v>0.95035333923360943</c:v>
                </c:pt>
                <c:pt idx="21">
                  <c:v>1.7061181377722425</c:v>
                </c:pt>
                <c:pt idx="22">
                  <c:v>0.90820577751292553</c:v>
                </c:pt>
                <c:pt idx="23">
                  <c:v>0.67331360616386282</c:v>
                </c:pt>
                <c:pt idx="24">
                  <c:v>0.67818251115244921</c:v>
                </c:pt>
                <c:pt idx="25">
                  <c:v>1.3001791013332709</c:v>
                </c:pt>
                <c:pt idx="26">
                  <c:v>1.4760436282050773</c:v>
                </c:pt>
                <c:pt idx="27">
                  <c:v>0.65218096129161363</c:v>
                </c:pt>
                <c:pt idx="28">
                  <c:v>0.76029480999005106</c:v>
                </c:pt>
                <c:pt idx="29">
                  <c:v>0.33714836205636317</c:v>
                </c:pt>
                <c:pt idx="30">
                  <c:v>-8.5192763592228535E-2</c:v>
                </c:pt>
                <c:pt idx="31">
                  <c:v>1.7388140408597919</c:v>
                </c:pt>
                <c:pt idx="32">
                  <c:v>1.3512628587390036</c:v>
                </c:pt>
                <c:pt idx="33">
                  <c:v>0.48688462299863161</c:v>
                </c:pt>
                <c:pt idx="34">
                  <c:v>1.3008107603920385</c:v>
                </c:pt>
                <c:pt idx="35">
                  <c:v>1.3072436985800668</c:v>
                </c:pt>
                <c:pt idx="36">
                  <c:v>0.20928138796839851</c:v>
                </c:pt>
                <c:pt idx="37">
                  <c:v>0.83897912392602092</c:v>
                </c:pt>
                <c:pt idx="38">
                  <c:v>1.1332394370618022</c:v>
                </c:pt>
                <c:pt idx="39">
                  <c:v>0.3841989225170766</c:v>
                </c:pt>
                <c:pt idx="40">
                  <c:v>0.57807201641167805</c:v>
                </c:pt>
                <c:pt idx="41">
                  <c:v>0.77436333662490975</c:v>
                </c:pt>
                <c:pt idx="42">
                  <c:v>2.0243047479475997</c:v>
                </c:pt>
                <c:pt idx="43">
                  <c:v>0.44607372660277633</c:v>
                </c:pt>
                <c:pt idx="44">
                  <c:v>0.18431587999696136</c:v>
                </c:pt>
                <c:pt idx="45">
                  <c:v>1.0438204672994329</c:v>
                </c:pt>
                <c:pt idx="46">
                  <c:v>0.55558949905968591</c:v>
                </c:pt>
                <c:pt idx="47">
                  <c:v>1.667443733768659</c:v>
                </c:pt>
                <c:pt idx="48">
                  <c:v>0.74287618562141267</c:v>
                </c:pt>
                <c:pt idx="49">
                  <c:v>1.3607484094380768</c:v>
                </c:pt>
                <c:pt idx="50">
                  <c:v>1.1709939637797149</c:v>
                </c:pt>
                <c:pt idx="51">
                  <c:v>1.2901078187074224</c:v>
                </c:pt>
                <c:pt idx="52">
                  <c:v>0.80929371745821665</c:v>
                </c:pt>
                <c:pt idx="53">
                  <c:v>0.86577676956234451</c:v>
                </c:pt>
                <c:pt idx="54">
                  <c:v>1.4920975854048235</c:v>
                </c:pt>
                <c:pt idx="55">
                  <c:v>1.3556107923092191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0DE-AC54-8837306B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'a+bZt+cZ(t-2)'!$B$14:$B$25</c:f>
              <c:numCache>
                <c:formatCode>0.00</c:formatCode>
                <c:ptCount val="12"/>
                <c:pt idx="0">
                  <c:v>0.79598767196032882</c:v>
                </c:pt>
                <c:pt idx="1">
                  <c:v>1.042809579321597</c:v>
                </c:pt>
                <c:pt idx="2">
                  <c:v>1.4591285037906221</c:v>
                </c:pt>
                <c:pt idx="3">
                  <c:v>0.97536497132775668</c:v>
                </c:pt>
                <c:pt idx="4">
                  <c:v>1.5607015265953403</c:v>
                </c:pt>
                <c:pt idx="5">
                  <c:v>0.77595985773983756</c:v>
                </c:pt>
                <c:pt idx="6">
                  <c:v>1.6105472587301772</c:v>
                </c:pt>
                <c:pt idx="7">
                  <c:v>1.2360653505529824</c:v>
                </c:pt>
                <c:pt idx="8">
                  <c:v>0.79631356653679219</c:v>
                </c:pt>
                <c:pt idx="9">
                  <c:v>1.5143084157745237</c:v>
                </c:pt>
                <c:pt idx="10">
                  <c:v>0.54757843524244454</c:v>
                </c:pt>
                <c:pt idx="11">
                  <c:v>0.9113972556113511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2-421E-9F59-C4B7E12B4584}"/>
            </c:ext>
          </c:extLst>
        </c:ser>
        <c:ser>
          <c:idx val="1"/>
          <c:order val="1"/>
          <c:tx>
            <c:v>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'a+bZt+cZ(t-2)'!$B$26:$B$37</c:f>
              <c:numCache>
                <c:formatCode>0.00</c:formatCode>
                <c:ptCount val="12"/>
                <c:pt idx="0">
                  <c:v>0.3491306108101403</c:v>
                </c:pt>
                <c:pt idx="1">
                  <c:v>0.47999697127287005</c:v>
                </c:pt>
                <c:pt idx="2">
                  <c:v>2.2484776450795319</c:v>
                </c:pt>
                <c:pt idx="3">
                  <c:v>0.58702915870264571</c:v>
                </c:pt>
                <c:pt idx="4">
                  <c:v>1.636809657139767</c:v>
                </c:pt>
                <c:pt idx="5">
                  <c:v>0.56183817335028075</c:v>
                </c:pt>
                <c:pt idx="6">
                  <c:v>0.64344915864172325</c:v>
                </c:pt>
                <c:pt idx="7">
                  <c:v>1.2200321601600261</c:v>
                </c:pt>
                <c:pt idx="8">
                  <c:v>0.95035333923360943</c:v>
                </c:pt>
                <c:pt idx="9">
                  <c:v>1.7061181377722425</c:v>
                </c:pt>
                <c:pt idx="10">
                  <c:v>0.90820577751292553</c:v>
                </c:pt>
                <c:pt idx="11">
                  <c:v>0.67331360616386282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2-421E-9F59-C4B7E12B4584}"/>
            </c:ext>
          </c:extLst>
        </c:ser>
        <c:ser>
          <c:idx val="2"/>
          <c:order val="2"/>
          <c:tx>
            <c:v>S3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'a+bZt+cZ(t-2)'!$B$38:$B$49</c:f>
              <c:numCache>
                <c:formatCode>0.00</c:formatCode>
                <c:ptCount val="12"/>
                <c:pt idx="0">
                  <c:v>0.67818251115244921</c:v>
                </c:pt>
                <c:pt idx="1">
                  <c:v>1.3001791013332709</c:v>
                </c:pt>
                <c:pt idx="2">
                  <c:v>1.4760436282050773</c:v>
                </c:pt>
                <c:pt idx="3">
                  <c:v>0.65218096129161363</c:v>
                </c:pt>
                <c:pt idx="4">
                  <c:v>0.76029480999005106</c:v>
                </c:pt>
                <c:pt idx="5">
                  <c:v>0.33714836205636317</c:v>
                </c:pt>
                <c:pt idx="6">
                  <c:v>-8.5192763592228535E-2</c:v>
                </c:pt>
                <c:pt idx="7">
                  <c:v>1.7388140408597919</c:v>
                </c:pt>
                <c:pt idx="8">
                  <c:v>1.3512628587390036</c:v>
                </c:pt>
                <c:pt idx="9">
                  <c:v>0.48688462299863161</c:v>
                </c:pt>
                <c:pt idx="10">
                  <c:v>1.3008107603920385</c:v>
                </c:pt>
                <c:pt idx="11">
                  <c:v>1.3072436985800668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2-421E-9F59-C4B7E12B4584}"/>
            </c:ext>
          </c:extLst>
        </c:ser>
        <c:ser>
          <c:idx val="3"/>
          <c:order val="3"/>
          <c:tx>
            <c:v>S4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'a+bZt+cZ(t-2)'!$B$50:$B$61</c:f>
              <c:numCache>
                <c:formatCode>0.00</c:formatCode>
                <c:ptCount val="12"/>
                <c:pt idx="0">
                  <c:v>0.20928138796839851</c:v>
                </c:pt>
                <c:pt idx="1">
                  <c:v>0.83897912392602092</c:v>
                </c:pt>
                <c:pt idx="2">
                  <c:v>1.1332394370618022</c:v>
                </c:pt>
                <c:pt idx="3">
                  <c:v>0.3841989225170766</c:v>
                </c:pt>
                <c:pt idx="4">
                  <c:v>0.57807201641167805</c:v>
                </c:pt>
                <c:pt idx="5">
                  <c:v>0.77436333662490975</c:v>
                </c:pt>
                <c:pt idx="6">
                  <c:v>2.0243047479475997</c:v>
                </c:pt>
                <c:pt idx="7">
                  <c:v>0.44607372660277633</c:v>
                </c:pt>
                <c:pt idx="8">
                  <c:v>0.18431587999696136</c:v>
                </c:pt>
                <c:pt idx="9">
                  <c:v>1.0438204672994329</c:v>
                </c:pt>
                <c:pt idx="10">
                  <c:v>0.55558949905968591</c:v>
                </c:pt>
                <c:pt idx="11">
                  <c:v>1.667443733768659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2-421E-9F59-C4B7E12B4584}"/>
            </c:ext>
          </c:extLst>
        </c:ser>
        <c:ser>
          <c:idx val="4"/>
          <c:order val="4"/>
          <c:tx>
            <c:v>S5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'a+bZt+cZ(t-2)'!$B$62:$B$69</c:f>
              <c:numCache>
                <c:formatCode>0.00</c:formatCode>
                <c:ptCount val="8"/>
                <c:pt idx="0">
                  <c:v>0.74287618562141267</c:v>
                </c:pt>
                <c:pt idx="1">
                  <c:v>1.3607484094380768</c:v>
                </c:pt>
                <c:pt idx="2">
                  <c:v>1.1709939637797149</c:v>
                </c:pt>
                <c:pt idx="3">
                  <c:v>1.2901078187074224</c:v>
                </c:pt>
                <c:pt idx="4">
                  <c:v>0.80929371745821665</c:v>
                </c:pt>
                <c:pt idx="5">
                  <c:v>0.86577676956234451</c:v>
                </c:pt>
                <c:pt idx="6">
                  <c:v>1.4920975854048235</c:v>
                </c:pt>
                <c:pt idx="7">
                  <c:v>1.3556107923092191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2-421E-9F59-C4B7E12B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'a+bZt+cZ(t-2)'!$AG$13:$AG$24</c:f>
              <c:numCache>
                <c:formatCode>0.000</c:formatCode>
                <c:ptCount val="12"/>
                <c:pt idx="0">
                  <c:v>-0.10119246946560362</c:v>
                </c:pt>
                <c:pt idx="1">
                  <c:v>5.5114372819815662E-2</c:v>
                </c:pt>
                <c:pt idx="2">
                  <c:v>-2.1578666194118686E-2</c:v>
                </c:pt>
                <c:pt idx="3">
                  <c:v>-4.2749346619548559E-2</c:v>
                </c:pt>
                <c:pt idx="4">
                  <c:v>0.10850862434327889</c:v>
                </c:pt>
                <c:pt idx="5">
                  <c:v>-9.4818813716033484E-2</c:v>
                </c:pt>
                <c:pt idx="6">
                  <c:v>8.4509228594267349E-2</c:v>
                </c:pt>
                <c:pt idx="7">
                  <c:v>1.308842081859238E-2</c:v>
                </c:pt>
                <c:pt idx="8">
                  <c:v>-0.19858527545013765</c:v>
                </c:pt>
                <c:pt idx="9">
                  <c:v>0.10982094152543133</c:v>
                </c:pt>
                <c:pt idx="10">
                  <c:v>-0.18032300860005349</c:v>
                </c:pt>
                <c:pt idx="11">
                  <c:v>-6.0196248604271023E-2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2-4947-8B84-0DC4FC68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27856"/>
        <c:axId val="2107848496"/>
      </c:barChart>
      <c:catAx>
        <c:axId val="493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8496"/>
        <c:crosses val="autoZero"/>
        <c:auto val="1"/>
        <c:lblAlgn val="ctr"/>
        <c:lblOffset val="100"/>
        <c:noMultiLvlLbl val="0"/>
      </c:catAx>
      <c:valAx>
        <c:axId val="2107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'beer production p40'!$B$4:$B$15</c:f>
              <c:numCache>
                <c:formatCode>General</c:formatCode>
                <c:ptCount val="12"/>
                <c:pt idx="0">
                  <c:v>164</c:v>
                </c:pt>
                <c:pt idx="1">
                  <c:v>148</c:v>
                </c:pt>
                <c:pt idx="2">
                  <c:v>152</c:v>
                </c:pt>
                <c:pt idx="3">
                  <c:v>144</c:v>
                </c:pt>
                <c:pt idx="4">
                  <c:v>155</c:v>
                </c:pt>
                <c:pt idx="5">
                  <c:v>125</c:v>
                </c:pt>
                <c:pt idx="6">
                  <c:v>153</c:v>
                </c:pt>
                <c:pt idx="7">
                  <c:v>146</c:v>
                </c:pt>
                <c:pt idx="8">
                  <c:v>138</c:v>
                </c:pt>
                <c:pt idx="9">
                  <c:v>190</c:v>
                </c:pt>
                <c:pt idx="10">
                  <c:v>192</c:v>
                </c:pt>
                <c:pt idx="1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9-447B-BCA1-38CAC3934653}"/>
            </c:ext>
          </c:extLst>
        </c:ser>
        <c:ser>
          <c:idx val="1"/>
          <c:order val="1"/>
          <c:tx>
            <c:v>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'beer production p40'!$B$16:$B$27</c:f>
              <c:numCache>
                <c:formatCode>General</c:formatCode>
                <c:ptCount val="12"/>
                <c:pt idx="0">
                  <c:v>147</c:v>
                </c:pt>
                <c:pt idx="1">
                  <c:v>133</c:v>
                </c:pt>
                <c:pt idx="2">
                  <c:v>163</c:v>
                </c:pt>
                <c:pt idx="3">
                  <c:v>150</c:v>
                </c:pt>
                <c:pt idx="4">
                  <c:v>129</c:v>
                </c:pt>
                <c:pt idx="5">
                  <c:v>131</c:v>
                </c:pt>
                <c:pt idx="6">
                  <c:v>145</c:v>
                </c:pt>
                <c:pt idx="7">
                  <c:v>137</c:v>
                </c:pt>
                <c:pt idx="8">
                  <c:v>138</c:v>
                </c:pt>
                <c:pt idx="9">
                  <c:v>168</c:v>
                </c:pt>
                <c:pt idx="10">
                  <c:v>176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9-447B-BCA1-38CAC3934653}"/>
            </c:ext>
          </c:extLst>
        </c:ser>
        <c:ser>
          <c:idx val="2"/>
          <c:order val="2"/>
          <c:tx>
            <c:v>S3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'beer production p40'!$B$28:$B$39</c:f>
              <c:numCache>
                <c:formatCode>General</c:formatCode>
                <c:ptCount val="12"/>
                <c:pt idx="0">
                  <c:v>139</c:v>
                </c:pt>
                <c:pt idx="1">
                  <c:v>143</c:v>
                </c:pt>
                <c:pt idx="2">
                  <c:v>150</c:v>
                </c:pt>
                <c:pt idx="3">
                  <c:v>154</c:v>
                </c:pt>
                <c:pt idx="4">
                  <c:v>137</c:v>
                </c:pt>
                <c:pt idx="5">
                  <c:v>129</c:v>
                </c:pt>
                <c:pt idx="6">
                  <c:v>128</c:v>
                </c:pt>
                <c:pt idx="7">
                  <c:v>140</c:v>
                </c:pt>
                <c:pt idx="8">
                  <c:v>143</c:v>
                </c:pt>
                <c:pt idx="9">
                  <c:v>151</c:v>
                </c:pt>
                <c:pt idx="10">
                  <c:v>177</c:v>
                </c:pt>
                <c:pt idx="1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9-447B-BCA1-38CAC3934653}"/>
            </c:ext>
          </c:extLst>
        </c:ser>
        <c:ser>
          <c:idx val="3"/>
          <c:order val="3"/>
          <c:tx>
            <c:v>S4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'beer production p40'!$B$40:$B$51</c:f>
              <c:numCache>
                <c:formatCode>General</c:formatCode>
                <c:ptCount val="12"/>
                <c:pt idx="0">
                  <c:v>151</c:v>
                </c:pt>
                <c:pt idx="1">
                  <c:v>134</c:v>
                </c:pt>
                <c:pt idx="2">
                  <c:v>164</c:v>
                </c:pt>
                <c:pt idx="3">
                  <c:v>126</c:v>
                </c:pt>
                <c:pt idx="4">
                  <c:v>131</c:v>
                </c:pt>
                <c:pt idx="5">
                  <c:v>125</c:v>
                </c:pt>
                <c:pt idx="6">
                  <c:v>127</c:v>
                </c:pt>
                <c:pt idx="7">
                  <c:v>143</c:v>
                </c:pt>
                <c:pt idx="8">
                  <c:v>143</c:v>
                </c:pt>
                <c:pt idx="9">
                  <c:v>160</c:v>
                </c:pt>
                <c:pt idx="10">
                  <c:v>190</c:v>
                </c:pt>
                <c:pt idx="11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9-447B-BCA1-38CAC3934653}"/>
            </c:ext>
          </c:extLst>
        </c:ser>
        <c:ser>
          <c:idx val="4"/>
          <c:order val="4"/>
          <c:tx>
            <c:v>S5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'beer production p40'!$B$52:$B$59</c:f>
              <c:numCache>
                <c:formatCode>General</c:formatCode>
                <c:ptCount val="8"/>
                <c:pt idx="0">
                  <c:v>138</c:v>
                </c:pt>
                <c:pt idx="1">
                  <c:v>136</c:v>
                </c:pt>
                <c:pt idx="2">
                  <c:v>152</c:v>
                </c:pt>
                <c:pt idx="3">
                  <c:v>127</c:v>
                </c:pt>
                <c:pt idx="4">
                  <c:v>151</c:v>
                </c:pt>
                <c:pt idx="5">
                  <c:v>130</c:v>
                </c:pt>
                <c:pt idx="6">
                  <c:v>119</c:v>
                </c:pt>
                <c:pt idx="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9-447B-BCA1-38CAC393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'beer production p40'!$AG$13:$AG$24</c:f>
              <c:numCache>
                <c:formatCode>0.000</c:formatCode>
                <c:ptCount val="12"/>
                <c:pt idx="0">
                  <c:v>0.42077888968696059</c:v>
                </c:pt>
                <c:pt idx="1">
                  <c:v>5.6586923338091621E-2</c:v>
                </c:pt>
                <c:pt idx="2">
                  <c:v>-5.9185592973729627E-2</c:v>
                </c:pt>
                <c:pt idx="3">
                  <c:v>-0.18787709337401931</c:v>
                </c:pt>
                <c:pt idx="4">
                  <c:v>-0.28727931109855603</c:v>
                </c:pt>
                <c:pt idx="5">
                  <c:v>-0.42375211052799994</c:v>
                </c:pt>
                <c:pt idx="6">
                  <c:v>-0.34264931265191911</c:v>
                </c:pt>
                <c:pt idx="7">
                  <c:v>-0.15634690037680216</c:v>
                </c:pt>
                <c:pt idx="8">
                  <c:v>-7.6617039512028627E-3</c:v>
                </c:pt>
                <c:pt idx="9">
                  <c:v>5.0665797732814065E-2</c:v>
                </c:pt>
                <c:pt idx="10">
                  <c:v>0.37368588741267766</c:v>
                </c:pt>
                <c:pt idx="11">
                  <c:v>0.59582705359850985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318-A753-9444C5D1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27856"/>
        <c:axId val="2107848496"/>
      </c:barChart>
      <c:catAx>
        <c:axId val="493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8496"/>
        <c:crosses val="autoZero"/>
        <c:auto val="1"/>
        <c:lblAlgn val="ctr"/>
        <c:lblOffset val="100"/>
        <c:noMultiLvlLbl val="0"/>
      </c:catAx>
      <c:valAx>
        <c:axId val="2107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53995082821134E-4"/>
                  <c:y val="-0.45320648935339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'Uniform(0.5,S)toggle'!$B$4:$B$59</c:f>
              <c:numCache>
                <c:formatCode>0.00</c:formatCode>
                <c:ptCount val="56"/>
                <c:pt idx="0">
                  <c:v>0.98584616144597736</c:v>
                </c:pt>
                <c:pt idx="1">
                  <c:v>0.95903126831798446</c:v>
                </c:pt>
                <c:pt idx="2">
                  <c:v>9.5831135491725394E-2</c:v>
                </c:pt>
                <c:pt idx="3">
                  <c:v>0.23440526265462125</c:v>
                </c:pt>
                <c:pt idx="4">
                  <c:v>0.54684768615901758</c:v>
                </c:pt>
                <c:pt idx="5">
                  <c:v>0.99433317710967983</c:v>
                </c:pt>
                <c:pt idx="6">
                  <c:v>0.42072247985103661</c:v>
                </c:pt>
                <c:pt idx="7">
                  <c:v>0.34691573303213141</c:v>
                </c:pt>
                <c:pt idx="8">
                  <c:v>0.7835679070730871</c:v>
                </c:pt>
                <c:pt idx="9">
                  <c:v>0.74353404362150743</c:v>
                </c:pt>
                <c:pt idx="10">
                  <c:v>0.84490315604426502</c:v>
                </c:pt>
                <c:pt idx="11">
                  <c:v>0.41741211662118793</c:v>
                </c:pt>
                <c:pt idx="12">
                  <c:v>0.46430641318130517</c:v>
                </c:pt>
                <c:pt idx="13">
                  <c:v>0.63275951431909316</c:v>
                </c:pt>
                <c:pt idx="14">
                  <c:v>0.2000151181867339</c:v>
                </c:pt>
                <c:pt idx="15">
                  <c:v>0.57013135848487972</c:v>
                </c:pt>
                <c:pt idx="16">
                  <c:v>0.90332778477498221</c:v>
                </c:pt>
                <c:pt idx="17">
                  <c:v>0.72011363157570907</c:v>
                </c:pt>
                <c:pt idx="18">
                  <c:v>0.17692008031480055</c:v>
                </c:pt>
                <c:pt idx="19">
                  <c:v>3.8645938895867871E-2</c:v>
                </c:pt>
                <c:pt idx="20">
                  <c:v>0.92251769576351528</c:v>
                </c:pt>
                <c:pt idx="21">
                  <c:v>3.5842060795638231E-2</c:v>
                </c:pt>
                <c:pt idx="22">
                  <c:v>0.72926567594361147</c:v>
                </c:pt>
                <c:pt idx="23">
                  <c:v>0.35254185281946759</c:v>
                </c:pt>
                <c:pt idx="24">
                  <c:v>0.80464675740599756</c:v>
                </c:pt>
                <c:pt idx="25">
                  <c:v>0.32874187660553733</c:v>
                </c:pt>
                <c:pt idx="26">
                  <c:v>0.76389366730093644</c:v>
                </c:pt>
                <c:pt idx="27">
                  <c:v>0.73761396092763709</c:v>
                </c:pt>
                <c:pt idx="28">
                  <c:v>0.64537618529732677</c:v>
                </c:pt>
                <c:pt idx="29">
                  <c:v>0.94042375323005389</c:v>
                </c:pt>
                <c:pt idx="30">
                  <c:v>0.83039770374774036</c:v>
                </c:pt>
                <c:pt idx="31">
                  <c:v>9.7752866406843331E-2</c:v>
                </c:pt>
                <c:pt idx="32">
                  <c:v>0.42787822750497451</c:v>
                </c:pt>
                <c:pt idx="33">
                  <c:v>0.33454447964589973</c:v>
                </c:pt>
                <c:pt idx="34">
                  <c:v>0.53789190951462218</c:v>
                </c:pt>
                <c:pt idx="35">
                  <c:v>5.7130582862928492E-2</c:v>
                </c:pt>
                <c:pt idx="36">
                  <c:v>0.11103963792581262</c:v>
                </c:pt>
                <c:pt idx="37">
                  <c:v>0.34114411337480699</c:v>
                </c:pt>
                <c:pt idx="38">
                  <c:v>3.8604047054606072E-2</c:v>
                </c:pt>
                <c:pt idx="39">
                  <c:v>0.96915572688907203</c:v>
                </c:pt>
                <c:pt idx="40">
                  <c:v>0.48739741085438326</c:v>
                </c:pt>
                <c:pt idx="41">
                  <c:v>0.60809324921943952</c:v>
                </c:pt>
                <c:pt idx="42">
                  <c:v>0.68448507686237581</c:v>
                </c:pt>
                <c:pt idx="43">
                  <c:v>0.64936945464079276</c:v>
                </c:pt>
                <c:pt idx="44">
                  <c:v>0.94298372475992942</c:v>
                </c:pt>
                <c:pt idx="45">
                  <c:v>0.29096864499346375</c:v>
                </c:pt>
                <c:pt idx="46">
                  <c:v>8.7444675386770698E-2</c:v>
                </c:pt>
                <c:pt idx="47">
                  <c:v>0.90475507316348824</c:v>
                </c:pt>
                <c:pt idx="48">
                  <c:v>5.9806879105030464E-2</c:v>
                </c:pt>
                <c:pt idx="49">
                  <c:v>0.64469085229950085</c:v>
                </c:pt>
                <c:pt idx="50">
                  <c:v>0.7145943362121655</c:v>
                </c:pt>
                <c:pt idx="51">
                  <c:v>0.75281501901514769</c:v>
                </c:pt>
                <c:pt idx="52">
                  <c:v>0.76694197257373653</c:v>
                </c:pt>
                <c:pt idx="53">
                  <c:v>0.53759329315679516</c:v>
                </c:pt>
                <c:pt idx="54">
                  <c:v>0.71507377922712811</c:v>
                </c:pt>
                <c:pt idx="55">
                  <c:v>0.54802604394643584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0-4CA0-931C-6EEAE6BA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'Uniform(0.5,S)toggle'!$B$4:$B$15</c:f>
              <c:numCache>
                <c:formatCode>0.00</c:formatCode>
                <c:ptCount val="12"/>
                <c:pt idx="0">
                  <c:v>0.98584616144597736</c:v>
                </c:pt>
                <c:pt idx="1">
                  <c:v>0.95903126831798446</c:v>
                </c:pt>
                <c:pt idx="2">
                  <c:v>9.5831135491725394E-2</c:v>
                </c:pt>
                <c:pt idx="3">
                  <c:v>0.23440526265462125</c:v>
                </c:pt>
                <c:pt idx="4">
                  <c:v>0.54684768615901758</c:v>
                </c:pt>
                <c:pt idx="5">
                  <c:v>0.99433317710967983</c:v>
                </c:pt>
                <c:pt idx="6">
                  <c:v>0.42072247985103661</c:v>
                </c:pt>
                <c:pt idx="7">
                  <c:v>0.34691573303213141</c:v>
                </c:pt>
                <c:pt idx="8">
                  <c:v>0.7835679070730871</c:v>
                </c:pt>
                <c:pt idx="9">
                  <c:v>0.74353404362150743</c:v>
                </c:pt>
                <c:pt idx="10">
                  <c:v>0.84490315604426502</c:v>
                </c:pt>
                <c:pt idx="11">
                  <c:v>0.41741211662118793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C-422B-A3FB-603D2436A4B4}"/>
            </c:ext>
          </c:extLst>
        </c:ser>
        <c:ser>
          <c:idx val="1"/>
          <c:order val="1"/>
          <c:tx>
            <c:v>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'Uniform(0.5,S)toggle'!$B$16:$B$27</c:f>
              <c:numCache>
                <c:formatCode>0.00</c:formatCode>
                <c:ptCount val="12"/>
                <c:pt idx="0">
                  <c:v>0.46430641318130517</c:v>
                </c:pt>
                <c:pt idx="1">
                  <c:v>0.63275951431909316</c:v>
                </c:pt>
                <c:pt idx="2">
                  <c:v>0.2000151181867339</c:v>
                </c:pt>
                <c:pt idx="3">
                  <c:v>0.57013135848487972</c:v>
                </c:pt>
                <c:pt idx="4">
                  <c:v>0.90332778477498221</c:v>
                </c:pt>
                <c:pt idx="5">
                  <c:v>0.72011363157570907</c:v>
                </c:pt>
                <c:pt idx="6">
                  <c:v>0.17692008031480055</c:v>
                </c:pt>
                <c:pt idx="7">
                  <c:v>3.8645938895867871E-2</c:v>
                </c:pt>
                <c:pt idx="8">
                  <c:v>0.92251769576351528</c:v>
                </c:pt>
                <c:pt idx="9">
                  <c:v>3.5842060795638231E-2</c:v>
                </c:pt>
                <c:pt idx="10">
                  <c:v>0.72926567594361147</c:v>
                </c:pt>
                <c:pt idx="11">
                  <c:v>0.35254185281946759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C-422B-A3FB-603D2436A4B4}"/>
            </c:ext>
          </c:extLst>
        </c:ser>
        <c:ser>
          <c:idx val="2"/>
          <c:order val="2"/>
          <c:tx>
            <c:v>S3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'Uniform(0.5,S)toggle'!$B$28:$B$39</c:f>
              <c:numCache>
                <c:formatCode>0.00</c:formatCode>
                <c:ptCount val="12"/>
                <c:pt idx="0">
                  <c:v>0.80464675740599756</c:v>
                </c:pt>
                <c:pt idx="1">
                  <c:v>0.32874187660553733</c:v>
                </c:pt>
                <c:pt idx="2">
                  <c:v>0.76389366730093644</c:v>
                </c:pt>
                <c:pt idx="3">
                  <c:v>0.73761396092763709</c:v>
                </c:pt>
                <c:pt idx="4">
                  <c:v>0.64537618529732677</c:v>
                </c:pt>
                <c:pt idx="5">
                  <c:v>0.94042375323005389</c:v>
                </c:pt>
                <c:pt idx="6">
                  <c:v>0.83039770374774036</c:v>
                </c:pt>
                <c:pt idx="7">
                  <c:v>9.7752866406843331E-2</c:v>
                </c:pt>
                <c:pt idx="8">
                  <c:v>0.42787822750497451</c:v>
                </c:pt>
                <c:pt idx="9">
                  <c:v>0.33454447964589973</c:v>
                </c:pt>
                <c:pt idx="10">
                  <c:v>0.53789190951462218</c:v>
                </c:pt>
                <c:pt idx="11">
                  <c:v>5.7130582862928492E-2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C-422B-A3FB-603D2436A4B4}"/>
            </c:ext>
          </c:extLst>
        </c:ser>
        <c:ser>
          <c:idx val="3"/>
          <c:order val="3"/>
          <c:tx>
            <c:v>S4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'Uniform(0.5,S)toggle'!$B$40:$B$51</c:f>
              <c:numCache>
                <c:formatCode>0.00</c:formatCode>
                <c:ptCount val="12"/>
                <c:pt idx="0">
                  <c:v>0.11103963792581262</c:v>
                </c:pt>
                <c:pt idx="1">
                  <c:v>0.34114411337480699</c:v>
                </c:pt>
                <c:pt idx="2">
                  <c:v>3.8604047054606072E-2</c:v>
                </c:pt>
                <c:pt idx="3">
                  <c:v>0.96915572688907203</c:v>
                </c:pt>
                <c:pt idx="4">
                  <c:v>0.48739741085438326</c:v>
                </c:pt>
                <c:pt idx="5">
                  <c:v>0.60809324921943952</c:v>
                </c:pt>
                <c:pt idx="6">
                  <c:v>0.68448507686237581</c:v>
                </c:pt>
                <c:pt idx="7">
                  <c:v>0.64936945464079276</c:v>
                </c:pt>
                <c:pt idx="8">
                  <c:v>0.94298372475992942</c:v>
                </c:pt>
                <c:pt idx="9">
                  <c:v>0.29096864499346375</c:v>
                </c:pt>
                <c:pt idx="10">
                  <c:v>8.7444675386770698E-2</c:v>
                </c:pt>
                <c:pt idx="11">
                  <c:v>0.90475507316348824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C-422B-A3FB-603D2436A4B4}"/>
            </c:ext>
          </c:extLst>
        </c:ser>
        <c:ser>
          <c:idx val="4"/>
          <c:order val="4"/>
          <c:tx>
            <c:v>S5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'Uniform(0.5,S)toggle'!$B$52:$B$59</c:f>
              <c:numCache>
                <c:formatCode>0.00</c:formatCode>
                <c:ptCount val="8"/>
                <c:pt idx="0">
                  <c:v>5.9806879105030464E-2</c:v>
                </c:pt>
                <c:pt idx="1">
                  <c:v>0.64469085229950085</c:v>
                </c:pt>
                <c:pt idx="2">
                  <c:v>0.7145943362121655</c:v>
                </c:pt>
                <c:pt idx="3">
                  <c:v>0.75281501901514769</c:v>
                </c:pt>
                <c:pt idx="4">
                  <c:v>0.76694197257373653</c:v>
                </c:pt>
                <c:pt idx="5">
                  <c:v>0.53759329315679516</c:v>
                </c:pt>
                <c:pt idx="6">
                  <c:v>0.71507377922712811</c:v>
                </c:pt>
                <c:pt idx="7">
                  <c:v>0.54802604394643584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C-422B-A3FB-603D2436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'Uniform(0.5,S)toggle'!$AG$13:$AG$24</c:f>
              <c:numCache>
                <c:formatCode>0.000</c:formatCode>
                <c:ptCount val="12"/>
                <c:pt idx="0">
                  <c:v>-3.1710555070734885E-2</c:v>
                </c:pt>
                <c:pt idx="1">
                  <c:v>-9.3110448307097207E-2</c:v>
                </c:pt>
                <c:pt idx="2">
                  <c:v>-5.4200276290608543E-2</c:v>
                </c:pt>
                <c:pt idx="3">
                  <c:v>2.898020508290404E-2</c:v>
                </c:pt>
                <c:pt idx="4">
                  <c:v>-6.9745827758326967E-3</c:v>
                </c:pt>
                <c:pt idx="5">
                  <c:v>-0.1468947555072237</c:v>
                </c:pt>
                <c:pt idx="6">
                  <c:v>-4.8189907464658503E-2</c:v>
                </c:pt>
                <c:pt idx="7">
                  <c:v>-3.8357751545310403E-2</c:v>
                </c:pt>
                <c:pt idx="8">
                  <c:v>-0.11592620174140511</c:v>
                </c:pt>
                <c:pt idx="9">
                  <c:v>0.10046214508218738</c:v>
                </c:pt>
                <c:pt idx="10">
                  <c:v>0.17231932988822274</c:v>
                </c:pt>
                <c:pt idx="11">
                  <c:v>3.016963894380174E-2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B-474D-8909-4B6CCB6F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27856"/>
        <c:axId val="2107848496"/>
      </c:barChart>
      <c:catAx>
        <c:axId val="493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8496"/>
        <c:crosses val="autoZero"/>
        <c:auto val="1"/>
        <c:lblAlgn val="ctr"/>
        <c:lblOffset val="100"/>
        <c:noMultiLvlLbl val="0"/>
      </c:catAx>
      <c:valAx>
        <c:axId val="2107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53995082821134E-4"/>
                  <c:y val="-0.45320648935339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'Uniform(-1,1)'!$B$4:$B$59</c:f>
              <c:numCache>
                <c:formatCode>0.00</c:formatCode>
                <c:ptCount val="56"/>
                <c:pt idx="0">
                  <c:v>-0.5074472251212665</c:v>
                </c:pt>
                <c:pt idx="1">
                  <c:v>0.112539193174098</c:v>
                </c:pt>
                <c:pt idx="2">
                  <c:v>-0.80644310460725466</c:v>
                </c:pt>
                <c:pt idx="3">
                  <c:v>-0.75367360933231486</c:v>
                </c:pt>
                <c:pt idx="4">
                  <c:v>0.44590949464670304</c:v>
                </c:pt>
                <c:pt idx="5">
                  <c:v>0.68109270104848374</c:v>
                </c:pt>
                <c:pt idx="6">
                  <c:v>-7.2283370134281988E-2</c:v>
                </c:pt>
                <c:pt idx="7">
                  <c:v>0.64840496993345154</c:v>
                </c:pt>
                <c:pt idx="8">
                  <c:v>0.46277277146482154</c:v>
                </c:pt>
                <c:pt idx="9">
                  <c:v>4.6675172324916581E-2</c:v>
                </c:pt>
                <c:pt idx="10">
                  <c:v>0.73007479242491247</c:v>
                </c:pt>
                <c:pt idx="11">
                  <c:v>0.94940550730831141</c:v>
                </c:pt>
                <c:pt idx="12">
                  <c:v>-0.34835557718328669</c:v>
                </c:pt>
                <c:pt idx="13">
                  <c:v>-0.44896895002282555</c:v>
                </c:pt>
                <c:pt idx="14">
                  <c:v>0.33389132097288865</c:v>
                </c:pt>
                <c:pt idx="15">
                  <c:v>0.2572462064294081</c:v>
                </c:pt>
                <c:pt idx="16">
                  <c:v>-0.80095775317542195</c:v>
                </c:pt>
                <c:pt idx="17">
                  <c:v>-0.4249954114720893</c:v>
                </c:pt>
                <c:pt idx="18">
                  <c:v>-0.70983565726568898</c:v>
                </c:pt>
                <c:pt idx="19">
                  <c:v>-0.89326847982062763</c:v>
                </c:pt>
                <c:pt idx="20">
                  <c:v>0.9727614592554148</c:v>
                </c:pt>
                <c:pt idx="21">
                  <c:v>-0.9683332850446229</c:v>
                </c:pt>
                <c:pt idx="22">
                  <c:v>0.40556150267752678</c:v>
                </c:pt>
                <c:pt idx="23">
                  <c:v>0.73835628491164229</c:v>
                </c:pt>
                <c:pt idx="24">
                  <c:v>-0.65092237507092943</c:v>
                </c:pt>
                <c:pt idx="25">
                  <c:v>-0.9121931129562455</c:v>
                </c:pt>
                <c:pt idx="26">
                  <c:v>0.69516565460189739</c:v>
                </c:pt>
                <c:pt idx="27">
                  <c:v>-0.20062583337097173</c:v>
                </c:pt>
                <c:pt idx="28">
                  <c:v>0.68091846961791758</c:v>
                </c:pt>
                <c:pt idx="29">
                  <c:v>-0.74568244589956967</c:v>
                </c:pt>
                <c:pt idx="30">
                  <c:v>-0.87998196492692271</c:v>
                </c:pt>
                <c:pt idx="31">
                  <c:v>0.54277042281965038</c:v>
                </c:pt>
                <c:pt idx="32">
                  <c:v>0.89392394493460392</c:v>
                </c:pt>
                <c:pt idx="33">
                  <c:v>0.7551035865738438</c:v>
                </c:pt>
                <c:pt idx="34">
                  <c:v>5.0130541764992209E-4</c:v>
                </c:pt>
                <c:pt idx="35">
                  <c:v>-0.84570414050355369</c:v>
                </c:pt>
                <c:pt idx="36">
                  <c:v>-0.61200692602780649</c:v>
                </c:pt>
                <c:pt idx="37">
                  <c:v>-0.13538891522506491</c:v>
                </c:pt>
                <c:pt idx="38">
                  <c:v>-0.31913398255648584</c:v>
                </c:pt>
                <c:pt idx="39">
                  <c:v>0.58186489177066258</c:v>
                </c:pt>
                <c:pt idx="40">
                  <c:v>0.54825844410787461</c:v>
                </c:pt>
                <c:pt idx="41">
                  <c:v>0.29008645001635425</c:v>
                </c:pt>
                <c:pt idx="42">
                  <c:v>0.54157996480603643</c:v>
                </c:pt>
                <c:pt idx="43">
                  <c:v>-5.0191960819464754E-2</c:v>
                </c:pt>
                <c:pt idx="44">
                  <c:v>0.89729143885811391</c:v>
                </c:pt>
                <c:pt idx="45">
                  <c:v>0.97948873724281404</c:v>
                </c:pt>
                <c:pt idx="46">
                  <c:v>0.27879992254069608</c:v>
                </c:pt>
                <c:pt idx="47">
                  <c:v>0.18205564912372374</c:v>
                </c:pt>
                <c:pt idx="48">
                  <c:v>0.11605347477574002</c:v>
                </c:pt>
                <c:pt idx="49">
                  <c:v>-3.0762833531228218E-3</c:v>
                </c:pt>
                <c:pt idx="50">
                  <c:v>0.43816778589147853</c:v>
                </c:pt>
                <c:pt idx="51">
                  <c:v>-0.90026975567057832</c:v>
                </c:pt>
                <c:pt idx="52">
                  <c:v>2.229787617648471E-2</c:v>
                </c:pt>
                <c:pt idx="53">
                  <c:v>-0.24527310281108861</c:v>
                </c:pt>
                <c:pt idx="54">
                  <c:v>0.71892485916834037</c:v>
                </c:pt>
                <c:pt idx="55">
                  <c:v>-0.91553761668613998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F78-A84F-7B2232EF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'Uniform(-1,1)'!$B$4:$B$15</c:f>
              <c:numCache>
                <c:formatCode>0.00</c:formatCode>
                <c:ptCount val="12"/>
                <c:pt idx="0">
                  <c:v>-0.5074472251212665</c:v>
                </c:pt>
                <c:pt idx="1">
                  <c:v>0.112539193174098</c:v>
                </c:pt>
                <c:pt idx="2">
                  <c:v>-0.80644310460725466</c:v>
                </c:pt>
                <c:pt idx="3">
                  <c:v>-0.75367360933231486</c:v>
                </c:pt>
                <c:pt idx="4">
                  <c:v>0.44590949464670304</c:v>
                </c:pt>
                <c:pt idx="5">
                  <c:v>0.68109270104848374</c:v>
                </c:pt>
                <c:pt idx="6">
                  <c:v>-7.2283370134281988E-2</c:v>
                </c:pt>
                <c:pt idx="7">
                  <c:v>0.64840496993345154</c:v>
                </c:pt>
                <c:pt idx="8">
                  <c:v>0.46277277146482154</c:v>
                </c:pt>
                <c:pt idx="9">
                  <c:v>4.6675172324916581E-2</c:v>
                </c:pt>
                <c:pt idx="10">
                  <c:v>0.73007479242491247</c:v>
                </c:pt>
                <c:pt idx="11">
                  <c:v>0.94940550730831141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4-46DF-A231-CEFF633681AE}"/>
            </c:ext>
          </c:extLst>
        </c:ser>
        <c:ser>
          <c:idx val="1"/>
          <c:order val="1"/>
          <c:tx>
            <c:v>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'Uniform(-1,1)'!$B$16:$B$27</c:f>
              <c:numCache>
                <c:formatCode>0.00</c:formatCode>
                <c:ptCount val="12"/>
                <c:pt idx="0">
                  <c:v>-0.34835557718328669</c:v>
                </c:pt>
                <c:pt idx="1">
                  <c:v>-0.44896895002282555</c:v>
                </c:pt>
                <c:pt idx="2">
                  <c:v>0.33389132097288865</c:v>
                </c:pt>
                <c:pt idx="3">
                  <c:v>0.2572462064294081</c:v>
                </c:pt>
                <c:pt idx="4">
                  <c:v>-0.80095775317542195</c:v>
                </c:pt>
                <c:pt idx="5">
                  <c:v>-0.4249954114720893</c:v>
                </c:pt>
                <c:pt idx="6">
                  <c:v>-0.70983565726568898</c:v>
                </c:pt>
                <c:pt idx="7">
                  <c:v>-0.89326847982062763</c:v>
                </c:pt>
                <c:pt idx="8">
                  <c:v>0.9727614592554148</c:v>
                </c:pt>
                <c:pt idx="9">
                  <c:v>-0.9683332850446229</c:v>
                </c:pt>
                <c:pt idx="10">
                  <c:v>0.40556150267752678</c:v>
                </c:pt>
                <c:pt idx="11">
                  <c:v>0.73835628491164229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4-46DF-A231-CEFF633681AE}"/>
            </c:ext>
          </c:extLst>
        </c:ser>
        <c:ser>
          <c:idx val="2"/>
          <c:order val="2"/>
          <c:tx>
            <c:v>S3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'Uniform(-1,1)'!$B$28:$B$39</c:f>
              <c:numCache>
                <c:formatCode>0.00</c:formatCode>
                <c:ptCount val="12"/>
                <c:pt idx="0">
                  <c:v>-0.65092237507092943</c:v>
                </c:pt>
                <c:pt idx="1">
                  <c:v>-0.9121931129562455</c:v>
                </c:pt>
                <c:pt idx="2">
                  <c:v>0.69516565460189739</c:v>
                </c:pt>
                <c:pt idx="3">
                  <c:v>-0.20062583337097173</c:v>
                </c:pt>
                <c:pt idx="4">
                  <c:v>0.68091846961791758</c:v>
                </c:pt>
                <c:pt idx="5">
                  <c:v>-0.74568244589956967</c:v>
                </c:pt>
                <c:pt idx="6">
                  <c:v>-0.87998196492692271</c:v>
                </c:pt>
                <c:pt idx="7">
                  <c:v>0.54277042281965038</c:v>
                </c:pt>
                <c:pt idx="8">
                  <c:v>0.89392394493460392</c:v>
                </c:pt>
                <c:pt idx="9">
                  <c:v>0.7551035865738438</c:v>
                </c:pt>
                <c:pt idx="10">
                  <c:v>5.0130541764992209E-4</c:v>
                </c:pt>
                <c:pt idx="11">
                  <c:v>-0.84570414050355369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4-46DF-A231-CEFF633681AE}"/>
            </c:ext>
          </c:extLst>
        </c:ser>
        <c:ser>
          <c:idx val="3"/>
          <c:order val="3"/>
          <c:tx>
            <c:v>S4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'Uniform(-1,1)'!$B$40:$B$51</c:f>
              <c:numCache>
                <c:formatCode>0.00</c:formatCode>
                <c:ptCount val="12"/>
                <c:pt idx="0">
                  <c:v>-0.61200692602780649</c:v>
                </c:pt>
                <c:pt idx="1">
                  <c:v>-0.13538891522506491</c:v>
                </c:pt>
                <c:pt idx="2">
                  <c:v>-0.31913398255648584</c:v>
                </c:pt>
                <c:pt idx="3">
                  <c:v>0.58186489177066258</c:v>
                </c:pt>
                <c:pt idx="4">
                  <c:v>0.54825844410787461</c:v>
                </c:pt>
                <c:pt idx="5">
                  <c:v>0.29008645001635425</c:v>
                </c:pt>
                <c:pt idx="6">
                  <c:v>0.54157996480603643</c:v>
                </c:pt>
                <c:pt idx="7">
                  <c:v>-5.0191960819464754E-2</c:v>
                </c:pt>
                <c:pt idx="8">
                  <c:v>0.89729143885811391</c:v>
                </c:pt>
                <c:pt idx="9">
                  <c:v>0.97948873724281404</c:v>
                </c:pt>
                <c:pt idx="10">
                  <c:v>0.27879992254069608</c:v>
                </c:pt>
                <c:pt idx="11">
                  <c:v>0.18205564912372374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4-46DF-A231-CEFF633681AE}"/>
            </c:ext>
          </c:extLst>
        </c:ser>
        <c:ser>
          <c:idx val="4"/>
          <c:order val="4"/>
          <c:tx>
            <c:v>S5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'Uniform(-1,1)'!$B$52:$B$59</c:f>
              <c:numCache>
                <c:formatCode>0.00</c:formatCode>
                <c:ptCount val="8"/>
                <c:pt idx="0">
                  <c:v>0.11605347477574002</c:v>
                </c:pt>
                <c:pt idx="1">
                  <c:v>-3.0762833531228218E-3</c:v>
                </c:pt>
                <c:pt idx="2">
                  <c:v>0.43816778589147853</c:v>
                </c:pt>
                <c:pt idx="3">
                  <c:v>-0.90026975567057832</c:v>
                </c:pt>
                <c:pt idx="4">
                  <c:v>2.229787617648471E-2</c:v>
                </c:pt>
                <c:pt idx="5">
                  <c:v>-0.24527310281108861</c:v>
                </c:pt>
                <c:pt idx="6">
                  <c:v>0.71892485916834037</c:v>
                </c:pt>
                <c:pt idx="7">
                  <c:v>-0.91553761668613998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4-46DF-A231-CEFF6336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3840"/>
        <c:axId val="420710112"/>
      </c:lineChart>
      <c:catAx>
        <c:axId val="21064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112"/>
        <c:crosses val="autoZero"/>
        <c:auto val="1"/>
        <c:lblAlgn val="ctr"/>
        <c:lblOffset val="100"/>
        <c:noMultiLvlLbl val="0"/>
      </c:catAx>
      <c:valAx>
        <c:axId val="420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'Uniform(-1,1)'!$AG$13:$AG$24</c:f>
              <c:numCache>
                <c:formatCode>0.000</c:formatCode>
                <c:ptCount val="12"/>
                <c:pt idx="0">
                  <c:v>8.8122194119351432E-2</c:v>
                </c:pt>
                <c:pt idx="1">
                  <c:v>-8.4927656977969099E-2</c:v>
                </c:pt>
                <c:pt idx="2">
                  <c:v>-4.4596188906327598E-2</c:v>
                </c:pt>
                <c:pt idx="3">
                  <c:v>-0.11354049930786542</c:v>
                </c:pt>
                <c:pt idx="4">
                  <c:v>-1.135738357395538E-2</c:v>
                </c:pt>
                <c:pt idx="5">
                  <c:v>2.5393016587050052E-2</c:v>
                </c:pt>
                <c:pt idx="6">
                  <c:v>-0.15750309621721911</c:v>
                </c:pt>
                <c:pt idx="7">
                  <c:v>-5.9628650554298314E-2</c:v>
                </c:pt>
                <c:pt idx="8">
                  <c:v>4.2822422250629419E-2</c:v>
                </c:pt>
                <c:pt idx="9">
                  <c:v>-0.18424922050071865</c:v>
                </c:pt>
                <c:pt idx="10">
                  <c:v>3.5829913574354999E-2</c:v>
                </c:pt>
                <c:pt idx="11">
                  <c:v>6.9252593475074037E-2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A-4DF1-B8DA-5D29C8F0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27856"/>
        <c:axId val="2107848496"/>
      </c:barChart>
      <c:catAx>
        <c:axId val="493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8496"/>
        <c:crosses val="autoZero"/>
        <c:auto val="1"/>
        <c:lblAlgn val="ctr"/>
        <c:lblOffset val="100"/>
        <c:noMultiLvlLbl val="0"/>
      </c:catAx>
      <c:valAx>
        <c:axId val="2107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txData>
          <cx:v>seasonal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seasonal distributions</a:t>
          </a:r>
        </a:p>
      </cx:txPr>
    </cx:title>
    <cx:plotArea>
      <cx:plotAreaRegion>
        <cx:series layoutId="boxWhisker" uniqueId="{BA16E0FF-596D-4DCE-959E-884246D209A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747-4BEA-9880-F7384DED3AB2}">
          <cx:dataId val="1"/>
          <cx:layoutPr>
            <cx:statistics quartileMethod="exclusive"/>
          </cx:layoutPr>
        </cx:series>
        <cx:series layoutId="boxWhisker" uniqueId="{00000002-2747-4BEA-9880-F7384DED3AB2}">
          <cx:dataId val="2"/>
          <cx:layoutPr>
            <cx:statistics quartileMethod="exclusive"/>
          </cx:layoutPr>
        </cx:series>
        <cx:series layoutId="boxWhisker" uniqueId="{00000003-2747-4BEA-9880-F7384DED3AB2}">
          <cx:dataId val="3"/>
          <cx:layoutPr>
            <cx:statistics quartileMethod="exclusive"/>
          </cx:layoutPr>
        </cx:series>
        <cx:series layoutId="boxWhisker" uniqueId="{00000004-2747-4BEA-9880-F7384DED3AB2}">
          <cx:dataId val="4"/>
          <cx:layoutPr>
            <cx:statistics quartileMethod="exclusive"/>
          </cx:layoutPr>
        </cx:series>
        <cx:series layoutId="boxWhisker" uniqueId="{00000005-2747-4BEA-9880-F7384DED3AB2}">
          <cx:dataId val="5"/>
          <cx:layoutPr>
            <cx:statistics quartileMethod="exclusive"/>
          </cx:layoutPr>
        </cx:series>
        <cx:series layoutId="boxWhisker" uniqueId="{00000006-2747-4BEA-9880-F7384DED3AB2}">
          <cx:dataId val="6"/>
          <cx:layoutPr>
            <cx:statistics quartileMethod="exclusive"/>
          </cx:layoutPr>
        </cx:series>
        <cx:series layoutId="boxWhisker" uniqueId="{00000007-2747-4BEA-9880-F7384DED3AB2}">
          <cx:dataId val="7"/>
          <cx:layoutPr>
            <cx:statistics quartileMethod="exclusive"/>
          </cx:layoutPr>
        </cx:series>
        <cx:series layoutId="boxWhisker" uniqueId="{00000008-2747-4BEA-9880-F7384DED3AB2}">
          <cx:dataId val="8"/>
          <cx:layoutPr>
            <cx:statistics quartileMethod="exclusive"/>
          </cx:layoutPr>
        </cx:series>
        <cx:series layoutId="boxWhisker" uniqueId="{00000009-2747-4BEA-9880-F7384DED3AB2}">
          <cx:dataId val="9"/>
          <cx:layoutPr>
            <cx:statistics quartileMethod="exclusive"/>
          </cx:layoutPr>
        </cx:series>
        <cx:series layoutId="boxWhisker" uniqueId="{0000000A-2747-4BEA-9880-F7384DED3AB2}">
          <cx:dataId val="10"/>
          <cx:layoutPr>
            <cx:statistics quartileMethod="exclusive"/>
          </cx:layoutPr>
        </cx:series>
        <cx:series layoutId="boxWhisker" uniqueId="{0000000B-2747-4BEA-9880-F7384DED3AB2}"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  <cx:data id="6">
      <cx:numDim type="val">
        <cx:f>_xlchart.v1.18</cx:f>
      </cx:numDim>
    </cx:data>
    <cx:data id="7">
      <cx:numDim type="val">
        <cx:f>_xlchart.v1.19</cx:f>
      </cx:numDim>
    </cx:data>
    <cx:data id="8">
      <cx:numDim type="val">
        <cx:f>_xlchart.v1.20</cx:f>
      </cx:numDim>
    </cx:data>
    <cx:data id="9">
      <cx:numDim type="val">
        <cx:f>_xlchart.v1.21</cx:f>
      </cx:numDim>
    </cx:data>
    <cx:data id="10">
      <cx:numDim type="val">
        <cx:f>_xlchart.v1.22</cx:f>
      </cx:numDim>
    </cx:data>
    <cx:data id="1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seasonal distributions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E388B82-65CC-4AA0-A1CB-B3F8D702E1D9}">
          <cx:tx>
            <cx:txData>
              <cx:f/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D42-48E3-B457-E52F7B6BFD89}">
          <cx:tx>
            <cx:txData>
              <cx:f/>
              <cx:v>S2</cx:v>
            </cx:txData>
          </cx:tx>
          <cx:dataId val="1"/>
          <cx:layoutPr>
            <cx:statistics quartileMethod="exclusive"/>
          </cx:layoutPr>
        </cx:series>
        <cx:series layoutId="boxWhisker" uniqueId="{00000002-1D42-48E3-B457-E52F7B6BFD89}">
          <cx:tx>
            <cx:txData>
              <cx:f/>
              <cx:v>S3</cx:v>
            </cx:txData>
          </cx:tx>
          <cx:dataId val="2"/>
          <cx:layoutPr>
            <cx:statistics quartileMethod="exclusive"/>
          </cx:layoutPr>
        </cx:series>
        <cx:series layoutId="boxWhisker" uniqueId="{00000003-1D42-48E3-B457-E52F7B6BFD89}">
          <cx:tx>
            <cx:txData>
              <cx:f/>
              <cx:v>S4</cx:v>
            </cx:txData>
          </cx:tx>
          <cx:dataId val="3"/>
          <cx:layoutPr>
            <cx:statistics quartileMethod="exclusive"/>
          </cx:layoutPr>
        </cx:series>
        <cx:series layoutId="boxWhisker" uniqueId="{00000004-1D42-48E3-B457-E52F7B6BFD89}">
          <cx:tx>
            <cx:txData>
              <cx:f/>
              <cx:v>S5</cx:v>
            </cx:txData>
          </cx:tx>
          <cx:dataId val="4"/>
          <cx:layoutPr>
            <cx:statistics quartileMethod="exclusive"/>
          </cx:layoutPr>
        </cx:series>
        <cx:series layoutId="boxWhisker" uniqueId="{00000005-1D42-48E3-B457-E52F7B6BFD89}">
          <cx:tx>
            <cx:txData>
              <cx:f/>
              <cx:v>S6</cx:v>
            </cx:txData>
          </cx:tx>
          <cx:dataId val="5"/>
          <cx:layoutPr>
            <cx:statistics quartileMethod="exclusive"/>
          </cx:layoutPr>
        </cx:series>
        <cx:series layoutId="boxWhisker" uniqueId="{00000006-1D42-48E3-B457-E52F7B6BFD89}">
          <cx:tx>
            <cx:txData>
              <cx:f/>
              <cx:v>S7</cx:v>
            </cx:txData>
          </cx:tx>
          <cx:dataId val="6"/>
          <cx:layoutPr>
            <cx:statistics quartileMethod="exclusive"/>
          </cx:layoutPr>
        </cx:series>
        <cx:series layoutId="boxWhisker" uniqueId="{00000007-1D42-48E3-B457-E52F7B6BFD89}">
          <cx:tx>
            <cx:txData>
              <cx:f/>
              <cx:v>S8</cx:v>
            </cx:txData>
          </cx:tx>
          <cx:dataId val="7"/>
          <cx:layoutPr>
            <cx:statistics quartileMethod="exclusive"/>
          </cx:layoutPr>
        </cx:series>
        <cx:series layoutId="boxWhisker" uniqueId="{00000008-1D42-48E3-B457-E52F7B6BFD89}">
          <cx:tx>
            <cx:txData>
              <cx:f/>
              <cx:v>S9</cx:v>
            </cx:txData>
          </cx:tx>
          <cx:dataId val="8"/>
          <cx:layoutPr>
            <cx:statistics quartileMethod="exclusive"/>
          </cx:layoutPr>
        </cx:series>
        <cx:series layoutId="boxWhisker" uniqueId="{00000009-1D42-48E3-B457-E52F7B6BFD89}">
          <cx:tx>
            <cx:txData>
              <cx:f/>
              <cx:v>S10</cx:v>
            </cx:txData>
          </cx:tx>
          <cx:dataId val="9"/>
          <cx:layoutPr>
            <cx:statistics quartileMethod="exclusive"/>
          </cx:layoutPr>
        </cx:series>
        <cx:series layoutId="boxWhisker" uniqueId="{0000000A-1D42-48E3-B457-E52F7B6BFD89}">
          <cx:tx>
            <cx:txData>
              <cx:f/>
              <cx:v>S11</cx:v>
            </cx:txData>
          </cx:tx>
          <cx:dataId val="10"/>
          <cx:layoutPr>
            <cx:statistics quartileMethod="exclusive"/>
          </cx:layoutPr>
        </cx:series>
        <cx:series layoutId="boxWhisker" uniqueId="{0000000B-1D42-48E3-B457-E52F7B6BFD89}">
          <cx:tx>
            <cx:txData>
              <cx:f/>
              <cx:v>S12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  <cx:data id="6">
      <cx:numDim type="val">
        <cx:f>_xlchart.v1.30</cx:f>
      </cx:numDim>
    </cx:data>
    <cx:data id="7">
      <cx:numDim type="val">
        <cx:f>_xlchart.v1.31</cx:f>
      </cx:numDim>
    </cx:data>
    <cx:data id="8">
      <cx:numDim type="val">
        <cx:f>_xlchart.v1.32</cx:f>
      </cx:numDim>
    </cx:data>
    <cx:data id="9">
      <cx:numDim type="val">
        <cx:f>_xlchart.v1.33</cx:f>
      </cx:numDim>
    </cx:data>
    <cx:data id="10">
      <cx:numDim type="val">
        <cx:f>_xlchart.v1.34</cx:f>
      </cx:numDim>
    </cx:data>
    <cx:data id="11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seasonal distributions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E388B82-65CC-4AA0-A1CB-B3F8D702E1D9}">
          <cx:tx>
            <cx:txData>
              <cx:f/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D42-48E3-B457-E52F7B6BFD89}">
          <cx:tx>
            <cx:txData>
              <cx:f/>
              <cx:v>S2</cx:v>
            </cx:txData>
          </cx:tx>
          <cx:dataId val="1"/>
          <cx:layoutPr>
            <cx:statistics quartileMethod="exclusive"/>
          </cx:layoutPr>
        </cx:series>
        <cx:series layoutId="boxWhisker" uniqueId="{00000002-1D42-48E3-B457-E52F7B6BFD89}">
          <cx:tx>
            <cx:txData>
              <cx:f/>
              <cx:v>S3</cx:v>
            </cx:txData>
          </cx:tx>
          <cx:dataId val="2"/>
          <cx:layoutPr>
            <cx:statistics quartileMethod="exclusive"/>
          </cx:layoutPr>
        </cx:series>
        <cx:series layoutId="boxWhisker" uniqueId="{00000003-1D42-48E3-B457-E52F7B6BFD89}">
          <cx:tx>
            <cx:txData>
              <cx:f/>
              <cx:v>S4</cx:v>
            </cx:txData>
          </cx:tx>
          <cx:dataId val="3"/>
          <cx:layoutPr>
            <cx:statistics quartileMethod="exclusive"/>
          </cx:layoutPr>
        </cx:series>
        <cx:series layoutId="boxWhisker" uniqueId="{00000004-1D42-48E3-B457-E52F7B6BFD89}">
          <cx:tx>
            <cx:txData>
              <cx:f/>
              <cx:v>S5</cx:v>
            </cx:txData>
          </cx:tx>
          <cx:dataId val="4"/>
          <cx:layoutPr>
            <cx:statistics quartileMethod="exclusive"/>
          </cx:layoutPr>
        </cx:series>
        <cx:series layoutId="boxWhisker" uniqueId="{00000005-1D42-48E3-B457-E52F7B6BFD89}">
          <cx:tx>
            <cx:txData>
              <cx:f/>
              <cx:v>S6</cx:v>
            </cx:txData>
          </cx:tx>
          <cx:dataId val="5"/>
          <cx:layoutPr>
            <cx:statistics quartileMethod="exclusive"/>
          </cx:layoutPr>
        </cx:series>
        <cx:series layoutId="boxWhisker" uniqueId="{00000006-1D42-48E3-B457-E52F7B6BFD89}">
          <cx:tx>
            <cx:txData>
              <cx:f/>
              <cx:v>S7</cx:v>
            </cx:txData>
          </cx:tx>
          <cx:dataId val="6"/>
          <cx:layoutPr>
            <cx:statistics quartileMethod="exclusive"/>
          </cx:layoutPr>
        </cx:series>
        <cx:series layoutId="boxWhisker" uniqueId="{00000007-1D42-48E3-B457-E52F7B6BFD89}">
          <cx:tx>
            <cx:txData>
              <cx:f/>
              <cx:v>S8</cx:v>
            </cx:txData>
          </cx:tx>
          <cx:dataId val="7"/>
          <cx:layoutPr>
            <cx:statistics quartileMethod="exclusive"/>
          </cx:layoutPr>
        </cx:series>
        <cx:series layoutId="boxWhisker" uniqueId="{00000008-1D42-48E3-B457-E52F7B6BFD89}">
          <cx:tx>
            <cx:txData>
              <cx:f/>
              <cx:v>S9</cx:v>
            </cx:txData>
          </cx:tx>
          <cx:dataId val="8"/>
          <cx:layoutPr>
            <cx:statistics quartileMethod="exclusive"/>
          </cx:layoutPr>
        </cx:series>
        <cx:series layoutId="boxWhisker" uniqueId="{00000009-1D42-48E3-B457-E52F7B6BFD89}">
          <cx:tx>
            <cx:txData>
              <cx:f/>
              <cx:v>S10</cx:v>
            </cx:txData>
          </cx:tx>
          <cx:dataId val="9"/>
          <cx:layoutPr>
            <cx:statistics quartileMethod="exclusive"/>
          </cx:layoutPr>
        </cx:series>
        <cx:series layoutId="boxWhisker" uniqueId="{0000000A-1D42-48E3-B457-E52F7B6BFD89}">
          <cx:tx>
            <cx:txData>
              <cx:f/>
              <cx:v>S11</cx:v>
            </cx:txData>
          </cx:tx>
          <cx:dataId val="10"/>
          <cx:layoutPr>
            <cx:statistics quartileMethod="exclusive"/>
          </cx:layoutPr>
        </cx:series>
        <cx:series layoutId="boxWhisker" uniqueId="{0000000B-1D42-48E3-B457-E52F7B6BFD89}">
          <cx:tx>
            <cx:txData>
              <cx:f/>
              <cx:v>S12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  <cx:data id="6">
      <cx:numDim type="val">
        <cx:f>_xlchart.v1.42</cx:f>
      </cx:numDim>
    </cx:data>
    <cx:data id="7">
      <cx:numDim type="val">
        <cx:f>_xlchart.v1.43</cx:f>
      </cx:numDim>
    </cx:data>
    <cx:data id="8">
      <cx:numDim type="val">
        <cx:f>_xlchart.v1.44</cx:f>
      </cx:numDim>
    </cx:data>
    <cx:data id="9">
      <cx:numDim type="val">
        <cx:f>_xlchart.v1.45</cx:f>
      </cx:numDim>
    </cx:data>
    <cx:data id="10">
      <cx:numDim type="val">
        <cx:f>_xlchart.v1.46</cx:f>
      </cx:numDim>
    </cx:data>
    <cx:data id="11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seasonal distributions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E388B82-65CC-4AA0-A1CB-B3F8D702E1D9}">
          <cx:tx>
            <cx:txData>
              <cx:f/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D42-48E3-B457-E52F7B6BFD89}">
          <cx:tx>
            <cx:txData>
              <cx:f/>
              <cx:v>S2</cx:v>
            </cx:txData>
          </cx:tx>
          <cx:dataId val="1"/>
          <cx:layoutPr>
            <cx:statistics quartileMethod="exclusive"/>
          </cx:layoutPr>
        </cx:series>
        <cx:series layoutId="boxWhisker" uniqueId="{00000002-1D42-48E3-B457-E52F7B6BFD89}">
          <cx:tx>
            <cx:txData>
              <cx:f/>
              <cx:v>S3</cx:v>
            </cx:txData>
          </cx:tx>
          <cx:dataId val="2"/>
          <cx:layoutPr>
            <cx:statistics quartileMethod="exclusive"/>
          </cx:layoutPr>
        </cx:series>
        <cx:series layoutId="boxWhisker" uniqueId="{00000003-1D42-48E3-B457-E52F7B6BFD89}">
          <cx:tx>
            <cx:txData>
              <cx:f/>
              <cx:v>S4</cx:v>
            </cx:txData>
          </cx:tx>
          <cx:dataId val="3"/>
          <cx:layoutPr>
            <cx:statistics quartileMethod="exclusive"/>
          </cx:layoutPr>
        </cx:series>
        <cx:series layoutId="boxWhisker" uniqueId="{00000004-1D42-48E3-B457-E52F7B6BFD89}">
          <cx:tx>
            <cx:txData>
              <cx:f/>
              <cx:v>S5</cx:v>
            </cx:txData>
          </cx:tx>
          <cx:dataId val="4"/>
          <cx:layoutPr>
            <cx:statistics quartileMethod="exclusive"/>
          </cx:layoutPr>
        </cx:series>
        <cx:series layoutId="boxWhisker" uniqueId="{00000005-1D42-48E3-B457-E52F7B6BFD89}">
          <cx:tx>
            <cx:txData>
              <cx:f/>
              <cx:v>S6</cx:v>
            </cx:txData>
          </cx:tx>
          <cx:dataId val="5"/>
          <cx:layoutPr>
            <cx:statistics quartileMethod="exclusive"/>
          </cx:layoutPr>
        </cx:series>
        <cx:series layoutId="boxWhisker" uniqueId="{00000006-1D42-48E3-B457-E52F7B6BFD89}">
          <cx:tx>
            <cx:txData>
              <cx:f/>
              <cx:v>S7</cx:v>
            </cx:txData>
          </cx:tx>
          <cx:dataId val="6"/>
          <cx:layoutPr>
            <cx:statistics quartileMethod="exclusive"/>
          </cx:layoutPr>
        </cx:series>
        <cx:series layoutId="boxWhisker" uniqueId="{00000007-1D42-48E3-B457-E52F7B6BFD89}">
          <cx:tx>
            <cx:txData>
              <cx:f/>
              <cx:v>S8</cx:v>
            </cx:txData>
          </cx:tx>
          <cx:dataId val="7"/>
          <cx:layoutPr>
            <cx:statistics quartileMethod="exclusive"/>
          </cx:layoutPr>
        </cx:series>
        <cx:series layoutId="boxWhisker" uniqueId="{00000008-1D42-48E3-B457-E52F7B6BFD89}">
          <cx:tx>
            <cx:txData>
              <cx:f/>
              <cx:v>S9</cx:v>
            </cx:txData>
          </cx:tx>
          <cx:dataId val="8"/>
          <cx:layoutPr>
            <cx:statistics quartileMethod="exclusive"/>
          </cx:layoutPr>
        </cx:series>
        <cx:series layoutId="boxWhisker" uniqueId="{00000009-1D42-48E3-B457-E52F7B6BFD89}">
          <cx:tx>
            <cx:txData>
              <cx:f/>
              <cx:v>S10</cx:v>
            </cx:txData>
          </cx:tx>
          <cx:dataId val="9"/>
          <cx:layoutPr>
            <cx:statistics quartileMethod="exclusive"/>
          </cx:layoutPr>
        </cx:series>
        <cx:series layoutId="boxWhisker" uniqueId="{0000000A-1D42-48E3-B457-E52F7B6BFD89}">
          <cx:tx>
            <cx:txData>
              <cx:f/>
              <cx:v>S11</cx:v>
            </cx:txData>
          </cx:tx>
          <cx:dataId val="10"/>
          <cx:layoutPr>
            <cx:statistics quartileMethod="exclusive"/>
          </cx:layoutPr>
        </cx:series>
        <cx:series layoutId="boxWhisker" uniqueId="{0000000B-1D42-48E3-B457-E52F7B6BFD89}">
          <cx:tx>
            <cx:txData>
              <cx:f/>
              <cx:v>S12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  <cx:data id="6">
      <cx:numDim type="val">
        <cx:f>_xlchart.v1.54</cx:f>
      </cx:numDim>
    </cx:data>
    <cx:data id="7">
      <cx:numDim type="val">
        <cx:f>_xlchart.v1.55</cx:f>
      </cx:numDim>
    </cx:data>
    <cx:data id="8">
      <cx:numDim type="val">
        <cx:f>_xlchart.v1.56</cx:f>
      </cx:numDim>
    </cx:data>
    <cx:data id="9">
      <cx:numDim type="val">
        <cx:f>_xlchart.v1.57</cx:f>
      </cx:numDim>
    </cx:data>
    <cx:data id="10">
      <cx:numDim type="val">
        <cx:f>_xlchart.v1.58</cx:f>
      </cx:numDim>
    </cx:data>
    <cx:data id="11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seasonal distributions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E388B82-65CC-4AA0-A1CB-B3F8D702E1D9}">
          <cx:tx>
            <cx:txData>
              <cx:f/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D42-48E3-B457-E52F7B6BFD89}">
          <cx:tx>
            <cx:txData>
              <cx:f/>
              <cx:v>S2</cx:v>
            </cx:txData>
          </cx:tx>
          <cx:dataId val="1"/>
          <cx:layoutPr>
            <cx:statistics quartileMethod="exclusive"/>
          </cx:layoutPr>
        </cx:series>
        <cx:series layoutId="boxWhisker" uniqueId="{00000002-1D42-48E3-B457-E52F7B6BFD89}">
          <cx:tx>
            <cx:txData>
              <cx:f/>
              <cx:v>S3</cx:v>
            </cx:txData>
          </cx:tx>
          <cx:dataId val="2"/>
          <cx:layoutPr>
            <cx:statistics quartileMethod="exclusive"/>
          </cx:layoutPr>
        </cx:series>
        <cx:series layoutId="boxWhisker" uniqueId="{00000003-1D42-48E3-B457-E52F7B6BFD89}">
          <cx:tx>
            <cx:txData>
              <cx:f/>
              <cx:v>S4</cx:v>
            </cx:txData>
          </cx:tx>
          <cx:dataId val="3"/>
          <cx:layoutPr>
            <cx:statistics quartileMethod="exclusive"/>
          </cx:layoutPr>
        </cx:series>
        <cx:series layoutId="boxWhisker" uniqueId="{00000004-1D42-48E3-B457-E52F7B6BFD89}">
          <cx:tx>
            <cx:txData>
              <cx:f/>
              <cx:v>S5</cx:v>
            </cx:txData>
          </cx:tx>
          <cx:dataId val="4"/>
          <cx:layoutPr>
            <cx:statistics quartileMethod="exclusive"/>
          </cx:layoutPr>
        </cx:series>
        <cx:series layoutId="boxWhisker" uniqueId="{00000005-1D42-48E3-B457-E52F7B6BFD89}">
          <cx:tx>
            <cx:txData>
              <cx:f/>
              <cx:v>S6</cx:v>
            </cx:txData>
          </cx:tx>
          <cx:dataId val="5"/>
          <cx:layoutPr>
            <cx:statistics quartileMethod="exclusive"/>
          </cx:layoutPr>
        </cx:series>
        <cx:series layoutId="boxWhisker" uniqueId="{00000006-1D42-48E3-B457-E52F7B6BFD89}">
          <cx:tx>
            <cx:txData>
              <cx:f/>
              <cx:v>S7</cx:v>
            </cx:txData>
          </cx:tx>
          <cx:dataId val="6"/>
          <cx:layoutPr>
            <cx:statistics quartileMethod="exclusive"/>
          </cx:layoutPr>
        </cx:series>
        <cx:series layoutId="boxWhisker" uniqueId="{00000007-1D42-48E3-B457-E52F7B6BFD89}">
          <cx:tx>
            <cx:txData>
              <cx:f/>
              <cx:v>S8</cx:v>
            </cx:txData>
          </cx:tx>
          <cx:dataId val="7"/>
          <cx:layoutPr>
            <cx:statistics quartileMethod="exclusive"/>
          </cx:layoutPr>
        </cx:series>
        <cx:series layoutId="boxWhisker" uniqueId="{00000008-1D42-48E3-B457-E52F7B6BFD89}">
          <cx:tx>
            <cx:txData>
              <cx:f/>
              <cx:v>S9</cx:v>
            </cx:txData>
          </cx:tx>
          <cx:dataId val="8"/>
          <cx:layoutPr>
            <cx:statistics quartileMethod="exclusive"/>
          </cx:layoutPr>
        </cx:series>
        <cx:series layoutId="boxWhisker" uniqueId="{00000009-1D42-48E3-B457-E52F7B6BFD89}">
          <cx:tx>
            <cx:txData>
              <cx:f/>
              <cx:v>S10</cx:v>
            </cx:txData>
          </cx:tx>
          <cx:dataId val="9"/>
          <cx:layoutPr>
            <cx:statistics quartileMethod="exclusive"/>
          </cx:layoutPr>
        </cx:series>
        <cx:series layoutId="boxWhisker" uniqueId="{0000000A-1D42-48E3-B457-E52F7B6BFD89}">
          <cx:tx>
            <cx:txData>
              <cx:f/>
              <cx:v>S11</cx:v>
            </cx:txData>
          </cx:tx>
          <cx:dataId val="10"/>
          <cx:layoutPr>
            <cx:statistics quartileMethod="exclusive"/>
          </cx:layoutPr>
        </cx:series>
        <cx:series layoutId="boxWhisker" uniqueId="{0000000B-1D42-48E3-B457-E52F7B6BFD89}">
          <cx:tx>
            <cx:txData>
              <cx:f/>
              <cx:v>S12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4232</xdr:rowOff>
    </xdr:from>
    <xdr:to>
      <xdr:col>43</xdr:col>
      <xdr:colOff>275167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7128-0149-4C48-BA63-627A0080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275166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8C756-DB23-40B9-819E-125DC6642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43</xdr:col>
      <xdr:colOff>275166</xdr:colOff>
      <xdr:row>36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1C5D64-BCCA-4A7A-9B52-709B4FE81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51</xdr:col>
      <xdr:colOff>190500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7AF5391-E634-4C41-8EEC-257BD9E2B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3857625"/>
              <a:ext cx="44577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4232</xdr:rowOff>
    </xdr:from>
    <xdr:to>
      <xdr:col>43</xdr:col>
      <xdr:colOff>275167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AA560-7EB4-4BB9-8BDD-3BD4EB8B9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275166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DD84A-7FC6-4295-8302-C73ED531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43</xdr:col>
      <xdr:colOff>275166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201DA-A630-4122-8B91-64B11753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51</xdr:col>
      <xdr:colOff>243417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597C6F9-0B13-4C7A-BD50-B2611CFA6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3848100"/>
              <a:ext cx="4510617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4232</xdr:rowOff>
    </xdr:from>
    <xdr:to>
      <xdr:col>43</xdr:col>
      <xdr:colOff>275167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53332-5EE4-4118-8343-9B91E04A6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275166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66DB4-EF99-467C-B57C-4A5F150D3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43</xdr:col>
      <xdr:colOff>275166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F2217-B4BF-429E-BD06-53B28C5FC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51</xdr:col>
      <xdr:colOff>243417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D3E9D83-7A8F-4705-B264-B32604E0E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3848100"/>
              <a:ext cx="4510617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4232</xdr:rowOff>
    </xdr:from>
    <xdr:to>
      <xdr:col>43</xdr:col>
      <xdr:colOff>275167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AB75F-F1CC-4228-91CC-95AD38DE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275166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A580C-8F0D-469A-8B23-962214D1A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43</xdr:col>
      <xdr:colOff>275166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CCCB4-E6B5-4D5C-94FD-3060FE897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51</xdr:col>
      <xdr:colOff>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24AD431-AA60-4F8C-BDFB-1D437D71E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3848100"/>
              <a:ext cx="42672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4232</xdr:rowOff>
    </xdr:from>
    <xdr:to>
      <xdr:col>43</xdr:col>
      <xdr:colOff>275167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2D72D-3636-477E-950B-23825012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275166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A6DE2-3646-4E47-BC03-522B4AF2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43</xdr:col>
      <xdr:colOff>275166</xdr:colOff>
      <xdr:row>36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8FBEA-E6FC-44C0-BC64-CC5780C04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51</xdr:col>
      <xdr:colOff>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34BE9B-2FB3-452D-8C81-F643200C4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9075" y="3857625"/>
              <a:ext cx="42672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8158-CB20-4F30-938E-4C76039CED11}">
  <dimension ref="A2:BM72"/>
  <sheetViews>
    <sheetView showGridLines="0" zoomScale="90" zoomScaleNormal="90" workbookViewId="0">
      <selection activeCell="BC12" sqref="BC12"/>
    </sheetView>
  </sheetViews>
  <sheetFormatPr defaultRowHeight="15" outlineLevelCol="1" x14ac:dyDescent="0.25"/>
  <cols>
    <col min="1" max="1" width="5.28515625" customWidth="1"/>
    <col min="2" max="4" width="6.5703125" style="1" customWidth="1"/>
    <col min="5" max="5" width="7.140625" style="1" bestFit="1" customWidth="1"/>
    <col min="6" max="6" width="6.140625" style="1" customWidth="1"/>
    <col min="7" max="7" width="7" style="1" customWidth="1"/>
    <col min="8" max="8" width="6.28515625" style="1" hidden="1" customWidth="1" outlineLevel="1"/>
    <col min="9" max="9" width="7" style="1" hidden="1" customWidth="1" outlineLevel="1"/>
    <col min="10" max="10" width="6.28515625" style="1" hidden="1" customWidth="1" outlineLevel="1"/>
    <col min="11" max="11" width="7" style="1" hidden="1" customWidth="1" outlineLevel="1"/>
    <col min="12" max="12" width="6.28515625" style="1" hidden="1" customWidth="1" outlineLevel="1"/>
    <col min="13" max="13" width="7" style="1" hidden="1" customWidth="1" outlineLevel="1"/>
    <col min="14" max="14" width="6.28515625" style="1" hidden="1" customWidth="1" outlineLevel="1"/>
    <col min="15" max="15" width="7" style="1" hidden="1" customWidth="1" outlineLevel="1"/>
    <col min="16" max="16" width="6.28515625" style="1" hidden="1" customWidth="1" outlineLevel="1"/>
    <col min="17" max="17" width="7" style="1" hidden="1" customWidth="1" outlineLevel="1"/>
    <col min="18" max="18" width="6.28515625" style="1" hidden="1" customWidth="1" outlineLevel="1"/>
    <col min="19" max="19" width="7" style="1" hidden="1" customWidth="1" outlineLevel="1"/>
    <col min="20" max="20" width="6.28515625" style="1" hidden="1" customWidth="1" outlineLevel="1"/>
    <col min="21" max="21" width="7" style="1" hidden="1" customWidth="1" outlineLevel="1"/>
    <col min="22" max="22" width="6.28515625" style="1" hidden="1" customWidth="1" outlineLevel="1"/>
    <col min="23" max="23" width="7" style="1" hidden="1" customWidth="1" outlineLevel="1"/>
    <col min="24" max="24" width="6.28515625" style="1" hidden="1" customWidth="1" outlineLevel="1"/>
    <col min="25" max="25" width="7" style="1" hidden="1" customWidth="1" outlineLevel="1"/>
    <col min="26" max="26" width="6.28515625" style="1" hidden="1" customWidth="1" outlineLevel="1"/>
    <col min="27" max="27" width="7" style="1" hidden="1" customWidth="1" outlineLevel="1"/>
    <col min="28" max="28" width="6.28515625" style="1" hidden="1" customWidth="1" outlineLevel="1"/>
    <col min="29" max="29" width="7" style="1" hidden="1" customWidth="1" outlineLevel="1"/>
    <col min="30" max="30" width="7.140625" customWidth="1" collapsed="1"/>
    <col min="31" max="31" width="6.85546875" customWidth="1"/>
    <col min="32" max="33" width="8.42578125" customWidth="1"/>
    <col min="44" max="44" width="7.140625" customWidth="1"/>
    <col min="54" max="65" width="7.140625" customWidth="1"/>
  </cols>
  <sheetData>
    <row r="2" spans="1:33" x14ac:dyDescent="0.25">
      <c r="C2" s="1" t="s">
        <v>21</v>
      </c>
      <c r="E2" s="8" t="s">
        <v>22</v>
      </c>
      <c r="F2" s="42"/>
      <c r="G2" s="43" t="s">
        <v>32</v>
      </c>
      <c r="H2" s="42"/>
      <c r="I2" s="43" t="s">
        <v>34</v>
      </c>
      <c r="J2" s="42"/>
      <c r="K2" s="43" t="s">
        <v>49</v>
      </c>
      <c r="L2" s="42"/>
      <c r="M2" s="43" t="s">
        <v>50</v>
      </c>
      <c r="N2" s="42"/>
      <c r="O2" s="43" t="s">
        <v>51</v>
      </c>
      <c r="P2" s="42"/>
      <c r="Q2" s="43" t="s">
        <v>52</v>
      </c>
      <c r="R2" s="42"/>
      <c r="S2" s="43" t="s">
        <v>53</v>
      </c>
      <c r="T2" s="42"/>
      <c r="U2" s="43" t="s">
        <v>55</v>
      </c>
      <c r="V2" s="42"/>
      <c r="W2" s="43" t="s">
        <v>56</v>
      </c>
      <c r="X2" s="42"/>
      <c r="Y2" s="43" t="s">
        <v>58</v>
      </c>
      <c r="Z2" s="42"/>
      <c r="AA2" s="43" t="s">
        <v>60</v>
      </c>
      <c r="AB2" s="42"/>
      <c r="AC2" s="43" t="s">
        <v>62</v>
      </c>
    </row>
    <row r="3" spans="1:33" ht="15.75" thickBot="1" x14ac:dyDescent="0.3">
      <c r="B3" s="7" t="s">
        <v>0</v>
      </c>
      <c r="C3" s="7" t="s">
        <v>18</v>
      </c>
      <c r="D3" s="7" t="s">
        <v>24</v>
      </c>
      <c r="E3" s="7" t="s">
        <v>19</v>
      </c>
      <c r="F3" s="44" t="s">
        <v>25</v>
      </c>
      <c r="G3" s="45" t="s">
        <v>33</v>
      </c>
      <c r="H3" s="44" t="s">
        <v>26</v>
      </c>
      <c r="I3" s="45" t="s">
        <v>33</v>
      </c>
      <c r="J3" s="44" t="s">
        <v>27</v>
      </c>
      <c r="K3" s="45" t="s">
        <v>33</v>
      </c>
      <c r="L3" s="44" t="s">
        <v>28</v>
      </c>
      <c r="M3" s="45" t="s">
        <v>33</v>
      </c>
      <c r="N3" s="44" t="s">
        <v>29</v>
      </c>
      <c r="O3" s="45" t="s">
        <v>33</v>
      </c>
      <c r="P3" s="44" t="s">
        <v>30</v>
      </c>
      <c r="Q3" s="45" t="s">
        <v>33</v>
      </c>
      <c r="R3" s="44" t="s">
        <v>31</v>
      </c>
      <c r="S3" s="45" t="s">
        <v>33</v>
      </c>
      <c r="T3" s="44" t="s">
        <v>54</v>
      </c>
      <c r="U3" s="45" t="s">
        <v>33</v>
      </c>
      <c r="V3" s="44" t="s">
        <v>57</v>
      </c>
      <c r="W3" s="45" t="s">
        <v>33</v>
      </c>
      <c r="X3" s="44" t="s">
        <v>59</v>
      </c>
      <c r="Y3" s="45" t="s">
        <v>33</v>
      </c>
      <c r="Z3" s="44" t="s">
        <v>61</v>
      </c>
      <c r="AA3" s="45" t="s">
        <v>33</v>
      </c>
      <c r="AB3" s="44" t="s">
        <v>63</v>
      </c>
      <c r="AC3" s="45" t="s">
        <v>33</v>
      </c>
    </row>
    <row r="4" spans="1:33" x14ac:dyDescent="0.25">
      <c r="A4" s="24" t="s">
        <v>6</v>
      </c>
      <c r="B4" s="25">
        <v>164</v>
      </c>
      <c r="C4" s="26">
        <f t="shared" ref="C4:C35" si="0">ABS(B4-$AF$4)</f>
        <v>14.696428571428584</v>
      </c>
      <c r="D4" s="26">
        <f t="shared" ref="D4:D35" si="1">B4-$AF$4</f>
        <v>14.696428571428584</v>
      </c>
      <c r="E4" s="26">
        <f t="shared" ref="E4:E35" si="2">(B4-$AF$4)^2</f>
        <v>215.98501275510239</v>
      </c>
      <c r="F4" s="27">
        <v>0</v>
      </c>
      <c r="G4" s="36">
        <v>0</v>
      </c>
      <c r="H4" s="27">
        <v>0</v>
      </c>
      <c r="I4" s="36">
        <v>0</v>
      </c>
      <c r="J4" s="27">
        <v>0</v>
      </c>
      <c r="K4" s="36">
        <v>0</v>
      </c>
      <c r="L4" s="27">
        <v>0</v>
      </c>
      <c r="M4" s="36">
        <v>0</v>
      </c>
      <c r="N4" s="27">
        <v>0</v>
      </c>
      <c r="O4" s="36">
        <v>0</v>
      </c>
      <c r="P4" s="27">
        <v>0</v>
      </c>
      <c r="Q4" s="36">
        <v>0</v>
      </c>
      <c r="R4" s="27">
        <v>0</v>
      </c>
      <c r="S4" s="36">
        <v>0</v>
      </c>
      <c r="T4" s="27">
        <v>0</v>
      </c>
      <c r="U4" s="36">
        <v>0</v>
      </c>
      <c r="V4" s="27">
        <v>0</v>
      </c>
      <c r="W4" s="36">
        <v>0</v>
      </c>
      <c r="X4" s="27">
        <v>0</v>
      </c>
      <c r="Y4" s="36">
        <v>0</v>
      </c>
      <c r="Z4" s="27">
        <v>0</v>
      </c>
      <c r="AA4" s="36">
        <v>0</v>
      </c>
      <c r="AB4" s="27">
        <v>0</v>
      </c>
      <c r="AC4" s="36">
        <v>0</v>
      </c>
      <c r="AE4" s="3" t="s">
        <v>1</v>
      </c>
      <c r="AF4" s="5">
        <f>AVERAGE($B$4:$B$59)</f>
        <v>149.30357142857142</v>
      </c>
    </row>
    <row r="5" spans="1:33" x14ac:dyDescent="0.25">
      <c r="A5" s="28" t="s">
        <v>8</v>
      </c>
      <c r="B5" s="29">
        <v>148</v>
      </c>
      <c r="C5" s="30">
        <f t="shared" si="0"/>
        <v>1.3035714285714164</v>
      </c>
      <c r="D5" s="30">
        <f t="shared" si="1"/>
        <v>-1.3035714285714164</v>
      </c>
      <c r="E5" s="30">
        <f t="shared" si="2"/>
        <v>1.6992984693877233</v>
      </c>
      <c r="F5" s="31">
        <f>B4</f>
        <v>164</v>
      </c>
      <c r="G5" s="37">
        <f t="shared" ref="G5:G36" si="3">$D5*(F5-$AF$4)</f>
        <v>-19.157844387754938</v>
      </c>
      <c r="H5" s="31">
        <v>0</v>
      </c>
      <c r="I5" s="37">
        <v>0</v>
      </c>
      <c r="J5" s="31">
        <v>0</v>
      </c>
      <c r="K5" s="37">
        <v>0</v>
      </c>
      <c r="L5" s="31">
        <v>0</v>
      </c>
      <c r="M5" s="37">
        <v>0</v>
      </c>
      <c r="N5" s="31">
        <v>0</v>
      </c>
      <c r="O5" s="37">
        <v>0</v>
      </c>
      <c r="P5" s="31">
        <v>0</v>
      </c>
      <c r="Q5" s="37">
        <v>0</v>
      </c>
      <c r="R5" s="31">
        <v>0</v>
      </c>
      <c r="S5" s="37">
        <v>0</v>
      </c>
      <c r="T5" s="31">
        <v>0</v>
      </c>
      <c r="U5" s="37">
        <v>0</v>
      </c>
      <c r="V5" s="31">
        <v>0</v>
      </c>
      <c r="W5" s="37">
        <v>0</v>
      </c>
      <c r="X5" s="31">
        <v>0</v>
      </c>
      <c r="Y5" s="37">
        <v>0</v>
      </c>
      <c r="Z5" s="31">
        <v>0</v>
      </c>
      <c r="AA5" s="37">
        <v>0</v>
      </c>
      <c r="AB5" s="31">
        <v>0</v>
      </c>
      <c r="AC5" s="37">
        <v>0</v>
      </c>
      <c r="AE5" s="4" t="s">
        <v>4</v>
      </c>
      <c r="AF5" s="5">
        <f>MEDIAN($B$4:$B$59)</f>
        <v>145.5</v>
      </c>
    </row>
    <row r="6" spans="1:33" ht="17.25" x14ac:dyDescent="0.25">
      <c r="A6" s="28" t="s">
        <v>9</v>
      </c>
      <c r="B6" s="29">
        <v>152</v>
      </c>
      <c r="C6" s="30">
        <f t="shared" si="0"/>
        <v>2.6964285714285836</v>
      </c>
      <c r="D6" s="30">
        <f t="shared" si="1"/>
        <v>2.6964285714285836</v>
      </c>
      <c r="E6" s="30">
        <f t="shared" si="2"/>
        <v>7.270727040816392</v>
      </c>
      <c r="F6" s="31">
        <f t="shared" ref="F6:F59" si="4">B5</f>
        <v>148</v>
      </c>
      <c r="G6" s="37">
        <f t="shared" si="3"/>
        <v>-3.514987244897942</v>
      </c>
      <c r="H6" s="31">
        <f>B4</f>
        <v>164</v>
      </c>
      <c r="I6" s="37">
        <f t="shared" ref="I6:I37" si="5">$D6*(H6-$AF$4)</f>
        <v>39.627869897959393</v>
      </c>
      <c r="J6" s="31">
        <v>0</v>
      </c>
      <c r="K6" s="37">
        <v>0</v>
      </c>
      <c r="L6" s="31">
        <v>0</v>
      </c>
      <c r="M6" s="37">
        <v>0</v>
      </c>
      <c r="N6" s="31">
        <v>0</v>
      </c>
      <c r="O6" s="37">
        <v>0</v>
      </c>
      <c r="P6" s="31">
        <v>0</v>
      </c>
      <c r="Q6" s="37">
        <v>0</v>
      </c>
      <c r="R6" s="31">
        <v>0</v>
      </c>
      <c r="S6" s="37">
        <v>0</v>
      </c>
      <c r="T6" s="31">
        <v>0</v>
      </c>
      <c r="U6" s="37">
        <v>0</v>
      </c>
      <c r="V6" s="31">
        <v>0</v>
      </c>
      <c r="W6" s="37">
        <v>0</v>
      </c>
      <c r="X6" s="31">
        <v>0</v>
      </c>
      <c r="Y6" s="37">
        <v>0</v>
      </c>
      <c r="Z6" s="31">
        <v>0</v>
      </c>
      <c r="AA6" s="37">
        <v>0</v>
      </c>
      <c r="AB6" s="31">
        <v>0</v>
      </c>
      <c r="AC6" s="37">
        <v>0</v>
      </c>
      <c r="AE6" s="12" t="s">
        <v>2</v>
      </c>
      <c r="AF6" s="13">
        <f>SUM(E4:E59)/(COUNT(E4:E59)-1)</f>
        <v>384.28798701298695</v>
      </c>
      <c r="AG6" s="10" t="s">
        <v>23</v>
      </c>
    </row>
    <row r="7" spans="1:33" x14ac:dyDescent="0.25">
      <c r="A7" s="28" t="s">
        <v>7</v>
      </c>
      <c r="B7" s="29">
        <v>144</v>
      </c>
      <c r="C7" s="30">
        <f t="shared" si="0"/>
        <v>5.3035714285714164</v>
      </c>
      <c r="D7" s="30">
        <f t="shared" si="1"/>
        <v>-5.3035714285714164</v>
      </c>
      <c r="E7" s="30">
        <f t="shared" si="2"/>
        <v>28.127869897959055</v>
      </c>
      <c r="F7" s="31">
        <f t="shared" si="4"/>
        <v>152</v>
      </c>
      <c r="G7" s="37">
        <f t="shared" si="3"/>
        <v>-14.300701530612276</v>
      </c>
      <c r="H7" s="31">
        <f t="shared" ref="H7:H59" si="6">B5</f>
        <v>148</v>
      </c>
      <c r="I7" s="37">
        <f t="shared" si="5"/>
        <v>6.9135841836733887</v>
      </c>
      <c r="J7" s="31">
        <f>B4</f>
        <v>164</v>
      </c>
      <c r="K7" s="37">
        <f t="shared" ref="K7:K38" si="7">$D7*(J7-$AF$4)</f>
        <v>-77.943558673469269</v>
      </c>
      <c r="L7" s="31">
        <v>0</v>
      </c>
      <c r="M7" s="37">
        <v>0</v>
      </c>
      <c r="N7" s="31">
        <v>0</v>
      </c>
      <c r="O7" s="37">
        <v>0</v>
      </c>
      <c r="P7" s="31">
        <v>0</v>
      </c>
      <c r="Q7" s="37">
        <v>0</v>
      </c>
      <c r="R7" s="31">
        <v>0</v>
      </c>
      <c r="S7" s="37">
        <v>0</v>
      </c>
      <c r="T7" s="31">
        <v>0</v>
      </c>
      <c r="U7" s="37">
        <v>0</v>
      </c>
      <c r="V7" s="31">
        <v>0</v>
      </c>
      <c r="W7" s="37">
        <v>0</v>
      </c>
      <c r="X7" s="31">
        <v>0</v>
      </c>
      <c r="Y7" s="37">
        <v>0</v>
      </c>
      <c r="Z7" s="31">
        <v>0</v>
      </c>
      <c r="AA7" s="37">
        <v>0</v>
      </c>
      <c r="AB7" s="31">
        <v>0</v>
      </c>
      <c r="AC7" s="37">
        <v>0</v>
      </c>
      <c r="AE7" s="14" t="s">
        <v>20</v>
      </c>
      <c r="AF7" s="15">
        <f>SUM($E$4:$E$59)/COUNT($E$4:$E$59)</f>
        <v>377.42570153061217</v>
      </c>
    </row>
    <row r="8" spans="1:33" x14ac:dyDescent="0.25">
      <c r="A8" s="28" t="s">
        <v>10</v>
      </c>
      <c r="B8" s="29">
        <v>155</v>
      </c>
      <c r="C8" s="30">
        <f t="shared" si="0"/>
        <v>5.6964285714285836</v>
      </c>
      <c r="D8" s="30">
        <f t="shared" si="1"/>
        <v>5.6964285714285836</v>
      </c>
      <c r="E8" s="30">
        <f t="shared" si="2"/>
        <v>32.449298469387891</v>
      </c>
      <c r="F8" s="31">
        <f t="shared" si="4"/>
        <v>144</v>
      </c>
      <c r="G8" s="37">
        <f t="shared" si="3"/>
        <v>-30.211415816326525</v>
      </c>
      <c r="H8" s="31">
        <f t="shared" si="6"/>
        <v>152</v>
      </c>
      <c r="I8" s="37">
        <f t="shared" si="5"/>
        <v>15.360012755102144</v>
      </c>
      <c r="J8" s="31">
        <f t="shared" ref="J8:J59" si="8">B5</f>
        <v>148</v>
      </c>
      <c r="K8" s="37">
        <f t="shared" si="7"/>
        <v>-7.4257015306121916</v>
      </c>
      <c r="L8" s="31">
        <f>B4</f>
        <v>164</v>
      </c>
      <c r="M8" s="37">
        <f t="shared" ref="M8:M39" si="9">$D8*(L8-$AF$4)</f>
        <v>83.717155612245151</v>
      </c>
      <c r="N8" s="31">
        <v>0</v>
      </c>
      <c r="O8" s="37">
        <v>0</v>
      </c>
      <c r="P8" s="31">
        <v>0</v>
      </c>
      <c r="Q8" s="37">
        <v>0</v>
      </c>
      <c r="R8" s="31">
        <v>0</v>
      </c>
      <c r="S8" s="37">
        <v>0</v>
      </c>
      <c r="T8" s="31">
        <v>0</v>
      </c>
      <c r="U8" s="37">
        <v>0</v>
      </c>
      <c r="V8" s="31">
        <v>0</v>
      </c>
      <c r="W8" s="37">
        <v>0</v>
      </c>
      <c r="X8" s="31">
        <v>0</v>
      </c>
      <c r="Y8" s="37">
        <v>0</v>
      </c>
      <c r="Z8" s="31">
        <v>0</v>
      </c>
      <c r="AA8" s="37">
        <v>0</v>
      </c>
      <c r="AB8" s="31">
        <v>0</v>
      </c>
      <c r="AC8" s="37">
        <v>0</v>
      </c>
      <c r="AE8" s="12" t="s">
        <v>3</v>
      </c>
      <c r="AF8" s="13">
        <f>SQRT(AF6)</f>
        <v>19.603264702926065</v>
      </c>
      <c r="AG8" s="10" t="s">
        <v>23</v>
      </c>
    </row>
    <row r="9" spans="1:33" ht="15.75" thickBot="1" x14ac:dyDescent="0.3">
      <c r="A9" s="32" t="s">
        <v>11</v>
      </c>
      <c r="B9" s="33">
        <v>125</v>
      </c>
      <c r="C9" s="34">
        <f t="shared" si="0"/>
        <v>24.303571428571416</v>
      </c>
      <c r="D9" s="34">
        <f t="shared" si="1"/>
        <v>-24.303571428571416</v>
      </c>
      <c r="E9" s="34">
        <f t="shared" si="2"/>
        <v>590.66358418367292</v>
      </c>
      <c r="F9" s="35">
        <f t="shared" si="4"/>
        <v>155</v>
      </c>
      <c r="G9" s="38">
        <f t="shared" si="3"/>
        <v>-138.44355867346962</v>
      </c>
      <c r="H9" s="35">
        <f t="shared" si="6"/>
        <v>144</v>
      </c>
      <c r="I9" s="38">
        <f t="shared" si="5"/>
        <v>128.89572704081596</v>
      </c>
      <c r="J9" s="35">
        <f t="shared" si="8"/>
        <v>152</v>
      </c>
      <c r="K9" s="38">
        <f t="shared" si="7"/>
        <v>-65.532844387755361</v>
      </c>
      <c r="L9" s="35">
        <f t="shared" ref="L9:L59" si="10">B5</f>
        <v>148</v>
      </c>
      <c r="M9" s="38">
        <f t="shared" si="9"/>
        <v>31.681441326530301</v>
      </c>
      <c r="N9" s="35">
        <f>B4</f>
        <v>164</v>
      </c>
      <c r="O9" s="38">
        <f t="shared" ref="O9:O40" si="11">$D9*(N9-$AF$4)</f>
        <v>-357.17570153061234</v>
      </c>
      <c r="P9" s="35">
        <v>0</v>
      </c>
      <c r="Q9" s="38">
        <v>0</v>
      </c>
      <c r="R9" s="35">
        <v>0</v>
      </c>
      <c r="S9" s="38">
        <v>0</v>
      </c>
      <c r="T9" s="35">
        <v>0</v>
      </c>
      <c r="U9" s="38">
        <v>0</v>
      </c>
      <c r="V9" s="35">
        <v>0</v>
      </c>
      <c r="W9" s="38">
        <v>0</v>
      </c>
      <c r="X9" s="35">
        <v>0</v>
      </c>
      <c r="Y9" s="38">
        <v>0</v>
      </c>
      <c r="Z9" s="35">
        <v>0</v>
      </c>
      <c r="AA9" s="38">
        <v>0</v>
      </c>
      <c r="AB9" s="35">
        <v>0</v>
      </c>
      <c r="AC9" s="38">
        <v>0</v>
      </c>
      <c r="AE9" s="16" t="s">
        <v>5</v>
      </c>
      <c r="AF9" s="17">
        <f>SUM($C$4:$C$59)/COUNT($B$4:$B$59)</f>
        <v>15.336096938775512</v>
      </c>
    </row>
    <row r="10" spans="1:33" x14ac:dyDescent="0.25">
      <c r="A10" t="s">
        <v>12</v>
      </c>
      <c r="B10" s="6">
        <v>153</v>
      </c>
      <c r="C10" s="19">
        <f t="shared" si="0"/>
        <v>3.6964285714285836</v>
      </c>
      <c r="D10" s="19">
        <f t="shared" si="1"/>
        <v>3.6964285714285836</v>
      </c>
      <c r="E10" s="19">
        <f t="shared" si="2"/>
        <v>13.66358418367356</v>
      </c>
      <c r="F10" s="18">
        <f t="shared" si="4"/>
        <v>125</v>
      </c>
      <c r="G10" s="39">
        <f t="shared" si="3"/>
        <v>-89.836415816326777</v>
      </c>
      <c r="H10" s="18">
        <f t="shared" si="6"/>
        <v>155</v>
      </c>
      <c r="I10" s="39">
        <f t="shared" si="5"/>
        <v>21.056441326530727</v>
      </c>
      <c r="J10" s="18">
        <f t="shared" si="8"/>
        <v>144</v>
      </c>
      <c r="K10" s="39">
        <f t="shared" si="7"/>
        <v>-19.604272959183692</v>
      </c>
      <c r="L10" s="18">
        <f t="shared" si="10"/>
        <v>152</v>
      </c>
      <c r="M10" s="39">
        <f t="shared" si="9"/>
        <v>9.9671556122449765</v>
      </c>
      <c r="N10" s="18">
        <f t="shared" ref="N10:N59" si="12">B5</f>
        <v>148</v>
      </c>
      <c r="O10" s="39">
        <f t="shared" si="11"/>
        <v>-4.8185586734693588</v>
      </c>
      <c r="P10" s="18">
        <f>B4</f>
        <v>164</v>
      </c>
      <c r="Q10" s="39">
        <f t="shared" ref="Q10:Q41" si="13">$D10*(P10-$AF$4)</f>
        <v>54.324298469387976</v>
      </c>
      <c r="R10" s="18">
        <v>0</v>
      </c>
      <c r="S10" s="39">
        <v>0</v>
      </c>
      <c r="T10" s="18">
        <v>0</v>
      </c>
      <c r="U10" s="39">
        <v>0</v>
      </c>
      <c r="V10" s="18">
        <v>0</v>
      </c>
      <c r="W10" s="39">
        <v>0</v>
      </c>
      <c r="X10" s="18">
        <v>0</v>
      </c>
      <c r="Y10" s="39">
        <v>0</v>
      </c>
      <c r="Z10" s="18">
        <v>0</v>
      </c>
      <c r="AA10" s="39">
        <v>0</v>
      </c>
      <c r="AB10" s="18">
        <v>0</v>
      </c>
      <c r="AC10" s="39">
        <v>0</v>
      </c>
    </row>
    <row r="11" spans="1:33" x14ac:dyDescent="0.25">
      <c r="A11" t="s">
        <v>13</v>
      </c>
      <c r="B11" s="6">
        <v>146</v>
      </c>
      <c r="C11" s="19">
        <f t="shared" si="0"/>
        <v>3.3035714285714164</v>
      </c>
      <c r="D11" s="19">
        <f t="shared" si="1"/>
        <v>-3.3035714285714164</v>
      </c>
      <c r="E11" s="19">
        <f t="shared" si="2"/>
        <v>10.91358418367339</v>
      </c>
      <c r="F11" s="18">
        <f t="shared" si="4"/>
        <v>153</v>
      </c>
      <c r="G11" s="39">
        <f t="shared" si="3"/>
        <v>-12.211415816326525</v>
      </c>
      <c r="H11" s="18">
        <f t="shared" si="6"/>
        <v>125</v>
      </c>
      <c r="I11" s="39">
        <f t="shared" si="5"/>
        <v>80.288584183673137</v>
      </c>
      <c r="J11" s="18">
        <f t="shared" si="8"/>
        <v>155</v>
      </c>
      <c r="K11" s="39">
        <f t="shared" si="7"/>
        <v>-18.818558673469358</v>
      </c>
      <c r="L11" s="18">
        <f t="shared" si="10"/>
        <v>144</v>
      </c>
      <c r="M11" s="39">
        <f t="shared" si="9"/>
        <v>17.520727040816222</v>
      </c>
      <c r="N11" s="18">
        <f t="shared" si="12"/>
        <v>152</v>
      </c>
      <c r="O11" s="39">
        <f t="shared" si="11"/>
        <v>-8.9078443877551088</v>
      </c>
      <c r="P11" s="18">
        <f t="shared" ref="P11:P59" si="14">B5</f>
        <v>148</v>
      </c>
      <c r="Q11" s="39">
        <f t="shared" si="13"/>
        <v>4.3064413265305559</v>
      </c>
      <c r="R11" s="18">
        <f>B4</f>
        <v>164</v>
      </c>
      <c r="S11" s="39">
        <f t="shared" ref="S11:S42" si="15">$D11*(R11-$AF$4)</f>
        <v>-48.550701530612109</v>
      </c>
      <c r="T11" s="18">
        <v>0</v>
      </c>
      <c r="U11" s="39">
        <v>0</v>
      </c>
      <c r="V11" s="18">
        <f>F4</f>
        <v>0</v>
      </c>
      <c r="W11" s="39">
        <v>0</v>
      </c>
      <c r="X11" s="18">
        <f>H4</f>
        <v>0</v>
      </c>
      <c r="Y11" s="39">
        <v>0</v>
      </c>
      <c r="Z11" s="18">
        <f>J4</f>
        <v>0</v>
      </c>
      <c r="AA11" s="39">
        <v>0</v>
      </c>
      <c r="AB11" s="18">
        <f>L4</f>
        <v>0</v>
      </c>
      <c r="AC11" s="39">
        <v>0</v>
      </c>
    </row>
    <row r="12" spans="1:33" x14ac:dyDescent="0.25">
      <c r="A12" t="s">
        <v>14</v>
      </c>
      <c r="B12" s="6">
        <v>138</v>
      </c>
      <c r="C12" s="19">
        <f t="shared" si="0"/>
        <v>11.303571428571416</v>
      </c>
      <c r="D12" s="19">
        <f t="shared" si="1"/>
        <v>-11.303571428571416</v>
      </c>
      <c r="E12" s="19">
        <f t="shared" si="2"/>
        <v>127.77072704081606</v>
      </c>
      <c r="F12" s="18">
        <f t="shared" si="4"/>
        <v>146</v>
      </c>
      <c r="G12" s="39">
        <f t="shared" si="3"/>
        <v>37.342155612244717</v>
      </c>
      <c r="H12" s="18">
        <f t="shared" si="6"/>
        <v>153</v>
      </c>
      <c r="I12" s="39">
        <f t="shared" si="5"/>
        <v>-41.782844387755198</v>
      </c>
      <c r="J12" s="18">
        <f t="shared" si="8"/>
        <v>125</v>
      </c>
      <c r="K12" s="39">
        <f t="shared" si="7"/>
        <v>274.71715561224448</v>
      </c>
      <c r="L12" s="18">
        <f t="shared" si="10"/>
        <v>155</v>
      </c>
      <c r="M12" s="39">
        <f t="shared" si="9"/>
        <v>-64.389987244898023</v>
      </c>
      <c r="N12" s="18">
        <f t="shared" si="12"/>
        <v>144</v>
      </c>
      <c r="O12" s="39">
        <f t="shared" si="11"/>
        <v>59.94929846938755</v>
      </c>
      <c r="P12" s="18">
        <f t="shared" si="14"/>
        <v>152</v>
      </c>
      <c r="Q12" s="39">
        <f t="shared" si="13"/>
        <v>-30.479272959183778</v>
      </c>
      <c r="R12" s="18">
        <f t="shared" ref="R12:R59" si="16">B5</f>
        <v>148</v>
      </c>
      <c r="S12" s="39">
        <f t="shared" si="15"/>
        <v>14.735012755101888</v>
      </c>
      <c r="T12" s="18">
        <f>B4</f>
        <v>164</v>
      </c>
      <c r="U12" s="39">
        <f t="shared" ref="U12:U59" si="17">$D12*(T12-$AF$4)</f>
        <v>-166.12213010204079</v>
      </c>
      <c r="V12" s="18">
        <v>0</v>
      </c>
      <c r="W12" s="39">
        <v>0</v>
      </c>
      <c r="X12" s="18">
        <f t="shared" ref="X12" si="18">H5</f>
        <v>0</v>
      </c>
      <c r="Y12" s="39">
        <v>0</v>
      </c>
      <c r="Z12" s="18">
        <f t="shared" ref="Z12:Z13" si="19">J5</f>
        <v>0</v>
      </c>
      <c r="AA12" s="39">
        <v>0</v>
      </c>
      <c r="AB12" s="18">
        <f t="shared" ref="AB12:AB14" si="20">L5</f>
        <v>0</v>
      </c>
      <c r="AC12" s="39">
        <v>0</v>
      </c>
      <c r="AF12" s="47" t="s">
        <v>48</v>
      </c>
      <c r="AG12" s="47" t="s">
        <v>47</v>
      </c>
    </row>
    <row r="13" spans="1:33" x14ac:dyDescent="0.25">
      <c r="A13" t="s">
        <v>15</v>
      </c>
      <c r="B13" s="6">
        <v>190</v>
      </c>
      <c r="C13" s="19">
        <f t="shared" si="0"/>
        <v>40.696428571428584</v>
      </c>
      <c r="D13" s="19">
        <f t="shared" si="1"/>
        <v>40.696428571428584</v>
      </c>
      <c r="E13" s="19">
        <f t="shared" si="2"/>
        <v>1656.1992984693889</v>
      </c>
      <c r="F13" s="18">
        <f t="shared" si="4"/>
        <v>138</v>
      </c>
      <c r="G13" s="39">
        <f t="shared" si="3"/>
        <v>-460.01498724489761</v>
      </c>
      <c r="H13" s="18">
        <f t="shared" si="6"/>
        <v>146</v>
      </c>
      <c r="I13" s="39">
        <f t="shared" si="5"/>
        <v>-134.44355867346894</v>
      </c>
      <c r="J13" s="18">
        <f t="shared" si="8"/>
        <v>153</v>
      </c>
      <c r="K13" s="39">
        <f t="shared" si="7"/>
        <v>150.43144132653114</v>
      </c>
      <c r="L13" s="18">
        <f t="shared" si="10"/>
        <v>125</v>
      </c>
      <c r="M13" s="39">
        <f t="shared" si="9"/>
        <v>-989.06855867346917</v>
      </c>
      <c r="N13" s="18">
        <f t="shared" si="12"/>
        <v>155</v>
      </c>
      <c r="O13" s="39">
        <f t="shared" si="11"/>
        <v>231.82429846938831</v>
      </c>
      <c r="P13" s="18">
        <f t="shared" si="14"/>
        <v>144</v>
      </c>
      <c r="Q13" s="39">
        <f t="shared" si="13"/>
        <v>-215.83641581632611</v>
      </c>
      <c r="R13" s="18">
        <f t="shared" si="16"/>
        <v>152</v>
      </c>
      <c r="S13" s="39">
        <f t="shared" si="15"/>
        <v>109.73501275510257</v>
      </c>
      <c r="T13" s="18">
        <f t="shared" ref="T13:T59" si="21">B5</f>
        <v>148</v>
      </c>
      <c r="U13" s="39">
        <f t="shared" si="17"/>
        <v>-53.050701530611768</v>
      </c>
      <c r="V13" s="18">
        <f>B4</f>
        <v>164</v>
      </c>
      <c r="W13" s="39">
        <f t="shared" ref="W13:W59" si="22">$D13*(V13-$AF$4)</f>
        <v>598.09215561224562</v>
      </c>
      <c r="X13" s="18">
        <v>0</v>
      </c>
      <c r="Y13" s="39">
        <v>0</v>
      </c>
      <c r="Z13" s="18">
        <f t="shared" si="19"/>
        <v>0</v>
      </c>
      <c r="AA13" s="39">
        <v>0</v>
      </c>
      <c r="AB13" s="18">
        <f t="shared" si="20"/>
        <v>0</v>
      </c>
      <c r="AC13" s="39">
        <v>0</v>
      </c>
      <c r="AE13" s="46" t="s">
        <v>35</v>
      </c>
      <c r="AF13">
        <f>SUM(G$4:G$59)/COUNT($B$4:$B$59)</f>
        <v>158.81276762937318</v>
      </c>
      <c r="AG13" s="9">
        <f>SUM(G$4:G$59)/SUM($E$4:$E$59)</f>
        <v>0.42077888968696059</v>
      </c>
    </row>
    <row r="14" spans="1:33" x14ac:dyDescent="0.25">
      <c r="A14" t="s">
        <v>16</v>
      </c>
      <c r="B14" s="6">
        <v>192</v>
      </c>
      <c r="C14" s="19">
        <f t="shared" si="0"/>
        <v>42.696428571428584</v>
      </c>
      <c r="D14" s="19">
        <f t="shared" si="1"/>
        <v>42.696428571428584</v>
      </c>
      <c r="E14" s="19">
        <f t="shared" si="2"/>
        <v>1822.9850127551031</v>
      </c>
      <c r="F14" s="18">
        <f t="shared" si="4"/>
        <v>190</v>
      </c>
      <c r="G14" s="39">
        <f t="shared" si="3"/>
        <v>1737.592155612246</v>
      </c>
      <c r="H14" s="18">
        <f t="shared" si="6"/>
        <v>138</v>
      </c>
      <c r="I14" s="39">
        <f t="shared" si="5"/>
        <v>-482.62213010204044</v>
      </c>
      <c r="J14" s="18">
        <f t="shared" si="8"/>
        <v>146</v>
      </c>
      <c r="K14" s="39">
        <f t="shared" si="7"/>
        <v>-141.05070153061178</v>
      </c>
      <c r="L14" s="18">
        <f t="shared" si="10"/>
        <v>153</v>
      </c>
      <c r="M14" s="39">
        <f t="shared" si="9"/>
        <v>157.82429846938831</v>
      </c>
      <c r="N14" s="18">
        <f t="shared" si="12"/>
        <v>125</v>
      </c>
      <c r="O14" s="39">
        <f t="shared" si="11"/>
        <v>-1037.6757015306121</v>
      </c>
      <c r="P14" s="18">
        <f t="shared" si="14"/>
        <v>155</v>
      </c>
      <c r="Q14" s="39">
        <f t="shared" si="13"/>
        <v>243.21715561224548</v>
      </c>
      <c r="R14" s="18">
        <f t="shared" si="16"/>
        <v>144</v>
      </c>
      <c r="S14" s="39">
        <f t="shared" si="15"/>
        <v>-226.44355867346894</v>
      </c>
      <c r="T14" s="18">
        <f t="shared" si="21"/>
        <v>152</v>
      </c>
      <c r="U14" s="39">
        <f t="shared" si="17"/>
        <v>115.12786989795974</v>
      </c>
      <c r="V14" s="18">
        <f t="shared" ref="V14:V59" si="23">B5</f>
        <v>148</v>
      </c>
      <c r="W14" s="39">
        <f t="shared" si="22"/>
        <v>-55.657844387754601</v>
      </c>
      <c r="X14" s="18">
        <f>B4</f>
        <v>164</v>
      </c>
      <c r="Y14" s="39">
        <f t="shared" ref="Y14:Y59" si="24">$D14*(X14-$AF$4)</f>
        <v>627.48501275510273</v>
      </c>
      <c r="Z14" s="18">
        <v>0</v>
      </c>
      <c r="AA14" s="39">
        <v>0</v>
      </c>
      <c r="AB14" s="18">
        <f t="shared" si="20"/>
        <v>0</v>
      </c>
      <c r="AC14" s="39">
        <v>0</v>
      </c>
      <c r="AE14" s="46" t="s">
        <v>36</v>
      </c>
      <c r="AF14">
        <f>SUM(I$4:I$59)/COUNT($B$4:$B$59)</f>
        <v>21.357359238338201</v>
      </c>
      <c r="AG14" s="9">
        <f>SUM(I$4:I$59)/SUM($E$4:$E$59)</f>
        <v>5.6586923338091621E-2</v>
      </c>
    </row>
    <row r="15" spans="1:33" x14ac:dyDescent="0.25">
      <c r="A15" s="20" t="s">
        <v>17</v>
      </c>
      <c r="B15" s="21">
        <v>192</v>
      </c>
      <c r="C15" s="22">
        <f t="shared" si="0"/>
        <v>42.696428571428584</v>
      </c>
      <c r="D15" s="22">
        <f t="shared" si="1"/>
        <v>42.696428571428584</v>
      </c>
      <c r="E15" s="22">
        <f t="shared" si="2"/>
        <v>1822.9850127551031</v>
      </c>
      <c r="F15" s="23">
        <f t="shared" si="4"/>
        <v>192</v>
      </c>
      <c r="G15" s="40">
        <f t="shared" si="3"/>
        <v>1822.9850127551031</v>
      </c>
      <c r="H15" s="23">
        <f t="shared" si="6"/>
        <v>190</v>
      </c>
      <c r="I15" s="40">
        <f t="shared" si="5"/>
        <v>1737.592155612246</v>
      </c>
      <c r="J15" s="23">
        <f t="shared" si="8"/>
        <v>138</v>
      </c>
      <c r="K15" s="40">
        <f t="shared" si="7"/>
        <v>-482.62213010204044</v>
      </c>
      <c r="L15" s="23">
        <f t="shared" si="10"/>
        <v>146</v>
      </c>
      <c r="M15" s="40">
        <f t="shared" si="9"/>
        <v>-141.05070153061178</v>
      </c>
      <c r="N15" s="23">
        <f t="shared" si="12"/>
        <v>153</v>
      </c>
      <c r="O15" s="40">
        <f t="shared" si="11"/>
        <v>157.82429846938831</v>
      </c>
      <c r="P15" s="23">
        <f t="shared" si="14"/>
        <v>125</v>
      </c>
      <c r="Q15" s="40">
        <f t="shared" si="13"/>
        <v>-1037.6757015306121</v>
      </c>
      <c r="R15" s="23">
        <f t="shared" si="16"/>
        <v>155</v>
      </c>
      <c r="S15" s="40">
        <f t="shared" si="15"/>
        <v>243.21715561224548</v>
      </c>
      <c r="T15" s="23">
        <f t="shared" si="21"/>
        <v>144</v>
      </c>
      <c r="U15" s="40">
        <f t="shared" si="17"/>
        <v>-226.44355867346894</v>
      </c>
      <c r="V15" s="23">
        <f t="shared" si="23"/>
        <v>152</v>
      </c>
      <c r="W15" s="40">
        <f t="shared" si="22"/>
        <v>115.12786989795974</v>
      </c>
      <c r="X15" s="23">
        <f t="shared" ref="X15:X59" si="25">B5</f>
        <v>148</v>
      </c>
      <c r="Y15" s="40">
        <f t="shared" si="24"/>
        <v>-55.657844387754601</v>
      </c>
      <c r="Z15" s="23">
        <f>B4</f>
        <v>164</v>
      </c>
      <c r="AA15" s="40">
        <f t="shared" ref="AA15:AA59" si="26">$D15*(Z15-$AF$4)</f>
        <v>627.48501275510273</v>
      </c>
      <c r="AB15" s="23">
        <v>0</v>
      </c>
      <c r="AC15" s="40">
        <v>0</v>
      </c>
      <c r="AE15" s="46" t="s">
        <v>37</v>
      </c>
      <c r="AF15">
        <f>SUM(K$4:K$59)/COUNT($B$4:$B$59)</f>
        <v>-22.338163948615176</v>
      </c>
      <c r="AG15" s="9">
        <f>SUM(K$4:K$59)/SUM($E$4:$E$59)</f>
        <v>-5.9185592973729627E-2</v>
      </c>
    </row>
    <row r="16" spans="1:33" x14ac:dyDescent="0.25">
      <c r="A16" t="s">
        <v>6</v>
      </c>
      <c r="B16" s="6">
        <v>147</v>
      </c>
      <c r="C16" s="19">
        <f t="shared" si="0"/>
        <v>2.3035714285714164</v>
      </c>
      <c r="D16" s="19">
        <f t="shared" si="1"/>
        <v>-2.3035714285714164</v>
      </c>
      <c r="E16" s="19">
        <f t="shared" si="2"/>
        <v>5.3064413265305559</v>
      </c>
      <c r="F16" s="18">
        <f t="shared" si="4"/>
        <v>192</v>
      </c>
      <c r="G16" s="39">
        <f t="shared" si="3"/>
        <v>-98.354272959183177</v>
      </c>
      <c r="H16" s="18">
        <f t="shared" si="6"/>
        <v>192</v>
      </c>
      <c r="I16" s="39">
        <f t="shared" si="5"/>
        <v>-98.354272959183177</v>
      </c>
      <c r="J16" s="18">
        <f t="shared" si="8"/>
        <v>190</v>
      </c>
      <c r="K16" s="39">
        <f t="shared" si="7"/>
        <v>-93.747130102040344</v>
      </c>
      <c r="L16" s="18">
        <f t="shared" si="10"/>
        <v>138</v>
      </c>
      <c r="M16" s="39">
        <f t="shared" si="9"/>
        <v>26.038584183673304</v>
      </c>
      <c r="N16" s="18">
        <f t="shared" si="12"/>
        <v>146</v>
      </c>
      <c r="O16" s="39">
        <f t="shared" si="11"/>
        <v>7.6100127551019723</v>
      </c>
      <c r="P16" s="18">
        <f t="shared" si="14"/>
        <v>153</v>
      </c>
      <c r="Q16" s="39">
        <f t="shared" si="13"/>
        <v>-8.5149872448979416</v>
      </c>
      <c r="R16" s="18">
        <f t="shared" si="16"/>
        <v>125</v>
      </c>
      <c r="S16" s="39">
        <f t="shared" si="15"/>
        <v>55.985012755101714</v>
      </c>
      <c r="T16" s="18">
        <f t="shared" si="21"/>
        <v>155</v>
      </c>
      <c r="U16" s="39">
        <f t="shared" si="17"/>
        <v>-13.122130102040774</v>
      </c>
      <c r="V16" s="18">
        <f t="shared" si="23"/>
        <v>144</v>
      </c>
      <c r="W16" s="39">
        <f t="shared" si="22"/>
        <v>12.217155612244806</v>
      </c>
      <c r="X16" s="18">
        <f t="shared" si="25"/>
        <v>152</v>
      </c>
      <c r="Y16" s="39">
        <f t="shared" si="24"/>
        <v>-6.2114158163265261</v>
      </c>
      <c r="Z16" s="18">
        <f t="shared" ref="Z16:Z59" si="27">B5</f>
        <v>148</v>
      </c>
      <c r="AA16" s="39">
        <f t="shared" si="26"/>
        <v>3.0028698979591399</v>
      </c>
      <c r="AB16" s="18">
        <f>B4</f>
        <v>164</v>
      </c>
      <c r="AC16" s="39">
        <f t="shared" ref="AC16:AC59" si="28">$D16*(AB16-$AF$4)</f>
        <v>-33.854272959183525</v>
      </c>
      <c r="AE16" s="46" t="s">
        <v>38</v>
      </c>
      <c r="AF16">
        <f>SUM(M$4:M$59)/COUNT($B$4:$B$59)</f>
        <v>-70.909643768221571</v>
      </c>
      <c r="AG16" s="9">
        <f>SUM(M$4:M$59)/SUM($E$4:$E$59)</f>
        <v>-0.18787709337401931</v>
      </c>
    </row>
    <row r="17" spans="1:65" x14ac:dyDescent="0.25">
      <c r="A17" t="s">
        <v>8</v>
      </c>
      <c r="B17" s="6">
        <v>133</v>
      </c>
      <c r="C17" s="19">
        <f t="shared" si="0"/>
        <v>16.303571428571416</v>
      </c>
      <c r="D17" s="19">
        <f t="shared" si="1"/>
        <v>-16.303571428571416</v>
      </c>
      <c r="E17" s="19">
        <f t="shared" si="2"/>
        <v>265.80644132653021</v>
      </c>
      <c r="F17" s="18">
        <f t="shared" si="4"/>
        <v>147</v>
      </c>
      <c r="G17" s="39">
        <f t="shared" si="3"/>
        <v>37.556441326530383</v>
      </c>
      <c r="H17" s="18">
        <f t="shared" si="6"/>
        <v>192</v>
      </c>
      <c r="I17" s="39">
        <f t="shared" si="5"/>
        <v>-696.10427295918339</v>
      </c>
      <c r="J17" s="18">
        <f t="shared" si="8"/>
        <v>192</v>
      </c>
      <c r="K17" s="39">
        <f t="shared" si="7"/>
        <v>-696.10427295918339</v>
      </c>
      <c r="L17" s="18">
        <f t="shared" si="10"/>
        <v>190</v>
      </c>
      <c r="M17" s="39">
        <f t="shared" si="9"/>
        <v>-663.4971301020405</v>
      </c>
      <c r="N17" s="18">
        <f t="shared" si="12"/>
        <v>138</v>
      </c>
      <c r="O17" s="39">
        <f t="shared" si="11"/>
        <v>184.28858418367312</v>
      </c>
      <c r="P17" s="18">
        <f t="shared" si="14"/>
        <v>146</v>
      </c>
      <c r="Q17" s="39">
        <f t="shared" si="13"/>
        <v>53.860012755101799</v>
      </c>
      <c r="R17" s="18">
        <f t="shared" si="16"/>
        <v>153</v>
      </c>
      <c r="S17" s="39">
        <f t="shared" si="15"/>
        <v>-60.264987244898116</v>
      </c>
      <c r="T17" s="18">
        <f t="shared" si="21"/>
        <v>125</v>
      </c>
      <c r="U17" s="39">
        <f t="shared" si="17"/>
        <v>396.23501275510154</v>
      </c>
      <c r="V17" s="18">
        <f t="shared" si="23"/>
        <v>155</v>
      </c>
      <c r="W17" s="39">
        <f t="shared" si="22"/>
        <v>-92.872130102040941</v>
      </c>
      <c r="X17" s="18">
        <f t="shared" si="25"/>
        <v>144</v>
      </c>
      <c r="Y17" s="39">
        <f t="shared" si="24"/>
        <v>86.467155612244639</v>
      </c>
      <c r="Z17" s="18">
        <f t="shared" si="27"/>
        <v>152</v>
      </c>
      <c r="AA17" s="39">
        <f t="shared" si="26"/>
        <v>-43.961415816326699</v>
      </c>
      <c r="AB17" s="18">
        <f t="shared" ref="AB17:AB59" si="29">B5</f>
        <v>148</v>
      </c>
      <c r="AC17" s="39">
        <f t="shared" si="28"/>
        <v>21.25286989795897</v>
      </c>
      <c r="AE17" s="46" t="s">
        <v>39</v>
      </c>
      <c r="AF17">
        <f>SUM(O$4:O$59)/COUNT($B$4:$B$59)</f>
        <v>-108.42659552660349</v>
      </c>
      <c r="AG17" s="9">
        <f>SUM(O$4:O$59)/SUM($E$4:$E$59)</f>
        <v>-0.28727931109855603</v>
      </c>
    </row>
    <row r="18" spans="1:65" x14ac:dyDescent="0.25">
      <c r="A18" t="s">
        <v>9</v>
      </c>
      <c r="B18" s="6">
        <v>163</v>
      </c>
      <c r="C18" s="19">
        <f t="shared" si="0"/>
        <v>13.696428571428584</v>
      </c>
      <c r="D18" s="19">
        <f t="shared" si="1"/>
        <v>13.696428571428584</v>
      </c>
      <c r="E18" s="19">
        <f t="shared" si="2"/>
        <v>187.59215561224522</v>
      </c>
      <c r="F18" s="18">
        <f t="shared" si="4"/>
        <v>133</v>
      </c>
      <c r="G18" s="39">
        <f t="shared" si="3"/>
        <v>-223.30070153061229</v>
      </c>
      <c r="H18" s="18">
        <f t="shared" si="6"/>
        <v>147</v>
      </c>
      <c r="I18" s="39">
        <f t="shared" si="5"/>
        <v>-31.550701530612105</v>
      </c>
      <c r="J18" s="18">
        <f t="shared" si="8"/>
        <v>192</v>
      </c>
      <c r="K18" s="39">
        <f t="shared" si="7"/>
        <v>584.78858418367417</v>
      </c>
      <c r="L18" s="18">
        <f t="shared" si="10"/>
        <v>192</v>
      </c>
      <c r="M18" s="39">
        <f t="shared" si="9"/>
        <v>584.78858418367417</v>
      </c>
      <c r="N18" s="18">
        <f t="shared" si="12"/>
        <v>190</v>
      </c>
      <c r="O18" s="39">
        <f t="shared" si="11"/>
        <v>557.39572704081695</v>
      </c>
      <c r="P18" s="18">
        <f t="shared" si="14"/>
        <v>138</v>
      </c>
      <c r="Q18" s="39">
        <f t="shared" si="13"/>
        <v>-154.81855867346937</v>
      </c>
      <c r="R18" s="18">
        <f t="shared" si="16"/>
        <v>146</v>
      </c>
      <c r="S18" s="39">
        <f t="shared" si="15"/>
        <v>-45.247130102040693</v>
      </c>
      <c r="T18" s="18">
        <f t="shared" si="21"/>
        <v>153</v>
      </c>
      <c r="U18" s="39">
        <f t="shared" si="17"/>
        <v>50.627869897959393</v>
      </c>
      <c r="V18" s="18">
        <f t="shared" si="23"/>
        <v>125</v>
      </c>
      <c r="W18" s="39">
        <f t="shared" si="22"/>
        <v>-332.87213010204096</v>
      </c>
      <c r="X18" s="18">
        <f t="shared" si="25"/>
        <v>155</v>
      </c>
      <c r="Y18" s="39">
        <f t="shared" si="24"/>
        <v>78.020727040816567</v>
      </c>
      <c r="Z18" s="18">
        <f t="shared" si="27"/>
        <v>144</v>
      </c>
      <c r="AA18" s="39">
        <f t="shared" si="26"/>
        <v>-72.639987244897853</v>
      </c>
      <c r="AB18" s="18">
        <f t="shared" si="29"/>
        <v>152</v>
      </c>
      <c r="AC18" s="39">
        <f t="shared" si="28"/>
        <v>36.931441326530809</v>
      </c>
      <c r="AE18" s="46" t="s">
        <v>40</v>
      </c>
      <c r="AF18">
        <f>SUM(Q$4:Q$59)/COUNT($B$4:$B$59)</f>
        <v>-159.93493759110788</v>
      </c>
      <c r="AG18" s="9">
        <f>SUM(Q$4:Q$59)/SUM($E$4:$E$59)</f>
        <v>-0.42375211052799994</v>
      </c>
    </row>
    <row r="19" spans="1:65" x14ac:dyDescent="0.25">
      <c r="A19" t="s">
        <v>7</v>
      </c>
      <c r="B19" s="6">
        <v>150</v>
      </c>
      <c r="C19" s="19">
        <f t="shared" si="0"/>
        <v>0.69642857142858361</v>
      </c>
      <c r="D19" s="19">
        <f t="shared" si="1"/>
        <v>0.69642857142858361</v>
      </c>
      <c r="E19" s="19">
        <f t="shared" si="2"/>
        <v>0.48501275510205777</v>
      </c>
      <c r="F19" s="18">
        <f t="shared" si="4"/>
        <v>163</v>
      </c>
      <c r="G19" s="39">
        <f t="shared" si="3"/>
        <v>9.5385841836736454</v>
      </c>
      <c r="H19" s="18">
        <f t="shared" si="6"/>
        <v>133</v>
      </c>
      <c r="I19" s="39">
        <f t="shared" si="5"/>
        <v>-11.354272959183863</v>
      </c>
      <c r="J19" s="18">
        <f t="shared" si="8"/>
        <v>147</v>
      </c>
      <c r="K19" s="39">
        <f t="shared" si="7"/>
        <v>-1.6042729591836931</v>
      </c>
      <c r="L19" s="18">
        <f t="shared" si="10"/>
        <v>192</v>
      </c>
      <c r="M19" s="39">
        <f t="shared" si="9"/>
        <v>29.73501275510257</v>
      </c>
      <c r="N19" s="18">
        <f t="shared" si="12"/>
        <v>192</v>
      </c>
      <c r="O19" s="39">
        <f t="shared" si="11"/>
        <v>29.73501275510257</v>
      </c>
      <c r="P19" s="18">
        <f t="shared" si="14"/>
        <v>190</v>
      </c>
      <c r="Q19" s="39">
        <f t="shared" si="13"/>
        <v>28.342155612245403</v>
      </c>
      <c r="R19" s="18">
        <f t="shared" si="16"/>
        <v>138</v>
      </c>
      <c r="S19" s="39">
        <f t="shared" si="15"/>
        <v>-7.8721301020409458</v>
      </c>
      <c r="T19" s="18">
        <f t="shared" si="21"/>
        <v>146</v>
      </c>
      <c r="U19" s="39">
        <f t="shared" si="17"/>
        <v>-2.3007015306122764</v>
      </c>
      <c r="V19" s="18">
        <f t="shared" si="23"/>
        <v>153</v>
      </c>
      <c r="W19" s="39">
        <f t="shared" si="22"/>
        <v>2.5742984693878088</v>
      </c>
      <c r="X19" s="18">
        <f t="shared" si="25"/>
        <v>125</v>
      </c>
      <c r="Y19" s="39">
        <f t="shared" si="24"/>
        <v>-16.925701530612532</v>
      </c>
      <c r="Z19" s="18">
        <f t="shared" si="27"/>
        <v>155</v>
      </c>
      <c r="AA19" s="39">
        <f t="shared" si="26"/>
        <v>3.967155612244976</v>
      </c>
      <c r="AB19" s="18">
        <f t="shared" si="29"/>
        <v>144</v>
      </c>
      <c r="AC19" s="39">
        <f t="shared" si="28"/>
        <v>-3.6935586734694437</v>
      </c>
      <c r="AE19" s="46" t="s">
        <v>41</v>
      </c>
      <c r="AF19">
        <f>SUM(S$4:S$59)/COUNT($B$4:$B$59)</f>
        <v>-129.32465720663262</v>
      </c>
      <c r="AG19" s="9">
        <f>SUM(S$4:S$59)/SUM($E$4:$E$59)</f>
        <v>-0.34264931265191911</v>
      </c>
    </row>
    <row r="20" spans="1:65" x14ac:dyDescent="0.25">
      <c r="A20" t="s">
        <v>10</v>
      </c>
      <c r="B20" s="6">
        <v>129</v>
      </c>
      <c r="C20" s="19">
        <f t="shared" si="0"/>
        <v>20.303571428571416</v>
      </c>
      <c r="D20" s="19">
        <f t="shared" si="1"/>
        <v>-20.303571428571416</v>
      </c>
      <c r="E20" s="19">
        <f t="shared" si="2"/>
        <v>412.23501275510154</v>
      </c>
      <c r="F20" s="18">
        <f t="shared" si="4"/>
        <v>150</v>
      </c>
      <c r="G20" s="39">
        <f t="shared" si="3"/>
        <v>-14.139987244898197</v>
      </c>
      <c r="H20" s="18">
        <f t="shared" si="6"/>
        <v>163</v>
      </c>
      <c r="I20" s="39">
        <f t="shared" si="5"/>
        <v>-278.08641581632662</v>
      </c>
      <c r="J20" s="18">
        <f t="shared" si="8"/>
        <v>133</v>
      </c>
      <c r="K20" s="39">
        <f t="shared" si="7"/>
        <v>331.02072704081587</v>
      </c>
      <c r="L20" s="18">
        <f t="shared" si="10"/>
        <v>147</v>
      </c>
      <c r="M20" s="39">
        <f t="shared" si="9"/>
        <v>46.770727040816048</v>
      </c>
      <c r="N20" s="18">
        <f t="shared" si="12"/>
        <v>192</v>
      </c>
      <c r="O20" s="39">
        <f t="shared" si="11"/>
        <v>-866.88998724489772</v>
      </c>
      <c r="P20" s="18">
        <f t="shared" si="14"/>
        <v>192</v>
      </c>
      <c r="Q20" s="39">
        <f t="shared" si="13"/>
        <v>-866.88998724489772</v>
      </c>
      <c r="R20" s="18">
        <f t="shared" si="16"/>
        <v>190</v>
      </c>
      <c r="S20" s="39">
        <f t="shared" si="15"/>
        <v>-826.28284438775484</v>
      </c>
      <c r="T20" s="18">
        <f t="shared" si="21"/>
        <v>138</v>
      </c>
      <c r="U20" s="39">
        <f t="shared" si="17"/>
        <v>229.50286989795879</v>
      </c>
      <c r="V20" s="18">
        <f t="shared" si="23"/>
        <v>146</v>
      </c>
      <c r="W20" s="39">
        <f t="shared" si="22"/>
        <v>67.074298469387472</v>
      </c>
      <c r="X20" s="18">
        <f t="shared" si="25"/>
        <v>153</v>
      </c>
      <c r="Y20" s="39">
        <f t="shared" si="24"/>
        <v>-75.050701530612443</v>
      </c>
      <c r="Z20" s="18">
        <f t="shared" si="27"/>
        <v>125</v>
      </c>
      <c r="AA20" s="39">
        <f t="shared" si="26"/>
        <v>493.4492984693872</v>
      </c>
      <c r="AB20" s="18">
        <f t="shared" si="29"/>
        <v>155</v>
      </c>
      <c r="AC20" s="39">
        <f t="shared" si="28"/>
        <v>-115.65784438775528</v>
      </c>
      <c r="AE20" s="46" t="s">
        <v>42</v>
      </c>
      <c r="AF20">
        <f>SUM(U$4:U$59)/COUNT($B$4:$B$59)</f>
        <v>-59.00933855685129</v>
      </c>
      <c r="AG20" s="9">
        <f>SUM(U$4:U$59)/SUM($E$4:$E$59)</f>
        <v>-0.15634690037680216</v>
      </c>
      <c r="BB20" s="2" t="s">
        <v>64</v>
      </c>
      <c r="BC20" s="2" t="s">
        <v>65</v>
      </c>
      <c r="BD20" s="2" t="s">
        <v>66</v>
      </c>
      <c r="BE20" s="2" t="s">
        <v>67</v>
      </c>
      <c r="BF20" s="2" t="s">
        <v>68</v>
      </c>
      <c r="BG20" s="2" t="s">
        <v>69</v>
      </c>
      <c r="BH20" s="2" t="s">
        <v>70</v>
      </c>
      <c r="BI20" s="2" t="s">
        <v>71</v>
      </c>
      <c r="BJ20" s="2" t="s">
        <v>72</v>
      </c>
      <c r="BK20" s="2" t="s">
        <v>73</v>
      </c>
      <c r="BL20" s="2" t="s">
        <v>74</v>
      </c>
      <c r="BM20" s="2" t="s">
        <v>75</v>
      </c>
    </row>
    <row r="21" spans="1:65" x14ac:dyDescent="0.25">
      <c r="A21" t="s">
        <v>11</v>
      </c>
      <c r="B21" s="6">
        <v>131</v>
      </c>
      <c r="C21" s="19">
        <f t="shared" si="0"/>
        <v>18.303571428571416</v>
      </c>
      <c r="D21" s="19">
        <f t="shared" si="1"/>
        <v>-18.303571428571416</v>
      </c>
      <c r="E21" s="19">
        <f t="shared" si="2"/>
        <v>335.02072704081587</v>
      </c>
      <c r="F21" s="18">
        <f t="shared" si="4"/>
        <v>129</v>
      </c>
      <c r="G21" s="39">
        <f t="shared" si="3"/>
        <v>371.6278698979587</v>
      </c>
      <c r="H21" s="18">
        <f t="shared" si="6"/>
        <v>150</v>
      </c>
      <c r="I21" s="39">
        <f t="shared" si="5"/>
        <v>-12.74713010204103</v>
      </c>
      <c r="J21" s="18">
        <f t="shared" si="8"/>
        <v>163</v>
      </c>
      <c r="K21" s="39">
        <f t="shared" si="7"/>
        <v>-250.69355867346945</v>
      </c>
      <c r="L21" s="18">
        <f t="shared" si="10"/>
        <v>133</v>
      </c>
      <c r="M21" s="39">
        <f t="shared" si="9"/>
        <v>298.41358418367304</v>
      </c>
      <c r="N21" s="18">
        <f t="shared" si="12"/>
        <v>147</v>
      </c>
      <c r="O21" s="39">
        <f t="shared" si="11"/>
        <v>42.163584183673215</v>
      </c>
      <c r="P21" s="18">
        <f t="shared" si="14"/>
        <v>192</v>
      </c>
      <c r="Q21" s="39">
        <f t="shared" si="13"/>
        <v>-781.4971301020405</v>
      </c>
      <c r="R21" s="18">
        <f t="shared" si="16"/>
        <v>192</v>
      </c>
      <c r="S21" s="39">
        <f t="shared" si="15"/>
        <v>-781.4971301020405</v>
      </c>
      <c r="T21" s="18">
        <f t="shared" si="21"/>
        <v>190</v>
      </c>
      <c r="U21" s="39">
        <f t="shared" si="17"/>
        <v>-744.88998724489772</v>
      </c>
      <c r="V21" s="18">
        <f t="shared" si="23"/>
        <v>138</v>
      </c>
      <c r="W21" s="39">
        <f t="shared" si="22"/>
        <v>206.89572704081596</v>
      </c>
      <c r="X21" s="18">
        <f t="shared" si="25"/>
        <v>146</v>
      </c>
      <c r="Y21" s="39">
        <f t="shared" si="24"/>
        <v>60.467155612244632</v>
      </c>
      <c r="Z21" s="18">
        <f t="shared" si="27"/>
        <v>153</v>
      </c>
      <c r="AA21" s="39">
        <f t="shared" si="26"/>
        <v>-67.657844387755276</v>
      </c>
      <c r="AB21" s="18">
        <f t="shared" si="29"/>
        <v>125</v>
      </c>
      <c r="AC21" s="39">
        <f t="shared" si="28"/>
        <v>444.84215561224437</v>
      </c>
      <c r="AE21" s="46" t="s">
        <v>43</v>
      </c>
      <c r="AF21">
        <f>SUM(W$4:W$59)/COUNT($B$4:$B$59)</f>
        <v>-2.8917239887026041</v>
      </c>
      <c r="AG21" s="9">
        <f>SUM(W$4:W$59)/SUM($E$4:$E$59)</f>
        <v>-7.6617039512028627E-3</v>
      </c>
      <c r="BB21" s="5">
        <f>B4</f>
        <v>164</v>
      </c>
      <c r="BC21" s="5">
        <f>B5</f>
        <v>148</v>
      </c>
      <c r="BD21" s="5">
        <f>B6</f>
        <v>152</v>
      </c>
      <c r="BE21" s="5">
        <f>B7</f>
        <v>144</v>
      </c>
      <c r="BF21" s="5">
        <f>B8</f>
        <v>155</v>
      </c>
      <c r="BG21" s="5">
        <f>B9</f>
        <v>125</v>
      </c>
      <c r="BH21" s="5">
        <f>B10</f>
        <v>153</v>
      </c>
      <c r="BI21" s="5">
        <f>B11</f>
        <v>146</v>
      </c>
      <c r="BJ21" s="5">
        <f>B12</f>
        <v>138</v>
      </c>
      <c r="BK21" s="5">
        <f>B13</f>
        <v>190</v>
      </c>
      <c r="BL21" s="5">
        <f>B14</f>
        <v>192</v>
      </c>
      <c r="BM21" s="5">
        <f>B15</f>
        <v>192</v>
      </c>
    </row>
    <row r="22" spans="1:65" x14ac:dyDescent="0.25">
      <c r="A22" t="s">
        <v>12</v>
      </c>
      <c r="B22" s="6">
        <v>145</v>
      </c>
      <c r="C22" s="19">
        <f t="shared" si="0"/>
        <v>4.3035714285714164</v>
      </c>
      <c r="D22" s="19">
        <f t="shared" si="1"/>
        <v>-4.3035714285714164</v>
      </c>
      <c r="E22" s="19">
        <f t="shared" si="2"/>
        <v>18.520727040816222</v>
      </c>
      <c r="F22" s="18">
        <f t="shared" si="4"/>
        <v>131</v>
      </c>
      <c r="G22" s="39">
        <f t="shared" si="3"/>
        <v>78.770727040816055</v>
      </c>
      <c r="H22" s="18">
        <f t="shared" si="6"/>
        <v>129</v>
      </c>
      <c r="I22" s="39">
        <f t="shared" si="5"/>
        <v>87.377869897958888</v>
      </c>
      <c r="J22" s="18">
        <f t="shared" si="8"/>
        <v>150</v>
      </c>
      <c r="K22" s="39">
        <f t="shared" si="7"/>
        <v>-2.9971301020408601</v>
      </c>
      <c r="L22" s="18">
        <f t="shared" si="10"/>
        <v>163</v>
      </c>
      <c r="M22" s="39">
        <f t="shared" si="9"/>
        <v>-58.943558673469276</v>
      </c>
      <c r="N22" s="18">
        <f t="shared" si="12"/>
        <v>133</v>
      </c>
      <c r="O22" s="39">
        <f t="shared" si="11"/>
        <v>70.163584183673223</v>
      </c>
      <c r="P22" s="18">
        <f t="shared" si="14"/>
        <v>147</v>
      </c>
      <c r="Q22" s="39">
        <f t="shared" si="13"/>
        <v>9.9135841836733896</v>
      </c>
      <c r="R22" s="18">
        <f t="shared" si="16"/>
        <v>192</v>
      </c>
      <c r="S22" s="39">
        <f t="shared" si="15"/>
        <v>-183.74713010204036</v>
      </c>
      <c r="T22" s="18">
        <f t="shared" si="21"/>
        <v>192</v>
      </c>
      <c r="U22" s="39">
        <f t="shared" si="17"/>
        <v>-183.74713010204036</v>
      </c>
      <c r="V22" s="18">
        <f t="shared" si="23"/>
        <v>190</v>
      </c>
      <c r="W22" s="39">
        <f t="shared" si="22"/>
        <v>-175.13998724489753</v>
      </c>
      <c r="X22" s="18">
        <f t="shared" si="25"/>
        <v>138</v>
      </c>
      <c r="Y22" s="39">
        <f t="shared" si="24"/>
        <v>48.645727040816134</v>
      </c>
      <c r="Z22" s="18">
        <f t="shared" si="27"/>
        <v>146</v>
      </c>
      <c r="AA22" s="39">
        <f t="shared" si="26"/>
        <v>14.217155612244806</v>
      </c>
      <c r="AB22" s="18">
        <f t="shared" si="29"/>
        <v>153</v>
      </c>
      <c r="AC22" s="39">
        <f t="shared" si="28"/>
        <v>-15.907844387755109</v>
      </c>
      <c r="AE22" s="46" t="s">
        <v>44</v>
      </c>
      <c r="AF22">
        <f>SUM(Y$4:Y$59)/COUNT($B$4:$B$59)</f>
        <v>19.122574252915449</v>
      </c>
      <c r="AG22" s="9">
        <f>SUM(Y$4:Y$59)/SUM($E$4:$E$59)</f>
        <v>5.0665797732814065E-2</v>
      </c>
      <c r="BB22" s="5">
        <f>$B16</f>
        <v>147</v>
      </c>
      <c r="BC22" s="5">
        <f>$B17</f>
        <v>133</v>
      </c>
      <c r="BD22" s="5">
        <f>$B18</f>
        <v>163</v>
      </c>
      <c r="BE22" s="5">
        <f>$B19</f>
        <v>150</v>
      </c>
      <c r="BF22" s="5">
        <f>$B20</f>
        <v>129</v>
      </c>
      <c r="BG22" s="5">
        <f>$B21</f>
        <v>131</v>
      </c>
      <c r="BH22" s="5">
        <f>$B22</f>
        <v>145</v>
      </c>
      <c r="BI22" s="5">
        <f>$B23</f>
        <v>137</v>
      </c>
      <c r="BJ22" s="5">
        <f>$B24</f>
        <v>138</v>
      </c>
      <c r="BK22" s="5">
        <f>$B25</f>
        <v>168</v>
      </c>
      <c r="BL22" s="5">
        <f>$B26</f>
        <v>176</v>
      </c>
      <c r="BM22" s="5">
        <f>$B27</f>
        <v>188</v>
      </c>
    </row>
    <row r="23" spans="1:65" x14ac:dyDescent="0.25">
      <c r="A23" t="s">
        <v>13</v>
      </c>
      <c r="B23" s="6">
        <v>137</v>
      </c>
      <c r="C23" s="19">
        <f t="shared" si="0"/>
        <v>12.303571428571416</v>
      </c>
      <c r="D23" s="19">
        <f t="shared" si="1"/>
        <v>-12.303571428571416</v>
      </c>
      <c r="E23" s="19">
        <f t="shared" si="2"/>
        <v>151.37786989795887</v>
      </c>
      <c r="F23" s="18">
        <f t="shared" si="4"/>
        <v>145</v>
      </c>
      <c r="G23" s="39">
        <f t="shared" si="3"/>
        <v>52.94929846938755</v>
      </c>
      <c r="H23" s="18">
        <f t="shared" si="6"/>
        <v>131</v>
      </c>
      <c r="I23" s="39">
        <f t="shared" si="5"/>
        <v>225.19929846938737</v>
      </c>
      <c r="J23" s="18">
        <f t="shared" si="8"/>
        <v>129</v>
      </c>
      <c r="K23" s="39">
        <f t="shared" si="7"/>
        <v>249.80644132653021</v>
      </c>
      <c r="L23" s="18">
        <f t="shared" si="10"/>
        <v>150</v>
      </c>
      <c r="M23" s="39">
        <f t="shared" si="9"/>
        <v>-8.5685586734695285</v>
      </c>
      <c r="N23" s="18">
        <f t="shared" si="12"/>
        <v>163</v>
      </c>
      <c r="O23" s="39">
        <f t="shared" si="11"/>
        <v>-168.51498724489795</v>
      </c>
      <c r="P23" s="18">
        <f t="shared" si="14"/>
        <v>133</v>
      </c>
      <c r="Q23" s="39">
        <f t="shared" si="13"/>
        <v>200.59215561224454</v>
      </c>
      <c r="R23" s="18">
        <f t="shared" si="16"/>
        <v>147</v>
      </c>
      <c r="S23" s="39">
        <f t="shared" si="15"/>
        <v>28.342155612244721</v>
      </c>
      <c r="T23" s="18">
        <f t="shared" si="21"/>
        <v>192</v>
      </c>
      <c r="U23" s="39">
        <f t="shared" si="17"/>
        <v>-525.31855867346906</v>
      </c>
      <c r="V23" s="18">
        <f t="shared" si="23"/>
        <v>192</v>
      </c>
      <c r="W23" s="39">
        <f t="shared" si="22"/>
        <v>-525.31855867346906</v>
      </c>
      <c r="X23" s="18">
        <f t="shared" si="25"/>
        <v>190</v>
      </c>
      <c r="Y23" s="39">
        <f t="shared" si="24"/>
        <v>-500.71141581632617</v>
      </c>
      <c r="Z23" s="18">
        <f t="shared" si="27"/>
        <v>138</v>
      </c>
      <c r="AA23" s="39">
        <f t="shared" si="26"/>
        <v>139.07429846938746</v>
      </c>
      <c r="AB23" s="18">
        <f t="shared" si="29"/>
        <v>146</v>
      </c>
      <c r="AC23" s="39">
        <f t="shared" si="28"/>
        <v>40.645727040816134</v>
      </c>
      <c r="AE23" s="46" t="s">
        <v>45</v>
      </c>
      <c r="AF23">
        <f>SUM(AA$4:AA$59)/COUNT($B$4:$B$59)</f>
        <v>141.03865820881921</v>
      </c>
      <c r="AG23" s="9">
        <f>SUM(AA$4:AA$59)/SUM($E$4:$E$59)</f>
        <v>0.37368588741267766</v>
      </c>
      <c r="BB23" s="5">
        <f>$B28</f>
        <v>139</v>
      </c>
      <c r="BC23" s="5">
        <f>$B29</f>
        <v>143</v>
      </c>
      <c r="BD23" s="5">
        <f>$B30</f>
        <v>150</v>
      </c>
      <c r="BE23" s="5">
        <f>$B31</f>
        <v>154</v>
      </c>
      <c r="BF23" s="5">
        <f>$B32</f>
        <v>137</v>
      </c>
      <c r="BG23" s="5">
        <f>$B33</f>
        <v>129</v>
      </c>
      <c r="BH23" s="5">
        <f>$B34</f>
        <v>128</v>
      </c>
      <c r="BI23" s="5">
        <f>$B35</f>
        <v>140</v>
      </c>
      <c r="BJ23" s="5">
        <f>$B36</f>
        <v>143</v>
      </c>
      <c r="BK23" s="5">
        <f>$B37</f>
        <v>151</v>
      </c>
      <c r="BL23" s="5">
        <f>$B38</f>
        <v>177</v>
      </c>
      <c r="BM23" s="5">
        <f>$B39</f>
        <v>184</v>
      </c>
    </row>
    <row r="24" spans="1:65" x14ac:dyDescent="0.25">
      <c r="A24" t="s">
        <v>14</v>
      </c>
      <c r="B24" s="6">
        <v>138</v>
      </c>
      <c r="C24" s="19">
        <f t="shared" si="0"/>
        <v>11.303571428571416</v>
      </c>
      <c r="D24" s="19">
        <f t="shared" si="1"/>
        <v>-11.303571428571416</v>
      </c>
      <c r="E24" s="19">
        <f t="shared" si="2"/>
        <v>127.77072704081606</v>
      </c>
      <c r="F24" s="18">
        <f t="shared" si="4"/>
        <v>137</v>
      </c>
      <c r="G24" s="39">
        <f t="shared" si="3"/>
        <v>139.07429846938746</v>
      </c>
      <c r="H24" s="18">
        <f t="shared" si="6"/>
        <v>145</v>
      </c>
      <c r="I24" s="39">
        <f t="shared" si="5"/>
        <v>48.645727040816134</v>
      </c>
      <c r="J24" s="18">
        <f t="shared" si="8"/>
        <v>131</v>
      </c>
      <c r="K24" s="39">
        <f t="shared" si="7"/>
        <v>206.89572704081596</v>
      </c>
      <c r="L24" s="18">
        <f t="shared" si="10"/>
        <v>129</v>
      </c>
      <c r="M24" s="39">
        <f t="shared" si="9"/>
        <v>229.50286989795879</v>
      </c>
      <c r="N24" s="18">
        <f t="shared" si="12"/>
        <v>150</v>
      </c>
      <c r="O24" s="39">
        <f t="shared" si="11"/>
        <v>-7.8721301020409458</v>
      </c>
      <c r="P24" s="18">
        <f t="shared" si="14"/>
        <v>163</v>
      </c>
      <c r="Q24" s="39">
        <f t="shared" si="13"/>
        <v>-154.81855867346937</v>
      </c>
      <c r="R24" s="18">
        <f t="shared" si="16"/>
        <v>133</v>
      </c>
      <c r="S24" s="39">
        <f t="shared" si="15"/>
        <v>184.28858418367312</v>
      </c>
      <c r="T24" s="18">
        <f t="shared" si="21"/>
        <v>147</v>
      </c>
      <c r="U24" s="39">
        <f t="shared" si="17"/>
        <v>26.038584183673304</v>
      </c>
      <c r="V24" s="18">
        <f t="shared" si="23"/>
        <v>192</v>
      </c>
      <c r="W24" s="39">
        <f t="shared" si="22"/>
        <v>-482.62213010204044</v>
      </c>
      <c r="X24" s="18">
        <f t="shared" si="25"/>
        <v>192</v>
      </c>
      <c r="Y24" s="39">
        <f t="shared" si="24"/>
        <v>-482.62213010204044</v>
      </c>
      <c r="Z24" s="18">
        <f t="shared" si="27"/>
        <v>190</v>
      </c>
      <c r="AA24" s="39">
        <f t="shared" si="26"/>
        <v>-460.01498724489761</v>
      </c>
      <c r="AB24" s="18">
        <f t="shared" si="29"/>
        <v>138</v>
      </c>
      <c r="AC24" s="39">
        <f t="shared" si="28"/>
        <v>127.77072704081606</v>
      </c>
      <c r="AE24" s="46" t="s">
        <v>46</v>
      </c>
      <c r="AF24">
        <f>SUM(AC$4:AC$59)/COUNT($B$4:$B$59)</f>
        <v>224.88044369533526</v>
      </c>
      <c r="AG24" s="9">
        <f>SUM(AC$4:AC$59)/SUM($E$4:$E$59)</f>
        <v>0.59582705359850985</v>
      </c>
      <c r="BB24" s="5">
        <f>$B40</f>
        <v>151</v>
      </c>
      <c r="BC24" s="5">
        <f>$B41</f>
        <v>134</v>
      </c>
      <c r="BD24" s="5">
        <f>$B42</f>
        <v>164</v>
      </c>
      <c r="BE24" s="5">
        <f>$B43</f>
        <v>126</v>
      </c>
      <c r="BF24" s="5">
        <f>$B44</f>
        <v>131</v>
      </c>
      <c r="BG24" s="5">
        <f>$B45</f>
        <v>125</v>
      </c>
      <c r="BH24" s="5">
        <f>$B46</f>
        <v>127</v>
      </c>
      <c r="BI24" s="5">
        <f>$B47</f>
        <v>143</v>
      </c>
      <c r="BJ24" s="5">
        <f>$B48</f>
        <v>143</v>
      </c>
      <c r="BK24" s="5">
        <f>$B49</f>
        <v>160</v>
      </c>
      <c r="BL24" s="5">
        <f>$B50</f>
        <v>190</v>
      </c>
      <c r="BM24" s="5">
        <f>$B51</f>
        <v>182</v>
      </c>
    </row>
    <row r="25" spans="1:65" x14ac:dyDescent="0.25">
      <c r="A25" t="s">
        <v>15</v>
      </c>
      <c r="B25" s="6">
        <v>168</v>
      </c>
      <c r="C25" s="19">
        <f t="shared" si="0"/>
        <v>18.696428571428584</v>
      </c>
      <c r="D25" s="19">
        <f t="shared" si="1"/>
        <v>18.696428571428584</v>
      </c>
      <c r="E25" s="19">
        <f t="shared" si="2"/>
        <v>349.55644132653106</v>
      </c>
      <c r="F25" s="18">
        <f t="shared" si="4"/>
        <v>138</v>
      </c>
      <c r="G25" s="39">
        <f t="shared" si="3"/>
        <v>-211.33641581632645</v>
      </c>
      <c r="H25" s="18">
        <f t="shared" si="6"/>
        <v>137</v>
      </c>
      <c r="I25" s="39">
        <f t="shared" si="5"/>
        <v>-230.03284438775503</v>
      </c>
      <c r="J25" s="18">
        <f t="shared" si="8"/>
        <v>145</v>
      </c>
      <c r="K25" s="39">
        <f t="shared" si="7"/>
        <v>-80.461415816326351</v>
      </c>
      <c r="L25" s="18">
        <f t="shared" si="10"/>
        <v>131</v>
      </c>
      <c r="M25" s="39">
        <f t="shared" si="9"/>
        <v>-342.21141581632651</v>
      </c>
      <c r="N25" s="18">
        <f t="shared" si="12"/>
        <v>129</v>
      </c>
      <c r="O25" s="39">
        <f t="shared" si="11"/>
        <v>-379.60427295918367</v>
      </c>
      <c r="P25" s="18">
        <f t="shared" si="14"/>
        <v>150</v>
      </c>
      <c r="Q25" s="39">
        <f t="shared" si="13"/>
        <v>13.020727040816563</v>
      </c>
      <c r="R25" s="18">
        <f t="shared" si="16"/>
        <v>163</v>
      </c>
      <c r="S25" s="39">
        <f t="shared" si="15"/>
        <v>256.07429846938817</v>
      </c>
      <c r="T25" s="18">
        <f t="shared" si="21"/>
        <v>133</v>
      </c>
      <c r="U25" s="39">
        <f t="shared" si="17"/>
        <v>-304.81855867346934</v>
      </c>
      <c r="V25" s="18">
        <f t="shared" si="23"/>
        <v>147</v>
      </c>
      <c r="W25" s="39">
        <f t="shared" si="22"/>
        <v>-43.068558673469191</v>
      </c>
      <c r="X25" s="18">
        <f t="shared" si="25"/>
        <v>192</v>
      </c>
      <c r="Y25" s="39">
        <f t="shared" si="24"/>
        <v>798.27072704081706</v>
      </c>
      <c r="Z25" s="18">
        <f t="shared" si="27"/>
        <v>192</v>
      </c>
      <c r="AA25" s="39">
        <f t="shared" si="26"/>
        <v>798.27072704081706</v>
      </c>
      <c r="AB25" s="18">
        <f t="shared" si="29"/>
        <v>190</v>
      </c>
      <c r="AC25" s="39">
        <f t="shared" si="28"/>
        <v>760.87786989795995</v>
      </c>
      <c r="BB25" s="5">
        <f>$B52</f>
        <v>138</v>
      </c>
      <c r="BC25" s="5">
        <f>$B53</f>
        <v>136</v>
      </c>
      <c r="BD25" s="5">
        <f>$B54</f>
        <v>152</v>
      </c>
      <c r="BE25" s="5">
        <f>$B55</f>
        <v>127</v>
      </c>
      <c r="BF25" s="5">
        <f>$B56</f>
        <v>151</v>
      </c>
      <c r="BG25" s="5">
        <f>$B57</f>
        <v>130</v>
      </c>
      <c r="BH25" s="5">
        <f>$B58</f>
        <v>119</v>
      </c>
      <c r="BI25" s="5">
        <f>$B59</f>
        <v>153</v>
      </c>
      <c r="BJ25" s="5">
        <v>0</v>
      </c>
      <c r="BK25" s="5">
        <v>0</v>
      </c>
      <c r="BL25" s="5">
        <v>0</v>
      </c>
      <c r="BM25" s="5">
        <v>0</v>
      </c>
    </row>
    <row r="26" spans="1:65" x14ac:dyDescent="0.25">
      <c r="A26" t="s">
        <v>16</v>
      </c>
      <c r="B26" s="6">
        <v>176</v>
      </c>
      <c r="C26" s="19">
        <f t="shared" si="0"/>
        <v>26.696428571428584</v>
      </c>
      <c r="D26" s="19">
        <f t="shared" si="1"/>
        <v>26.696428571428584</v>
      </c>
      <c r="E26" s="19">
        <f t="shared" si="2"/>
        <v>712.6992984693884</v>
      </c>
      <c r="F26" s="18">
        <f t="shared" si="4"/>
        <v>168</v>
      </c>
      <c r="G26" s="39">
        <f t="shared" si="3"/>
        <v>499.12786989795973</v>
      </c>
      <c r="H26" s="18">
        <f t="shared" si="6"/>
        <v>138</v>
      </c>
      <c r="I26" s="39">
        <f t="shared" si="5"/>
        <v>-301.76498724489778</v>
      </c>
      <c r="J26" s="18">
        <f t="shared" si="8"/>
        <v>137</v>
      </c>
      <c r="K26" s="39">
        <f t="shared" si="7"/>
        <v>-328.46141581632634</v>
      </c>
      <c r="L26" s="18">
        <f t="shared" si="10"/>
        <v>145</v>
      </c>
      <c r="M26" s="39">
        <f t="shared" si="9"/>
        <v>-114.88998724489768</v>
      </c>
      <c r="N26" s="18">
        <f t="shared" si="12"/>
        <v>131</v>
      </c>
      <c r="O26" s="39">
        <f t="shared" si="11"/>
        <v>-488.63998724489784</v>
      </c>
      <c r="P26" s="18">
        <f t="shared" si="14"/>
        <v>129</v>
      </c>
      <c r="Q26" s="39">
        <f t="shared" si="13"/>
        <v>-542.03284438775506</v>
      </c>
      <c r="R26" s="18">
        <f t="shared" si="16"/>
        <v>150</v>
      </c>
      <c r="S26" s="39">
        <f t="shared" si="15"/>
        <v>18.592155612245232</v>
      </c>
      <c r="T26" s="18">
        <f t="shared" si="21"/>
        <v>163</v>
      </c>
      <c r="U26" s="39">
        <f t="shared" si="17"/>
        <v>365.64572704081684</v>
      </c>
      <c r="V26" s="18">
        <f t="shared" si="23"/>
        <v>133</v>
      </c>
      <c r="W26" s="39">
        <f t="shared" si="22"/>
        <v>-435.24713010204067</v>
      </c>
      <c r="X26" s="18">
        <f t="shared" si="25"/>
        <v>147</v>
      </c>
      <c r="Y26" s="39">
        <f t="shared" si="24"/>
        <v>-61.497130102040522</v>
      </c>
      <c r="Z26" s="18">
        <f t="shared" si="27"/>
        <v>192</v>
      </c>
      <c r="AA26" s="39">
        <f t="shared" si="26"/>
        <v>1139.8421556122457</v>
      </c>
      <c r="AB26" s="18">
        <f t="shared" si="29"/>
        <v>192</v>
      </c>
      <c r="AC26" s="39">
        <f t="shared" si="28"/>
        <v>1139.8421556122457</v>
      </c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1:65" x14ac:dyDescent="0.25">
      <c r="A27" s="20" t="s">
        <v>17</v>
      </c>
      <c r="B27" s="21">
        <v>188</v>
      </c>
      <c r="C27" s="22">
        <f t="shared" si="0"/>
        <v>38.696428571428584</v>
      </c>
      <c r="D27" s="22">
        <f t="shared" si="1"/>
        <v>38.696428571428584</v>
      </c>
      <c r="E27" s="22">
        <f t="shared" si="2"/>
        <v>1497.4135841836744</v>
      </c>
      <c r="F27" s="23">
        <f t="shared" si="4"/>
        <v>176</v>
      </c>
      <c r="G27" s="40">
        <f t="shared" si="3"/>
        <v>1033.0564413265315</v>
      </c>
      <c r="H27" s="23">
        <f t="shared" si="6"/>
        <v>168</v>
      </c>
      <c r="I27" s="40">
        <f t="shared" si="5"/>
        <v>723.48501275510273</v>
      </c>
      <c r="J27" s="23">
        <f t="shared" si="8"/>
        <v>138</v>
      </c>
      <c r="K27" s="40">
        <f t="shared" si="7"/>
        <v>-437.40784438775478</v>
      </c>
      <c r="L27" s="23">
        <f t="shared" si="10"/>
        <v>137</v>
      </c>
      <c r="M27" s="40">
        <f t="shared" si="9"/>
        <v>-476.10427295918333</v>
      </c>
      <c r="N27" s="23">
        <f t="shared" si="12"/>
        <v>145</v>
      </c>
      <c r="O27" s="40">
        <f t="shared" si="11"/>
        <v>-166.53284438775469</v>
      </c>
      <c r="P27" s="23">
        <f t="shared" si="14"/>
        <v>131</v>
      </c>
      <c r="Q27" s="40">
        <f t="shared" si="13"/>
        <v>-708.28284438775484</v>
      </c>
      <c r="R27" s="23">
        <f t="shared" si="16"/>
        <v>129</v>
      </c>
      <c r="S27" s="40">
        <f t="shared" si="15"/>
        <v>-785.67570153061206</v>
      </c>
      <c r="T27" s="23">
        <f t="shared" si="21"/>
        <v>150</v>
      </c>
      <c r="U27" s="40">
        <f t="shared" si="17"/>
        <v>26.949298469388236</v>
      </c>
      <c r="V27" s="23">
        <f t="shared" si="23"/>
        <v>163</v>
      </c>
      <c r="W27" s="40">
        <f t="shared" si="22"/>
        <v>530.00286989795984</v>
      </c>
      <c r="X27" s="23">
        <f t="shared" si="25"/>
        <v>133</v>
      </c>
      <c r="Y27" s="40">
        <f t="shared" si="24"/>
        <v>-630.88998724489772</v>
      </c>
      <c r="Z27" s="23">
        <f t="shared" si="27"/>
        <v>147</v>
      </c>
      <c r="AA27" s="40">
        <f t="shared" si="26"/>
        <v>-89.139987244897512</v>
      </c>
      <c r="AB27" s="23">
        <f t="shared" si="29"/>
        <v>192</v>
      </c>
      <c r="AC27" s="40">
        <f t="shared" si="28"/>
        <v>1652.1992984693889</v>
      </c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x14ac:dyDescent="0.25">
      <c r="A28" t="s">
        <v>6</v>
      </c>
      <c r="B28" s="6">
        <v>139</v>
      </c>
      <c r="C28" s="19">
        <f t="shared" si="0"/>
        <v>10.303571428571416</v>
      </c>
      <c r="D28" s="19">
        <f t="shared" si="1"/>
        <v>-10.303571428571416</v>
      </c>
      <c r="E28" s="19">
        <f t="shared" si="2"/>
        <v>106.16358418367322</v>
      </c>
      <c r="F28" s="18">
        <f t="shared" si="4"/>
        <v>188</v>
      </c>
      <c r="G28" s="39">
        <f t="shared" si="3"/>
        <v>-398.71141581632617</v>
      </c>
      <c r="H28" s="18">
        <f t="shared" si="6"/>
        <v>176</v>
      </c>
      <c r="I28" s="39">
        <f t="shared" si="5"/>
        <v>-275.06855867346917</v>
      </c>
      <c r="J28" s="18">
        <f t="shared" si="8"/>
        <v>168</v>
      </c>
      <c r="K28" s="39">
        <f t="shared" si="7"/>
        <v>-192.63998724489787</v>
      </c>
      <c r="L28" s="18">
        <f t="shared" si="10"/>
        <v>138</v>
      </c>
      <c r="M28" s="39">
        <f t="shared" si="9"/>
        <v>116.46715561224464</v>
      </c>
      <c r="N28" s="18">
        <f t="shared" si="12"/>
        <v>137</v>
      </c>
      <c r="O28" s="39">
        <f t="shared" si="11"/>
        <v>126.77072704081606</v>
      </c>
      <c r="P28" s="18">
        <f t="shared" si="14"/>
        <v>145</v>
      </c>
      <c r="Q28" s="39">
        <f t="shared" si="13"/>
        <v>44.342155612244717</v>
      </c>
      <c r="R28" s="18">
        <f t="shared" si="16"/>
        <v>131</v>
      </c>
      <c r="S28" s="39">
        <f t="shared" si="15"/>
        <v>188.59215561224454</v>
      </c>
      <c r="T28" s="18">
        <f t="shared" si="21"/>
        <v>129</v>
      </c>
      <c r="U28" s="39">
        <f t="shared" si="17"/>
        <v>209.19929846938737</v>
      </c>
      <c r="V28" s="18">
        <f t="shared" si="23"/>
        <v>150</v>
      </c>
      <c r="W28" s="39">
        <f t="shared" si="22"/>
        <v>-7.1757015306123622</v>
      </c>
      <c r="X28" s="18">
        <f t="shared" si="25"/>
        <v>163</v>
      </c>
      <c r="Y28" s="39">
        <f t="shared" si="24"/>
        <v>-141.12213010204079</v>
      </c>
      <c r="Z28" s="18">
        <f t="shared" si="27"/>
        <v>133</v>
      </c>
      <c r="AA28" s="39">
        <f t="shared" si="26"/>
        <v>167.98501275510171</v>
      </c>
      <c r="AB28" s="18">
        <f t="shared" si="29"/>
        <v>147</v>
      </c>
      <c r="AC28" s="39">
        <f t="shared" si="28"/>
        <v>23.735012755101888</v>
      </c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1:65" x14ac:dyDescent="0.25">
      <c r="A29" t="s">
        <v>8</v>
      </c>
      <c r="B29" s="6">
        <v>143</v>
      </c>
      <c r="C29" s="19">
        <f t="shared" si="0"/>
        <v>6.3035714285714164</v>
      </c>
      <c r="D29" s="19">
        <f t="shared" si="1"/>
        <v>-6.3035714285714164</v>
      </c>
      <c r="E29" s="19">
        <f t="shared" si="2"/>
        <v>39.735012755101884</v>
      </c>
      <c r="F29" s="18">
        <f t="shared" si="4"/>
        <v>139</v>
      </c>
      <c r="G29" s="39">
        <f t="shared" si="3"/>
        <v>64.949298469387557</v>
      </c>
      <c r="H29" s="18">
        <f t="shared" si="6"/>
        <v>188</v>
      </c>
      <c r="I29" s="39">
        <f t="shared" si="5"/>
        <v>-243.92570153061186</v>
      </c>
      <c r="J29" s="18">
        <f t="shared" si="8"/>
        <v>176</v>
      </c>
      <c r="K29" s="39">
        <f t="shared" si="7"/>
        <v>-168.28284438775486</v>
      </c>
      <c r="L29" s="18">
        <f t="shared" si="10"/>
        <v>168</v>
      </c>
      <c r="M29" s="39">
        <f t="shared" si="9"/>
        <v>-117.85427295918352</v>
      </c>
      <c r="N29" s="18">
        <f t="shared" si="12"/>
        <v>138</v>
      </c>
      <c r="O29" s="39">
        <f t="shared" si="11"/>
        <v>71.252869897958973</v>
      </c>
      <c r="P29" s="18">
        <f t="shared" si="14"/>
        <v>137</v>
      </c>
      <c r="Q29" s="39">
        <f t="shared" si="13"/>
        <v>77.55644132653039</v>
      </c>
      <c r="R29" s="18">
        <f t="shared" si="16"/>
        <v>145</v>
      </c>
      <c r="S29" s="39">
        <f t="shared" si="15"/>
        <v>27.127869897959055</v>
      </c>
      <c r="T29" s="18">
        <f t="shared" si="21"/>
        <v>131</v>
      </c>
      <c r="U29" s="39">
        <f t="shared" si="17"/>
        <v>115.37786989795889</v>
      </c>
      <c r="V29" s="18">
        <f t="shared" si="23"/>
        <v>129</v>
      </c>
      <c r="W29" s="39">
        <f t="shared" si="22"/>
        <v>127.98501275510172</v>
      </c>
      <c r="X29" s="18">
        <f t="shared" si="25"/>
        <v>150</v>
      </c>
      <c r="Y29" s="39">
        <f t="shared" si="24"/>
        <v>-4.3899872448980277</v>
      </c>
      <c r="Z29" s="18">
        <f t="shared" si="27"/>
        <v>163</v>
      </c>
      <c r="AA29" s="39">
        <f t="shared" si="26"/>
        <v>-86.336415816326436</v>
      </c>
      <c r="AB29" s="18">
        <f t="shared" si="29"/>
        <v>133</v>
      </c>
      <c r="AC29" s="39">
        <f t="shared" si="28"/>
        <v>102.77072704081606</v>
      </c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1:65" x14ac:dyDescent="0.25">
      <c r="A30" t="s">
        <v>9</v>
      </c>
      <c r="B30" s="6">
        <v>150</v>
      </c>
      <c r="C30" s="19">
        <f t="shared" si="0"/>
        <v>0.69642857142858361</v>
      </c>
      <c r="D30" s="19">
        <f t="shared" si="1"/>
        <v>0.69642857142858361</v>
      </c>
      <c r="E30" s="19">
        <f t="shared" si="2"/>
        <v>0.48501275510205777</v>
      </c>
      <c r="F30" s="18">
        <f t="shared" si="4"/>
        <v>143</v>
      </c>
      <c r="G30" s="39">
        <f t="shared" si="3"/>
        <v>-4.3899872448980277</v>
      </c>
      <c r="H30" s="18">
        <f t="shared" si="6"/>
        <v>139</v>
      </c>
      <c r="I30" s="39">
        <f t="shared" si="5"/>
        <v>-7.1757015306123622</v>
      </c>
      <c r="J30" s="18">
        <f t="shared" si="8"/>
        <v>188</v>
      </c>
      <c r="K30" s="39">
        <f t="shared" si="7"/>
        <v>26.949298469388236</v>
      </c>
      <c r="L30" s="18">
        <f t="shared" si="10"/>
        <v>176</v>
      </c>
      <c r="M30" s="39">
        <f t="shared" si="9"/>
        <v>18.592155612245232</v>
      </c>
      <c r="N30" s="18">
        <f t="shared" si="12"/>
        <v>168</v>
      </c>
      <c r="O30" s="39">
        <f t="shared" si="11"/>
        <v>13.020727040816563</v>
      </c>
      <c r="P30" s="18">
        <f t="shared" si="14"/>
        <v>138</v>
      </c>
      <c r="Q30" s="39">
        <f t="shared" si="13"/>
        <v>-7.8721301020409458</v>
      </c>
      <c r="R30" s="18">
        <f t="shared" si="16"/>
        <v>137</v>
      </c>
      <c r="S30" s="39">
        <f t="shared" si="15"/>
        <v>-8.5685586734695285</v>
      </c>
      <c r="T30" s="18">
        <f t="shared" si="21"/>
        <v>145</v>
      </c>
      <c r="U30" s="39">
        <f t="shared" si="17"/>
        <v>-2.9971301020408601</v>
      </c>
      <c r="V30" s="18">
        <f t="shared" si="23"/>
        <v>131</v>
      </c>
      <c r="W30" s="39">
        <f t="shared" si="22"/>
        <v>-12.74713010204103</v>
      </c>
      <c r="X30" s="18">
        <f t="shared" si="25"/>
        <v>129</v>
      </c>
      <c r="Y30" s="39">
        <f t="shared" si="24"/>
        <v>-14.139987244898197</v>
      </c>
      <c r="Z30" s="18">
        <f t="shared" si="27"/>
        <v>150</v>
      </c>
      <c r="AA30" s="39">
        <f t="shared" si="26"/>
        <v>0.48501275510205777</v>
      </c>
      <c r="AB30" s="18">
        <f t="shared" si="29"/>
        <v>163</v>
      </c>
      <c r="AC30" s="39">
        <f t="shared" si="28"/>
        <v>9.5385841836736454</v>
      </c>
    </row>
    <row r="31" spans="1:65" x14ac:dyDescent="0.25">
      <c r="A31" t="s">
        <v>7</v>
      </c>
      <c r="B31" s="6">
        <v>154</v>
      </c>
      <c r="C31" s="19">
        <f t="shared" si="0"/>
        <v>4.6964285714285836</v>
      </c>
      <c r="D31" s="19">
        <f t="shared" si="1"/>
        <v>4.6964285714285836</v>
      </c>
      <c r="E31" s="19">
        <f t="shared" si="2"/>
        <v>22.056441326530727</v>
      </c>
      <c r="F31" s="18">
        <f t="shared" si="4"/>
        <v>150</v>
      </c>
      <c r="G31" s="39">
        <f t="shared" si="3"/>
        <v>3.2707270408163924</v>
      </c>
      <c r="H31" s="18">
        <f t="shared" si="6"/>
        <v>143</v>
      </c>
      <c r="I31" s="39">
        <f t="shared" si="5"/>
        <v>-29.604272959183692</v>
      </c>
      <c r="J31" s="18">
        <f t="shared" si="8"/>
        <v>139</v>
      </c>
      <c r="K31" s="39">
        <f t="shared" si="7"/>
        <v>-48.38998724489803</v>
      </c>
      <c r="L31" s="18">
        <f t="shared" si="10"/>
        <v>188</v>
      </c>
      <c r="M31" s="39">
        <f t="shared" si="9"/>
        <v>181.73501275510256</v>
      </c>
      <c r="N31" s="18">
        <f t="shared" si="12"/>
        <v>176</v>
      </c>
      <c r="O31" s="39">
        <f t="shared" si="11"/>
        <v>125.37786989795957</v>
      </c>
      <c r="P31" s="18">
        <f t="shared" si="14"/>
        <v>168</v>
      </c>
      <c r="Q31" s="39">
        <f t="shared" si="13"/>
        <v>87.806441326530901</v>
      </c>
      <c r="R31" s="18">
        <f t="shared" si="16"/>
        <v>138</v>
      </c>
      <c r="S31" s="39">
        <f t="shared" si="15"/>
        <v>-53.086415816326614</v>
      </c>
      <c r="T31" s="18">
        <f t="shared" si="21"/>
        <v>137</v>
      </c>
      <c r="U31" s="39">
        <f t="shared" si="17"/>
        <v>-57.782844387755198</v>
      </c>
      <c r="V31" s="18">
        <f t="shared" si="23"/>
        <v>145</v>
      </c>
      <c r="W31" s="39">
        <f t="shared" si="22"/>
        <v>-20.211415816326525</v>
      </c>
      <c r="X31" s="18">
        <f t="shared" si="25"/>
        <v>131</v>
      </c>
      <c r="Y31" s="39">
        <f t="shared" si="24"/>
        <v>-85.961415816326692</v>
      </c>
      <c r="Z31" s="18">
        <f t="shared" si="27"/>
        <v>129</v>
      </c>
      <c r="AA31" s="39">
        <f t="shared" si="26"/>
        <v>-95.354272959183859</v>
      </c>
      <c r="AB31" s="18">
        <f t="shared" si="29"/>
        <v>150</v>
      </c>
      <c r="AC31" s="39">
        <f t="shared" si="28"/>
        <v>3.2707270408163924</v>
      </c>
    </row>
    <row r="32" spans="1:65" x14ac:dyDescent="0.25">
      <c r="A32" t="s">
        <v>10</v>
      </c>
      <c r="B32" s="6">
        <v>137</v>
      </c>
      <c r="C32" s="19">
        <f t="shared" si="0"/>
        <v>12.303571428571416</v>
      </c>
      <c r="D32" s="19">
        <f t="shared" si="1"/>
        <v>-12.303571428571416</v>
      </c>
      <c r="E32" s="19">
        <f t="shared" si="2"/>
        <v>151.37786989795887</v>
      </c>
      <c r="F32" s="18">
        <f t="shared" si="4"/>
        <v>154</v>
      </c>
      <c r="G32" s="39">
        <f t="shared" si="3"/>
        <v>-57.782844387755198</v>
      </c>
      <c r="H32" s="18">
        <f t="shared" si="6"/>
        <v>150</v>
      </c>
      <c r="I32" s="39">
        <f t="shared" si="5"/>
        <v>-8.5685586734695285</v>
      </c>
      <c r="J32" s="18">
        <f t="shared" si="8"/>
        <v>143</v>
      </c>
      <c r="K32" s="39">
        <f t="shared" si="7"/>
        <v>77.55644132653039</v>
      </c>
      <c r="L32" s="18">
        <f t="shared" si="10"/>
        <v>139</v>
      </c>
      <c r="M32" s="39">
        <f t="shared" si="9"/>
        <v>126.77072704081606</v>
      </c>
      <c r="N32" s="18">
        <f t="shared" si="12"/>
        <v>188</v>
      </c>
      <c r="O32" s="39">
        <f t="shared" si="11"/>
        <v>-476.10427295918333</v>
      </c>
      <c r="P32" s="18">
        <f t="shared" si="14"/>
        <v>176</v>
      </c>
      <c r="Q32" s="39">
        <f t="shared" si="13"/>
        <v>-328.46141581632634</v>
      </c>
      <c r="R32" s="18">
        <f t="shared" si="16"/>
        <v>168</v>
      </c>
      <c r="S32" s="39">
        <f t="shared" si="15"/>
        <v>-230.03284438775503</v>
      </c>
      <c r="T32" s="18">
        <f t="shared" si="21"/>
        <v>138</v>
      </c>
      <c r="U32" s="39">
        <f t="shared" si="17"/>
        <v>139.07429846938746</v>
      </c>
      <c r="V32" s="18">
        <f t="shared" si="23"/>
        <v>137</v>
      </c>
      <c r="W32" s="39">
        <f t="shared" si="22"/>
        <v>151.37786989795887</v>
      </c>
      <c r="X32" s="18">
        <f t="shared" si="25"/>
        <v>145</v>
      </c>
      <c r="Y32" s="39">
        <f t="shared" si="24"/>
        <v>52.94929846938755</v>
      </c>
      <c r="Z32" s="18">
        <f t="shared" si="27"/>
        <v>131</v>
      </c>
      <c r="AA32" s="39">
        <f t="shared" si="26"/>
        <v>225.19929846938737</v>
      </c>
      <c r="AB32" s="18">
        <f t="shared" si="29"/>
        <v>129</v>
      </c>
      <c r="AC32" s="39">
        <f t="shared" si="28"/>
        <v>249.80644132653021</v>
      </c>
    </row>
    <row r="33" spans="1:29" x14ac:dyDescent="0.25">
      <c r="A33" t="s">
        <v>11</v>
      </c>
      <c r="B33" s="6">
        <v>129</v>
      </c>
      <c r="C33" s="19">
        <f t="shared" si="0"/>
        <v>20.303571428571416</v>
      </c>
      <c r="D33" s="19">
        <f t="shared" si="1"/>
        <v>-20.303571428571416</v>
      </c>
      <c r="E33" s="19">
        <f t="shared" si="2"/>
        <v>412.23501275510154</v>
      </c>
      <c r="F33" s="18">
        <f t="shared" si="4"/>
        <v>137</v>
      </c>
      <c r="G33" s="39">
        <f t="shared" si="3"/>
        <v>249.80644132653021</v>
      </c>
      <c r="H33" s="18">
        <f t="shared" si="6"/>
        <v>154</v>
      </c>
      <c r="I33" s="39">
        <f t="shared" si="5"/>
        <v>-95.354272959183859</v>
      </c>
      <c r="J33" s="18">
        <f t="shared" si="8"/>
        <v>150</v>
      </c>
      <c r="K33" s="39">
        <f t="shared" si="7"/>
        <v>-14.139987244898197</v>
      </c>
      <c r="L33" s="18">
        <f t="shared" si="10"/>
        <v>143</v>
      </c>
      <c r="M33" s="39">
        <f t="shared" si="9"/>
        <v>127.98501275510172</v>
      </c>
      <c r="N33" s="18">
        <f t="shared" si="12"/>
        <v>139</v>
      </c>
      <c r="O33" s="39">
        <f t="shared" si="11"/>
        <v>209.19929846938737</v>
      </c>
      <c r="P33" s="18">
        <f t="shared" si="14"/>
        <v>188</v>
      </c>
      <c r="Q33" s="39">
        <f t="shared" si="13"/>
        <v>-785.67570153061206</v>
      </c>
      <c r="R33" s="18">
        <f t="shared" si="16"/>
        <v>176</v>
      </c>
      <c r="S33" s="39">
        <f t="shared" si="15"/>
        <v>-542.03284438775506</v>
      </c>
      <c r="T33" s="18">
        <f t="shared" si="21"/>
        <v>168</v>
      </c>
      <c r="U33" s="39">
        <f t="shared" si="17"/>
        <v>-379.60427295918367</v>
      </c>
      <c r="V33" s="18">
        <f t="shared" si="23"/>
        <v>138</v>
      </c>
      <c r="W33" s="39">
        <f t="shared" si="22"/>
        <v>229.50286989795879</v>
      </c>
      <c r="X33" s="18">
        <f t="shared" si="25"/>
        <v>137</v>
      </c>
      <c r="Y33" s="39">
        <f t="shared" si="24"/>
        <v>249.80644132653021</v>
      </c>
      <c r="Z33" s="18">
        <f t="shared" si="27"/>
        <v>145</v>
      </c>
      <c r="AA33" s="39">
        <f t="shared" si="26"/>
        <v>87.377869897958888</v>
      </c>
      <c r="AB33" s="18">
        <f t="shared" si="29"/>
        <v>131</v>
      </c>
      <c r="AC33" s="39">
        <f t="shared" si="28"/>
        <v>371.6278698979587</v>
      </c>
    </row>
    <row r="34" spans="1:29" x14ac:dyDescent="0.25">
      <c r="A34" t="s">
        <v>12</v>
      </c>
      <c r="B34" s="6">
        <v>128</v>
      </c>
      <c r="C34" s="19">
        <f t="shared" si="0"/>
        <v>21.303571428571416</v>
      </c>
      <c r="D34" s="19">
        <f t="shared" si="1"/>
        <v>-21.303571428571416</v>
      </c>
      <c r="E34" s="19">
        <f t="shared" si="2"/>
        <v>453.84215561224437</v>
      </c>
      <c r="F34" s="18">
        <f t="shared" si="4"/>
        <v>129</v>
      </c>
      <c r="G34" s="39">
        <f t="shared" si="3"/>
        <v>432.53858418367298</v>
      </c>
      <c r="H34" s="18">
        <f t="shared" si="6"/>
        <v>137</v>
      </c>
      <c r="I34" s="39">
        <f t="shared" si="5"/>
        <v>262.11001275510165</v>
      </c>
      <c r="J34" s="18">
        <f t="shared" si="8"/>
        <v>154</v>
      </c>
      <c r="K34" s="39">
        <f t="shared" si="7"/>
        <v>-100.05070153061244</v>
      </c>
      <c r="L34" s="18">
        <f t="shared" si="10"/>
        <v>150</v>
      </c>
      <c r="M34" s="39">
        <f t="shared" si="9"/>
        <v>-14.836415816326781</v>
      </c>
      <c r="N34" s="18">
        <f t="shared" si="12"/>
        <v>143</v>
      </c>
      <c r="O34" s="39">
        <f t="shared" si="11"/>
        <v>134.28858418367312</v>
      </c>
      <c r="P34" s="18">
        <f t="shared" si="14"/>
        <v>139</v>
      </c>
      <c r="Q34" s="39">
        <f t="shared" si="13"/>
        <v>219.50286989795879</v>
      </c>
      <c r="R34" s="18">
        <f t="shared" si="16"/>
        <v>188</v>
      </c>
      <c r="S34" s="39">
        <f t="shared" si="15"/>
        <v>-824.37213010204061</v>
      </c>
      <c r="T34" s="18">
        <f t="shared" si="21"/>
        <v>176</v>
      </c>
      <c r="U34" s="39">
        <f t="shared" si="17"/>
        <v>-568.72927295918362</v>
      </c>
      <c r="V34" s="18">
        <f t="shared" si="23"/>
        <v>168</v>
      </c>
      <c r="W34" s="39">
        <f t="shared" si="22"/>
        <v>-398.30070153061229</v>
      </c>
      <c r="X34" s="18">
        <f t="shared" si="25"/>
        <v>138</v>
      </c>
      <c r="Y34" s="39">
        <f t="shared" si="24"/>
        <v>240.80644132653021</v>
      </c>
      <c r="Z34" s="18">
        <f t="shared" si="27"/>
        <v>137</v>
      </c>
      <c r="AA34" s="39">
        <f t="shared" si="26"/>
        <v>262.11001275510165</v>
      </c>
      <c r="AB34" s="18">
        <f t="shared" si="29"/>
        <v>145</v>
      </c>
      <c r="AC34" s="39">
        <f t="shared" si="28"/>
        <v>91.681441326530305</v>
      </c>
    </row>
    <row r="35" spans="1:29" x14ac:dyDescent="0.25">
      <c r="A35" t="s">
        <v>13</v>
      </c>
      <c r="B35" s="6">
        <v>140</v>
      </c>
      <c r="C35" s="19">
        <f t="shared" si="0"/>
        <v>9.3035714285714164</v>
      </c>
      <c r="D35" s="19">
        <f t="shared" si="1"/>
        <v>-9.3035714285714164</v>
      </c>
      <c r="E35" s="19">
        <f t="shared" si="2"/>
        <v>86.55644132653039</v>
      </c>
      <c r="F35" s="18">
        <f t="shared" si="4"/>
        <v>128</v>
      </c>
      <c r="G35" s="39">
        <f t="shared" si="3"/>
        <v>198.19929846938737</v>
      </c>
      <c r="H35" s="18">
        <f t="shared" si="6"/>
        <v>129</v>
      </c>
      <c r="I35" s="39">
        <f t="shared" si="5"/>
        <v>188.89572704081596</v>
      </c>
      <c r="J35" s="18">
        <f t="shared" si="8"/>
        <v>137</v>
      </c>
      <c r="K35" s="39">
        <f t="shared" si="7"/>
        <v>114.46715561224464</v>
      </c>
      <c r="L35" s="18">
        <f t="shared" si="10"/>
        <v>154</v>
      </c>
      <c r="M35" s="39">
        <f t="shared" si="9"/>
        <v>-43.693558673469447</v>
      </c>
      <c r="N35" s="18">
        <f t="shared" si="12"/>
        <v>150</v>
      </c>
      <c r="O35" s="39">
        <f t="shared" si="11"/>
        <v>-6.4792729591837785</v>
      </c>
      <c r="P35" s="18">
        <f t="shared" si="14"/>
        <v>143</v>
      </c>
      <c r="Q35" s="39">
        <f t="shared" si="13"/>
        <v>58.645727040816134</v>
      </c>
      <c r="R35" s="18">
        <f t="shared" si="16"/>
        <v>139</v>
      </c>
      <c r="S35" s="39">
        <f t="shared" si="15"/>
        <v>95.860012755101806</v>
      </c>
      <c r="T35" s="18">
        <f t="shared" si="21"/>
        <v>188</v>
      </c>
      <c r="U35" s="39">
        <f t="shared" si="17"/>
        <v>-360.01498724489761</v>
      </c>
      <c r="V35" s="18">
        <f t="shared" si="23"/>
        <v>176</v>
      </c>
      <c r="W35" s="39">
        <f t="shared" si="22"/>
        <v>-248.37213010204061</v>
      </c>
      <c r="X35" s="18">
        <f t="shared" si="25"/>
        <v>168</v>
      </c>
      <c r="Y35" s="39">
        <f t="shared" si="24"/>
        <v>-173.94355867346928</v>
      </c>
      <c r="Z35" s="18">
        <f t="shared" si="27"/>
        <v>138</v>
      </c>
      <c r="AA35" s="39">
        <f t="shared" si="26"/>
        <v>105.16358418367322</v>
      </c>
      <c r="AB35" s="18">
        <f t="shared" si="29"/>
        <v>137</v>
      </c>
      <c r="AC35" s="39">
        <f t="shared" si="28"/>
        <v>114.46715561224464</v>
      </c>
    </row>
    <row r="36" spans="1:29" x14ac:dyDescent="0.25">
      <c r="A36" t="s">
        <v>14</v>
      </c>
      <c r="B36" s="6">
        <v>143</v>
      </c>
      <c r="C36" s="19">
        <f t="shared" ref="C36:C59" si="30">ABS(B36-$AF$4)</f>
        <v>6.3035714285714164</v>
      </c>
      <c r="D36" s="19">
        <f t="shared" ref="D36:D59" si="31">B36-$AF$4</f>
        <v>-6.3035714285714164</v>
      </c>
      <c r="E36" s="19">
        <f t="shared" ref="E36:E59" si="32">(B36-$AF$4)^2</f>
        <v>39.735012755101884</v>
      </c>
      <c r="F36" s="18">
        <f t="shared" si="4"/>
        <v>140</v>
      </c>
      <c r="G36" s="39">
        <f t="shared" si="3"/>
        <v>58.645727040816134</v>
      </c>
      <c r="H36" s="18">
        <f t="shared" si="6"/>
        <v>128</v>
      </c>
      <c r="I36" s="39">
        <f t="shared" si="5"/>
        <v>134.28858418367312</v>
      </c>
      <c r="J36" s="18">
        <f t="shared" si="8"/>
        <v>129</v>
      </c>
      <c r="K36" s="39">
        <f t="shared" si="7"/>
        <v>127.98501275510172</v>
      </c>
      <c r="L36" s="18">
        <f t="shared" si="10"/>
        <v>137</v>
      </c>
      <c r="M36" s="39">
        <f t="shared" si="9"/>
        <v>77.55644132653039</v>
      </c>
      <c r="N36" s="18">
        <f t="shared" si="12"/>
        <v>154</v>
      </c>
      <c r="O36" s="39">
        <f t="shared" si="11"/>
        <v>-29.604272959183692</v>
      </c>
      <c r="P36" s="18">
        <f t="shared" si="14"/>
        <v>150</v>
      </c>
      <c r="Q36" s="39">
        <f t="shared" si="13"/>
        <v>-4.3899872448980277</v>
      </c>
      <c r="R36" s="18">
        <f t="shared" si="16"/>
        <v>143</v>
      </c>
      <c r="S36" s="39">
        <f t="shared" si="15"/>
        <v>39.735012755101884</v>
      </c>
      <c r="T36" s="18">
        <f t="shared" si="21"/>
        <v>139</v>
      </c>
      <c r="U36" s="39">
        <f t="shared" si="17"/>
        <v>64.949298469387557</v>
      </c>
      <c r="V36" s="18">
        <f t="shared" si="23"/>
        <v>188</v>
      </c>
      <c r="W36" s="39">
        <f t="shared" si="22"/>
        <v>-243.92570153061186</v>
      </c>
      <c r="X36" s="18">
        <f t="shared" si="25"/>
        <v>176</v>
      </c>
      <c r="Y36" s="39">
        <f t="shared" si="24"/>
        <v>-168.28284438775486</v>
      </c>
      <c r="Z36" s="18">
        <f t="shared" si="27"/>
        <v>168</v>
      </c>
      <c r="AA36" s="39">
        <f t="shared" si="26"/>
        <v>-117.85427295918352</v>
      </c>
      <c r="AB36" s="18">
        <f t="shared" si="29"/>
        <v>138</v>
      </c>
      <c r="AC36" s="39">
        <f t="shared" si="28"/>
        <v>71.252869897958973</v>
      </c>
    </row>
    <row r="37" spans="1:29" x14ac:dyDescent="0.25">
      <c r="A37" t="s">
        <v>15</v>
      </c>
      <c r="B37" s="6">
        <v>151</v>
      </c>
      <c r="C37" s="19">
        <f t="shared" si="30"/>
        <v>1.6964285714285836</v>
      </c>
      <c r="D37" s="19">
        <f t="shared" si="31"/>
        <v>1.6964285714285836</v>
      </c>
      <c r="E37" s="19">
        <f t="shared" si="32"/>
        <v>2.8778698979592252</v>
      </c>
      <c r="F37" s="18">
        <f t="shared" si="4"/>
        <v>143</v>
      </c>
      <c r="G37" s="39">
        <f t="shared" ref="G37:G59" si="33">$D37*(F37-$AF$4)</f>
        <v>-10.693558673469443</v>
      </c>
      <c r="H37" s="18">
        <f t="shared" si="6"/>
        <v>140</v>
      </c>
      <c r="I37" s="39">
        <f t="shared" si="5"/>
        <v>-15.782844387755194</v>
      </c>
      <c r="J37" s="18">
        <f t="shared" si="8"/>
        <v>128</v>
      </c>
      <c r="K37" s="39">
        <f t="shared" si="7"/>
        <v>-36.139987244898201</v>
      </c>
      <c r="L37" s="18">
        <f t="shared" si="10"/>
        <v>129</v>
      </c>
      <c r="M37" s="39">
        <f t="shared" si="9"/>
        <v>-34.443558673469617</v>
      </c>
      <c r="N37" s="18">
        <f t="shared" si="12"/>
        <v>137</v>
      </c>
      <c r="O37" s="39">
        <f t="shared" si="11"/>
        <v>-20.872130102040945</v>
      </c>
      <c r="P37" s="18">
        <f t="shared" si="14"/>
        <v>154</v>
      </c>
      <c r="Q37" s="39">
        <f t="shared" si="13"/>
        <v>7.9671556122449756</v>
      </c>
      <c r="R37" s="18">
        <f t="shared" si="16"/>
        <v>150</v>
      </c>
      <c r="S37" s="39">
        <f t="shared" si="15"/>
        <v>1.1814413265306414</v>
      </c>
      <c r="T37" s="18">
        <f t="shared" si="21"/>
        <v>143</v>
      </c>
      <c r="U37" s="39">
        <f t="shared" si="17"/>
        <v>-10.693558673469443</v>
      </c>
      <c r="V37" s="18">
        <f t="shared" si="23"/>
        <v>139</v>
      </c>
      <c r="W37" s="39">
        <f t="shared" si="22"/>
        <v>-17.479272959183778</v>
      </c>
      <c r="X37" s="18">
        <f t="shared" si="25"/>
        <v>188</v>
      </c>
      <c r="Y37" s="39">
        <f t="shared" si="24"/>
        <v>65.645727040816823</v>
      </c>
      <c r="Z37" s="18">
        <f t="shared" si="27"/>
        <v>176</v>
      </c>
      <c r="AA37" s="39">
        <f t="shared" si="26"/>
        <v>45.288584183673812</v>
      </c>
      <c r="AB37" s="18">
        <f t="shared" si="29"/>
        <v>168</v>
      </c>
      <c r="AC37" s="39">
        <f t="shared" si="28"/>
        <v>31.717155612245147</v>
      </c>
    </row>
    <row r="38" spans="1:29" x14ac:dyDescent="0.25">
      <c r="A38" t="s">
        <v>16</v>
      </c>
      <c r="B38" s="6">
        <v>177</v>
      </c>
      <c r="C38" s="19">
        <f t="shared" si="30"/>
        <v>27.696428571428584</v>
      </c>
      <c r="D38" s="19">
        <f t="shared" si="31"/>
        <v>27.696428571428584</v>
      </c>
      <c r="E38" s="19">
        <f t="shared" si="32"/>
        <v>767.09215561224562</v>
      </c>
      <c r="F38" s="18">
        <f t="shared" si="4"/>
        <v>151</v>
      </c>
      <c r="G38" s="39">
        <f t="shared" si="33"/>
        <v>46.985012755102396</v>
      </c>
      <c r="H38" s="18">
        <f t="shared" si="6"/>
        <v>143</v>
      </c>
      <c r="I38" s="39">
        <f t="shared" ref="I38:I59" si="34">$D38*(H38-$AF$4)</f>
        <v>-174.58641581632628</v>
      </c>
      <c r="J38" s="18">
        <f t="shared" si="8"/>
        <v>140</v>
      </c>
      <c r="K38" s="39">
        <f t="shared" si="7"/>
        <v>-257.675701530612</v>
      </c>
      <c r="L38" s="18">
        <f t="shared" si="10"/>
        <v>128</v>
      </c>
      <c r="M38" s="39">
        <f t="shared" si="9"/>
        <v>-590.03284438775506</v>
      </c>
      <c r="N38" s="18">
        <f t="shared" si="12"/>
        <v>129</v>
      </c>
      <c r="O38" s="39">
        <f t="shared" si="11"/>
        <v>-562.33641581632639</v>
      </c>
      <c r="P38" s="18">
        <f t="shared" si="14"/>
        <v>137</v>
      </c>
      <c r="Q38" s="39">
        <f t="shared" si="13"/>
        <v>-340.76498724489778</v>
      </c>
      <c r="R38" s="18">
        <f t="shared" si="16"/>
        <v>154</v>
      </c>
      <c r="S38" s="39">
        <f t="shared" si="15"/>
        <v>130.07429846938814</v>
      </c>
      <c r="T38" s="18">
        <f t="shared" si="21"/>
        <v>150</v>
      </c>
      <c r="U38" s="39">
        <f t="shared" si="17"/>
        <v>19.288584183673816</v>
      </c>
      <c r="V38" s="18">
        <f t="shared" si="23"/>
        <v>143</v>
      </c>
      <c r="W38" s="39">
        <f t="shared" si="22"/>
        <v>-174.58641581632628</v>
      </c>
      <c r="X38" s="18">
        <f t="shared" si="25"/>
        <v>139</v>
      </c>
      <c r="Y38" s="39">
        <f t="shared" si="24"/>
        <v>-285.37213010204061</v>
      </c>
      <c r="Z38" s="18">
        <f t="shared" si="27"/>
        <v>188</v>
      </c>
      <c r="AA38" s="39">
        <f t="shared" si="26"/>
        <v>1071.75286989796</v>
      </c>
      <c r="AB38" s="18">
        <f t="shared" si="29"/>
        <v>176</v>
      </c>
      <c r="AC38" s="39">
        <f t="shared" si="28"/>
        <v>739.39572704081695</v>
      </c>
    </row>
    <row r="39" spans="1:29" x14ac:dyDescent="0.25">
      <c r="A39" s="20" t="s">
        <v>17</v>
      </c>
      <c r="B39" s="21">
        <v>184</v>
      </c>
      <c r="C39" s="22">
        <f t="shared" si="30"/>
        <v>34.696428571428584</v>
      </c>
      <c r="D39" s="22">
        <f t="shared" si="31"/>
        <v>34.696428571428584</v>
      </c>
      <c r="E39" s="22">
        <f t="shared" si="32"/>
        <v>1203.8421556122457</v>
      </c>
      <c r="F39" s="23">
        <f t="shared" si="4"/>
        <v>177</v>
      </c>
      <c r="G39" s="40">
        <f t="shared" si="33"/>
        <v>960.96715561224562</v>
      </c>
      <c r="H39" s="23">
        <f t="shared" si="6"/>
        <v>151</v>
      </c>
      <c r="I39" s="40">
        <f t="shared" si="34"/>
        <v>58.860012755102481</v>
      </c>
      <c r="J39" s="23">
        <f t="shared" si="8"/>
        <v>143</v>
      </c>
      <c r="K39" s="40">
        <f t="shared" ref="K39:K59" si="35">$D39*(J39-$AF$4)</f>
        <v>-218.71141581632619</v>
      </c>
      <c r="L39" s="23">
        <f t="shared" si="10"/>
        <v>140</v>
      </c>
      <c r="M39" s="40">
        <f t="shared" si="9"/>
        <v>-322.80070153061195</v>
      </c>
      <c r="N39" s="23">
        <f t="shared" si="12"/>
        <v>128</v>
      </c>
      <c r="O39" s="40">
        <f t="shared" si="11"/>
        <v>-739.15784438775495</v>
      </c>
      <c r="P39" s="23">
        <f t="shared" si="14"/>
        <v>129</v>
      </c>
      <c r="Q39" s="40">
        <f t="shared" si="13"/>
        <v>-704.46141581632639</v>
      </c>
      <c r="R39" s="23">
        <f t="shared" si="16"/>
        <v>137</v>
      </c>
      <c r="S39" s="40">
        <f t="shared" si="15"/>
        <v>-426.88998724489767</v>
      </c>
      <c r="T39" s="23">
        <f t="shared" si="21"/>
        <v>154</v>
      </c>
      <c r="U39" s="40">
        <f t="shared" si="17"/>
        <v>162.94929846938822</v>
      </c>
      <c r="V39" s="23">
        <f t="shared" si="23"/>
        <v>150</v>
      </c>
      <c r="W39" s="40">
        <f t="shared" si="22"/>
        <v>24.163584183673901</v>
      </c>
      <c r="X39" s="23">
        <f t="shared" si="25"/>
        <v>143</v>
      </c>
      <c r="Y39" s="40">
        <f t="shared" si="24"/>
        <v>-218.71141581632619</v>
      </c>
      <c r="Z39" s="23">
        <f t="shared" si="27"/>
        <v>139</v>
      </c>
      <c r="AA39" s="40">
        <f t="shared" si="26"/>
        <v>-357.4971301020405</v>
      </c>
      <c r="AB39" s="23">
        <f t="shared" si="29"/>
        <v>188</v>
      </c>
      <c r="AC39" s="40">
        <f t="shared" si="28"/>
        <v>1342.6278698979602</v>
      </c>
    </row>
    <row r="40" spans="1:29" x14ac:dyDescent="0.25">
      <c r="A40" t="s">
        <v>6</v>
      </c>
      <c r="B40" s="6">
        <v>151</v>
      </c>
      <c r="C40" s="19">
        <f t="shared" si="30"/>
        <v>1.6964285714285836</v>
      </c>
      <c r="D40" s="19">
        <f t="shared" si="31"/>
        <v>1.6964285714285836</v>
      </c>
      <c r="E40" s="19">
        <f t="shared" si="32"/>
        <v>2.8778698979592252</v>
      </c>
      <c r="F40" s="18">
        <f t="shared" si="4"/>
        <v>184</v>
      </c>
      <c r="G40" s="39">
        <f t="shared" si="33"/>
        <v>58.860012755102481</v>
      </c>
      <c r="H40" s="18">
        <f t="shared" si="6"/>
        <v>177</v>
      </c>
      <c r="I40" s="39">
        <f t="shared" si="34"/>
        <v>46.985012755102396</v>
      </c>
      <c r="J40" s="18">
        <f t="shared" si="8"/>
        <v>151</v>
      </c>
      <c r="K40" s="39">
        <f t="shared" si="35"/>
        <v>2.8778698979592252</v>
      </c>
      <c r="L40" s="18">
        <f t="shared" si="10"/>
        <v>143</v>
      </c>
      <c r="M40" s="39">
        <f t="shared" ref="M40:M59" si="36">$D40*(L40-$AF$4)</f>
        <v>-10.693558673469443</v>
      </c>
      <c r="N40" s="18">
        <f t="shared" si="12"/>
        <v>140</v>
      </c>
      <c r="O40" s="39">
        <f t="shared" si="11"/>
        <v>-15.782844387755194</v>
      </c>
      <c r="P40" s="18">
        <f t="shared" si="14"/>
        <v>128</v>
      </c>
      <c r="Q40" s="39">
        <f t="shared" si="13"/>
        <v>-36.139987244898201</v>
      </c>
      <c r="R40" s="18">
        <f t="shared" si="16"/>
        <v>129</v>
      </c>
      <c r="S40" s="39">
        <f t="shared" si="15"/>
        <v>-34.443558673469617</v>
      </c>
      <c r="T40" s="18">
        <f t="shared" si="21"/>
        <v>137</v>
      </c>
      <c r="U40" s="39">
        <f t="shared" si="17"/>
        <v>-20.872130102040945</v>
      </c>
      <c r="V40" s="18">
        <f t="shared" si="23"/>
        <v>154</v>
      </c>
      <c r="W40" s="39">
        <f t="shared" si="22"/>
        <v>7.9671556122449756</v>
      </c>
      <c r="X40" s="18">
        <f t="shared" si="25"/>
        <v>150</v>
      </c>
      <c r="Y40" s="39">
        <f t="shared" si="24"/>
        <v>1.1814413265306414</v>
      </c>
      <c r="Z40" s="18">
        <f t="shared" si="27"/>
        <v>143</v>
      </c>
      <c r="AA40" s="39">
        <f t="shared" si="26"/>
        <v>-10.693558673469443</v>
      </c>
      <c r="AB40" s="18">
        <f t="shared" si="29"/>
        <v>139</v>
      </c>
      <c r="AC40" s="39">
        <f t="shared" si="28"/>
        <v>-17.479272959183778</v>
      </c>
    </row>
    <row r="41" spans="1:29" x14ac:dyDescent="0.25">
      <c r="A41" t="s">
        <v>8</v>
      </c>
      <c r="B41" s="6">
        <v>134</v>
      </c>
      <c r="C41" s="19">
        <f t="shared" si="30"/>
        <v>15.303571428571416</v>
      </c>
      <c r="D41" s="19">
        <f t="shared" si="31"/>
        <v>-15.303571428571416</v>
      </c>
      <c r="E41" s="19">
        <f t="shared" si="32"/>
        <v>234.19929846938737</v>
      </c>
      <c r="F41" s="18">
        <f t="shared" si="4"/>
        <v>151</v>
      </c>
      <c r="G41" s="39">
        <f t="shared" si="33"/>
        <v>-25.961415816326696</v>
      </c>
      <c r="H41" s="18">
        <f t="shared" si="6"/>
        <v>184</v>
      </c>
      <c r="I41" s="39">
        <f t="shared" si="34"/>
        <v>-530.97927295918339</v>
      </c>
      <c r="J41" s="18">
        <f t="shared" si="8"/>
        <v>177</v>
      </c>
      <c r="K41" s="39">
        <f t="shared" si="35"/>
        <v>-423.8542729591835</v>
      </c>
      <c r="L41" s="18">
        <f t="shared" si="10"/>
        <v>151</v>
      </c>
      <c r="M41" s="39">
        <f t="shared" si="36"/>
        <v>-25.961415816326696</v>
      </c>
      <c r="N41" s="18">
        <f t="shared" si="12"/>
        <v>143</v>
      </c>
      <c r="O41" s="39">
        <f t="shared" ref="O41:O59" si="37">$D41*(N41-$AF$4)</f>
        <v>96.467155612244639</v>
      </c>
      <c r="P41" s="18">
        <f t="shared" si="14"/>
        <v>140</v>
      </c>
      <c r="Q41" s="39">
        <f t="shared" si="13"/>
        <v>142.37786989795887</v>
      </c>
      <c r="R41" s="18">
        <f t="shared" si="16"/>
        <v>128</v>
      </c>
      <c r="S41" s="39">
        <f t="shared" si="15"/>
        <v>326.02072704081587</v>
      </c>
      <c r="T41" s="18">
        <f t="shared" si="21"/>
        <v>129</v>
      </c>
      <c r="U41" s="39">
        <f t="shared" si="17"/>
        <v>310.71715561224448</v>
      </c>
      <c r="V41" s="18">
        <f t="shared" si="23"/>
        <v>137</v>
      </c>
      <c r="W41" s="39">
        <f t="shared" si="22"/>
        <v>188.28858418367312</v>
      </c>
      <c r="X41" s="18">
        <f t="shared" si="25"/>
        <v>154</v>
      </c>
      <c r="Y41" s="39">
        <f t="shared" si="24"/>
        <v>-71.872130102040941</v>
      </c>
      <c r="Z41" s="18">
        <f t="shared" si="27"/>
        <v>150</v>
      </c>
      <c r="AA41" s="39">
        <f t="shared" si="26"/>
        <v>-10.657844387755279</v>
      </c>
      <c r="AB41" s="18">
        <f t="shared" si="29"/>
        <v>143</v>
      </c>
      <c r="AC41" s="39">
        <f t="shared" si="28"/>
        <v>96.467155612244639</v>
      </c>
    </row>
    <row r="42" spans="1:29" x14ac:dyDescent="0.25">
      <c r="A42" t="s">
        <v>9</v>
      </c>
      <c r="B42" s="6">
        <v>164</v>
      </c>
      <c r="C42" s="19">
        <f t="shared" si="30"/>
        <v>14.696428571428584</v>
      </c>
      <c r="D42" s="19">
        <f t="shared" si="31"/>
        <v>14.696428571428584</v>
      </c>
      <c r="E42" s="19">
        <f t="shared" si="32"/>
        <v>215.98501275510239</v>
      </c>
      <c r="F42" s="18">
        <f t="shared" si="4"/>
        <v>134</v>
      </c>
      <c r="G42" s="39">
        <f t="shared" si="33"/>
        <v>-224.90784438775512</v>
      </c>
      <c r="H42" s="18">
        <f t="shared" si="6"/>
        <v>151</v>
      </c>
      <c r="I42" s="39">
        <f t="shared" si="34"/>
        <v>24.931441326530813</v>
      </c>
      <c r="J42" s="18">
        <f t="shared" si="8"/>
        <v>184</v>
      </c>
      <c r="K42" s="39">
        <f t="shared" si="35"/>
        <v>509.91358418367406</v>
      </c>
      <c r="L42" s="18">
        <f t="shared" si="10"/>
        <v>177</v>
      </c>
      <c r="M42" s="39">
        <f t="shared" si="36"/>
        <v>407.038584183674</v>
      </c>
      <c r="N42" s="18">
        <f t="shared" si="12"/>
        <v>151</v>
      </c>
      <c r="O42" s="39">
        <f t="shared" si="37"/>
        <v>24.931441326530813</v>
      </c>
      <c r="P42" s="18">
        <f t="shared" si="14"/>
        <v>143</v>
      </c>
      <c r="Q42" s="39">
        <f t="shared" ref="Q42:Q59" si="38">$D42*(P42-$AF$4)</f>
        <v>-92.639987244897853</v>
      </c>
      <c r="R42" s="18">
        <f t="shared" si="16"/>
        <v>140</v>
      </c>
      <c r="S42" s="39">
        <f t="shared" si="15"/>
        <v>-136.72927295918362</v>
      </c>
      <c r="T42" s="18">
        <f t="shared" si="21"/>
        <v>128</v>
      </c>
      <c r="U42" s="39">
        <f t="shared" si="17"/>
        <v>-313.08641581632662</v>
      </c>
      <c r="V42" s="18">
        <f t="shared" si="23"/>
        <v>129</v>
      </c>
      <c r="W42" s="39">
        <f t="shared" si="22"/>
        <v>-298.38998724489801</v>
      </c>
      <c r="X42" s="18">
        <f t="shared" si="25"/>
        <v>137</v>
      </c>
      <c r="Y42" s="39">
        <f t="shared" si="24"/>
        <v>-180.81855867346937</v>
      </c>
      <c r="Z42" s="18">
        <f t="shared" si="27"/>
        <v>154</v>
      </c>
      <c r="AA42" s="39">
        <f t="shared" si="26"/>
        <v>69.020727040816567</v>
      </c>
      <c r="AB42" s="18">
        <f t="shared" si="29"/>
        <v>150</v>
      </c>
      <c r="AC42" s="39">
        <f t="shared" si="28"/>
        <v>10.235012755102229</v>
      </c>
    </row>
    <row r="43" spans="1:29" x14ac:dyDescent="0.25">
      <c r="A43" t="s">
        <v>7</v>
      </c>
      <c r="B43" s="6">
        <v>126</v>
      </c>
      <c r="C43" s="19">
        <f t="shared" si="30"/>
        <v>23.303571428571416</v>
      </c>
      <c r="D43" s="19">
        <f t="shared" si="31"/>
        <v>-23.303571428571416</v>
      </c>
      <c r="E43" s="19">
        <f t="shared" si="32"/>
        <v>543.05644132653003</v>
      </c>
      <c r="F43" s="18">
        <f t="shared" si="4"/>
        <v>164</v>
      </c>
      <c r="G43" s="39">
        <f t="shared" si="33"/>
        <v>-342.47927295918379</v>
      </c>
      <c r="H43" s="18">
        <f t="shared" si="6"/>
        <v>134</v>
      </c>
      <c r="I43" s="39">
        <f t="shared" si="34"/>
        <v>356.6278698979587</v>
      </c>
      <c r="J43" s="18">
        <f t="shared" si="8"/>
        <v>151</v>
      </c>
      <c r="K43" s="39">
        <f t="shared" si="35"/>
        <v>-39.532844387755368</v>
      </c>
      <c r="L43" s="18">
        <f t="shared" si="10"/>
        <v>184</v>
      </c>
      <c r="M43" s="39">
        <f t="shared" si="36"/>
        <v>-808.55070153061206</v>
      </c>
      <c r="N43" s="18">
        <f t="shared" si="12"/>
        <v>177</v>
      </c>
      <c r="O43" s="39">
        <f t="shared" si="37"/>
        <v>-645.42570153061217</v>
      </c>
      <c r="P43" s="18">
        <f t="shared" si="14"/>
        <v>151</v>
      </c>
      <c r="Q43" s="39">
        <f t="shared" si="38"/>
        <v>-39.532844387755368</v>
      </c>
      <c r="R43" s="18">
        <f t="shared" si="16"/>
        <v>143</v>
      </c>
      <c r="S43" s="39">
        <f t="shared" ref="S43:S59" si="39">$D43*(R43-$AF$4)</f>
        <v>146.89572704081596</v>
      </c>
      <c r="T43" s="18">
        <f t="shared" si="21"/>
        <v>140</v>
      </c>
      <c r="U43" s="39">
        <f t="shared" si="17"/>
        <v>216.80644132653021</v>
      </c>
      <c r="V43" s="18">
        <f t="shared" si="23"/>
        <v>128</v>
      </c>
      <c r="W43" s="39">
        <f t="shared" si="22"/>
        <v>496.4492984693872</v>
      </c>
      <c r="X43" s="18">
        <f t="shared" si="25"/>
        <v>129</v>
      </c>
      <c r="Y43" s="39">
        <f t="shared" si="24"/>
        <v>473.14572704081581</v>
      </c>
      <c r="Z43" s="18">
        <f t="shared" si="27"/>
        <v>137</v>
      </c>
      <c r="AA43" s="39">
        <f t="shared" si="26"/>
        <v>286.71715561224448</v>
      </c>
      <c r="AB43" s="18">
        <f t="shared" si="29"/>
        <v>154</v>
      </c>
      <c r="AC43" s="39">
        <f t="shared" si="28"/>
        <v>-109.44355867346961</v>
      </c>
    </row>
    <row r="44" spans="1:29" x14ac:dyDescent="0.25">
      <c r="A44" t="s">
        <v>10</v>
      </c>
      <c r="B44" s="6">
        <v>131</v>
      </c>
      <c r="C44" s="19">
        <f t="shared" si="30"/>
        <v>18.303571428571416</v>
      </c>
      <c r="D44" s="19">
        <f t="shared" si="31"/>
        <v>-18.303571428571416</v>
      </c>
      <c r="E44" s="19">
        <f t="shared" si="32"/>
        <v>335.02072704081587</v>
      </c>
      <c r="F44" s="18">
        <f t="shared" si="4"/>
        <v>126</v>
      </c>
      <c r="G44" s="39">
        <f t="shared" si="33"/>
        <v>426.53858418367298</v>
      </c>
      <c r="H44" s="18">
        <f t="shared" si="6"/>
        <v>164</v>
      </c>
      <c r="I44" s="39">
        <f t="shared" si="34"/>
        <v>-268.99713010204084</v>
      </c>
      <c r="J44" s="18">
        <f t="shared" si="8"/>
        <v>134</v>
      </c>
      <c r="K44" s="39">
        <f t="shared" si="35"/>
        <v>280.11001275510165</v>
      </c>
      <c r="L44" s="18">
        <f t="shared" si="10"/>
        <v>151</v>
      </c>
      <c r="M44" s="39">
        <f t="shared" si="36"/>
        <v>-31.050701530612447</v>
      </c>
      <c r="N44" s="18">
        <f t="shared" si="12"/>
        <v>184</v>
      </c>
      <c r="O44" s="39">
        <f t="shared" si="37"/>
        <v>-635.06855867346917</v>
      </c>
      <c r="P44" s="18">
        <f t="shared" si="14"/>
        <v>177</v>
      </c>
      <c r="Q44" s="39">
        <f t="shared" si="38"/>
        <v>-506.94355867346928</v>
      </c>
      <c r="R44" s="18">
        <f t="shared" si="16"/>
        <v>151</v>
      </c>
      <c r="S44" s="39">
        <f t="shared" si="39"/>
        <v>-31.050701530612447</v>
      </c>
      <c r="T44" s="18">
        <f t="shared" si="21"/>
        <v>143</v>
      </c>
      <c r="U44" s="39">
        <f t="shared" si="17"/>
        <v>115.37786989795889</v>
      </c>
      <c r="V44" s="18">
        <f t="shared" si="23"/>
        <v>140</v>
      </c>
      <c r="W44" s="39">
        <f t="shared" si="22"/>
        <v>170.28858418367312</v>
      </c>
      <c r="X44" s="18">
        <f t="shared" si="25"/>
        <v>128</v>
      </c>
      <c r="Y44" s="39">
        <f t="shared" si="24"/>
        <v>389.93144132653015</v>
      </c>
      <c r="Z44" s="18">
        <f t="shared" si="27"/>
        <v>129</v>
      </c>
      <c r="AA44" s="39">
        <f t="shared" si="26"/>
        <v>371.6278698979587</v>
      </c>
      <c r="AB44" s="18">
        <f t="shared" si="29"/>
        <v>137</v>
      </c>
      <c r="AC44" s="39">
        <f t="shared" si="28"/>
        <v>225.19929846938737</v>
      </c>
    </row>
    <row r="45" spans="1:29" x14ac:dyDescent="0.25">
      <c r="A45" t="s">
        <v>11</v>
      </c>
      <c r="B45" s="6">
        <v>125</v>
      </c>
      <c r="C45" s="19">
        <f t="shared" si="30"/>
        <v>24.303571428571416</v>
      </c>
      <c r="D45" s="19">
        <f t="shared" si="31"/>
        <v>-24.303571428571416</v>
      </c>
      <c r="E45" s="19">
        <f t="shared" si="32"/>
        <v>590.66358418367292</v>
      </c>
      <c r="F45" s="18">
        <f t="shared" si="4"/>
        <v>131</v>
      </c>
      <c r="G45" s="39">
        <f t="shared" si="33"/>
        <v>444.84215561224437</v>
      </c>
      <c r="H45" s="18">
        <f t="shared" si="6"/>
        <v>126</v>
      </c>
      <c r="I45" s="39">
        <f t="shared" si="34"/>
        <v>566.36001275510148</v>
      </c>
      <c r="J45" s="18">
        <f t="shared" si="8"/>
        <v>164</v>
      </c>
      <c r="K45" s="39">
        <f t="shared" si="35"/>
        <v>-357.17570153061234</v>
      </c>
      <c r="L45" s="18">
        <f t="shared" si="10"/>
        <v>134</v>
      </c>
      <c r="M45" s="39">
        <f t="shared" si="36"/>
        <v>371.93144132653015</v>
      </c>
      <c r="N45" s="18">
        <f t="shared" si="12"/>
        <v>151</v>
      </c>
      <c r="O45" s="39">
        <f t="shared" si="37"/>
        <v>-41.229272959183952</v>
      </c>
      <c r="P45" s="18">
        <f t="shared" si="14"/>
        <v>184</v>
      </c>
      <c r="Q45" s="39">
        <f t="shared" si="38"/>
        <v>-843.24713010204073</v>
      </c>
      <c r="R45" s="18">
        <f t="shared" si="16"/>
        <v>177</v>
      </c>
      <c r="S45" s="39">
        <f t="shared" si="39"/>
        <v>-673.12213010204073</v>
      </c>
      <c r="T45" s="18">
        <f t="shared" si="21"/>
        <v>151</v>
      </c>
      <c r="U45" s="39">
        <f t="shared" si="17"/>
        <v>-41.229272959183952</v>
      </c>
      <c r="V45" s="18">
        <f t="shared" si="23"/>
        <v>143</v>
      </c>
      <c r="W45" s="39">
        <f t="shared" si="22"/>
        <v>153.19929846938737</v>
      </c>
      <c r="X45" s="18">
        <f t="shared" si="25"/>
        <v>140</v>
      </c>
      <c r="Y45" s="39">
        <f t="shared" si="24"/>
        <v>226.11001275510162</v>
      </c>
      <c r="Z45" s="18">
        <f t="shared" si="27"/>
        <v>128</v>
      </c>
      <c r="AA45" s="39">
        <f t="shared" si="26"/>
        <v>517.75286989795859</v>
      </c>
      <c r="AB45" s="18">
        <f t="shared" si="29"/>
        <v>129</v>
      </c>
      <c r="AC45" s="39">
        <f t="shared" si="28"/>
        <v>493.4492984693872</v>
      </c>
    </row>
    <row r="46" spans="1:29" x14ac:dyDescent="0.25">
      <c r="A46" t="s">
        <v>12</v>
      </c>
      <c r="B46" s="6">
        <v>127</v>
      </c>
      <c r="C46" s="19">
        <f t="shared" si="30"/>
        <v>22.303571428571416</v>
      </c>
      <c r="D46" s="19">
        <f t="shared" si="31"/>
        <v>-22.303571428571416</v>
      </c>
      <c r="E46" s="19">
        <f t="shared" si="32"/>
        <v>497.4492984693872</v>
      </c>
      <c r="F46" s="18">
        <f t="shared" si="4"/>
        <v>125</v>
      </c>
      <c r="G46" s="39">
        <f t="shared" si="33"/>
        <v>542.05644132653003</v>
      </c>
      <c r="H46" s="18">
        <f t="shared" si="6"/>
        <v>131</v>
      </c>
      <c r="I46" s="39">
        <f t="shared" si="34"/>
        <v>408.23501275510154</v>
      </c>
      <c r="J46" s="18">
        <f t="shared" si="8"/>
        <v>126</v>
      </c>
      <c r="K46" s="39">
        <f t="shared" si="35"/>
        <v>519.75286989795859</v>
      </c>
      <c r="L46" s="18">
        <f t="shared" si="10"/>
        <v>164</v>
      </c>
      <c r="M46" s="39">
        <f t="shared" si="36"/>
        <v>-327.78284438775518</v>
      </c>
      <c r="N46" s="18">
        <f t="shared" si="12"/>
        <v>134</v>
      </c>
      <c r="O46" s="39">
        <f t="shared" si="37"/>
        <v>341.32429846938732</v>
      </c>
      <c r="P46" s="18">
        <f t="shared" si="14"/>
        <v>151</v>
      </c>
      <c r="Q46" s="39">
        <f t="shared" si="38"/>
        <v>-37.836415816326785</v>
      </c>
      <c r="R46" s="18">
        <f t="shared" si="16"/>
        <v>184</v>
      </c>
      <c r="S46" s="39">
        <f t="shared" si="39"/>
        <v>-773.8542729591835</v>
      </c>
      <c r="T46" s="18">
        <f t="shared" si="21"/>
        <v>177</v>
      </c>
      <c r="U46" s="39">
        <f t="shared" si="17"/>
        <v>-617.72927295918362</v>
      </c>
      <c r="V46" s="18">
        <f t="shared" si="23"/>
        <v>151</v>
      </c>
      <c r="W46" s="39">
        <f t="shared" si="22"/>
        <v>-37.836415816326785</v>
      </c>
      <c r="X46" s="18">
        <f t="shared" si="25"/>
        <v>143</v>
      </c>
      <c r="Y46" s="39">
        <f t="shared" si="24"/>
        <v>140.59215561224454</v>
      </c>
      <c r="Z46" s="18">
        <f t="shared" si="27"/>
        <v>140</v>
      </c>
      <c r="AA46" s="39">
        <f t="shared" si="26"/>
        <v>207.50286989795879</v>
      </c>
      <c r="AB46" s="18">
        <f t="shared" si="29"/>
        <v>128</v>
      </c>
      <c r="AC46" s="39">
        <f t="shared" si="28"/>
        <v>475.14572704081581</v>
      </c>
    </row>
    <row r="47" spans="1:29" x14ac:dyDescent="0.25">
      <c r="A47" t="s">
        <v>13</v>
      </c>
      <c r="B47" s="6">
        <v>143</v>
      </c>
      <c r="C47" s="19">
        <f t="shared" si="30"/>
        <v>6.3035714285714164</v>
      </c>
      <c r="D47" s="19">
        <f t="shared" si="31"/>
        <v>-6.3035714285714164</v>
      </c>
      <c r="E47" s="19">
        <f t="shared" si="32"/>
        <v>39.735012755101884</v>
      </c>
      <c r="F47" s="18">
        <f t="shared" si="4"/>
        <v>127</v>
      </c>
      <c r="G47" s="39">
        <f t="shared" si="33"/>
        <v>140.59215561224454</v>
      </c>
      <c r="H47" s="18">
        <f t="shared" si="6"/>
        <v>125</v>
      </c>
      <c r="I47" s="39">
        <f t="shared" si="34"/>
        <v>153.19929846938737</v>
      </c>
      <c r="J47" s="18">
        <f t="shared" si="8"/>
        <v>131</v>
      </c>
      <c r="K47" s="39">
        <f t="shared" si="35"/>
        <v>115.37786989795889</v>
      </c>
      <c r="L47" s="18">
        <f t="shared" si="10"/>
        <v>126</v>
      </c>
      <c r="M47" s="39">
        <f t="shared" si="36"/>
        <v>146.89572704081596</v>
      </c>
      <c r="N47" s="18">
        <f t="shared" si="12"/>
        <v>164</v>
      </c>
      <c r="O47" s="39">
        <f t="shared" si="37"/>
        <v>-92.639987244897853</v>
      </c>
      <c r="P47" s="18">
        <f t="shared" si="14"/>
        <v>134</v>
      </c>
      <c r="Q47" s="39">
        <f t="shared" si="38"/>
        <v>96.467155612244639</v>
      </c>
      <c r="R47" s="18">
        <f t="shared" si="16"/>
        <v>151</v>
      </c>
      <c r="S47" s="39">
        <f t="shared" si="39"/>
        <v>-10.693558673469443</v>
      </c>
      <c r="T47" s="18">
        <f t="shared" si="21"/>
        <v>184</v>
      </c>
      <c r="U47" s="39">
        <f t="shared" si="17"/>
        <v>-218.71141581632619</v>
      </c>
      <c r="V47" s="18">
        <f t="shared" si="23"/>
        <v>177</v>
      </c>
      <c r="W47" s="39">
        <f t="shared" si="22"/>
        <v>-174.58641581632628</v>
      </c>
      <c r="X47" s="18">
        <f t="shared" si="25"/>
        <v>151</v>
      </c>
      <c r="Y47" s="39">
        <f t="shared" si="24"/>
        <v>-10.693558673469443</v>
      </c>
      <c r="Z47" s="18">
        <f t="shared" si="27"/>
        <v>143</v>
      </c>
      <c r="AA47" s="39">
        <f t="shared" si="26"/>
        <v>39.735012755101884</v>
      </c>
      <c r="AB47" s="18">
        <f t="shared" si="29"/>
        <v>140</v>
      </c>
      <c r="AC47" s="39">
        <f t="shared" si="28"/>
        <v>58.645727040816134</v>
      </c>
    </row>
    <row r="48" spans="1:29" x14ac:dyDescent="0.25">
      <c r="A48" t="s">
        <v>14</v>
      </c>
      <c r="B48" s="6">
        <v>143</v>
      </c>
      <c r="C48" s="19">
        <f t="shared" si="30"/>
        <v>6.3035714285714164</v>
      </c>
      <c r="D48" s="19">
        <f t="shared" si="31"/>
        <v>-6.3035714285714164</v>
      </c>
      <c r="E48" s="19">
        <f t="shared" si="32"/>
        <v>39.735012755101884</v>
      </c>
      <c r="F48" s="18">
        <f t="shared" si="4"/>
        <v>143</v>
      </c>
      <c r="G48" s="39">
        <f t="shared" si="33"/>
        <v>39.735012755101884</v>
      </c>
      <c r="H48" s="18">
        <f t="shared" si="6"/>
        <v>127</v>
      </c>
      <c r="I48" s="39">
        <f t="shared" si="34"/>
        <v>140.59215561224454</v>
      </c>
      <c r="J48" s="18">
        <f t="shared" si="8"/>
        <v>125</v>
      </c>
      <c r="K48" s="39">
        <f t="shared" si="35"/>
        <v>153.19929846938737</v>
      </c>
      <c r="L48" s="18">
        <f t="shared" si="10"/>
        <v>131</v>
      </c>
      <c r="M48" s="39">
        <f t="shared" si="36"/>
        <v>115.37786989795889</v>
      </c>
      <c r="N48" s="18">
        <f t="shared" si="12"/>
        <v>126</v>
      </c>
      <c r="O48" s="39">
        <f t="shared" si="37"/>
        <v>146.89572704081596</v>
      </c>
      <c r="P48" s="18">
        <f t="shared" si="14"/>
        <v>164</v>
      </c>
      <c r="Q48" s="39">
        <f t="shared" si="38"/>
        <v>-92.639987244897853</v>
      </c>
      <c r="R48" s="18">
        <f t="shared" si="16"/>
        <v>134</v>
      </c>
      <c r="S48" s="39">
        <f t="shared" si="39"/>
        <v>96.467155612244639</v>
      </c>
      <c r="T48" s="18">
        <f t="shared" si="21"/>
        <v>151</v>
      </c>
      <c r="U48" s="39">
        <f t="shared" si="17"/>
        <v>-10.693558673469443</v>
      </c>
      <c r="V48" s="18">
        <f t="shared" si="23"/>
        <v>184</v>
      </c>
      <c r="W48" s="39">
        <f t="shared" si="22"/>
        <v>-218.71141581632619</v>
      </c>
      <c r="X48" s="18">
        <f t="shared" si="25"/>
        <v>177</v>
      </c>
      <c r="Y48" s="39">
        <f t="shared" si="24"/>
        <v>-174.58641581632628</v>
      </c>
      <c r="Z48" s="18">
        <f t="shared" si="27"/>
        <v>151</v>
      </c>
      <c r="AA48" s="39">
        <f t="shared" si="26"/>
        <v>-10.693558673469443</v>
      </c>
      <c r="AB48" s="18">
        <f t="shared" si="29"/>
        <v>143</v>
      </c>
      <c r="AC48" s="39">
        <f t="shared" si="28"/>
        <v>39.735012755101884</v>
      </c>
    </row>
    <row r="49" spans="1:29" x14ac:dyDescent="0.25">
      <c r="A49" t="s">
        <v>15</v>
      </c>
      <c r="B49" s="6">
        <v>160</v>
      </c>
      <c r="C49" s="19">
        <f t="shared" si="30"/>
        <v>10.696428571428584</v>
      </c>
      <c r="D49" s="19">
        <f t="shared" si="31"/>
        <v>10.696428571428584</v>
      </c>
      <c r="E49" s="19">
        <f t="shared" si="32"/>
        <v>114.41358418367373</v>
      </c>
      <c r="F49" s="18">
        <f t="shared" si="4"/>
        <v>143</v>
      </c>
      <c r="G49" s="39">
        <f t="shared" si="33"/>
        <v>-67.425701530612187</v>
      </c>
      <c r="H49" s="18">
        <f t="shared" si="6"/>
        <v>143</v>
      </c>
      <c r="I49" s="39">
        <f t="shared" si="34"/>
        <v>-67.425701530612187</v>
      </c>
      <c r="J49" s="18">
        <f t="shared" si="8"/>
        <v>127</v>
      </c>
      <c r="K49" s="39">
        <f t="shared" si="35"/>
        <v>-238.56855867346954</v>
      </c>
      <c r="L49" s="18">
        <f t="shared" si="10"/>
        <v>125</v>
      </c>
      <c r="M49" s="39">
        <f t="shared" si="36"/>
        <v>-259.96141581632668</v>
      </c>
      <c r="N49" s="18">
        <f t="shared" si="12"/>
        <v>131</v>
      </c>
      <c r="O49" s="39">
        <f t="shared" si="37"/>
        <v>-195.7828443877552</v>
      </c>
      <c r="P49" s="18">
        <f t="shared" si="14"/>
        <v>126</v>
      </c>
      <c r="Q49" s="39">
        <f t="shared" si="38"/>
        <v>-249.26498724489812</v>
      </c>
      <c r="R49" s="18">
        <f t="shared" si="16"/>
        <v>164</v>
      </c>
      <c r="S49" s="39">
        <f t="shared" si="39"/>
        <v>157.19929846938805</v>
      </c>
      <c r="T49" s="18">
        <f t="shared" si="21"/>
        <v>134</v>
      </c>
      <c r="U49" s="39">
        <f t="shared" si="17"/>
        <v>-163.69355867346945</v>
      </c>
      <c r="V49" s="18">
        <f t="shared" si="23"/>
        <v>151</v>
      </c>
      <c r="W49" s="39">
        <f t="shared" si="22"/>
        <v>18.145727040816478</v>
      </c>
      <c r="X49" s="18">
        <f t="shared" si="25"/>
        <v>184</v>
      </c>
      <c r="Y49" s="39">
        <f t="shared" si="24"/>
        <v>371.12786989795973</v>
      </c>
      <c r="Z49" s="18">
        <f t="shared" si="27"/>
        <v>177</v>
      </c>
      <c r="AA49" s="39">
        <f t="shared" si="26"/>
        <v>296.25286989795967</v>
      </c>
      <c r="AB49" s="18">
        <f t="shared" si="29"/>
        <v>151</v>
      </c>
      <c r="AC49" s="39">
        <f t="shared" si="28"/>
        <v>18.145727040816478</v>
      </c>
    </row>
    <row r="50" spans="1:29" x14ac:dyDescent="0.25">
      <c r="A50" t="s">
        <v>16</v>
      </c>
      <c r="B50" s="6">
        <v>190</v>
      </c>
      <c r="C50" s="19">
        <f t="shared" si="30"/>
        <v>40.696428571428584</v>
      </c>
      <c r="D50" s="19">
        <f t="shared" si="31"/>
        <v>40.696428571428584</v>
      </c>
      <c r="E50" s="19">
        <f t="shared" si="32"/>
        <v>1656.1992984693889</v>
      </c>
      <c r="F50" s="18">
        <f t="shared" si="4"/>
        <v>160</v>
      </c>
      <c r="G50" s="39">
        <f t="shared" si="33"/>
        <v>435.30644132653123</v>
      </c>
      <c r="H50" s="18">
        <f t="shared" si="6"/>
        <v>143</v>
      </c>
      <c r="I50" s="39">
        <f t="shared" si="34"/>
        <v>-256.53284438775466</v>
      </c>
      <c r="J50" s="18">
        <f t="shared" si="8"/>
        <v>143</v>
      </c>
      <c r="K50" s="39">
        <f t="shared" si="35"/>
        <v>-256.53284438775466</v>
      </c>
      <c r="L50" s="18">
        <f t="shared" si="10"/>
        <v>127</v>
      </c>
      <c r="M50" s="39">
        <f t="shared" si="36"/>
        <v>-907.67570153061206</v>
      </c>
      <c r="N50" s="18">
        <f t="shared" si="12"/>
        <v>125</v>
      </c>
      <c r="O50" s="39">
        <f t="shared" si="37"/>
        <v>-989.06855867346917</v>
      </c>
      <c r="P50" s="18">
        <f t="shared" si="14"/>
        <v>131</v>
      </c>
      <c r="Q50" s="39">
        <f t="shared" si="38"/>
        <v>-744.88998724489772</v>
      </c>
      <c r="R50" s="18">
        <f t="shared" si="16"/>
        <v>126</v>
      </c>
      <c r="S50" s="39">
        <f t="shared" si="39"/>
        <v>-948.37213010204061</v>
      </c>
      <c r="T50" s="18">
        <f t="shared" si="21"/>
        <v>164</v>
      </c>
      <c r="U50" s="39">
        <f t="shared" si="17"/>
        <v>598.09215561224562</v>
      </c>
      <c r="V50" s="18">
        <f t="shared" si="23"/>
        <v>134</v>
      </c>
      <c r="W50" s="39">
        <f t="shared" si="22"/>
        <v>-622.80070153061195</v>
      </c>
      <c r="X50" s="18">
        <f t="shared" si="25"/>
        <v>151</v>
      </c>
      <c r="Y50" s="39">
        <f t="shared" si="24"/>
        <v>69.03858418367399</v>
      </c>
      <c r="Z50" s="18">
        <f t="shared" si="27"/>
        <v>184</v>
      </c>
      <c r="AA50" s="39">
        <f t="shared" si="26"/>
        <v>1412.0207270408173</v>
      </c>
      <c r="AB50" s="18">
        <f t="shared" si="29"/>
        <v>177</v>
      </c>
      <c r="AC50" s="39">
        <f t="shared" si="28"/>
        <v>1127.1457270408171</v>
      </c>
    </row>
    <row r="51" spans="1:29" x14ac:dyDescent="0.25">
      <c r="A51" s="20" t="s">
        <v>17</v>
      </c>
      <c r="B51" s="21">
        <v>182</v>
      </c>
      <c r="C51" s="22">
        <f t="shared" si="30"/>
        <v>32.696428571428584</v>
      </c>
      <c r="D51" s="22">
        <f t="shared" si="31"/>
        <v>32.696428571428584</v>
      </c>
      <c r="E51" s="22">
        <f t="shared" si="32"/>
        <v>1069.0564413265315</v>
      </c>
      <c r="F51" s="23">
        <f t="shared" si="4"/>
        <v>190</v>
      </c>
      <c r="G51" s="40">
        <f t="shared" si="33"/>
        <v>1330.6278698979602</v>
      </c>
      <c r="H51" s="23">
        <f t="shared" si="6"/>
        <v>160</v>
      </c>
      <c r="I51" s="40">
        <f t="shared" si="34"/>
        <v>349.73501275510256</v>
      </c>
      <c r="J51" s="23">
        <f t="shared" si="8"/>
        <v>143</v>
      </c>
      <c r="K51" s="40">
        <f t="shared" si="35"/>
        <v>-206.10427295918336</v>
      </c>
      <c r="L51" s="23">
        <f t="shared" si="10"/>
        <v>143</v>
      </c>
      <c r="M51" s="40">
        <f t="shared" si="36"/>
        <v>-206.10427295918336</v>
      </c>
      <c r="N51" s="23">
        <f t="shared" si="12"/>
        <v>127</v>
      </c>
      <c r="O51" s="40">
        <f t="shared" si="37"/>
        <v>-729.24713010204073</v>
      </c>
      <c r="P51" s="23">
        <f t="shared" si="14"/>
        <v>125</v>
      </c>
      <c r="Q51" s="40">
        <f t="shared" si="38"/>
        <v>-794.63998724489784</v>
      </c>
      <c r="R51" s="23">
        <f t="shared" si="16"/>
        <v>131</v>
      </c>
      <c r="S51" s="40">
        <f t="shared" si="39"/>
        <v>-598.46141581632639</v>
      </c>
      <c r="T51" s="23">
        <f t="shared" si="21"/>
        <v>126</v>
      </c>
      <c r="U51" s="40">
        <f t="shared" si="17"/>
        <v>-761.94355867346928</v>
      </c>
      <c r="V51" s="23">
        <f t="shared" si="23"/>
        <v>164</v>
      </c>
      <c r="W51" s="40">
        <f t="shared" si="22"/>
        <v>480.52072704081689</v>
      </c>
      <c r="X51" s="23">
        <f t="shared" si="25"/>
        <v>134</v>
      </c>
      <c r="Y51" s="40">
        <f t="shared" si="24"/>
        <v>-500.37213010204061</v>
      </c>
      <c r="Z51" s="23">
        <f t="shared" si="27"/>
        <v>151</v>
      </c>
      <c r="AA51" s="40">
        <f t="shared" si="26"/>
        <v>55.467155612245314</v>
      </c>
      <c r="AB51" s="23">
        <f t="shared" si="29"/>
        <v>184</v>
      </c>
      <c r="AC51" s="40">
        <f t="shared" si="28"/>
        <v>1134.4492984693886</v>
      </c>
    </row>
    <row r="52" spans="1:29" x14ac:dyDescent="0.25">
      <c r="A52" t="s">
        <v>6</v>
      </c>
      <c r="B52" s="6">
        <v>138</v>
      </c>
      <c r="C52" s="19">
        <f t="shared" si="30"/>
        <v>11.303571428571416</v>
      </c>
      <c r="D52" s="19">
        <f t="shared" si="31"/>
        <v>-11.303571428571416</v>
      </c>
      <c r="E52" s="19">
        <f t="shared" si="32"/>
        <v>127.77072704081606</v>
      </c>
      <c r="F52" s="18">
        <f t="shared" si="4"/>
        <v>182</v>
      </c>
      <c r="G52" s="39">
        <f t="shared" si="33"/>
        <v>-369.58641581632628</v>
      </c>
      <c r="H52" s="18">
        <f t="shared" si="6"/>
        <v>190</v>
      </c>
      <c r="I52" s="39">
        <f t="shared" si="34"/>
        <v>-460.01498724489761</v>
      </c>
      <c r="J52" s="18">
        <f t="shared" si="8"/>
        <v>160</v>
      </c>
      <c r="K52" s="39">
        <f t="shared" si="35"/>
        <v>-120.90784438775511</v>
      </c>
      <c r="L52" s="18">
        <f t="shared" si="10"/>
        <v>143</v>
      </c>
      <c r="M52" s="39">
        <f t="shared" si="36"/>
        <v>71.252869897958973</v>
      </c>
      <c r="N52" s="18">
        <f t="shared" si="12"/>
        <v>143</v>
      </c>
      <c r="O52" s="39">
        <f t="shared" si="37"/>
        <v>71.252869897958973</v>
      </c>
      <c r="P52" s="18">
        <f t="shared" si="14"/>
        <v>127</v>
      </c>
      <c r="Q52" s="39">
        <f t="shared" si="38"/>
        <v>252.11001275510162</v>
      </c>
      <c r="R52" s="18">
        <f t="shared" si="16"/>
        <v>125</v>
      </c>
      <c r="S52" s="39">
        <f t="shared" si="39"/>
        <v>274.71715561224448</v>
      </c>
      <c r="T52" s="18">
        <f t="shared" si="21"/>
        <v>131</v>
      </c>
      <c r="U52" s="39">
        <f t="shared" si="17"/>
        <v>206.89572704081596</v>
      </c>
      <c r="V52" s="18">
        <f t="shared" si="23"/>
        <v>126</v>
      </c>
      <c r="W52" s="39">
        <f t="shared" si="22"/>
        <v>263.41358418367304</v>
      </c>
      <c r="X52" s="18">
        <f t="shared" si="25"/>
        <v>164</v>
      </c>
      <c r="Y52" s="39">
        <f t="shared" si="24"/>
        <v>-166.12213010204079</v>
      </c>
      <c r="Z52" s="18">
        <f t="shared" si="27"/>
        <v>134</v>
      </c>
      <c r="AA52" s="39">
        <f t="shared" si="26"/>
        <v>172.98501275510171</v>
      </c>
      <c r="AB52" s="18">
        <f t="shared" si="29"/>
        <v>151</v>
      </c>
      <c r="AC52" s="39">
        <f t="shared" si="28"/>
        <v>-19.175701530612361</v>
      </c>
    </row>
    <row r="53" spans="1:29" x14ac:dyDescent="0.25">
      <c r="A53" t="s">
        <v>8</v>
      </c>
      <c r="B53" s="6">
        <v>136</v>
      </c>
      <c r="C53" s="19">
        <f t="shared" si="30"/>
        <v>13.303571428571416</v>
      </c>
      <c r="D53" s="19">
        <f t="shared" si="31"/>
        <v>-13.303571428571416</v>
      </c>
      <c r="E53" s="19">
        <f t="shared" si="32"/>
        <v>176.98501275510171</v>
      </c>
      <c r="F53" s="18">
        <f t="shared" si="4"/>
        <v>138</v>
      </c>
      <c r="G53" s="39">
        <f t="shared" si="33"/>
        <v>150.37786989795887</v>
      </c>
      <c r="H53" s="18">
        <f t="shared" si="6"/>
        <v>182</v>
      </c>
      <c r="I53" s="39">
        <f t="shared" si="34"/>
        <v>-434.97927295918345</v>
      </c>
      <c r="J53" s="18">
        <f t="shared" si="8"/>
        <v>190</v>
      </c>
      <c r="K53" s="39">
        <f t="shared" si="35"/>
        <v>-541.40784438775472</v>
      </c>
      <c r="L53" s="18">
        <f t="shared" si="10"/>
        <v>160</v>
      </c>
      <c r="M53" s="39">
        <f t="shared" si="36"/>
        <v>-142.30070153061229</v>
      </c>
      <c r="N53" s="18">
        <f t="shared" si="12"/>
        <v>143</v>
      </c>
      <c r="O53" s="39">
        <f t="shared" si="37"/>
        <v>83.860012755101806</v>
      </c>
      <c r="P53" s="18">
        <f t="shared" si="14"/>
        <v>143</v>
      </c>
      <c r="Q53" s="39">
        <f t="shared" si="38"/>
        <v>83.860012755101806</v>
      </c>
      <c r="R53" s="18">
        <f t="shared" si="16"/>
        <v>127</v>
      </c>
      <c r="S53" s="39">
        <f t="shared" si="39"/>
        <v>296.71715561224448</v>
      </c>
      <c r="T53" s="18">
        <f t="shared" si="21"/>
        <v>125</v>
      </c>
      <c r="U53" s="39">
        <f t="shared" si="17"/>
        <v>323.32429846938732</v>
      </c>
      <c r="V53" s="18">
        <f t="shared" si="23"/>
        <v>131</v>
      </c>
      <c r="W53" s="39">
        <f t="shared" si="22"/>
        <v>243.50286989795879</v>
      </c>
      <c r="X53" s="18">
        <f t="shared" si="25"/>
        <v>126</v>
      </c>
      <c r="Y53" s="39">
        <f t="shared" si="24"/>
        <v>310.02072704081587</v>
      </c>
      <c r="Z53" s="18">
        <f t="shared" si="27"/>
        <v>164</v>
      </c>
      <c r="AA53" s="39">
        <f t="shared" si="26"/>
        <v>-195.51498724489795</v>
      </c>
      <c r="AB53" s="18">
        <f t="shared" si="29"/>
        <v>134</v>
      </c>
      <c r="AC53" s="39">
        <f t="shared" si="28"/>
        <v>203.59215561224454</v>
      </c>
    </row>
    <row r="54" spans="1:29" x14ac:dyDescent="0.25">
      <c r="A54" t="s">
        <v>9</v>
      </c>
      <c r="B54" s="6">
        <v>152</v>
      </c>
      <c r="C54" s="19">
        <f t="shared" si="30"/>
        <v>2.6964285714285836</v>
      </c>
      <c r="D54" s="19">
        <f t="shared" si="31"/>
        <v>2.6964285714285836</v>
      </c>
      <c r="E54" s="19">
        <f t="shared" si="32"/>
        <v>7.270727040816392</v>
      </c>
      <c r="F54" s="18">
        <f t="shared" si="4"/>
        <v>136</v>
      </c>
      <c r="G54" s="39">
        <f t="shared" si="33"/>
        <v>-35.872130102040948</v>
      </c>
      <c r="H54" s="18">
        <f t="shared" si="6"/>
        <v>138</v>
      </c>
      <c r="I54" s="39">
        <f t="shared" si="34"/>
        <v>-30.479272959183778</v>
      </c>
      <c r="J54" s="18">
        <f t="shared" si="8"/>
        <v>182</v>
      </c>
      <c r="K54" s="39">
        <f t="shared" si="35"/>
        <v>88.163584183673905</v>
      </c>
      <c r="L54" s="18">
        <f t="shared" si="10"/>
        <v>190</v>
      </c>
      <c r="M54" s="39">
        <f t="shared" si="36"/>
        <v>109.73501275510257</v>
      </c>
      <c r="N54" s="18">
        <f t="shared" si="12"/>
        <v>160</v>
      </c>
      <c r="O54" s="39">
        <f t="shared" si="37"/>
        <v>28.842155612245062</v>
      </c>
      <c r="P54" s="18">
        <f t="shared" si="14"/>
        <v>143</v>
      </c>
      <c r="Q54" s="39">
        <f t="shared" si="38"/>
        <v>-16.99713010204086</v>
      </c>
      <c r="R54" s="18">
        <f t="shared" si="16"/>
        <v>143</v>
      </c>
      <c r="S54" s="39">
        <f t="shared" si="39"/>
        <v>-16.99713010204086</v>
      </c>
      <c r="T54" s="18">
        <f t="shared" si="21"/>
        <v>127</v>
      </c>
      <c r="U54" s="39">
        <f t="shared" si="17"/>
        <v>-60.139987244898201</v>
      </c>
      <c r="V54" s="18">
        <f t="shared" si="23"/>
        <v>125</v>
      </c>
      <c r="W54" s="39">
        <f t="shared" si="22"/>
        <v>-65.532844387755361</v>
      </c>
      <c r="X54" s="18">
        <f t="shared" si="25"/>
        <v>131</v>
      </c>
      <c r="Y54" s="39">
        <f t="shared" si="24"/>
        <v>-49.354272959183866</v>
      </c>
      <c r="Z54" s="18">
        <f t="shared" si="27"/>
        <v>126</v>
      </c>
      <c r="AA54" s="39">
        <f t="shared" si="26"/>
        <v>-62.836415816326785</v>
      </c>
      <c r="AB54" s="18">
        <f t="shared" si="29"/>
        <v>164</v>
      </c>
      <c r="AC54" s="39">
        <f t="shared" si="28"/>
        <v>39.627869897959393</v>
      </c>
    </row>
    <row r="55" spans="1:29" ht="15.75" thickBot="1" x14ac:dyDescent="0.3">
      <c r="A55" t="s">
        <v>7</v>
      </c>
      <c r="B55" s="6">
        <v>127</v>
      </c>
      <c r="C55" s="19">
        <f t="shared" si="30"/>
        <v>22.303571428571416</v>
      </c>
      <c r="D55" s="19">
        <f t="shared" si="31"/>
        <v>-22.303571428571416</v>
      </c>
      <c r="E55" s="19">
        <f t="shared" si="32"/>
        <v>497.4492984693872</v>
      </c>
      <c r="F55" s="18">
        <f t="shared" si="4"/>
        <v>152</v>
      </c>
      <c r="G55" s="39">
        <f t="shared" si="33"/>
        <v>-60.139987244898201</v>
      </c>
      <c r="H55" s="18">
        <f t="shared" si="6"/>
        <v>136</v>
      </c>
      <c r="I55" s="39">
        <f t="shared" si="34"/>
        <v>296.71715561224448</v>
      </c>
      <c r="J55" s="18">
        <f t="shared" si="8"/>
        <v>138</v>
      </c>
      <c r="K55" s="39">
        <f t="shared" si="35"/>
        <v>252.11001275510162</v>
      </c>
      <c r="L55" s="18">
        <f t="shared" si="10"/>
        <v>182</v>
      </c>
      <c r="M55" s="39">
        <f t="shared" si="36"/>
        <v>-729.24713010204073</v>
      </c>
      <c r="N55" s="18">
        <f t="shared" si="12"/>
        <v>190</v>
      </c>
      <c r="O55" s="39">
        <f t="shared" si="37"/>
        <v>-907.67570153061206</v>
      </c>
      <c r="P55" s="18">
        <f t="shared" si="14"/>
        <v>160</v>
      </c>
      <c r="Q55" s="39">
        <f t="shared" si="38"/>
        <v>-238.56855867346954</v>
      </c>
      <c r="R55" s="18">
        <f t="shared" si="16"/>
        <v>143</v>
      </c>
      <c r="S55" s="39">
        <f t="shared" si="39"/>
        <v>140.59215561224454</v>
      </c>
      <c r="T55" s="18">
        <f t="shared" si="21"/>
        <v>143</v>
      </c>
      <c r="U55" s="39">
        <f t="shared" si="17"/>
        <v>140.59215561224454</v>
      </c>
      <c r="V55" s="18">
        <f t="shared" si="23"/>
        <v>127</v>
      </c>
      <c r="W55" s="39">
        <f t="shared" si="22"/>
        <v>497.4492984693872</v>
      </c>
      <c r="X55" s="18">
        <f t="shared" si="25"/>
        <v>125</v>
      </c>
      <c r="Y55" s="39">
        <f t="shared" si="24"/>
        <v>542.05644132653003</v>
      </c>
      <c r="Z55" s="18">
        <f t="shared" si="27"/>
        <v>131</v>
      </c>
      <c r="AA55" s="39">
        <f t="shared" si="26"/>
        <v>408.23501275510154</v>
      </c>
      <c r="AB55" s="18">
        <f t="shared" si="29"/>
        <v>126</v>
      </c>
      <c r="AC55" s="39">
        <f t="shared" si="28"/>
        <v>519.75286989795859</v>
      </c>
    </row>
    <row r="56" spans="1:29" x14ac:dyDescent="0.25">
      <c r="A56" s="24" t="s">
        <v>10</v>
      </c>
      <c r="B56" s="25">
        <v>151</v>
      </c>
      <c r="C56" s="26">
        <f t="shared" si="30"/>
        <v>1.6964285714285836</v>
      </c>
      <c r="D56" s="26">
        <f t="shared" si="31"/>
        <v>1.6964285714285836</v>
      </c>
      <c r="E56" s="26">
        <f t="shared" si="32"/>
        <v>2.8778698979592252</v>
      </c>
      <c r="F56" s="27">
        <f t="shared" si="4"/>
        <v>127</v>
      </c>
      <c r="G56" s="41">
        <f t="shared" si="33"/>
        <v>-37.836415816326785</v>
      </c>
      <c r="H56" s="27">
        <f t="shared" si="6"/>
        <v>152</v>
      </c>
      <c r="I56" s="41">
        <f t="shared" si="34"/>
        <v>4.5742984693878084</v>
      </c>
      <c r="J56" s="27">
        <f t="shared" si="8"/>
        <v>136</v>
      </c>
      <c r="K56" s="41">
        <f t="shared" si="35"/>
        <v>-22.568558673469528</v>
      </c>
      <c r="L56" s="27">
        <f t="shared" si="10"/>
        <v>138</v>
      </c>
      <c r="M56" s="41">
        <f t="shared" si="36"/>
        <v>-19.175701530612361</v>
      </c>
      <c r="N56" s="27">
        <f t="shared" si="12"/>
        <v>182</v>
      </c>
      <c r="O56" s="41">
        <f t="shared" si="37"/>
        <v>55.467155612245314</v>
      </c>
      <c r="P56" s="27">
        <f t="shared" si="14"/>
        <v>190</v>
      </c>
      <c r="Q56" s="41">
        <f t="shared" si="38"/>
        <v>69.03858418367399</v>
      </c>
      <c r="R56" s="27">
        <f t="shared" si="16"/>
        <v>160</v>
      </c>
      <c r="S56" s="41">
        <f t="shared" si="39"/>
        <v>18.145727040816478</v>
      </c>
      <c r="T56" s="27">
        <f t="shared" si="21"/>
        <v>143</v>
      </c>
      <c r="U56" s="41">
        <f t="shared" si="17"/>
        <v>-10.693558673469443</v>
      </c>
      <c r="V56" s="27">
        <f t="shared" si="23"/>
        <v>143</v>
      </c>
      <c r="W56" s="41">
        <f t="shared" si="22"/>
        <v>-10.693558673469443</v>
      </c>
      <c r="X56" s="27">
        <f t="shared" si="25"/>
        <v>127</v>
      </c>
      <c r="Y56" s="41">
        <f t="shared" si="24"/>
        <v>-37.836415816326785</v>
      </c>
      <c r="Z56" s="27">
        <f t="shared" si="27"/>
        <v>125</v>
      </c>
      <c r="AA56" s="41">
        <f t="shared" si="26"/>
        <v>-41.229272959183952</v>
      </c>
      <c r="AB56" s="27">
        <f t="shared" si="29"/>
        <v>131</v>
      </c>
      <c r="AC56" s="41">
        <f t="shared" si="28"/>
        <v>-31.050701530612447</v>
      </c>
    </row>
    <row r="57" spans="1:29" x14ac:dyDescent="0.25">
      <c r="A57" s="28" t="s">
        <v>11</v>
      </c>
      <c r="B57" s="29">
        <v>130</v>
      </c>
      <c r="C57" s="30">
        <f t="shared" si="30"/>
        <v>19.303571428571416</v>
      </c>
      <c r="D57" s="30">
        <f t="shared" si="31"/>
        <v>-19.303571428571416</v>
      </c>
      <c r="E57" s="30">
        <f t="shared" si="32"/>
        <v>372.6278698979587</v>
      </c>
      <c r="F57" s="31">
        <f t="shared" si="4"/>
        <v>151</v>
      </c>
      <c r="G57" s="37">
        <f t="shared" si="33"/>
        <v>-32.747130102041034</v>
      </c>
      <c r="H57" s="31">
        <f t="shared" si="6"/>
        <v>127</v>
      </c>
      <c r="I57" s="37">
        <f t="shared" si="34"/>
        <v>430.53858418367298</v>
      </c>
      <c r="J57" s="31">
        <f t="shared" si="8"/>
        <v>152</v>
      </c>
      <c r="K57" s="37">
        <f t="shared" si="35"/>
        <v>-52.05070153061245</v>
      </c>
      <c r="L57" s="31">
        <f t="shared" si="10"/>
        <v>136</v>
      </c>
      <c r="M57" s="37">
        <f t="shared" si="36"/>
        <v>256.80644132653021</v>
      </c>
      <c r="N57" s="31">
        <f t="shared" si="12"/>
        <v>138</v>
      </c>
      <c r="O57" s="37">
        <f t="shared" si="37"/>
        <v>218.19929846938737</v>
      </c>
      <c r="P57" s="31">
        <f t="shared" si="14"/>
        <v>182</v>
      </c>
      <c r="Q57" s="37">
        <f t="shared" si="38"/>
        <v>-631.15784438775495</v>
      </c>
      <c r="R57" s="31">
        <f t="shared" si="16"/>
        <v>190</v>
      </c>
      <c r="S57" s="37">
        <f t="shared" si="39"/>
        <v>-785.58641581632628</v>
      </c>
      <c r="T57" s="31">
        <f t="shared" si="21"/>
        <v>160</v>
      </c>
      <c r="U57" s="37">
        <f t="shared" si="17"/>
        <v>-206.47927295918379</v>
      </c>
      <c r="V57" s="31">
        <f t="shared" si="23"/>
        <v>143</v>
      </c>
      <c r="W57" s="37">
        <f t="shared" si="22"/>
        <v>121.6814413265303</v>
      </c>
      <c r="X57" s="31">
        <f t="shared" si="25"/>
        <v>143</v>
      </c>
      <c r="Y57" s="37">
        <f t="shared" si="24"/>
        <v>121.6814413265303</v>
      </c>
      <c r="Z57" s="31">
        <f t="shared" si="27"/>
        <v>127</v>
      </c>
      <c r="AA57" s="37">
        <f t="shared" si="26"/>
        <v>430.53858418367298</v>
      </c>
      <c r="AB57" s="31">
        <f t="shared" si="29"/>
        <v>125</v>
      </c>
      <c r="AC57" s="37">
        <f t="shared" si="28"/>
        <v>469.14572704081581</v>
      </c>
    </row>
    <row r="58" spans="1:29" x14ac:dyDescent="0.25">
      <c r="A58" s="28" t="s">
        <v>12</v>
      </c>
      <c r="B58" s="29">
        <v>119</v>
      </c>
      <c r="C58" s="30">
        <f t="shared" si="30"/>
        <v>30.303571428571416</v>
      </c>
      <c r="D58" s="30">
        <f t="shared" si="31"/>
        <v>-30.303571428571416</v>
      </c>
      <c r="E58" s="30">
        <f t="shared" si="32"/>
        <v>918.30644132652992</v>
      </c>
      <c r="F58" s="31">
        <f t="shared" si="4"/>
        <v>130</v>
      </c>
      <c r="G58" s="37">
        <f t="shared" si="33"/>
        <v>584.96715561224426</v>
      </c>
      <c r="H58" s="31">
        <f t="shared" si="6"/>
        <v>151</v>
      </c>
      <c r="I58" s="37">
        <f t="shared" si="34"/>
        <v>-51.407844387755453</v>
      </c>
      <c r="J58" s="31">
        <f t="shared" si="8"/>
        <v>127</v>
      </c>
      <c r="K58" s="37">
        <f t="shared" si="35"/>
        <v>675.87786989795859</v>
      </c>
      <c r="L58" s="31">
        <f t="shared" si="10"/>
        <v>152</v>
      </c>
      <c r="M58" s="37">
        <f t="shared" si="36"/>
        <v>-81.711415816326863</v>
      </c>
      <c r="N58" s="31">
        <f t="shared" si="12"/>
        <v>136</v>
      </c>
      <c r="O58" s="37">
        <f t="shared" si="37"/>
        <v>403.14572704081581</v>
      </c>
      <c r="P58" s="31">
        <f t="shared" si="14"/>
        <v>138</v>
      </c>
      <c r="Q58" s="37">
        <f t="shared" si="38"/>
        <v>342.53858418367298</v>
      </c>
      <c r="R58" s="31">
        <f t="shared" si="16"/>
        <v>182</v>
      </c>
      <c r="S58" s="37">
        <f t="shared" si="39"/>
        <v>-990.8185586734694</v>
      </c>
      <c r="T58" s="31">
        <f t="shared" si="21"/>
        <v>190</v>
      </c>
      <c r="U58" s="37">
        <f t="shared" si="17"/>
        <v>-1233.2471301020407</v>
      </c>
      <c r="V58" s="31">
        <f t="shared" si="23"/>
        <v>160</v>
      </c>
      <c r="W58" s="37">
        <f t="shared" si="22"/>
        <v>-324.13998724489818</v>
      </c>
      <c r="X58" s="31">
        <f t="shared" si="25"/>
        <v>143</v>
      </c>
      <c r="Y58" s="37">
        <f t="shared" si="24"/>
        <v>191.02072704081587</v>
      </c>
      <c r="Z58" s="31">
        <f t="shared" si="27"/>
        <v>143</v>
      </c>
      <c r="AA58" s="37">
        <f t="shared" si="26"/>
        <v>191.02072704081587</v>
      </c>
      <c r="AB58" s="31">
        <f t="shared" si="29"/>
        <v>127</v>
      </c>
      <c r="AC58" s="37">
        <f t="shared" si="28"/>
        <v>675.87786989795859</v>
      </c>
    </row>
    <row r="59" spans="1:29" ht="15.75" thickBot="1" x14ac:dyDescent="0.3">
      <c r="A59" s="32" t="s">
        <v>13</v>
      </c>
      <c r="B59" s="33">
        <v>153</v>
      </c>
      <c r="C59" s="34">
        <f t="shared" si="30"/>
        <v>3.6964285714285836</v>
      </c>
      <c r="D59" s="34">
        <f t="shared" si="31"/>
        <v>3.6964285714285836</v>
      </c>
      <c r="E59" s="34">
        <f t="shared" si="32"/>
        <v>13.66358418367356</v>
      </c>
      <c r="F59" s="35">
        <f t="shared" si="4"/>
        <v>119</v>
      </c>
      <c r="G59" s="38">
        <f t="shared" si="33"/>
        <v>-112.01498724489828</v>
      </c>
      <c r="H59" s="35">
        <f t="shared" si="6"/>
        <v>130</v>
      </c>
      <c r="I59" s="38">
        <f t="shared" si="34"/>
        <v>-71.354272959183859</v>
      </c>
      <c r="J59" s="35">
        <f t="shared" si="8"/>
        <v>151</v>
      </c>
      <c r="K59" s="38">
        <f t="shared" si="35"/>
        <v>6.270727040816392</v>
      </c>
      <c r="L59" s="35">
        <f t="shared" si="10"/>
        <v>127</v>
      </c>
      <c r="M59" s="38">
        <f t="shared" si="36"/>
        <v>-82.44355867346961</v>
      </c>
      <c r="N59" s="35">
        <f t="shared" si="12"/>
        <v>152</v>
      </c>
      <c r="O59" s="38">
        <f t="shared" si="37"/>
        <v>9.9671556122449765</v>
      </c>
      <c r="P59" s="35">
        <f t="shared" si="14"/>
        <v>136</v>
      </c>
      <c r="Q59" s="38">
        <f t="shared" si="38"/>
        <v>-49.175701530612365</v>
      </c>
      <c r="R59" s="35">
        <f t="shared" si="16"/>
        <v>138</v>
      </c>
      <c r="S59" s="38">
        <f t="shared" si="39"/>
        <v>-41.782844387755198</v>
      </c>
      <c r="T59" s="35">
        <f t="shared" si="21"/>
        <v>182</v>
      </c>
      <c r="U59" s="38">
        <f t="shared" si="17"/>
        <v>120.86001275510249</v>
      </c>
      <c r="V59" s="35">
        <f t="shared" si="23"/>
        <v>190</v>
      </c>
      <c r="W59" s="38">
        <f t="shared" si="22"/>
        <v>150.43144132653114</v>
      </c>
      <c r="X59" s="35">
        <f t="shared" si="25"/>
        <v>160</v>
      </c>
      <c r="Y59" s="38">
        <f t="shared" si="24"/>
        <v>39.538584183673642</v>
      </c>
      <c r="Z59" s="35">
        <f t="shared" si="27"/>
        <v>143</v>
      </c>
      <c r="AA59" s="38">
        <f t="shared" si="26"/>
        <v>-23.300701530612276</v>
      </c>
      <c r="AB59" s="35">
        <f t="shared" si="29"/>
        <v>143</v>
      </c>
      <c r="AC59" s="38">
        <f t="shared" si="28"/>
        <v>-23.300701530612276</v>
      </c>
    </row>
    <row r="61" spans="1:29" x14ac:dyDescent="0.25">
      <c r="B61">
        <f t="shared" ref="B61:B68" si="40">AVERAGE(B4,B16,B28,B40,B52)</f>
        <v>147.80000000000001</v>
      </c>
    </row>
    <row r="62" spans="1:29" x14ac:dyDescent="0.25">
      <c r="B62">
        <f t="shared" si="40"/>
        <v>138.80000000000001</v>
      </c>
    </row>
    <row r="63" spans="1:29" x14ac:dyDescent="0.25">
      <c r="B63">
        <f t="shared" si="40"/>
        <v>156.19999999999999</v>
      </c>
    </row>
    <row r="64" spans="1:29" x14ac:dyDescent="0.25">
      <c r="B64">
        <f t="shared" si="40"/>
        <v>140.19999999999999</v>
      </c>
    </row>
    <row r="65" spans="2:36" x14ac:dyDescent="0.25">
      <c r="B65">
        <f t="shared" si="40"/>
        <v>140.6</v>
      </c>
    </row>
    <row r="66" spans="2:36" x14ac:dyDescent="0.25">
      <c r="B66">
        <f t="shared" si="40"/>
        <v>128</v>
      </c>
      <c r="AJ66">
        <v>-32247.333779382338</v>
      </c>
    </row>
    <row r="67" spans="2:36" x14ac:dyDescent="0.25">
      <c r="B67">
        <f t="shared" si="40"/>
        <v>134.4</v>
      </c>
    </row>
    <row r="68" spans="2:36" x14ac:dyDescent="0.25">
      <c r="B68">
        <f t="shared" si="40"/>
        <v>143.80000000000001</v>
      </c>
    </row>
    <row r="69" spans="2:36" x14ac:dyDescent="0.25">
      <c r="B69">
        <f>AVERAGE(B12,B24,B36,B48)</f>
        <v>140.5</v>
      </c>
    </row>
    <row r="70" spans="2:36" x14ac:dyDescent="0.25">
      <c r="B70">
        <f>AVERAGE(B13,B25,B37,B49)</f>
        <v>167.25</v>
      </c>
    </row>
    <row r="71" spans="2:36" x14ac:dyDescent="0.25">
      <c r="B71">
        <f>AVERAGE(B14,B26,B38,B50)</f>
        <v>183.75</v>
      </c>
    </row>
    <row r="72" spans="2:36" x14ac:dyDescent="0.25">
      <c r="B72">
        <f>AVERAGE(B15,B27,B39,B51)</f>
        <v>186.5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2633-9A35-404F-AA17-6795AD8E9E09}">
  <dimension ref="A1:BM116"/>
  <sheetViews>
    <sheetView showGridLines="0" zoomScale="90" zoomScaleNormal="90" workbookViewId="0">
      <selection activeCell="BA14" sqref="BA14"/>
    </sheetView>
  </sheetViews>
  <sheetFormatPr defaultRowHeight="15" outlineLevelCol="1" x14ac:dyDescent="0.25"/>
  <cols>
    <col min="1" max="1" width="5.28515625" customWidth="1"/>
    <col min="2" max="2" width="6.5703125" style="49" customWidth="1"/>
    <col min="3" max="4" width="6.5703125" style="1" customWidth="1"/>
    <col min="5" max="5" width="7.140625" style="1" bestFit="1" customWidth="1"/>
    <col min="6" max="6" width="6.140625" style="1" customWidth="1"/>
    <col min="7" max="7" width="7" style="1" customWidth="1"/>
    <col min="8" max="8" width="6.28515625" style="1" hidden="1" customWidth="1" outlineLevel="1"/>
    <col min="9" max="9" width="7" style="1" hidden="1" customWidth="1" outlineLevel="1"/>
    <col min="10" max="10" width="6.28515625" style="1" hidden="1" customWidth="1" outlineLevel="1"/>
    <col min="11" max="11" width="7" style="1" hidden="1" customWidth="1" outlineLevel="1"/>
    <col min="12" max="12" width="6.28515625" style="1" hidden="1" customWidth="1" outlineLevel="1"/>
    <col min="13" max="13" width="7" style="1" hidden="1" customWidth="1" outlineLevel="1"/>
    <col min="14" max="14" width="6.28515625" style="1" hidden="1" customWidth="1" outlineLevel="1"/>
    <col min="15" max="15" width="7" style="1" hidden="1" customWidth="1" outlineLevel="1"/>
    <col min="16" max="16" width="6.28515625" style="1" hidden="1" customWidth="1" outlineLevel="1"/>
    <col min="17" max="17" width="7" style="1" hidden="1" customWidth="1" outlineLevel="1"/>
    <col min="18" max="18" width="6.28515625" style="1" hidden="1" customWidth="1" outlineLevel="1"/>
    <col min="19" max="19" width="7" style="1" hidden="1" customWidth="1" outlineLevel="1"/>
    <col min="20" max="20" width="6.28515625" style="1" hidden="1" customWidth="1" outlineLevel="1"/>
    <col min="21" max="21" width="7" style="1" hidden="1" customWidth="1" outlineLevel="1"/>
    <col min="22" max="22" width="6.28515625" style="1" hidden="1" customWidth="1" outlineLevel="1"/>
    <col min="23" max="23" width="7" style="1" hidden="1" customWidth="1" outlineLevel="1"/>
    <col min="24" max="24" width="6.28515625" style="1" hidden="1" customWidth="1" outlineLevel="1"/>
    <col min="25" max="25" width="7" style="1" hidden="1" customWidth="1" outlineLevel="1"/>
    <col min="26" max="26" width="6.28515625" style="1" hidden="1" customWidth="1" outlineLevel="1"/>
    <col min="27" max="27" width="7" style="1" hidden="1" customWidth="1" outlineLevel="1"/>
    <col min="28" max="28" width="6.28515625" style="1" hidden="1" customWidth="1" outlineLevel="1"/>
    <col min="29" max="29" width="7" style="1" hidden="1" customWidth="1" outlineLevel="1"/>
    <col min="30" max="30" width="7.140625" customWidth="1" collapsed="1"/>
    <col min="31" max="31" width="6.85546875" customWidth="1"/>
    <col min="32" max="33" width="8.42578125" customWidth="1"/>
    <col min="44" max="44" width="7.140625" customWidth="1"/>
    <col min="54" max="65" width="5.42578125" customWidth="1"/>
  </cols>
  <sheetData>
    <row r="1" spans="1:34" x14ac:dyDescent="0.25">
      <c r="AH1">
        <v>1</v>
      </c>
    </row>
    <row r="2" spans="1:34" x14ac:dyDescent="0.25">
      <c r="C2" s="1" t="s">
        <v>21</v>
      </c>
      <c r="E2" s="8" t="s">
        <v>22</v>
      </c>
      <c r="F2" s="42"/>
      <c r="G2" s="43" t="s">
        <v>32</v>
      </c>
      <c r="H2" s="42"/>
      <c r="I2" s="43" t="s">
        <v>34</v>
      </c>
      <c r="J2" s="42"/>
      <c r="K2" s="43" t="s">
        <v>49</v>
      </c>
      <c r="L2" s="42"/>
      <c r="M2" s="43" t="s">
        <v>50</v>
      </c>
      <c r="N2" s="42"/>
      <c r="O2" s="43" t="s">
        <v>51</v>
      </c>
      <c r="P2" s="42"/>
      <c r="Q2" s="43" t="s">
        <v>52</v>
      </c>
      <c r="R2" s="42"/>
      <c r="S2" s="43" t="s">
        <v>53</v>
      </c>
      <c r="T2" s="42"/>
      <c r="U2" s="43" t="s">
        <v>55</v>
      </c>
      <c r="V2" s="42"/>
      <c r="W2" s="43" t="s">
        <v>56</v>
      </c>
      <c r="X2" s="42"/>
      <c r="Y2" s="43" t="s">
        <v>58</v>
      </c>
      <c r="Z2" s="42"/>
      <c r="AA2" s="43" t="s">
        <v>60</v>
      </c>
      <c r="AB2" s="42"/>
      <c r="AC2" s="43" t="s">
        <v>62</v>
      </c>
    </row>
    <row r="3" spans="1:34" ht="15.75" thickBot="1" x14ac:dyDescent="0.3">
      <c r="B3" s="7" t="s">
        <v>0</v>
      </c>
      <c r="C3" s="7" t="s">
        <v>18</v>
      </c>
      <c r="D3" s="7" t="s">
        <v>24</v>
      </c>
      <c r="E3" s="7" t="s">
        <v>19</v>
      </c>
      <c r="F3" s="44" t="s">
        <v>25</v>
      </c>
      <c r="G3" s="45" t="s">
        <v>33</v>
      </c>
      <c r="H3" s="44" t="s">
        <v>26</v>
      </c>
      <c r="I3" s="45" t="s">
        <v>33</v>
      </c>
      <c r="J3" s="44" t="s">
        <v>27</v>
      </c>
      <c r="K3" s="45" t="s">
        <v>33</v>
      </c>
      <c r="L3" s="44" t="s">
        <v>28</v>
      </c>
      <c r="M3" s="45" t="s">
        <v>33</v>
      </c>
      <c r="N3" s="44" t="s">
        <v>29</v>
      </c>
      <c r="O3" s="45" t="s">
        <v>33</v>
      </c>
      <c r="P3" s="44" t="s">
        <v>30</v>
      </c>
      <c r="Q3" s="45" t="s">
        <v>33</v>
      </c>
      <c r="R3" s="44" t="s">
        <v>31</v>
      </c>
      <c r="S3" s="45" t="s">
        <v>33</v>
      </c>
      <c r="T3" s="44" t="s">
        <v>54</v>
      </c>
      <c r="U3" s="45" t="s">
        <v>33</v>
      </c>
      <c r="V3" s="44" t="s">
        <v>57</v>
      </c>
      <c r="W3" s="45" t="s">
        <v>33</v>
      </c>
      <c r="X3" s="44" t="s">
        <v>59</v>
      </c>
      <c r="Y3" s="45" t="s">
        <v>33</v>
      </c>
      <c r="Z3" s="44" t="s">
        <v>61</v>
      </c>
      <c r="AA3" s="45" t="s">
        <v>33</v>
      </c>
      <c r="AB3" s="44" t="s">
        <v>63</v>
      </c>
      <c r="AC3" s="45" t="s">
        <v>33</v>
      </c>
    </row>
    <row r="4" spans="1:34" x14ac:dyDescent="0.25">
      <c r="A4" s="24">
        <v>1</v>
      </c>
      <c r="B4" s="50">
        <f ca="1">RAND()</f>
        <v>0.98584616144597736</v>
      </c>
      <c r="C4" s="26">
        <f t="shared" ref="C4:C35" ca="1" si="0">ABS(B4-$AF$4)</f>
        <v>0.4702279910407865</v>
      </c>
      <c r="D4" s="26">
        <f t="shared" ref="D4:D35" ca="1" si="1">B4-$AF$4</f>
        <v>0.4702279910407865</v>
      </c>
      <c r="E4" s="26">
        <f t="shared" ref="E4:E35" ca="1" si="2">(B4-$AF$4)^2</f>
        <v>0.22111436355825398</v>
      </c>
      <c r="F4" s="52">
        <v>0</v>
      </c>
      <c r="G4" s="53">
        <v>0</v>
      </c>
      <c r="H4" s="52">
        <v>0</v>
      </c>
      <c r="I4" s="53">
        <v>0</v>
      </c>
      <c r="J4" s="52">
        <v>0</v>
      </c>
      <c r="K4" s="53">
        <v>0</v>
      </c>
      <c r="L4" s="52">
        <v>0</v>
      </c>
      <c r="M4" s="53">
        <v>0</v>
      </c>
      <c r="N4" s="52">
        <v>0</v>
      </c>
      <c r="O4" s="53">
        <v>0</v>
      </c>
      <c r="P4" s="52">
        <v>0</v>
      </c>
      <c r="Q4" s="53">
        <v>0</v>
      </c>
      <c r="R4" s="52">
        <v>0</v>
      </c>
      <c r="S4" s="53">
        <v>0</v>
      </c>
      <c r="T4" s="52">
        <v>0</v>
      </c>
      <c r="U4" s="53">
        <v>0</v>
      </c>
      <c r="V4" s="52">
        <v>0</v>
      </c>
      <c r="W4" s="53">
        <v>0</v>
      </c>
      <c r="X4" s="52">
        <v>0</v>
      </c>
      <c r="Y4" s="53">
        <v>0</v>
      </c>
      <c r="Z4" s="52">
        <v>0</v>
      </c>
      <c r="AA4" s="53">
        <v>0</v>
      </c>
      <c r="AB4" s="52">
        <v>0</v>
      </c>
      <c r="AC4" s="53">
        <v>0</v>
      </c>
      <c r="AE4" s="3" t="s">
        <v>1</v>
      </c>
      <c r="AF4" s="5">
        <f ca="1">AVERAGE($B$4:$B$103)</f>
        <v>0.51561817040519087</v>
      </c>
    </row>
    <row r="5" spans="1:34" x14ac:dyDescent="0.25">
      <c r="A5" s="28">
        <v>2</v>
      </c>
      <c r="B5" s="51">
        <f t="shared" ref="B5:B68" ca="1" si="3">RAND()</f>
        <v>0.95903126831798446</v>
      </c>
      <c r="C5" s="30">
        <f t="shared" ca="1" si="0"/>
        <v>0.4434130979127936</v>
      </c>
      <c r="D5" s="30">
        <f t="shared" ca="1" si="1"/>
        <v>0.4434130979127936</v>
      </c>
      <c r="E5" s="30">
        <f t="shared" ca="1" si="2"/>
        <v>0.19661517540062068</v>
      </c>
      <c r="F5" s="31">
        <f ca="1">B4</f>
        <v>0.98584616144597736</v>
      </c>
      <c r="G5" s="37">
        <f t="shared" ref="G5:G36" ca="1" si="4">$D5*(F5-$AF$4)</f>
        <v>0.2085052502327045</v>
      </c>
      <c r="H5" s="54">
        <v>0</v>
      </c>
      <c r="I5" s="55">
        <v>0</v>
      </c>
      <c r="J5" s="54">
        <v>0</v>
      </c>
      <c r="K5" s="55">
        <v>0</v>
      </c>
      <c r="L5" s="54">
        <v>0</v>
      </c>
      <c r="M5" s="55">
        <v>0</v>
      </c>
      <c r="N5" s="54">
        <v>0</v>
      </c>
      <c r="O5" s="55">
        <v>0</v>
      </c>
      <c r="P5" s="54">
        <v>0</v>
      </c>
      <c r="Q5" s="55">
        <v>0</v>
      </c>
      <c r="R5" s="54">
        <v>0</v>
      </c>
      <c r="S5" s="55">
        <v>0</v>
      </c>
      <c r="T5" s="54">
        <v>0</v>
      </c>
      <c r="U5" s="55">
        <v>0</v>
      </c>
      <c r="V5" s="54">
        <v>0</v>
      </c>
      <c r="W5" s="55">
        <v>0</v>
      </c>
      <c r="X5" s="54">
        <v>0</v>
      </c>
      <c r="Y5" s="55">
        <v>0</v>
      </c>
      <c r="Z5" s="54">
        <v>0</v>
      </c>
      <c r="AA5" s="55">
        <v>0</v>
      </c>
      <c r="AB5" s="54">
        <v>0</v>
      </c>
      <c r="AC5" s="55">
        <v>0</v>
      </c>
      <c r="AE5" s="4" t="s">
        <v>4</v>
      </c>
      <c r="AF5" s="5">
        <f ca="1">MEDIAN($B$4:$B$103)</f>
        <v>0.54743686505272671</v>
      </c>
    </row>
    <row r="6" spans="1:34" ht="17.25" x14ac:dyDescent="0.25">
      <c r="A6" s="28">
        <v>3</v>
      </c>
      <c r="B6" s="51">
        <f t="shared" ca="1" si="3"/>
        <v>9.5831135491725394E-2</v>
      </c>
      <c r="C6" s="30">
        <f t="shared" ca="1" si="0"/>
        <v>0.41978703491346547</v>
      </c>
      <c r="D6" s="30">
        <f t="shared" ca="1" si="1"/>
        <v>-0.41978703491346547</v>
      </c>
      <c r="E6" s="30">
        <f t="shared" ca="1" si="2"/>
        <v>0.17622115468143909</v>
      </c>
      <c r="F6" s="31">
        <f t="shared" ref="F6:F59" ca="1" si="5">B5</f>
        <v>0.95903126831798446</v>
      </c>
      <c r="G6" s="37">
        <f t="shared" ca="1" si="4"/>
        <v>-0.18613906961460577</v>
      </c>
      <c r="H6" s="31">
        <f ca="1">B4</f>
        <v>0.98584616144597736</v>
      </c>
      <c r="I6" s="37">
        <f t="shared" ref="I6:I37" ca="1" si="6">$D6*(H6-$AF$4)</f>
        <v>-0.19739561409232736</v>
      </c>
      <c r="J6" s="54">
        <v>0</v>
      </c>
      <c r="K6" s="55">
        <v>0</v>
      </c>
      <c r="L6" s="54">
        <v>0</v>
      </c>
      <c r="M6" s="55">
        <v>0</v>
      </c>
      <c r="N6" s="54">
        <v>0</v>
      </c>
      <c r="O6" s="55">
        <v>0</v>
      </c>
      <c r="P6" s="54">
        <v>0</v>
      </c>
      <c r="Q6" s="55">
        <v>0</v>
      </c>
      <c r="R6" s="54">
        <v>0</v>
      </c>
      <c r="S6" s="55">
        <v>0</v>
      </c>
      <c r="T6" s="54">
        <v>0</v>
      </c>
      <c r="U6" s="55">
        <v>0</v>
      </c>
      <c r="V6" s="54">
        <v>0</v>
      </c>
      <c r="W6" s="55">
        <v>0</v>
      </c>
      <c r="X6" s="54">
        <v>0</v>
      </c>
      <c r="Y6" s="55">
        <v>0</v>
      </c>
      <c r="Z6" s="54">
        <v>0</v>
      </c>
      <c r="AA6" s="55">
        <v>0</v>
      </c>
      <c r="AB6" s="54">
        <v>0</v>
      </c>
      <c r="AC6" s="55">
        <v>0</v>
      </c>
      <c r="AE6" s="12" t="s">
        <v>2</v>
      </c>
      <c r="AF6" s="13">
        <f ca="1">SUM(E4:E103)/(COUNT(E4:E103)-1)</f>
        <v>8.7146987991271976E-2</v>
      </c>
      <c r="AG6" s="10" t="s">
        <v>23</v>
      </c>
    </row>
    <row r="7" spans="1:34" x14ac:dyDescent="0.25">
      <c r="A7" s="28">
        <v>4</v>
      </c>
      <c r="B7" s="51">
        <f t="shared" ca="1" si="3"/>
        <v>0.23440526265462125</v>
      </c>
      <c r="C7" s="30">
        <f t="shared" ca="1" si="0"/>
        <v>0.28121290775056962</v>
      </c>
      <c r="D7" s="30">
        <f t="shared" ca="1" si="1"/>
        <v>-0.28121290775056962</v>
      </c>
      <c r="E7" s="30">
        <f t="shared" ca="1" si="2"/>
        <v>7.9080699485530384E-2</v>
      </c>
      <c r="F7" s="31">
        <f t="shared" ca="1" si="5"/>
        <v>9.5831135491725394E-2</v>
      </c>
      <c r="G7" s="37">
        <f t="shared" ca="1" si="4"/>
        <v>0.11804953272400551</v>
      </c>
      <c r="H7" s="31">
        <f t="shared" ref="H7:H59" ca="1" si="7">B5</f>
        <v>0.95903126831798446</v>
      </c>
      <c r="I7" s="37">
        <f t="shared" ca="1" si="6"/>
        <v>-0.12469348659874471</v>
      </c>
      <c r="J7" s="31">
        <f ca="1">B4</f>
        <v>0.98584616144597736</v>
      </c>
      <c r="K7" s="37">
        <f t="shared" ref="K7:K38" ca="1" si="8">$D7*(J7-$AF$4)</f>
        <v>-0.13223418066628836</v>
      </c>
      <c r="L7" s="54">
        <v>0</v>
      </c>
      <c r="M7" s="55">
        <v>0</v>
      </c>
      <c r="N7" s="54">
        <v>0</v>
      </c>
      <c r="O7" s="55">
        <v>0</v>
      </c>
      <c r="P7" s="54">
        <v>0</v>
      </c>
      <c r="Q7" s="55">
        <v>0</v>
      </c>
      <c r="R7" s="54">
        <v>0</v>
      </c>
      <c r="S7" s="55">
        <v>0</v>
      </c>
      <c r="T7" s="54">
        <v>0</v>
      </c>
      <c r="U7" s="55">
        <v>0</v>
      </c>
      <c r="V7" s="54">
        <v>0</v>
      </c>
      <c r="W7" s="55">
        <v>0</v>
      </c>
      <c r="X7" s="54">
        <v>0</v>
      </c>
      <c r="Y7" s="55">
        <v>0</v>
      </c>
      <c r="Z7" s="54">
        <v>0</v>
      </c>
      <c r="AA7" s="55">
        <v>0</v>
      </c>
      <c r="AB7" s="54">
        <v>0</v>
      </c>
      <c r="AC7" s="55">
        <v>0</v>
      </c>
      <c r="AE7" s="14" t="s">
        <v>20</v>
      </c>
      <c r="AF7" s="15">
        <f ca="1">SUM($E$4:$E$103)/COUNT($E$4:$E$103)</f>
        <v>8.6275518111359251E-2</v>
      </c>
    </row>
    <row r="8" spans="1:34" x14ac:dyDescent="0.25">
      <c r="A8" s="28">
        <v>5</v>
      </c>
      <c r="B8" s="51">
        <f t="shared" ca="1" si="3"/>
        <v>0.54684768615901758</v>
      </c>
      <c r="C8" s="30">
        <f t="shared" ca="1" si="0"/>
        <v>3.1229515753826709E-2</v>
      </c>
      <c r="D8" s="30">
        <f t="shared" ca="1" si="1"/>
        <v>3.1229515753826709E-2</v>
      </c>
      <c r="E8" s="30">
        <f t="shared" ca="1" si="2"/>
        <v>9.7528265421851059E-4</v>
      </c>
      <c r="F8" s="31">
        <f t="shared" ca="1" si="5"/>
        <v>0.23440526265462125</v>
      </c>
      <c r="G8" s="37">
        <f t="shared" ca="1" si="4"/>
        <v>-8.7821429327758303E-3</v>
      </c>
      <c r="H8" s="31">
        <f t="shared" ca="1" si="7"/>
        <v>9.5831135491725394E-2</v>
      </c>
      <c r="I8" s="37">
        <f t="shared" ca="1" si="6"/>
        <v>-1.3109745820082272E-2</v>
      </c>
      <c r="J8" s="31">
        <f t="shared" ref="J8:J59" ca="1" si="9">B5</f>
        <v>0.95903126831798446</v>
      </c>
      <c r="K8" s="37">
        <f t="shared" ca="1" si="8"/>
        <v>1.3847576326720692E-2</v>
      </c>
      <c r="L8" s="31">
        <f ca="1">B4</f>
        <v>0.98584616144597736</v>
      </c>
      <c r="M8" s="37">
        <f t="shared" ref="M8:M39" ca="1" si="10">$D8*(L8-$AF$4)</f>
        <v>1.4684992454098527E-2</v>
      </c>
      <c r="N8" s="54">
        <v>0</v>
      </c>
      <c r="O8" s="55">
        <v>0</v>
      </c>
      <c r="P8" s="54">
        <v>0</v>
      </c>
      <c r="Q8" s="55">
        <v>0</v>
      </c>
      <c r="R8" s="54">
        <v>0</v>
      </c>
      <c r="S8" s="55">
        <v>0</v>
      </c>
      <c r="T8" s="54">
        <v>0</v>
      </c>
      <c r="U8" s="55">
        <v>0</v>
      </c>
      <c r="V8" s="54">
        <v>0</v>
      </c>
      <c r="W8" s="55">
        <v>0</v>
      </c>
      <c r="X8" s="54">
        <v>0</v>
      </c>
      <c r="Y8" s="55">
        <v>0</v>
      </c>
      <c r="Z8" s="54">
        <v>0</v>
      </c>
      <c r="AA8" s="55">
        <v>0</v>
      </c>
      <c r="AB8" s="54">
        <v>0</v>
      </c>
      <c r="AC8" s="55">
        <v>0</v>
      </c>
      <c r="AE8" s="12" t="s">
        <v>3</v>
      </c>
      <c r="AF8" s="13">
        <f ca="1">SQRT(AF6)</f>
        <v>0.29520668690135049</v>
      </c>
      <c r="AG8" s="10" t="s">
        <v>23</v>
      </c>
    </row>
    <row r="9" spans="1:34" x14ac:dyDescent="0.25">
      <c r="A9" s="28">
        <v>6</v>
      </c>
      <c r="B9" s="51">
        <f t="shared" ca="1" si="3"/>
        <v>0.99433317710967983</v>
      </c>
      <c r="C9" s="30">
        <f t="shared" ca="1" si="0"/>
        <v>0.47871500670448897</v>
      </c>
      <c r="D9" s="30">
        <f t="shared" ca="1" si="1"/>
        <v>0.47871500670448897</v>
      </c>
      <c r="E9" s="30">
        <f t="shared" ca="1" si="2"/>
        <v>0.22916805764407891</v>
      </c>
      <c r="F9" s="31">
        <f t="shared" ca="1" si="5"/>
        <v>0.54684768615901758</v>
      </c>
      <c r="G9" s="37">
        <f t="shared" ca="1" si="4"/>
        <v>1.4950037843471096E-2</v>
      </c>
      <c r="H9" s="31">
        <f t="shared" ca="1" si="7"/>
        <v>0.23440526265462125</v>
      </c>
      <c r="I9" s="37">
        <f t="shared" ca="1" si="6"/>
        <v>-0.13462083901920277</v>
      </c>
      <c r="J9" s="31">
        <f t="shared" ca="1" si="9"/>
        <v>9.5831135491725394E-2</v>
      </c>
      <c r="K9" s="37">
        <f t="shared" ca="1" si="8"/>
        <v>-0.20095835323305716</v>
      </c>
      <c r="L9" s="31">
        <f t="shared" ref="L9:L59" ca="1" si="11">B5</f>
        <v>0.95903126831798446</v>
      </c>
      <c r="M9" s="37">
        <f t="shared" ca="1" si="10"/>
        <v>0.2122685041401812</v>
      </c>
      <c r="N9" s="31">
        <f ca="1">B4</f>
        <v>0.98584616144597736</v>
      </c>
      <c r="O9" s="37">
        <f t="shared" ref="O9:O40" ca="1" si="12">$D9*(N9-$AF$4)</f>
        <v>0.22510519588372849</v>
      </c>
      <c r="P9" s="54">
        <v>0</v>
      </c>
      <c r="Q9" s="55">
        <v>0</v>
      </c>
      <c r="R9" s="54">
        <v>0</v>
      </c>
      <c r="S9" s="55">
        <v>0</v>
      </c>
      <c r="T9" s="54">
        <v>0</v>
      </c>
      <c r="U9" s="55">
        <v>0</v>
      </c>
      <c r="V9" s="54">
        <v>0</v>
      </c>
      <c r="W9" s="55">
        <v>0</v>
      </c>
      <c r="X9" s="54">
        <v>0</v>
      </c>
      <c r="Y9" s="55">
        <v>0</v>
      </c>
      <c r="Z9" s="54">
        <v>0</v>
      </c>
      <c r="AA9" s="55">
        <v>0</v>
      </c>
      <c r="AB9" s="54">
        <v>0</v>
      </c>
      <c r="AC9" s="55">
        <v>0</v>
      </c>
      <c r="AE9" s="16" t="s">
        <v>5</v>
      </c>
      <c r="AF9" s="17">
        <f ca="1">SUM($C$4:$C$103)/COUNT($B$4:$B$103)</f>
        <v>0.25728062922187966</v>
      </c>
    </row>
    <row r="10" spans="1:34" x14ac:dyDescent="0.25">
      <c r="A10" s="28">
        <v>7</v>
      </c>
      <c r="B10" s="51">
        <f t="shared" ca="1" si="3"/>
        <v>0.42072247985103661</v>
      </c>
      <c r="C10" s="30">
        <f t="shared" ca="1" si="0"/>
        <v>9.4895690554154255E-2</v>
      </c>
      <c r="D10" s="30">
        <f t="shared" ca="1" si="1"/>
        <v>-9.4895690554154255E-2</v>
      </c>
      <c r="E10" s="30">
        <f t="shared" ca="1" si="2"/>
        <v>9.0051920857498018E-3</v>
      </c>
      <c r="F10" s="31">
        <f t="shared" ca="1" si="5"/>
        <v>0.99433317710967983</v>
      </c>
      <c r="G10" s="37">
        <f t="shared" ca="1" si="4"/>
        <v>-4.5427991139859063E-2</v>
      </c>
      <c r="H10" s="31">
        <f t="shared" ca="1" si="7"/>
        <v>0.54684768615901758</v>
      </c>
      <c r="I10" s="37">
        <f t="shared" ca="1" si="6"/>
        <v>-2.9635464631312248E-3</v>
      </c>
      <c r="J10" s="31">
        <f t="shared" ca="1" si="9"/>
        <v>0.23440526265462125</v>
      </c>
      <c r="K10" s="37">
        <f t="shared" ca="1" si="8"/>
        <v>2.6685893073731981E-2</v>
      </c>
      <c r="L10" s="31">
        <f t="shared" ca="1" si="11"/>
        <v>9.5831135491725394E-2</v>
      </c>
      <c r="M10" s="37">
        <f t="shared" ca="1" si="10"/>
        <v>3.9835980563794171E-2</v>
      </c>
      <c r="N10" s="31">
        <f t="shared" ref="N10:N59" ca="1" si="13">B5</f>
        <v>0.95903126831798446</v>
      </c>
      <c r="O10" s="37">
        <f t="shared" ca="1" si="12"/>
        <v>-4.2077992127191363E-2</v>
      </c>
      <c r="P10" s="31">
        <f ca="1">B4</f>
        <v>0.98584616144597736</v>
      </c>
      <c r="Q10" s="37">
        <f t="shared" ref="Q10:Q41" ca="1" si="14">$D10*(P10-$AF$4)</f>
        <v>-4.4622609927708091E-2</v>
      </c>
      <c r="R10" s="54">
        <v>0</v>
      </c>
      <c r="S10" s="55">
        <v>0</v>
      </c>
      <c r="T10" s="54">
        <v>0</v>
      </c>
      <c r="U10" s="55">
        <v>0</v>
      </c>
      <c r="V10" s="54">
        <v>0</v>
      </c>
      <c r="W10" s="55">
        <v>0</v>
      </c>
      <c r="X10" s="54">
        <v>0</v>
      </c>
      <c r="Y10" s="55">
        <v>0</v>
      </c>
      <c r="Z10" s="54">
        <v>0</v>
      </c>
      <c r="AA10" s="55">
        <v>0</v>
      </c>
      <c r="AB10" s="54">
        <v>0</v>
      </c>
      <c r="AC10" s="55">
        <v>0</v>
      </c>
    </row>
    <row r="11" spans="1:34" x14ac:dyDescent="0.25">
      <c r="A11" s="28">
        <v>8</v>
      </c>
      <c r="B11" s="51">
        <f t="shared" ca="1" si="3"/>
        <v>0.34691573303213141</v>
      </c>
      <c r="C11" s="30">
        <f t="shared" ca="1" si="0"/>
        <v>0.16870243737305946</v>
      </c>
      <c r="D11" s="30">
        <f t="shared" ca="1" si="1"/>
        <v>-0.16870243737305946</v>
      </c>
      <c r="E11" s="30">
        <f t="shared" ca="1" si="2"/>
        <v>2.8460512375611046E-2</v>
      </c>
      <c r="F11" s="31">
        <f t="shared" ca="1" si="5"/>
        <v>0.42072247985103661</v>
      </c>
      <c r="G11" s="37">
        <f t="shared" ca="1" si="4"/>
        <v>1.600913429268544E-2</v>
      </c>
      <c r="H11" s="31">
        <f t="shared" ca="1" si="7"/>
        <v>0.99433317710967983</v>
      </c>
      <c r="I11" s="37">
        <f t="shared" ca="1" si="6"/>
        <v>-8.0760388438107789E-2</v>
      </c>
      <c r="J11" s="31">
        <f t="shared" ca="1" si="9"/>
        <v>0.54684768615901758</v>
      </c>
      <c r="K11" s="37">
        <f t="shared" ca="1" si="8"/>
        <v>-5.268495425650924E-3</v>
      </c>
      <c r="L11" s="31">
        <f t="shared" ca="1" si="11"/>
        <v>0.23440526265462125</v>
      </c>
      <c r="M11" s="37">
        <f t="shared" ca="1" si="10"/>
        <v>4.744130295828642E-2</v>
      </c>
      <c r="N11" s="31">
        <f t="shared" ca="1" si="13"/>
        <v>9.5831135491725394E-2</v>
      </c>
      <c r="O11" s="37">
        <f t="shared" ca="1" si="12"/>
        <v>7.0819095967511236E-2</v>
      </c>
      <c r="P11" s="31">
        <f t="shared" ref="P11:P59" ca="1" si="15">B5</f>
        <v>0.95903126831798446</v>
      </c>
      <c r="Q11" s="37">
        <f t="shared" ca="1" si="14"/>
        <v>-7.4804870381027344E-2</v>
      </c>
      <c r="R11" s="31">
        <f ca="1">B4</f>
        <v>0.98584616144597736</v>
      </c>
      <c r="S11" s="37">
        <f t="shared" ref="S11:S42" ca="1" si="16">$D11*(R11-$AF$4)</f>
        <v>-7.9328608209617846E-2</v>
      </c>
      <c r="T11" s="54">
        <v>0</v>
      </c>
      <c r="U11" s="55">
        <v>0</v>
      </c>
      <c r="V11" s="54">
        <f>F4</f>
        <v>0</v>
      </c>
      <c r="W11" s="55">
        <v>0</v>
      </c>
      <c r="X11" s="54">
        <f>H4</f>
        <v>0</v>
      </c>
      <c r="Y11" s="55">
        <v>0</v>
      </c>
      <c r="Z11" s="54">
        <f>J4</f>
        <v>0</v>
      </c>
      <c r="AA11" s="55">
        <v>0</v>
      </c>
      <c r="AB11" s="54">
        <f>L4</f>
        <v>0</v>
      </c>
      <c r="AC11" s="55">
        <v>0</v>
      </c>
    </row>
    <row r="12" spans="1:34" x14ac:dyDescent="0.25">
      <c r="A12" s="28">
        <v>9</v>
      </c>
      <c r="B12" s="51">
        <f t="shared" ca="1" si="3"/>
        <v>0.7835679070730871</v>
      </c>
      <c r="C12" s="30">
        <f t="shared" ca="1" si="0"/>
        <v>0.26794973666789623</v>
      </c>
      <c r="D12" s="30">
        <f t="shared" ca="1" si="1"/>
        <v>0.26794973666789623</v>
      </c>
      <c r="E12" s="30">
        <f t="shared" ca="1" si="2"/>
        <v>7.1797061380394933E-2</v>
      </c>
      <c r="F12" s="31">
        <f t="shared" ca="1" si="5"/>
        <v>0.34691573303213141</v>
      </c>
      <c r="G12" s="37">
        <f t="shared" ca="1" si="4"/>
        <v>-4.5203773669343535E-2</v>
      </c>
      <c r="H12" s="31">
        <f t="shared" ca="1" si="7"/>
        <v>0.42072247985103661</v>
      </c>
      <c r="I12" s="37">
        <f t="shared" ca="1" si="6"/>
        <v>-2.5427275294903802E-2</v>
      </c>
      <c r="J12" s="31">
        <f t="shared" ca="1" si="9"/>
        <v>0.99433317710967983</v>
      </c>
      <c r="K12" s="37">
        <f t="shared" ca="1" si="8"/>
        <v>0.12827155998543799</v>
      </c>
      <c r="L12" s="31">
        <f t="shared" ca="1" si="11"/>
        <v>0.54684768615901758</v>
      </c>
      <c r="M12" s="37">
        <f t="shared" ca="1" si="10"/>
        <v>8.3679405225037841E-3</v>
      </c>
      <c r="N12" s="31">
        <f t="shared" ca="1" si="13"/>
        <v>0.23440526265462125</v>
      </c>
      <c r="O12" s="37">
        <f t="shared" ca="1" si="12"/>
        <v>-7.5350924579378531E-2</v>
      </c>
      <c r="P12" s="31">
        <f t="shared" ca="1" si="15"/>
        <v>9.5831135491725394E-2</v>
      </c>
      <c r="Q12" s="37">
        <f t="shared" ca="1" si="14"/>
        <v>-0.11248182546166004</v>
      </c>
      <c r="R12" s="31">
        <f t="shared" ref="R12:R59" ca="1" si="17">B5</f>
        <v>0.95903126831798446</v>
      </c>
      <c r="S12" s="37">
        <f t="shared" ca="1" si="16"/>
        <v>0.11881242282082913</v>
      </c>
      <c r="T12" s="31">
        <f ca="1">B4</f>
        <v>0.98584616144597736</v>
      </c>
      <c r="U12" s="37">
        <f t="shared" ref="U12:U59" ca="1" si="18">$D12*(T12-$AF$4)</f>
        <v>0.1259974663732526</v>
      </c>
      <c r="V12" s="54">
        <v>0</v>
      </c>
      <c r="W12" s="55">
        <v>0</v>
      </c>
      <c r="X12" s="54">
        <f t="shared" ref="X12" si="19">H5</f>
        <v>0</v>
      </c>
      <c r="Y12" s="55">
        <v>0</v>
      </c>
      <c r="Z12" s="54">
        <f t="shared" ref="Z12:Z13" si="20">J5</f>
        <v>0</v>
      </c>
      <c r="AA12" s="55">
        <v>0</v>
      </c>
      <c r="AB12" s="54">
        <f t="shared" ref="AB12:AB14" si="21">L5</f>
        <v>0</v>
      </c>
      <c r="AC12" s="55">
        <v>0</v>
      </c>
      <c r="AF12" s="47" t="s">
        <v>48</v>
      </c>
      <c r="AG12" s="47" t="s">
        <v>47</v>
      </c>
    </row>
    <row r="13" spans="1:34" x14ac:dyDescent="0.25">
      <c r="A13" s="28">
        <v>10</v>
      </c>
      <c r="B13" s="51">
        <f t="shared" ca="1" si="3"/>
        <v>0.74353404362150743</v>
      </c>
      <c r="C13" s="30">
        <f t="shared" ca="1" si="0"/>
        <v>0.22791587321631657</v>
      </c>
      <c r="D13" s="30">
        <f t="shared" ca="1" si="1"/>
        <v>0.22791587321631657</v>
      </c>
      <c r="E13" s="30">
        <f t="shared" ca="1" si="2"/>
        <v>5.1945645263956085E-2</v>
      </c>
      <c r="F13" s="31">
        <f t="shared" ca="1" si="5"/>
        <v>0.7835679070730871</v>
      </c>
      <c r="G13" s="37">
        <f t="shared" ca="1" si="4"/>
        <v>6.106999821074565E-2</v>
      </c>
      <c r="H13" s="31">
        <f t="shared" ca="1" si="7"/>
        <v>0.34691573303213141</v>
      </c>
      <c r="I13" s="37">
        <f t="shared" ca="1" si="6"/>
        <v>-3.8449963327601804E-2</v>
      </c>
      <c r="J13" s="31">
        <f t="shared" ca="1" si="9"/>
        <v>0.42072247985103661</v>
      </c>
      <c r="K13" s="37">
        <f t="shared" ca="1" si="8"/>
        <v>-2.162823417711543E-2</v>
      </c>
      <c r="L13" s="31">
        <f t="shared" ca="1" si="11"/>
        <v>0.99433317710967983</v>
      </c>
      <c r="M13" s="37">
        <f t="shared" ca="1" si="10"/>
        <v>0.10910674877480844</v>
      </c>
      <c r="N13" s="31">
        <f t="shared" ca="1" si="13"/>
        <v>0.54684768615901758</v>
      </c>
      <c r="O13" s="37">
        <f t="shared" ca="1" si="12"/>
        <v>7.1177023531561294E-3</v>
      </c>
      <c r="P13" s="31">
        <f t="shared" ca="1" si="15"/>
        <v>0.23440526265462125</v>
      </c>
      <c r="Q13" s="37">
        <f t="shared" ca="1" si="14"/>
        <v>-6.4092885429670551E-2</v>
      </c>
      <c r="R13" s="31">
        <f t="shared" ca="1" si="17"/>
        <v>9.5831135491725394E-2</v>
      </c>
      <c r="S13" s="37">
        <f t="shared" ca="1" si="16"/>
        <v>-9.5676128627190854E-2</v>
      </c>
      <c r="T13" s="31">
        <f t="shared" ref="T13:T59" ca="1" si="22">B5</f>
        <v>0.95903126831798446</v>
      </c>
      <c r="U13" s="37">
        <f t="shared" ca="1" si="18"/>
        <v>0.10106088340634643</v>
      </c>
      <c r="V13" s="31">
        <f ca="1">B4</f>
        <v>0.98584616144597736</v>
      </c>
      <c r="W13" s="37">
        <f t="shared" ref="W13:W59" ca="1" si="23">$D13*(V13-$AF$4)</f>
        <v>0.10717242318881513</v>
      </c>
      <c r="X13" s="54">
        <v>0</v>
      </c>
      <c r="Y13" s="55">
        <v>0</v>
      </c>
      <c r="Z13" s="54">
        <f t="shared" si="20"/>
        <v>0</v>
      </c>
      <c r="AA13" s="55">
        <v>0</v>
      </c>
      <c r="AB13" s="54">
        <f t="shared" si="21"/>
        <v>0</v>
      </c>
      <c r="AC13" s="55">
        <v>0</v>
      </c>
      <c r="AE13" s="46" t="s">
        <v>35</v>
      </c>
      <c r="AF13">
        <f ca="1">SUM(G$4:G$103)/COUNT($B$4:$B$103)</f>
        <v>-2.7358445683264426E-3</v>
      </c>
      <c r="AG13" s="9">
        <f ca="1">SUM(G$4:G$103)/SUM($E$4:$E$103)</f>
        <v>-3.1710555070734885E-2</v>
      </c>
    </row>
    <row r="14" spans="1:34" x14ac:dyDescent="0.25">
      <c r="A14" s="28">
        <v>11</v>
      </c>
      <c r="B14" s="51">
        <f t="shared" ca="1" si="3"/>
        <v>0.84490315604426502</v>
      </c>
      <c r="C14" s="30">
        <f t="shared" ca="1" si="0"/>
        <v>0.32928498563907416</v>
      </c>
      <c r="D14" s="30">
        <f t="shared" ca="1" si="1"/>
        <v>0.32928498563907416</v>
      </c>
      <c r="E14" s="30">
        <f t="shared" ca="1" si="2"/>
        <v>0.10842860176732527</v>
      </c>
      <c r="F14" s="31">
        <f t="shared" ca="1" si="5"/>
        <v>0.74353404362150743</v>
      </c>
      <c r="G14" s="37">
        <f t="shared" ca="1" si="4"/>
        <v>7.504927503895184E-2</v>
      </c>
      <c r="H14" s="31">
        <f t="shared" ca="1" si="7"/>
        <v>0.7835679070730871</v>
      </c>
      <c r="I14" s="37">
        <f t="shared" ca="1" si="6"/>
        <v>8.8231825190681915E-2</v>
      </c>
      <c r="J14" s="31">
        <f t="shared" ca="1" si="9"/>
        <v>0.34691573303213141</v>
      </c>
      <c r="K14" s="37">
        <f t="shared" ca="1" si="8"/>
        <v>-5.5551179667664687E-2</v>
      </c>
      <c r="L14" s="31">
        <f t="shared" ca="1" si="11"/>
        <v>0.42072247985103661</v>
      </c>
      <c r="M14" s="37">
        <f t="shared" ca="1" si="10"/>
        <v>-3.1247726101334708E-2</v>
      </c>
      <c r="N14" s="31">
        <f t="shared" ca="1" si="13"/>
        <v>0.99433317710967983</v>
      </c>
      <c r="O14" s="37">
        <f t="shared" ca="1" si="12"/>
        <v>0.15763366410789695</v>
      </c>
      <c r="P14" s="31">
        <f t="shared" ca="1" si="15"/>
        <v>0.54684768615901758</v>
      </c>
      <c r="Q14" s="37">
        <f t="shared" ca="1" si="14"/>
        <v>1.0283410646514068E-2</v>
      </c>
      <c r="R14" s="31">
        <f t="shared" ca="1" si="17"/>
        <v>0.23440526265462125</v>
      </c>
      <c r="S14" s="37">
        <f t="shared" ca="1" si="16"/>
        <v>-9.2599188290168596E-2</v>
      </c>
      <c r="T14" s="31">
        <f t="shared" ca="1" si="22"/>
        <v>9.5831135491725394E-2</v>
      </c>
      <c r="U14" s="37">
        <f t="shared" ca="1" si="18"/>
        <v>-0.13822956776295001</v>
      </c>
      <c r="V14" s="31">
        <f t="shared" ref="V14:V59" ca="1" si="24">B5</f>
        <v>0.95903126831798446</v>
      </c>
      <c r="W14" s="37">
        <f t="shared" ca="1" si="23"/>
        <v>0.14600927557839163</v>
      </c>
      <c r="X14" s="31">
        <f ca="1">B4</f>
        <v>0.98584616144597736</v>
      </c>
      <c r="Y14" s="37">
        <f t="shared" ref="Y14:Y59" ca="1" si="25">$D14*(X14-$AF$4)</f>
        <v>0.15483901727695606</v>
      </c>
      <c r="Z14" s="54">
        <v>0</v>
      </c>
      <c r="AA14" s="55">
        <v>0</v>
      </c>
      <c r="AB14" s="54">
        <f t="shared" si="21"/>
        <v>0</v>
      </c>
      <c r="AC14" s="55">
        <v>0</v>
      </c>
      <c r="AE14" s="46" t="s">
        <v>36</v>
      </c>
      <c r="AF14">
        <f ca="1">SUM(I$4:I$103)/COUNT($B$4:$B$103)</f>
        <v>-8.0331521692757445E-3</v>
      </c>
      <c r="AG14" s="9">
        <f ca="1">SUM(I$4:I$103)/SUM($E$4:$E$103)</f>
        <v>-9.3110448307097207E-2</v>
      </c>
    </row>
    <row r="15" spans="1:34" x14ac:dyDescent="0.25">
      <c r="A15" s="28">
        <v>12</v>
      </c>
      <c r="B15" s="51">
        <f t="shared" ca="1" si="3"/>
        <v>0.41741211662118793</v>
      </c>
      <c r="C15" s="30">
        <f t="shared" ca="1" si="0"/>
        <v>9.8206053784002934E-2</v>
      </c>
      <c r="D15" s="30">
        <f t="shared" ca="1" si="1"/>
        <v>-9.8206053784002934E-2</v>
      </c>
      <c r="E15" s="30">
        <f t="shared" ca="1" si="2"/>
        <v>9.6444289998264768E-3</v>
      </c>
      <c r="F15" s="31">
        <f t="shared" ca="1" si="5"/>
        <v>0.84490315604426502</v>
      </c>
      <c r="G15" s="37">
        <f t="shared" ca="1" si="4"/>
        <v>-3.2337779009935549E-2</v>
      </c>
      <c r="H15" s="31">
        <f t="shared" ca="1" si="7"/>
        <v>0.74353404362150743</v>
      </c>
      <c r="I15" s="37">
        <f t="shared" ca="1" si="6"/>
        <v>-2.2382718503309577E-2</v>
      </c>
      <c r="J15" s="31">
        <f t="shared" ca="1" si="9"/>
        <v>0.7835679070730871</v>
      </c>
      <c r="K15" s="37">
        <f t="shared" ca="1" si="8"/>
        <v>-2.6314286250616839E-2</v>
      </c>
      <c r="L15" s="31">
        <f t="shared" ca="1" si="11"/>
        <v>0.34691573303213141</v>
      </c>
      <c r="M15" s="37">
        <f t="shared" ca="1" si="10"/>
        <v>1.6567600638151065E-2</v>
      </c>
      <c r="N15" s="31">
        <f t="shared" ca="1" si="13"/>
        <v>0.42072247985103661</v>
      </c>
      <c r="O15" s="37">
        <f t="shared" ca="1" si="12"/>
        <v>9.3193312904313718E-3</v>
      </c>
      <c r="P15" s="31">
        <f t="shared" ca="1" si="15"/>
        <v>0.99433317710967983</v>
      </c>
      <c r="Q15" s="37">
        <f t="shared" ca="1" si="14"/>
        <v>-4.7012711695630371E-2</v>
      </c>
      <c r="R15" s="31">
        <f t="shared" ca="1" si="17"/>
        <v>0.54684768615901758</v>
      </c>
      <c r="S15" s="37">
        <f t="shared" ca="1" si="16"/>
        <v>-3.0669275037686727E-3</v>
      </c>
      <c r="T15" s="31">
        <f t="shared" ca="1" si="22"/>
        <v>0.23440526265462125</v>
      </c>
      <c r="U15" s="37">
        <f t="shared" ca="1" si="18"/>
        <v>2.7616809943308295E-2</v>
      </c>
      <c r="V15" s="31">
        <f t="shared" ca="1" si="24"/>
        <v>9.5831135491725394E-2</v>
      </c>
      <c r="W15" s="37">
        <f t="shared" ca="1" si="23"/>
        <v>4.1225628128538909E-2</v>
      </c>
      <c r="X15" s="31">
        <f t="shared" ref="X15:X59" ca="1" si="26">B5</f>
        <v>0.95903126831798446</v>
      </c>
      <c r="Y15" s="37">
        <f t="shared" ca="1" si="25"/>
        <v>-4.3545850542155165E-2</v>
      </c>
      <c r="Z15" s="31">
        <f ca="1">B4</f>
        <v>0.98584616144597736</v>
      </c>
      <c r="AA15" s="37">
        <f t="shared" ref="AA15:AA59" ca="1" si="27">$D15*(Z15-$AF$4)</f>
        <v>-4.617923537889513E-2</v>
      </c>
      <c r="AB15" s="54">
        <v>0</v>
      </c>
      <c r="AC15" s="55">
        <v>0</v>
      </c>
      <c r="AE15" s="46" t="s">
        <v>37</v>
      </c>
      <c r="AF15">
        <f ca="1">SUM(K$4:K$103)/COUNT($B$4:$B$103)</f>
        <v>-4.6761569187510725E-3</v>
      </c>
      <c r="AG15" s="9">
        <f ca="1">SUM(K$4:K$103)/SUM($E$4:$E$103)</f>
        <v>-5.4200276290608543E-2</v>
      </c>
    </row>
    <row r="16" spans="1:34" x14ac:dyDescent="0.25">
      <c r="A16" s="28">
        <v>13</v>
      </c>
      <c r="B16" s="51">
        <f t="shared" ca="1" si="3"/>
        <v>0.46430641318130517</v>
      </c>
      <c r="C16" s="30">
        <f t="shared" ca="1" si="0"/>
        <v>5.1311757223885701E-2</v>
      </c>
      <c r="D16" s="30">
        <f t="shared" ca="1" si="1"/>
        <v>-5.1311757223885701E-2</v>
      </c>
      <c r="E16" s="30">
        <f t="shared" ca="1" si="2"/>
        <v>2.6328964294029863E-3</v>
      </c>
      <c r="F16" s="31">
        <f t="shared" ca="1" si="5"/>
        <v>0.41741211662118793</v>
      </c>
      <c r="G16" s="37">
        <f t="shared" ca="1" si="4"/>
        <v>5.0391251896806204E-3</v>
      </c>
      <c r="H16" s="31">
        <f t="shared" ca="1" si="7"/>
        <v>0.84490315604426502</v>
      </c>
      <c r="I16" s="37">
        <f t="shared" ca="1" si="6"/>
        <v>-1.6896191240582864E-2</v>
      </c>
      <c r="J16" s="31">
        <f t="shared" ca="1" si="9"/>
        <v>0.74353404362150743</v>
      </c>
      <c r="K16" s="37">
        <f t="shared" ca="1" si="8"/>
        <v>-1.169476395394555E-2</v>
      </c>
      <c r="L16" s="31">
        <f t="shared" ca="1" si="11"/>
        <v>0.7835679070730871</v>
      </c>
      <c r="M16" s="37">
        <f t="shared" ca="1" si="10"/>
        <v>-1.3748971836107196E-2</v>
      </c>
      <c r="N16" s="31">
        <f t="shared" ca="1" si="13"/>
        <v>0.34691573303213141</v>
      </c>
      <c r="O16" s="37">
        <f t="shared" ca="1" si="12"/>
        <v>8.6564185095642093E-3</v>
      </c>
      <c r="P16" s="31">
        <f t="shared" ca="1" si="15"/>
        <v>0.42072247985103661</v>
      </c>
      <c r="Q16" s="37">
        <f t="shared" ca="1" si="14"/>
        <v>4.8692646353077464E-3</v>
      </c>
      <c r="R16" s="31">
        <f t="shared" ca="1" si="17"/>
        <v>0.99433317710967983</v>
      </c>
      <c r="S16" s="37">
        <f t="shared" ca="1" si="16"/>
        <v>-2.4563708203451554E-2</v>
      </c>
      <c r="T16" s="31">
        <f t="shared" ca="1" si="22"/>
        <v>0.54684768615901758</v>
      </c>
      <c r="U16" s="37">
        <f t="shared" ca="1" si="18"/>
        <v>-1.6024413305798699E-3</v>
      </c>
      <c r="V16" s="31">
        <f t="shared" ca="1" si="24"/>
        <v>0.23440526265462125</v>
      </c>
      <c r="W16" s="37">
        <f t="shared" ca="1" si="23"/>
        <v>1.4429528450720194E-2</v>
      </c>
      <c r="X16" s="31">
        <f t="shared" ca="1" si="26"/>
        <v>9.5831135491725394E-2</v>
      </c>
      <c r="Y16" s="37">
        <f t="shared" ca="1" si="25"/>
        <v>2.1540010421214572E-2</v>
      </c>
      <c r="Z16" s="31">
        <f t="shared" ref="Z16:Z59" ca="1" si="28">B5</f>
        <v>0.95903126831798446</v>
      </c>
      <c r="AA16" s="37">
        <f t="shared" ca="1" si="27"/>
        <v>-2.2752305229992324E-2</v>
      </c>
      <c r="AB16" s="31">
        <f ca="1">B4</f>
        <v>0.98584616144597736</v>
      </c>
      <c r="AC16" s="37">
        <f t="shared" ref="AC16:AC59" ca="1" si="29">$D16*(AB16-$AF$4)</f>
        <v>-2.4128224516160337E-2</v>
      </c>
      <c r="AE16" s="46" t="s">
        <v>38</v>
      </c>
      <c r="AF16">
        <f ca="1">SUM(M$4:M$103)/COUNT($B$4:$B$103)</f>
        <v>2.5002822085009929E-3</v>
      </c>
      <c r="AG16" s="9">
        <f ca="1">SUM(M$4:M$103)/SUM($E$4:$E$103)</f>
        <v>2.898020508290404E-2</v>
      </c>
    </row>
    <row r="17" spans="1:65" x14ac:dyDescent="0.25">
      <c r="A17" s="28">
        <v>14</v>
      </c>
      <c r="B17" s="51">
        <f t="shared" ca="1" si="3"/>
        <v>0.63275951431909316</v>
      </c>
      <c r="C17" s="30">
        <f t="shared" ca="1" si="0"/>
        <v>0.1171413439139023</v>
      </c>
      <c r="D17" s="30">
        <f t="shared" ca="1" si="1"/>
        <v>0.1171413439139023</v>
      </c>
      <c r="E17" s="30">
        <f t="shared" ca="1" si="2"/>
        <v>1.3722094453955135E-2</v>
      </c>
      <c r="F17" s="31">
        <f t="shared" ca="1" si="5"/>
        <v>0.46430641318130517</v>
      </c>
      <c r="G17" s="37">
        <f t="shared" ca="1" si="4"/>
        <v>-6.0107281997898556E-3</v>
      </c>
      <c r="H17" s="31">
        <f t="shared" ca="1" si="7"/>
        <v>0.41741211662118793</v>
      </c>
      <c r="I17" s="37">
        <f t="shared" ca="1" si="6"/>
        <v>-1.1503989120739074E-2</v>
      </c>
      <c r="J17" s="31">
        <f t="shared" ca="1" si="9"/>
        <v>0.84490315604426502</v>
      </c>
      <c r="K17" s="37">
        <f t="shared" ca="1" si="8"/>
        <v>3.8572885748431165E-2</v>
      </c>
      <c r="L17" s="31">
        <f t="shared" ca="1" si="11"/>
        <v>0.74353404362150743</v>
      </c>
      <c r="M17" s="37">
        <f t="shared" ca="1" si="10"/>
        <v>2.6698371687869892E-2</v>
      </c>
      <c r="N17" s="31">
        <f t="shared" ca="1" si="13"/>
        <v>0.7835679070730871</v>
      </c>
      <c r="O17" s="37">
        <f t="shared" ca="1" si="12"/>
        <v>3.1387992254653586E-2</v>
      </c>
      <c r="P17" s="31">
        <f t="shared" ca="1" si="15"/>
        <v>0.34691573303213141</v>
      </c>
      <c r="Q17" s="37">
        <f t="shared" ca="1" si="14"/>
        <v>-1.9762030235431122E-2</v>
      </c>
      <c r="R17" s="31">
        <f t="shared" ca="1" si="17"/>
        <v>0.42072247985103661</v>
      </c>
      <c r="S17" s="37">
        <f t="shared" ca="1" si="16"/>
        <v>-1.1116208723151434E-2</v>
      </c>
      <c r="T17" s="31">
        <f t="shared" ca="1" si="22"/>
        <v>0.99433317710967983</v>
      </c>
      <c r="U17" s="37">
        <f t="shared" ca="1" si="18"/>
        <v>5.6077319237116584E-2</v>
      </c>
      <c r="V17" s="31">
        <f t="shared" ca="1" si="24"/>
        <v>0.54684768615901758</v>
      </c>
      <c r="W17" s="37">
        <f t="shared" ca="1" si="23"/>
        <v>3.6582674451836441E-3</v>
      </c>
      <c r="X17" s="31">
        <f t="shared" ca="1" si="26"/>
        <v>0.23440526265462125</v>
      </c>
      <c r="Y17" s="37">
        <f t="shared" ca="1" si="25"/>
        <v>-3.2941657939837957E-2</v>
      </c>
      <c r="Z17" s="31">
        <f t="shared" ca="1" si="28"/>
        <v>9.5831135491725394E-2</v>
      </c>
      <c r="AA17" s="37">
        <f t="shared" ca="1" si="27"/>
        <v>-4.9174417427395568E-2</v>
      </c>
      <c r="AB17" s="31">
        <f t="shared" ref="AB17:AB59" ca="1" si="30">B5</f>
        <v>0.95903126831798446</v>
      </c>
      <c r="AC17" s="37">
        <f t="shared" ca="1" si="29"/>
        <v>5.1942006198531385E-2</v>
      </c>
      <c r="AE17" s="46" t="s">
        <v>39</v>
      </c>
      <c r="AF17">
        <f ca="1">SUM(O$4:O$103)/COUNT($B$4:$B$103)</f>
        <v>-6.0173574259552809E-4</v>
      </c>
      <c r="AG17" s="9">
        <f ca="1">SUM(O$4:O$103)/SUM($E$4:$E$103)</f>
        <v>-6.9745827758326967E-3</v>
      </c>
    </row>
    <row r="18" spans="1:65" x14ac:dyDescent="0.25">
      <c r="A18" s="28">
        <v>15</v>
      </c>
      <c r="B18" s="51">
        <f t="shared" ca="1" si="3"/>
        <v>0.2000151181867339</v>
      </c>
      <c r="C18" s="30">
        <f t="shared" ca="1" si="0"/>
        <v>0.31560305221845697</v>
      </c>
      <c r="D18" s="30">
        <f t="shared" ca="1" si="1"/>
        <v>-0.31560305221845697</v>
      </c>
      <c r="E18" s="30">
        <f t="shared" ca="1" si="2"/>
        <v>9.9605286569606072E-2</v>
      </c>
      <c r="F18" s="31">
        <f t="shared" ca="1" si="5"/>
        <v>0.63275951431909316</v>
      </c>
      <c r="G18" s="37">
        <f t="shared" ca="1" si="4"/>
        <v>-3.6970165680199535E-2</v>
      </c>
      <c r="H18" s="31">
        <f t="shared" ca="1" si="7"/>
        <v>0.46430641318130517</v>
      </c>
      <c r="I18" s="37">
        <f t="shared" ca="1" si="6"/>
        <v>1.6194147194550784E-2</v>
      </c>
      <c r="J18" s="31">
        <f t="shared" ca="1" si="9"/>
        <v>0.41741211662118793</v>
      </c>
      <c r="K18" s="37">
        <f t="shared" ca="1" si="8"/>
        <v>3.099413032056127E-2</v>
      </c>
      <c r="L18" s="31">
        <f t="shared" ca="1" si="11"/>
        <v>0.84490315604426502</v>
      </c>
      <c r="M18" s="37">
        <f t="shared" ca="1" si="10"/>
        <v>-0.10392334651740258</v>
      </c>
      <c r="N18" s="31">
        <f t="shared" ca="1" si="13"/>
        <v>0.74353404362150743</v>
      </c>
      <c r="O18" s="37">
        <f t="shared" ca="1" si="12"/>
        <v>-7.1930945236104382E-2</v>
      </c>
      <c r="P18" s="31">
        <f t="shared" ca="1" si="15"/>
        <v>0.7835679070730871</v>
      </c>
      <c r="Q18" s="37">
        <f t="shared" ca="1" si="14"/>
        <v>-8.4565754733519849E-2</v>
      </c>
      <c r="R18" s="31">
        <f t="shared" ca="1" si="17"/>
        <v>0.34691573303213141</v>
      </c>
      <c r="S18" s="37">
        <f t="shared" ca="1" si="16"/>
        <v>5.3243004151630649E-2</v>
      </c>
      <c r="T18" s="31">
        <f t="shared" ca="1" si="22"/>
        <v>0.42072247985103661</v>
      </c>
      <c r="U18" s="37">
        <f t="shared" ca="1" si="18"/>
        <v>2.9949369581269279E-2</v>
      </c>
      <c r="V18" s="31">
        <f t="shared" ca="1" si="24"/>
        <v>0.99433317710967983</v>
      </c>
      <c r="W18" s="37">
        <f t="shared" ca="1" si="23"/>
        <v>-0.15108391725871581</v>
      </c>
      <c r="X18" s="31">
        <f t="shared" ca="1" si="26"/>
        <v>0.54684768615901758</v>
      </c>
      <c r="Y18" s="37">
        <f t="shared" ca="1" si="25"/>
        <v>-9.8561304912120947E-3</v>
      </c>
      <c r="Z18" s="31">
        <f t="shared" ca="1" si="28"/>
        <v>0.23440526265462125</v>
      </c>
      <c r="AA18" s="37">
        <f t="shared" ca="1" si="27"/>
        <v>8.8751652009307153E-2</v>
      </c>
      <c r="AB18" s="31">
        <f t="shared" ca="1" si="30"/>
        <v>9.5831135491725394E-2</v>
      </c>
      <c r="AC18" s="37">
        <f t="shared" ca="1" si="29"/>
        <v>0.13248606950042566</v>
      </c>
      <c r="AE18" s="46" t="s">
        <v>40</v>
      </c>
      <c r="AF18">
        <f ca="1">SUM(Q$4:Q$103)/COUNT($B$4:$B$103)</f>
        <v>-1.2673421139227169E-2</v>
      </c>
      <c r="AG18" s="9">
        <f ca="1">SUM(Q$4:Q$103)/SUM($E$4:$E$103)</f>
        <v>-0.1468947555072237</v>
      </c>
    </row>
    <row r="19" spans="1:65" x14ac:dyDescent="0.25">
      <c r="A19" s="28">
        <v>16</v>
      </c>
      <c r="B19" s="51">
        <f t="shared" ca="1" si="3"/>
        <v>0.57013135848487972</v>
      </c>
      <c r="C19" s="30">
        <f t="shared" ca="1" si="0"/>
        <v>5.4513188079688857E-2</v>
      </c>
      <c r="D19" s="30">
        <f t="shared" ca="1" si="1"/>
        <v>5.4513188079688857E-2</v>
      </c>
      <c r="E19" s="30">
        <f t="shared" ca="1" si="2"/>
        <v>2.9716876746115313E-3</v>
      </c>
      <c r="F19" s="31">
        <f t="shared" ca="1" si="5"/>
        <v>0.2000151181867339</v>
      </c>
      <c r="G19" s="37">
        <f t="shared" ca="1" si="4"/>
        <v>-1.7204528544108609E-2</v>
      </c>
      <c r="H19" s="31">
        <f t="shared" ca="1" si="7"/>
        <v>0.63275951431909316</v>
      </c>
      <c r="I19" s="37">
        <f t="shared" ca="1" si="6"/>
        <v>6.3857481126860715E-3</v>
      </c>
      <c r="J19" s="31">
        <f t="shared" ca="1" si="9"/>
        <v>0.46430641318130517</v>
      </c>
      <c r="K19" s="37">
        <f t="shared" ca="1" si="8"/>
        <v>-2.7971674722450145E-3</v>
      </c>
      <c r="L19" s="31">
        <f t="shared" ca="1" si="11"/>
        <v>0.41741211662118793</v>
      </c>
      <c r="M19" s="37">
        <f t="shared" ca="1" si="10"/>
        <v>-5.3535250804913918E-3</v>
      </c>
      <c r="N19" s="31">
        <f t="shared" ca="1" si="13"/>
        <v>0.84490315604426502</v>
      </c>
      <c r="O19" s="37">
        <f t="shared" ca="1" si="12"/>
        <v>1.7950374353960494E-2</v>
      </c>
      <c r="P19" s="31">
        <f t="shared" ca="1" si="15"/>
        <v>0.74353404362150743</v>
      </c>
      <c r="Q19" s="37">
        <f t="shared" ca="1" si="14"/>
        <v>1.2424420862987584E-2</v>
      </c>
      <c r="R19" s="31">
        <f t="shared" ca="1" si="17"/>
        <v>0.7835679070730871</v>
      </c>
      <c r="S19" s="37">
        <f t="shared" ca="1" si="16"/>
        <v>1.460679439088013E-2</v>
      </c>
      <c r="T19" s="31">
        <f t="shared" ca="1" si="22"/>
        <v>0.34691573303213141</v>
      </c>
      <c r="U19" s="37">
        <f t="shared" ca="1" si="18"/>
        <v>-9.1965076980195203E-3</v>
      </c>
      <c r="V19" s="31">
        <f t="shared" ca="1" si="24"/>
        <v>0.42072247985103661</v>
      </c>
      <c r="W19" s="37">
        <f t="shared" ca="1" si="23"/>
        <v>-5.1730666271305641E-3</v>
      </c>
      <c r="X19" s="31">
        <f t="shared" ca="1" si="26"/>
        <v>0.99433317710967983</v>
      </c>
      <c r="Y19" s="37">
        <f t="shared" ca="1" si="25"/>
        <v>2.6096281197051319E-2</v>
      </c>
      <c r="Z19" s="31">
        <f t="shared" ca="1" si="28"/>
        <v>0.54684768615901758</v>
      </c>
      <c r="AA19" s="37">
        <f t="shared" ca="1" si="27"/>
        <v>1.7024204659259615E-3</v>
      </c>
      <c r="AB19" s="31">
        <f t="shared" ca="1" si="30"/>
        <v>0.23440526265462125</v>
      </c>
      <c r="AC19" s="37">
        <f t="shared" ca="1" si="29"/>
        <v>-1.5329812130642995E-2</v>
      </c>
      <c r="AE19" s="46" t="s">
        <v>41</v>
      </c>
      <c r="AF19">
        <f ca="1">SUM(S$4:S$103)/COUNT($B$4:$B$103)</f>
        <v>-4.157609234251871E-3</v>
      </c>
      <c r="AG19" s="9">
        <f ca="1">SUM(S$4:S$103)/SUM($E$4:$E$103)</f>
        <v>-4.8189907464658503E-2</v>
      </c>
    </row>
    <row r="20" spans="1:65" x14ac:dyDescent="0.25">
      <c r="A20" s="28">
        <v>17</v>
      </c>
      <c r="B20" s="51">
        <f t="shared" ca="1" si="3"/>
        <v>0.90332778477498221</v>
      </c>
      <c r="C20" s="30">
        <f t="shared" ca="1" si="0"/>
        <v>0.38770961436979134</v>
      </c>
      <c r="D20" s="30">
        <f t="shared" ca="1" si="1"/>
        <v>0.38770961436979134</v>
      </c>
      <c r="E20" s="30">
        <f t="shared" ca="1" si="2"/>
        <v>0.1503187450747723</v>
      </c>
      <c r="F20" s="31">
        <f t="shared" ca="1" si="5"/>
        <v>0.57013135848487972</v>
      </c>
      <c r="G20" s="37">
        <f t="shared" ca="1" si="4"/>
        <v>2.1135287128444074E-2</v>
      </c>
      <c r="H20" s="31">
        <f t="shared" ca="1" si="7"/>
        <v>0.2000151181867339</v>
      </c>
      <c r="I20" s="37">
        <f t="shared" ca="1" si="6"/>
        <v>-0.12236233766954707</v>
      </c>
      <c r="J20" s="31">
        <f t="shared" ca="1" si="9"/>
        <v>0.63275951431909316</v>
      </c>
      <c r="K20" s="37">
        <f t="shared" ca="1" si="8"/>
        <v>4.5416825275618161E-2</v>
      </c>
      <c r="L20" s="31">
        <f t="shared" ca="1" si="11"/>
        <v>0.46430641318130517</v>
      </c>
      <c r="M20" s="37">
        <f t="shared" ca="1" si="10"/>
        <v>-1.9894061605909081E-2</v>
      </c>
      <c r="N20" s="31">
        <f t="shared" ca="1" si="13"/>
        <v>0.41741211662118793</v>
      </c>
      <c r="O20" s="37">
        <f t="shared" ca="1" si="12"/>
        <v>-3.8075431241374767E-2</v>
      </c>
      <c r="P20" s="31">
        <f t="shared" ca="1" si="15"/>
        <v>0.84490315604426502</v>
      </c>
      <c r="Q20" s="37">
        <f t="shared" ca="1" si="14"/>
        <v>0.12766695479988771</v>
      </c>
      <c r="R20" s="31">
        <f t="shared" ca="1" si="17"/>
        <v>0.74353404362150743</v>
      </c>
      <c r="S20" s="37">
        <f t="shared" ca="1" si="16"/>
        <v>8.8365175313452352E-2</v>
      </c>
      <c r="T20" s="31">
        <f t="shared" ca="1" si="22"/>
        <v>0.7835679070730871</v>
      </c>
      <c r="U20" s="37">
        <f t="shared" ca="1" si="18"/>
        <v>0.10388668907399719</v>
      </c>
      <c r="V20" s="31">
        <f t="shared" ca="1" si="24"/>
        <v>0.34691573303213141</v>
      </c>
      <c r="W20" s="37">
        <f t="shared" ca="1" si="23"/>
        <v>-6.540755693715275E-2</v>
      </c>
      <c r="X20" s="31">
        <f t="shared" ca="1" si="26"/>
        <v>0.42072247985103661</v>
      </c>
      <c r="Y20" s="37">
        <f t="shared" ca="1" si="25"/>
        <v>-3.67919715901062E-2</v>
      </c>
      <c r="Z20" s="31">
        <f t="shared" ca="1" si="28"/>
        <v>0.99433317710967983</v>
      </c>
      <c r="AA20" s="37">
        <f t="shared" ca="1" si="27"/>
        <v>0.18560241064242949</v>
      </c>
      <c r="AB20" s="31">
        <f t="shared" ca="1" si="30"/>
        <v>0.54684768615901758</v>
      </c>
      <c r="AC20" s="37">
        <f t="shared" ca="1" si="29"/>
        <v>1.2107983509871478E-2</v>
      </c>
      <c r="AE20" s="46" t="s">
        <v>42</v>
      </c>
      <c r="AF20">
        <f ca="1">SUM(U$4:U$103)/COUNT($B$4:$B$103)</f>
        <v>-3.3093348881584462E-3</v>
      </c>
      <c r="AG20" s="9">
        <f ca="1">SUM(U$4:U$103)/SUM($E$4:$E$103)</f>
        <v>-3.8357751545310403E-2</v>
      </c>
      <c r="BB20" s="2" t="s">
        <v>64</v>
      </c>
      <c r="BC20" s="2" t="s">
        <v>65</v>
      </c>
      <c r="BD20" s="2" t="s">
        <v>66</v>
      </c>
      <c r="BE20" s="2" t="s">
        <v>67</v>
      </c>
      <c r="BF20" s="2" t="s">
        <v>68</v>
      </c>
      <c r="BG20" s="2" t="s">
        <v>69</v>
      </c>
      <c r="BH20" s="2" t="s">
        <v>70</v>
      </c>
      <c r="BI20" s="2" t="s">
        <v>71</v>
      </c>
      <c r="BJ20" s="2" t="s">
        <v>72</v>
      </c>
      <c r="BK20" s="2" t="s">
        <v>73</v>
      </c>
      <c r="BL20" s="2" t="s">
        <v>74</v>
      </c>
      <c r="BM20" s="2" t="s">
        <v>75</v>
      </c>
    </row>
    <row r="21" spans="1:65" x14ac:dyDescent="0.25">
      <c r="A21" s="28">
        <v>18</v>
      </c>
      <c r="B21" s="51">
        <f t="shared" ca="1" si="3"/>
        <v>0.72011363157570907</v>
      </c>
      <c r="C21" s="30">
        <f t="shared" ca="1" si="0"/>
        <v>0.2044954611705182</v>
      </c>
      <c r="D21" s="30">
        <f t="shared" ca="1" si="1"/>
        <v>0.2044954611705182</v>
      </c>
      <c r="E21" s="30">
        <f t="shared" ca="1" si="2"/>
        <v>4.1818393639342914E-2</v>
      </c>
      <c r="F21" s="31">
        <f t="shared" ca="1" si="5"/>
        <v>0.90332778477498221</v>
      </c>
      <c r="G21" s="37">
        <f t="shared" ca="1" si="4"/>
        <v>7.9284856390794245E-2</v>
      </c>
      <c r="H21" s="31">
        <f t="shared" ca="1" si="7"/>
        <v>0.57013135848487972</v>
      </c>
      <c r="I21" s="37">
        <f t="shared" ca="1" si="6"/>
        <v>1.1147699536231168E-2</v>
      </c>
      <c r="J21" s="31">
        <f t="shared" ca="1" si="9"/>
        <v>0.2000151181867339</v>
      </c>
      <c r="K21" s="37">
        <f t="shared" ca="1" si="8"/>
        <v>-6.4539391710236496E-2</v>
      </c>
      <c r="L21" s="31">
        <f t="shared" ca="1" si="11"/>
        <v>0.63275951431909316</v>
      </c>
      <c r="M21" s="37">
        <f t="shared" ca="1" si="10"/>
        <v>2.3954873145807725E-2</v>
      </c>
      <c r="N21" s="31">
        <f t="shared" ca="1" si="13"/>
        <v>0.46430641318130517</v>
      </c>
      <c r="O21" s="37">
        <f t="shared" ca="1" si="12"/>
        <v>-1.0493021456968175E-2</v>
      </c>
      <c r="P21" s="31">
        <f t="shared" ca="1" si="15"/>
        <v>0.41741211662118793</v>
      </c>
      <c r="Q21" s="37">
        <f t="shared" ca="1" si="14"/>
        <v>-2.0082692258296394E-2</v>
      </c>
      <c r="R21" s="31">
        <f t="shared" ca="1" si="17"/>
        <v>0.84490315604426502</v>
      </c>
      <c r="S21" s="37">
        <f t="shared" ca="1" si="16"/>
        <v>6.7337284994789928E-2</v>
      </c>
      <c r="T21" s="31">
        <f t="shared" ca="1" si="22"/>
        <v>0.74353404362150743</v>
      </c>
      <c r="U21" s="37">
        <f t="shared" ca="1" si="18"/>
        <v>4.6607761601452011E-2</v>
      </c>
      <c r="V21" s="31">
        <f t="shared" ca="1" si="24"/>
        <v>0.7835679070730871</v>
      </c>
      <c r="W21" s="37">
        <f t="shared" ca="1" si="23"/>
        <v>5.4794504970420349E-2</v>
      </c>
      <c r="X21" s="31">
        <f t="shared" ca="1" si="26"/>
        <v>0.34691573303213141</v>
      </c>
      <c r="Y21" s="37">
        <f t="shared" ca="1" si="25"/>
        <v>-3.4498882731194259E-2</v>
      </c>
      <c r="Z21" s="31">
        <f t="shared" ca="1" si="28"/>
        <v>0.42072247985103661</v>
      </c>
      <c r="AA21" s="37">
        <f t="shared" ca="1" si="27"/>
        <v>-1.9405738002966563E-2</v>
      </c>
      <c r="AB21" s="31">
        <f t="shared" ca="1" si="30"/>
        <v>0.99433317710967983</v>
      </c>
      <c r="AC21" s="37">
        <f t="shared" ca="1" si="29"/>
        <v>9.7895046065282182E-2</v>
      </c>
      <c r="AE21" s="46" t="s">
        <v>43</v>
      </c>
      <c r="AF21">
        <f ca="1">SUM(W$4:W$103)/COUNT($B$4:$B$103)</f>
        <v>-1.0001593117921682E-2</v>
      </c>
      <c r="AG21" s="9">
        <f ca="1">SUM(W$4:W$103)/SUM($E$4:$E$103)</f>
        <v>-0.11592620174140511</v>
      </c>
      <c r="BB21" s="5">
        <f ca="1">B4</f>
        <v>0.98584616144597736</v>
      </c>
      <c r="BC21" s="5">
        <f ca="1">B5</f>
        <v>0.95903126831798446</v>
      </c>
      <c r="BD21" s="5">
        <f ca="1">B6</f>
        <v>9.5831135491725394E-2</v>
      </c>
      <c r="BE21" s="5">
        <f ca="1">B7</f>
        <v>0.23440526265462125</v>
      </c>
      <c r="BF21" s="5">
        <f ca="1">B8</f>
        <v>0.54684768615901758</v>
      </c>
      <c r="BG21" s="5">
        <f ca="1">B9</f>
        <v>0.99433317710967983</v>
      </c>
      <c r="BH21" s="5">
        <f ca="1">B10</f>
        <v>0.42072247985103661</v>
      </c>
      <c r="BI21" s="5">
        <f ca="1">B11</f>
        <v>0.34691573303213141</v>
      </c>
      <c r="BJ21" s="5">
        <f ca="1">B12</f>
        <v>0.7835679070730871</v>
      </c>
      <c r="BK21" s="5">
        <f ca="1">B13</f>
        <v>0.74353404362150743</v>
      </c>
      <c r="BL21" s="5">
        <f ca="1">B14</f>
        <v>0.84490315604426502</v>
      </c>
      <c r="BM21" s="5">
        <f ca="1">B15</f>
        <v>0.41741211662118793</v>
      </c>
    </row>
    <row r="22" spans="1:65" x14ac:dyDescent="0.25">
      <c r="A22" s="28">
        <v>19</v>
      </c>
      <c r="B22" s="51">
        <f t="shared" ca="1" si="3"/>
        <v>0.17692008031480055</v>
      </c>
      <c r="C22" s="30">
        <f t="shared" ca="1" si="0"/>
        <v>0.33869809009039031</v>
      </c>
      <c r="D22" s="30">
        <f t="shared" ca="1" si="1"/>
        <v>-0.33869809009039031</v>
      </c>
      <c r="E22" s="30">
        <f t="shared" ca="1" si="2"/>
        <v>0.11471639623087815</v>
      </c>
      <c r="F22" s="31">
        <f t="shared" ca="1" si="5"/>
        <v>0.72011363157570907</v>
      </c>
      <c r="G22" s="37">
        <f t="shared" ca="1" si="4"/>
        <v>-6.9262222130608092E-2</v>
      </c>
      <c r="H22" s="31">
        <f t="shared" ca="1" si="7"/>
        <v>0.90332778477498221</v>
      </c>
      <c r="I22" s="37">
        <f t="shared" ca="1" si="6"/>
        <v>-0.13131650589673008</v>
      </c>
      <c r="J22" s="31">
        <f t="shared" ca="1" si="9"/>
        <v>0.57013135848487972</v>
      </c>
      <c r="K22" s="37">
        <f t="shared" ca="1" si="8"/>
        <v>-1.8463512687328848E-2</v>
      </c>
      <c r="L22" s="31">
        <f t="shared" ca="1" si="11"/>
        <v>0.2000151181867339</v>
      </c>
      <c r="M22" s="37">
        <f t="shared" ca="1" si="10"/>
        <v>0.10689415101308909</v>
      </c>
      <c r="N22" s="31">
        <f t="shared" ca="1" si="13"/>
        <v>0.63275951431909316</v>
      </c>
      <c r="O22" s="37">
        <f t="shared" ca="1" si="12"/>
        <v>-3.9675549454260273E-2</v>
      </c>
      <c r="P22" s="31">
        <f t="shared" ca="1" si="15"/>
        <v>0.46430641318130517</v>
      </c>
      <c r="Q22" s="37">
        <f t="shared" ca="1" si="14"/>
        <v>1.7379194170911876E-2</v>
      </c>
      <c r="R22" s="31">
        <f t="shared" ca="1" si="17"/>
        <v>0.41741211662118793</v>
      </c>
      <c r="S22" s="37">
        <f t="shared" ca="1" si="16"/>
        <v>3.3262202851955941E-2</v>
      </c>
      <c r="T22" s="31">
        <f t="shared" ca="1" si="22"/>
        <v>0.84490315604426502</v>
      </c>
      <c r="U22" s="37">
        <f t="shared" ca="1" si="18"/>
        <v>-0.11152819573139602</v>
      </c>
      <c r="V22" s="31">
        <f t="shared" ca="1" si="24"/>
        <v>0.74353404362150743</v>
      </c>
      <c r="W22" s="37">
        <f t="shared" ca="1" si="23"/>
        <v>-7.7194670959649964E-2</v>
      </c>
      <c r="X22" s="31">
        <f t="shared" ca="1" si="26"/>
        <v>0.7835679070730871</v>
      </c>
      <c r="Y22" s="37">
        <f t="shared" ca="1" si="25"/>
        <v>-9.0754064049639482E-2</v>
      </c>
      <c r="Z22" s="31">
        <f t="shared" ca="1" si="28"/>
        <v>0.34691573303213141</v>
      </c>
      <c r="AA22" s="37">
        <f t="shared" ca="1" si="27"/>
        <v>5.7139193331848921E-2</v>
      </c>
      <c r="AB22" s="31">
        <f t="shared" ca="1" si="30"/>
        <v>0.42072247985103661</v>
      </c>
      <c r="AC22" s="37">
        <f t="shared" ca="1" si="29"/>
        <v>3.2140989148500741E-2</v>
      </c>
      <c r="AE22" s="46" t="s">
        <v>44</v>
      </c>
      <c r="AF22">
        <f ca="1">SUM(Y$4:Y$103)/COUNT($B$4:$B$103)</f>
        <v>8.6674236175442593E-3</v>
      </c>
      <c r="AG22" s="9">
        <f ca="1">SUM(Y$4:Y$103)/SUM($E$4:$E$103)</f>
        <v>0.10046214508218738</v>
      </c>
      <c r="BB22" s="5">
        <f ca="1">$B16</f>
        <v>0.46430641318130517</v>
      </c>
      <c r="BC22" s="5">
        <f ca="1">$B17</f>
        <v>0.63275951431909316</v>
      </c>
      <c r="BD22" s="5">
        <f ca="1">$B18</f>
        <v>0.2000151181867339</v>
      </c>
      <c r="BE22" s="5">
        <f ca="1">$B19</f>
        <v>0.57013135848487972</v>
      </c>
      <c r="BF22" s="5">
        <f ca="1">$B20</f>
        <v>0.90332778477498221</v>
      </c>
      <c r="BG22" s="5">
        <f ca="1">$B21</f>
        <v>0.72011363157570907</v>
      </c>
      <c r="BH22" s="5">
        <f ca="1">$B22</f>
        <v>0.17692008031480055</v>
      </c>
      <c r="BI22" s="5">
        <f ca="1">$B23</f>
        <v>3.8645938895867871E-2</v>
      </c>
      <c r="BJ22" s="5">
        <f ca="1">$B24</f>
        <v>0.92251769576351528</v>
      </c>
      <c r="BK22" s="5">
        <f ca="1">$B25</f>
        <v>3.5842060795638231E-2</v>
      </c>
      <c r="BL22" s="5">
        <f ca="1">$B26</f>
        <v>0.72926567594361147</v>
      </c>
      <c r="BM22" s="5">
        <f ca="1">$B27</f>
        <v>0.35254185281946759</v>
      </c>
    </row>
    <row r="23" spans="1:65" x14ac:dyDescent="0.25">
      <c r="A23" s="28">
        <v>20</v>
      </c>
      <c r="B23" s="51">
        <f t="shared" ca="1" si="3"/>
        <v>3.8645938895867871E-2</v>
      </c>
      <c r="C23" s="30">
        <f t="shared" ca="1" si="0"/>
        <v>0.476972231509323</v>
      </c>
      <c r="D23" s="30">
        <f t="shared" ca="1" si="1"/>
        <v>-0.476972231509323</v>
      </c>
      <c r="E23" s="30">
        <f t="shared" ca="1" si="2"/>
        <v>0.2275025096309832</v>
      </c>
      <c r="F23" s="31">
        <f t="shared" ca="1" si="5"/>
        <v>0.17692008031480055</v>
      </c>
      <c r="G23" s="37">
        <f t="shared" ca="1" si="4"/>
        <v>0.16154958383835918</v>
      </c>
      <c r="H23" s="31">
        <f t="shared" ca="1" si="7"/>
        <v>0.72011363157570907</v>
      </c>
      <c r="I23" s="37">
        <f t="shared" ca="1" si="6"/>
        <v>-9.7538656448030184E-2</v>
      </c>
      <c r="J23" s="31">
        <f t="shared" ca="1" si="9"/>
        <v>0.90332778477498221</v>
      </c>
      <c r="K23" s="37">
        <f t="shared" ca="1" si="8"/>
        <v>-0.18492671994357845</v>
      </c>
      <c r="L23" s="31">
        <f t="shared" ca="1" si="11"/>
        <v>0.57013135848487972</v>
      </c>
      <c r="M23" s="37">
        <f t="shared" ca="1" si="10"/>
        <v>-2.6001276965056622E-2</v>
      </c>
      <c r="N23" s="31">
        <f t="shared" ca="1" si="13"/>
        <v>0.2000151181867339</v>
      </c>
      <c r="O23" s="37">
        <f t="shared" ca="1" si="12"/>
        <v>0.1505338920877908</v>
      </c>
      <c r="P23" s="31">
        <f t="shared" ca="1" si="15"/>
        <v>0.63275951431909316</v>
      </c>
      <c r="Q23" s="37">
        <f t="shared" ca="1" si="14"/>
        <v>-5.5873168208615029E-2</v>
      </c>
      <c r="R23" s="31">
        <f t="shared" ca="1" si="17"/>
        <v>0.46430641318130517</v>
      </c>
      <c r="S23" s="37">
        <f t="shared" ca="1" si="16"/>
        <v>2.4474283345741386E-2</v>
      </c>
      <c r="T23" s="31">
        <f t="shared" ca="1" si="22"/>
        <v>0.41741211662118793</v>
      </c>
      <c r="U23" s="37">
        <f t="shared" ca="1" si="18"/>
        <v>4.6841560621080476E-2</v>
      </c>
      <c r="V23" s="31">
        <f t="shared" ca="1" si="24"/>
        <v>0.84490315604426502</v>
      </c>
      <c r="W23" s="37">
        <f t="shared" ca="1" si="23"/>
        <v>-0.15705979440278459</v>
      </c>
      <c r="X23" s="31">
        <f t="shared" ca="1" si="26"/>
        <v>0.74353404362150743</v>
      </c>
      <c r="Y23" s="37">
        <f t="shared" ca="1" si="25"/>
        <v>-0.10870954264438246</v>
      </c>
      <c r="Z23" s="31">
        <f t="shared" ca="1" si="28"/>
        <v>0.7835679070730871</v>
      </c>
      <c r="AA23" s="37">
        <f t="shared" ca="1" si="27"/>
        <v>-0.12780458383082194</v>
      </c>
      <c r="AB23" s="31">
        <f t="shared" ca="1" si="30"/>
        <v>0.34691573303213141</v>
      </c>
      <c r="AC23" s="37">
        <f t="shared" ca="1" si="29"/>
        <v>8.0466378014889983E-2</v>
      </c>
      <c r="AE23" s="46" t="s">
        <v>45</v>
      </c>
      <c r="AF23">
        <f ca="1">SUM(AA$4:AA$103)/COUNT($B$4:$B$103)</f>
        <v>1.486693946670865E-2</v>
      </c>
      <c r="AG23" s="9">
        <f ca="1">SUM(AA$4:AA$103)/SUM($E$4:$E$103)</f>
        <v>0.17231932988822274</v>
      </c>
      <c r="BB23" s="5">
        <f ca="1">$B28</f>
        <v>0.80464675740599756</v>
      </c>
      <c r="BC23" s="5">
        <f ca="1">$B29</f>
        <v>0.32874187660553733</v>
      </c>
      <c r="BD23" s="5">
        <f ca="1">$B30</f>
        <v>0.76389366730093644</v>
      </c>
      <c r="BE23" s="5">
        <f ca="1">$B31</f>
        <v>0.73761396092763709</v>
      </c>
      <c r="BF23" s="5">
        <f ca="1">$B32</f>
        <v>0.64537618529732677</v>
      </c>
      <c r="BG23" s="5">
        <f ca="1">$B33</f>
        <v>0.94042375323005389</v>
      </c>
      <c r="BH23" s="5">
        <f ca="1">$B34</f>
        <v>0.83039770374774036</v>
      </c>
      <c r="BI23" s="5">
        <f ca="1">$B35</f>
        <v>9.7752866406843331E-2</v>
      </c>
      <c r="BJ23" s="5">
        <f ca="1">$B36</f>
        <v>0.42787822750497451</v>
      </c>
      <c r="BK23" s="5">
        <f ca="1">$B37</f>
        <v>0.33454447964589973</v>
      </c>
      <c r="BL23" s="5">
        <f ca="1">$B38</f>
        <v>0.53789190951462218</v>
      </c>
      <c r="BM23" s="5">
        <f ca="1">$B39</f>
        <v>5.7130582862928492E-2</v>
      </c>
    </row>
    <row r="24" spans="1:65" x14ac:dyDescent="0.25">
      <c r="A24" s="28">
        <v>21</v>
      </c>
      <c r="B24" s="51">
        <f t="shared" ca="1" si="3"/>
        <v>0.92251769576351528</v>
      </c>
      <c r="C24" s="30">
        <f t="shared" ca="1" si="0"/>
        <v>0.40689952535832441</v>
      </c>
      <c r="D24" s="30">
        <f t="shared" ca="1" si="1"/>
        <v>0.40689952535832441</v>
      </c>
      <c r="E24" s="30">
        <f t="shared" ca="1" si="2"/>
        <v>0.16556722373682969</v>
      </c>
      <c r="F24" s="31">
        <f t="shared" ca="1" si="5"/>
        <v>3.8645938895867871E-2</v>
      </c>
      <c r="G24" s="37">
        <f t="shared" ca="1" si="4"/>
        <v>-0.19407977461024437</v>
      </c>
      <c r="H24" s="31">
        <f t="shared" ca="1" si="7"/>
        <v>0.17692008031480055</v>
      </c>
      <c r="I24" s="37">
        <f t="shared" ca="1" si="6"/>
        <v>-0.13781609209755083</v>
      </c>
      <c r="J24" s="31">
        <f t="shared" ca="1" si="9"/>
        <v>0.72011363157570907</v>
      </c>
      <c r="K24" s="37">
        <f t="shared" ca="1" si="8"/>
        <v>8.3209106088215509E-2</v>
      </c>
      <c r="L24" s="31">
        <f t="shared" ca="1" si="11"/>
        <v>0.90332778477498221</v>
      </c>
      <c r="M24" s="37">
        <f t="shared" ca="1" si="10"/>
        <v>0.15775885806392709</v>
      </c>
      <c r="N24" s="31">
        <f t="shared" ca="1" si="13"/>
        <v>0.57013135848487972</v>
      </c>
      <c r="O24" s="37">
        <f t="shared" ca="1" si="12"/>
        <v>2.2181390355394463E-2</v>
      </c>
      <c r="P24" s="31">
        <f t="shared" ca="1" si="15"/>
        <v>0.2000151181867339</v>
      </c>
      <c r="Q24" s="37">
        <f t="shared" ca="1" si="14"/>
        <v>-0.12841873214932861</v>
      </c>
      <c r="R24" s="31">
        <f t="shared" ca="1" si="17"/>
        <v>0.63275951431909316</v>
      </c>
      <c r="S24" s="37">
        <f t="shared" ca="1" si="16"/>
        <v>4.7664757238403091E-2</v>
      </c>
      <c r="T24" s="31">
        <f t="shared" ca="1" si="22"/>
        <v>0.46430641318130517</v>
      </c>
      <c r="U24" s="37">
        <f t="shared" ca="1" si="18"/>
        <v>-2.0878729659700664E-2</v>
      </c>
      <c r="V24" s="31">
        <f t="shared" ca="1" si="24"/>
        <v>0.41741211662118793</v>
      </c>
      <c r="W24" s="37">
        <f t="shared" ca="1" si="23"/>
        <v>-3.9959996672024871E-2</v>
      </c>
      <c r="X24" s="31">
        <f t="shared" ca="1" si="26"/>
        <v>0.84490315604426502</v>
      </c>
      <c r="Y24" s="37">
        <f t="shared" ca="1" si="25"/>
        <v>0.13398590436416194</v>
      </c>
      <c r="Z24" s="31">
        <f t="shared" ca="1" si="28"/>
        <v>0.74353404362150743</v>
      </c>
      <c r="AA24" s="37">
        <f t="shared" ca="1" si="27"/>
        <v>9.2738860633347256E-2</v>
      </c>
      <c r="AB24" s="31">
        <f t="shared" ca="1" si="30"/>
        <v>0.7835679070730871</v>
      </c>
      <c r="AC24" s="37">
        <f t="shared" ca="1" si="29"/>
        <v>0.10902862067005499</v>
      </c>
      <c r="AE24" s="46" t="s">
        <v>46</v>
      </c>
      <c r="AF24">
        <f ca="1">SUM(AC$4:AC$103)/COUNT($B$4:$B$103)</f>
        <v>2.6029012311091365E-3</v>
      </c>
      <c r="AG24" s="9">
        <f ca="1">SUM(AC$4:AC$103)/SUM($E$4:$E$103)</f>
        <v>3.016963894380174E-2</v>
      </c>
      <c r="BB24" s="5">
        <f ca="1">$B40</f>
        <v>0.11103963792581262</v>
      </c>
      <c r="BC24" s="5">
        <f ca="1">$B41</f>
        <v>0.34114411337480699</v>
      </c>
      <c r="BD24" s="5">
        <f ca="1">$B42</f>
        <v>3.8604047054606072E-2</v>
      </c>
      <c r="BE24" s="5">
        <f ca="1">$B43</f>
        <v>0.96915572688907203</v>
      </c>
      <c r="BF24" s="5">
        <f ca="1">$B44</f>
        <v>0.48739741085438326</v>
      </c>
      <c r="BG24" s="5">
        <f ca="1">$B45</f>
        <v>0.60809324921943952</v>
      </c>
      <c r="BH24" s="5">
        <f ca="1">$B46</f>
        <v>0.68448507686237581</v>
      </c>
      <c r="BI24" s="5">
        <f ca="1">$B47</f>
        <v>0.64936945464079276</v>
      </c>
      <c r="BJ24" s="5">
        <f ca="1">$B48</f>
        <v>0.94298372475992942</v>
      </c>
      <c r="BK24" s="5">
        <f ca="1">$B49</f>
        <v>0.29096864499346375</v>
      </c>
      <c r="BL24" s="5">
        <f ca="1">$B50</f>
        <v>8.7444675386770698E-2</v>
      </c>
      <c r="BM24" s="5">
        <f ca="1">$B51</f>
        <v>0.90475507316348824</v>
      </c>
    </row>
    <row r="25" spans="1:65" x14ac:dyDescent="0.25">
      <c r="A25" s="28">
        <v>22</v>
      </c>
      <c r="B25" s="51">
        <f t="shared" ca="1" si="3"/>
        <v>3.5842060795638231E-2</v>
      </c>
      <c r="C25" s="30">
        <f t="shared" ca="1" si="0"/>
        <v>0.47977610960955264</v>
      </c>
      <c r="D25" s="30">
        <f t="shared" ca="1" si="1"/>
        <v>-0.47977610960955264</v>
      </c>
      <c r="E25" s="30">
        <f t="shared" ca="1" si="2"/>
        <v>0.23018511535207747</v>
      </c>
      <c r="F25" s="31">
        <f t="shared" ca="1" si="5"/>
        <v>0.92251769576351528</v>
      </c>
      <c r="G25" s="37">
        <f t="shared" ca="1" si="4"/>
        <v>-0.19522067127839041</v>
      </c>
      <c r="H25" s="31">
        <f t="shared" ca="1" si="7"/>
        <v>3.8645938895867871E-2</v>
      </c>
      <c r="I25" s="37">
        <f t="shared" ca="1" si="6"/>
        <v>0.22883988162532987</v>
      </c>
      <c r="J25" s="31">
        <f t="shared" ca="1" si="9"/>
        <v>0.17692008031480055</v>
      </c>
      <c r="K25" s="37">
        <f t="shared" ca="1" si="8"/>
        <v>0.16249925199575324</v>
      </c>
      <c r="L25" s="31">
        <f t="shared" ca="1" si="11"/>
        <v>0.72011363157570907</v>
      </c>
      <c r="M25" s="37">
        <f t="shared" ca="1" si="10"/>
        <v>-9.8112036793202559E-2</v>
      </c>
      <c r="N25" s="31">
        <f t="shared" ca="1" si="13"/>
        <v>0.90332778477498221</v>
      </c>
      <c r="O25" s="37">
        <f t="shared" ca="1" si="12"/>
        <v>-0.1860138104405584</v>
      </c>
      <c r="P25" s="31">
        <f t="shared" ca="1" si="15"/>
        <v>0.57013135848487972</v>
      </c>
      <c r="Q25" s="37">
        <f t="shared" ca="1" si="14"/>
        <v>-2.615412529928696E-2</v>
      </c>
      <c r="R25" s="31">
        <f t="shared" ca="1" si="17"/>
        <v>0.2000151181867339</v>
      </c>
      <c r="S25" s="37">
        <f t="shared" ca="1" si="16"/>
        <v>0.15141880457427179</v>
      </c>
      <c r="T25" s="31">
        <f t="shared" ca="1" si="22"/>
        <v>0.63275951431909316</v>
      </c>
      <c r="U25" s="37">
        <f t="shared" ca="1" si="18"/>
        <v>-5.6201618257446691E-2</v>
      </c>
      <c r="V25" s="31">
        <f t="shared" ca="1" si="24"/>
        <v>0.46430641318130517</v>
      </c>
      <c r="W25" s="37">
        <f t="shared" ca="1" si="23"/>
        <v>2.4618155258105741E-2</v>
      </c>
      <c r="X25" s="31">
        <f t="shared" ca="1" si="26"/>
        <v>0.41741211662118793</v>
      </c>
      <c r="Y25" s="37">
        <f t="shared" ca="1" si="25"/>
        <v>4.7116918424595415E-2</v>
      </c>
      <c r="Z25" s="31">
        <f t="shared" ca="1" si="28"/>
        <v>0.84490315604426502</v>
      </c>
      <c r="AA25" s="37">
        <f t="shared" ca="1" si="27"/>
        <v>-0.15798306936275242</v>
      </c>
      <c r="AB25" s="31">
        <f t="shared" ca="1" si="30"/>
        <v>0.74353404362150743</v>
      </c>
      <c r="AC25" s="37">
        <f t="shared" ca="1" si="29"/>
        <v>-0.1093485909699884</v>
      </c>
      <c r="BB25" s="5">
        <f ca="1">$B52</f>
        <v>5.9806879105030464E-2</v>
      </c>
      <c r="BC25" s="5">
        <f ca="1">$B53</f>
        <v>0.64469085229950085</v>
      </c>
      <c r="BD25" s="5">
        <f ca="1">$B54</f>
        <v>0.7145943362121655</v>
      </c>
      <c r="BE25" s="5">
        <f ca="1">$B55</f>
        <v>0.75281501901514769</v>
      </c>
      <c r="BF25" s="5">
        <f ca="1">$B56</f>
        <v>0.76694197257373653</v>
      </c>
      <c r="BG25" s="5">
        <f ca="1">$B57</f>
        <v>0.53759329315679516</v>
      </c>
      <c r="BH25" s="5">
        <f ca="1">$B58</f>
        <v>0.71507377922712811</v>
      </c>
      <c r="BI25" s="5">
        <f ca="1">$B59</f>
        <v>0.54802604394643584</v>
      </c>
      <c r="BJ25" s="5">
        <f ca="1">$B60</f>
        <v>0.13259316515132402</v>
      </c>
      <c r="BK25" s="5">
        <f ca="1">$B61</f>
        <v>3.2212875642151917E-2</v>
      </c>
      <c r="BL25" s="5">
        <f ca="1">$B62</f>
        <v>0.8037941539155683</v>
      </c>
      <c r="BM25" s="5">
        <f ca="1">$B63</f>
        <v>0.14047719440203732</v>
      </c>
    </row>
    <row r="26" spans="1:65" x14ac:dyDescent="0.25">
      <c r="A26" s="28">
        <v>23</v>
      </c>
      <c r="B26" s="51">
        <f t="shared" ca="1" si="3"/>
        <v>0.72926567594361147</v>
      </c>
      <c r="C26" s="30">
        <f t="shared" ca="1" si="0"/>
        <v>0.2136475055384206</v>
      </c>
      <c r="D26" s="30">
        <f t="shared" ca="1" si="1"/>
        <v>0.2136475055384206</v>
      </c>
      <c r="E26" s="30">
        <f t="shared" ca="1" si="2"/>
        <v>4.5645256622789461E-2</v>
      </c>
      <c r="F26" s="31">
        <f t="shared" ca="1" si="5"/>
        <v>3.5842060795638231E-2</v>
      </c>
      <c r="G26" s="37">
        <f t="shared" ca="1" si="4"/>
        <v>-0.10250296903500879</v>
      </c>
      <c r="H26" s="31">
        <f t="shared" ca="1" si="7"/>
        <v>0.92251769576351528</v>
      </c>
      <c r="I26" s="37">
        <f t="shared" ca="1" si="6"/>
        <v>8.6933068597573326E-2</v>
      </c>
      <c r="J26" s="31">
        <f t="shared" ca="1" si="9"/>
        <v>3.8645938895867871E-2</v>
      </c>
      <c r="K26" s="37">
        <f t="shared" ca="1" si="8"/>
        <v>-0.10190392747306092</v>
      </c>
      <c r="L26" s="31">
        <f t="shared" ca="1" si="11"/>
        <v>0.17692008031480055</v>
      </c>
      <c r="M26" s="37">
        <f t="shared" ca="1" si="10"/>
        <v>-7.2362002078439139E-2</v>
      </c>
      <c r="N26" s="31">
        <f t="shared" ca="1" si="13"/>
        <v>0.72011363157570907</v>
      </c>
      <c r="O26" s="37">
        <f t="shared" ca="1" si="12"/>
        <v>4.3689945173010163E-2</v>
      </c>
      <c r="P26" s="31">
        <f t="shared" ca="1" si="15"/>
        <v>0.90332778477498221</v>
      </c>
      <c r="Q26" s="37">
        <f t="shared" ca="1" si="14"/>
        <v>8.2833191983368915E-2</v>
      </c>
      <c r="R26" s="31">
        <f t="shared" ca="1" si="17"/>
        <v>0.57013135848487972</v>
      </c>
      <c r="S26" s="37">
        <f t="shared" ca="1" si="16"/>
        <v>1.1646606652172289E-2</v>
      </c>
      <c r="T26" s="31">
        <f t="shared" ca="1" si="22"/>
        <v>0.2000151181867339</v>
      </c>
      <c r="U26" s="37">
        <f t="shared" ca="1" si="18"/>
        <v>-6.7427804846785233E-2</v>
      </c>
      <c r="V26" s="31">
        <f t="shared" ca="1" si="24"/>
        <v>0.63275951431909316</v>
      </c>
      <c r="W26" s="37">
        <f t="shared" ca="1" si="23"/>
        <v>2.5026955922623474E-2</v>
      </c>
      <c r="X26" s="31">
        <f t="shared" ca="1" si="26"/>
        <v>0.46430641318130517</v>
      </c>
      <c r="Y26" s="37">
        <f t="shared" ca="1" si="25"/>
        <v>-1.0962628935676214E-2</v>
      </c>
      <c r="Z26" s="31">
        <f t="shared" ca="1" si="28"/>
        <v>0.41741211662118793</v>
      </c>
      <c r="AA26" s="37">
        <f t="shared" ca="1" si="27"/>
        <v>-2.0981478419724198E-2</v>
      </c>
      <c r="AB26" s="31">
        <f t="shared" ca="1" si="30"/>
        <v>0.84490315604426502</v>
      </c>
      <c r="AC26" s="37">
        <f t="shared" ca="1" si="29"/>
        <v>7.035091579304284E-2</v>
      </c>
      <c r="BB26" s="11">
        <f ca="1">$B64</f>
        <v>0.76227239076183873</v>
      </c>
      <c r="BC26" s="11">
        <f ca="1">$B65</f>
        <v>0.95202190798940478</v>
      </c>
      <c r="BD26" s="11">
        <f ca="1">$B66</f>
        <v>0.86221650278385686</v>
      </c>
      <c r="BE26" s="11">
        <f ca="1">$B67</f>
        <v>0.13264692062984351</v>
      </c>
      <c r="BF26" s="11">
        <f ca="1">$B68</f>
        <v>0.58923219823130601</v>
      </c>
      <c r="BG26" s="11">
        <f ca="1">$B69</f>
        <v>0.81699800107743381</v>
      </c>
      <c r="BH26" s="11">
        <f ca="1">$B70</f>
        <v>0.73367113403180373</v>
      </c>
      <c r="BI26" s="11">
        <f ca="1">$B71</f>
        <v>0.2235525765004942</v>
      </c>
      <c r="BJ26" s="11">
        <f ca="1">$B72</f>
        <v>0.19322071155593901</v>
      </c>
      <c r="BK26" s="11">
        <f ca="1">$B73</f>
        <v>0.68405134078937146</v>
      </c>
      <c r="BL26" s="11">
        <f ca="1">$B74</f>
        <v>0.67779672043033268</v>
      </c>
      <c r="BM26" s="11">
        <f ca="1">$B75</f>
        <v>0.32223373669115674</v>
      </c>
    </row>
    <row r="27" spans="1:65" x14ac:dyDescent="0.25">
      <c r="A27" s="28">
        <v>24</v>
      </c>
      <c r="B27" s="51">
        <f t="shared" ca="1" si="3"/>
        <v>0.35254185281946759</v>
      </c>
      <c r="C27" s="30">
        <f t="shared" ca="1" si="0"/>
        <v>0.16307631758572327</v>
      </c>
      <c r="D27" s="30">
        <f t="shared" ca="1" si="1"/>
        <v>-0.16307631758572327</v>
      </c>
      <c r="E27" s="30">
        <f t="shared" ca="1" si="2"/>
        <v>2.6593885357319678E-2</v>
      </c>
      <c r="F27" s="31">
        <f t="shared" ca="1" si="5"/>
        <v>0.72926567594361147</v>
      </c>
      <c r="G27" s="37">
        <f t="shared" ca="1" si="4"/>
        <v>-3.4840848464581048E-2</v>
      </c>
      <c r="H27" s="31">
        <f t="shared" ca="1" si="7"/>
        <v>3.5842060795638231E-2</v>
      </c>
      <c r="I27" s="37">
        <f t="shared" ca="1" si="6"/>
        <v>7.824012122073018E-2</v>
      </c>
      <c r="J27" s="31">
        <f t="shared" ca="1" si="9"/>
        <v>0.92251769576351528</v>
      </c>
      <c r="K27" s="37">
        <f t="shared" ca="1" si="8"/>
        <v>-6.6355676222814172E-2</v>
      </c>
      <c r="L27" s="31">
        <f t="shared" ca="1" si="11"/>
        <v>3.8645938895867871E-2</v>
      </c>
      <c r="M27" s="37">
        <f t="shared" ca="1" si="10"/>
        <v>7.7782875105185487E-2</v>
      </c>
      <c r="N27" s="31">
        <f t="shared" ca="1" si="13"/>
        <v>0.17692008031480055</v>
      </c>
      <c r="O27" s="37">
        <f t="shared" ca="1" si="12"/>
        <v>5.5233637305258404E-2</v>
      </c>
      <c r="P27" s="31">
        <f t="shared" ca="1" si="15"/>
        <v>0.72011363157570907</v>
      </c>
      <c r="Q27" s="37">
        <f t="shared" ca="1" si="14"/>
        <v>-3.3348366770682369E-2</v>
      </c>
      <c r="R27" s="31">
        <f t="shared" ca="1" si="17"/>
        <v>0.90332778477498221</v>
      </c>
      <c r="S27" s="37">
        <f t="shared" ca="1" si="16"/>
        <v>-6.322625620400639E-2</v>
      </c>
      <c r="T27" s="31">
        <f t="shared" ca="1" si="22"/>
        <v>0.57013135848487972</v>
      </c>
      <c r="U27" s="37">
        <f t="shared" ca="1" si="18"/>
        <v>-8.889809971893604E-3</v>
      </c>
      <c r="V27" s="31">
        <f t="shared" ca="1" si="24"/>
        <v>0.2000151181867339</v>
      </c>
      <c r="W27" s="37">
        <f t="shared" ca="1" si="23"/>
        <v>5.1467383574600692E-2</v>
      </c>
      <c r="X27" s="31">
        <f t="shared" ca="1" si="26"/>
        <v>0.63275951431909316</v>
      </c>
      <c r="Y27" s="37">
        <f t="shared" ca="1" si="25"/>
        <v>-1.9102979002521964E-2</v>
      </c>
      <c r="Z27" s="31">
        <f t="shared" ca="1" si="28"/>
        <v>0.46430641318130517</v>
      </c>
      <c r="AA27" s="37">
        <f t="shared" ca="1" si="27"/>
        <v>8.3677324169239148E-3</v>
      </c>
      <c r="AB27" s="31">
        <f t="shared" ca="1" si="30"/>
        <v>0.41741211662118793</v>
      </c>
      <c r="AC27" s="37">
        <f t="shared" ca="1" si="29"/>
        <v>1.6015081615720683E-2</v>
      </c>
      <c r="BB27" s="11">
        <f ca="1">$B76</f>
        <v>0.93411204698706318</v>
      </c>
      <c r="BC27" s="11">
        <f ca="1">$B77</f>
        <v>0.51424654647624102</v>
      </c>
      <c r="BD27" s="11">
        <f ca="1">$B78</f>
        <v>0.42566603145810422</v>
      </c>
      <c r="BE27" s="11">
        <f ca="1">$B79</f>
        <v>0.79742741842924914</v>
      </c>
      <c r="BF27" s="11">
        <f ca="1">$B80</f>
        <v>0.66026404422895035</v>
      </c>
      <c r="BG27" s="11">
        <f ca="1">$B81</f>
        <v>0.14920520775080781</v>
      </c>
      <c r="BH27" s="11">
        <f ca="1">$B82</f>
        <v>0.30196838688391414</v>
      </c>
      <c r="BI27" s="11">
        <f ca="1">$B83</f>
        <v>0.31103356987386965</v>
      </c>
      <c r="BJ27" s="11">
        <f ca="1">$B84</f>
        <v>0.71125941757537414</v>
      </c>
      <c r="BK27" s="11">
        <f ca="1">$B85</f>
        <v>0.91881051157823213</v>
      </c>
      <c r="BL27" s="11">
        <f ca="1">$B86</f>
        <v>1.7442941844818427E-2</v>
      </c>
      <c r="BM27" s="11">
        <f ca="1">$B87</f>
        <v>5.8856399098400347E-3</v>
      </c>
    </row>
    <row r="28" spans="1:65" x14ac:dyDescent="0.25">
      <c r="A28" s="28">
        <v>25</v>
      </c>
      <c r="B28" s="51">
        <f t="shared" ca="1" si="3"/>
        <v>0.80464675740599756</v>
      </c>
      <c r="C28" s="30">
        <f t="shared" ca="1" si="0"/>
        <v>0.28902858700080669</v>
      </c>
      <c r="D28" s="30">
        <f t="shared" ca="1" si="1"/>
        <v>0.28902858700080669</v>
      </c>
      <c r="E28" s="30">
        <f t="shared" ca="1" si="2"/>
        <v>8.3537524103682884E-2</v>
      </c>
      <c r="F28" s="31">
        <f t="shared" ca="1" si="5"/>
        <v>0.35254185281946759</v>
      </c>
      <c r="G28" s="37">
        <f t="shared" ca="1" si="4"/>
        <v>-4.7133717645096398E-2</v>
      </c>
      <c r="H28" s="31">
        <f t="shared" ca="1" si="7"/>
        <v>0.72926567594361147</v>
      </c>
      <c r="I28" s="37">
        <f t="shared" ca="1" si="6"/>
        <v>6.1750236642016731E-2</v>
      </c>
      <c r="J28" s="31">
        <f t="shared" ca="1" si="9"/>
        <v>3.5842060795638231E-2</v>
      </c>
      <c r="K28" s="37">
        <f t="shared" ca="1" si="8"/>
        <v>-0.13866901103719315</v>
      </c>
      <c r="L28" s="31">
        <f t="shared" ca="1" si="11"/>
        <v>0.92251769576351528</v>
      </c>
      <c r="M28" s="37">
        <f t="shared" ca="1" si="10"/>
        <v>0.11760559486561542</v>
      </c>
      <c r="N28" s="31">
        <f t="shared" ca="1" si="13"/>
        <v>3.8645938895867871E-2</v>
      </c>
      <c r="O28" s="37">
        <f t="shared" ca="1" si="12"/>
        <v>-0.13785861011176126</v>
      </c>
      <c r="P28" s="31">
        <f t="shared" ca="1" si="15"/>
        <v>0.17692008031480055</v>
      </c>
      <c r="Q28" s="37">
        <f t="shared" ca="1" si="14"/>
        <v>-9.789343039869744E-2</v>
      </c>
      <c r="R28" s="31">
        <f t="shared" ca="1" si="17"/>
        <v>0.72011363157570907</v>
      </c>
      <c r="S28" s="37">
        <f t="shared" ca="1" si="16"/>
        <v>5.9105034190193209E-2</v>
      </c>
      <c r="T28" s="31">
        <f t="shared" ca="1" si="22"/>
        <v>0.90332778477498221</v>
      </c>
      <c r="U28" s="37">
        <f t="shared" ca="1" si="18"/>
        <v>0.11205916200792845</v>
      </c>
      <c r="V28" s="31">
        <f t="shared" ca="1" si="24"/>
        <v>0.57013135848487972</v>
      </c>
      <c r="W28" s="37">
        <f t="shared" ca="1" si="23"/>
        <v>1.575586972358169E-2</v>
      </c>
      <c r="X28" s="31">
        <f t="shared" ca="1" si="26"/>
        <v>0.2000151181867339</v>
      </c>
      <c r="Y28" s="37">
        <f t="shared" ca="1" si="25"/>
        <v>-9.1218304235842429E-2</v>
      </c>
      <c r="Z28" s="31">
        <f t="shared" ca="1" si="28"/>
        <v>0.63275951431909316</v>
      </c>
      <c r="AA28" s="37">
        <f t="shared" ca="1" si="27"/>
        <v>3.3857197110810727E-2</v>
      </c>
      <c r="AB28" s="31">
        <f t="shared" ca="1" si="30"/>
        <v>0.46430641318130517</v>
      </c>
      <c r="AC28" s="37">
        <f t="shared" ca="1" si="29"/>
        <v>-1.4830564686948119E-2</v>
      </c>
      <c r="BB28" s="11">
        <f ca="1">$B88</f>
        <v>0.25807632088282739</v>
      </c>
      <c r="BC28" s="11">
        <f ca="1">$B89</f>
        <v>0.22574921764214118</v>
      </c>
      <c r="BD28" s="11">
        <f ca="1">$B90</f>
        <v>0.97347727976594001</v>
      </c>
      <c r="BE28" s="11">
        <f ca="1">$B91</f>
        <v>0.32595061670185321</v>
      </c>
      <c r="BF28" s="11">
        <f ca="1">$B92</f>
        <v>0.77138504890937987</v>
      </c>
      <c r="BG28" s="11">
        <f ca="1">$B93</f>
        <v>0.39326039921914935</v>
      </c>
      <c r="BH28" s="11">
        <f ca="1">$B94</f>
        <v>0.43517942825115696</v>
      </c>
      <c r="BI28" s="11">
        <f ca="1">$B95</f>
        <v>0.59459270334119574</v>
      </c>
      <c r="BJ28" s="11">
        <f ca="1">$B96</f>
        <v>0.6265672845755188</v>
      </c>
      <c r="BK28" s="11">
        <f ca="1">$B97</f>
        <v>0.17042698758104524</v>
      </c>
      <c r="BL28" s="11">
        <f ca="1">$B98</f>
        <v>0.11911755521595013</v>
      </c>
      <c r="BM28" s="11">
        <f ca="1">$B99</f>
        <v>0.73383310700080284</v>
      </c>
    </row>
    <row r="29" spans="1:65" x14ac:dyDescent="0.25">
      <c r="A29" s="28">
        <v>26</v>
      </c>
      <c r="B29" s="51">
        <f t="shared" ca="1" si="3"/>
        <v>0.32874187660553733</v>
      </c>
      <c r="C29" s="30">
        <f t="shared" ca="1" si="0"/>
        <v>0.18687629379965354</v>
      </c>
      <c r="D29" s="30">
        <f t="shared" ca="1" si="1"/>
        <v>-0.18687629379965354</v>
      </c>
      <c r="E29" s="30">
        <f t="shared" ca="1" si="2"/>
        <v>3.492274918429443E-2</v>
      </c>
      <c r="F29" s="31">
        <f t="shared" ca="1" si="5"/>
        <v>0.80464675740599756</v>
      </c>
      <c r="G29" s="37">
        <f t="shared" ca="1" si="4"/>
        <v>-5.4012591140861474E-2</v>
      </c>
      <c r="H29" s="31">
        <f t="shared" ca="1" si="7"/>
        <v>0.35254185281946759</v>
      </c>
      <c r="I29" s="37">
        <f t="shared" ca="1" si="6"/>
        <v>3.0475097836915228E-2</v>
      </c>
      <c r="J29" s="31">
        <f t="shared" ca="1" si="9"/>
        <v>0.72926567594361147</v>
      </c>
      <c r="K29" s="37">
        <f t="shared" ca="1" si="8"/>
        <v>-3.9925654014560996E-2</v>
      </c>
      <c r="L29" s="31">
        <f t="shared" ca="1" si="11"/>
        <v>3.5842060795638231E-2</v>
      </c>
      <c r="M29" s="37">
        <f t="shared" ca="1" si="10"/>
        <v>8.9658781217449537E-2</v>
      </c>
      <c r="N29" s="31">
        <f t="shared" ca="1" si="13"/>
        <v>0.92251769576351528</v>
      </c>
      <c r="O29" s="37">
        <f t="shared" ca="1" si="12"/>
        <v>-7.6039875247801814E-2</v>
      </c>
      <c r="P29" s="31">
        <f t="shared" ca="1" si="15"/>
        <v>3.8645938895867871E-2</v>
      </c>
      <c r="Q29" s="37">
        <f t="shared" ca="1" si="14"/>
        <v>8.913480286981261E-2</v>
      </c>
      <c r="R29" s="31">
        <f t="shared" ca="1" si="17"/>
        <v>0.17692008031480055</v>
      </c>
      <c r="S29" s="37">
        <f t="shared" ca="1" si="16"/>
        <v>6.3294643793113309E-2</v>
      </c>
      <c r="T29" s="31">
        <f t="shared" ca="1" si="22"/>
        <v>0.72011363157570907</v>
      </c>
      <c r="U29" s="37">
        <f t="shared" ca="1" si="18"/>
        <v>-3.8215353882397399E-2</v>
      </c>
      <c r="V29" s="31">
        <f t="shared" ca="1" si="24"/>
        <v>0.90332778477498221</v>
      </c>
      <c r="W29" s="37">
        <f t="shared" ca="1" si="23"/>
        <v>-7.2453735803919506E-2</v>
      </c>
      <c r="X29" s="31">
        <f t="shared" ca="1" si="26"/>
        <v>0.57013135848487972</v>
      </c>
      <c r="Y29" s="37">
        <f t="shared" ca="1" si="25"/>
        <v>-1.0187222551535705E-2</v>
      </c>
      <c r="Z29" s="31">
        <f t="shared" ca="1" si="28"/>
        <v>0.2000151181867339</v>
      </c>
      <c r="AA29" s="37">
        <f t="shared" ca="1" si="27"/>
        <v>5.897872871044376E-2</v>
      </c>
      <c r="AB29" s="31">
        <f t="shared" ca="1" si="30"/>
        <v>0.63275951431909316</v>
      </c>
      <c r="AC29" s="37">
        <f t="shared" ca="1" si="29"/>
        <v>-2.1890940201340661E-2</v>
      </c>
      <c r="BB29" s="11">
        <f ca="1">$B100</f>
        <v>0.20902477373899508</v>
      </c>
      <c r="BC29" s="11">
        <f ca="1">$B101</f>
        <v>0.48428376934819828</v>
      </c>
      <c r="BD29" s="11">
        <f ca="1">$B102</f>
        <v>0.40055634103254556</v>
      </c>
      <c r="BE29" s="11">
        <f ca="1">$B103</f>
        <v>0.5530106801428295</v>
      </c>
      <c r="BF29" s="11"/>
      <c r="BG29" s="11"/>
      <c r="BH29" s="11"/>
      <c r="BI29" s="11"/>
      <c r="BJ29" s="11"/>
      <c r="BK29" s="11"/>
      <c r="BL29" s="11"/>
      <c r="BM29" s="11"/>
    </row>
    <row r="30" spans="1:65" x14ac:dyDescent="0.25">
      <c r="A30" s="28">
        <v>27</v>
      </c>
      <c r="B30" s="51">
        <f t="shared" ca="1" si="3"/>
        <v>0.76389366730093644</v>
      </c>
      <c r="C30" s="30">
        <f t="shared" ca="1" si="0"/>
        <v>0.24827549689574557</v>
      </c>
      <c r="D30" s="30">
        <f t="shared" ca="1" si="1"/>
        <v>0.24827549689574557</v>
      </c>
      <c r="E30" s="30">
        <f t="shared" ca="1" si="2"/>
        <v>6.1640722358829371E-2</v>
      </c>
      <c r="F30" s="31">
        <f t="shared" ca="1" si="5"/>
        <v>0.32874187660553733</v>
      </c>
      <c r="G30" s="37">
        <f t="shared" ca="1" si="4"/>
        <v>-4.6396804701144316E-2</v>
      </c>
      <c r="H30" s="31">
        <f t="shared" ca="1" si="7"/>
        <v>0.80464675740599756</v>
      </c>
      <c r="I30" s="37">
        <f t="shared" ca="1" si="6"/>
        <v>7.1758716054700508E-2</v>
      </c>
      <c r="J30" s="31">
        <f t="shared" ca="1" si="9"/>
        <v>0.35254185281946759</v>
      </c>
      <c r="K30" s="37">
        <f t="shared" ca="1" si="8"/>
        <v>-4.0487853780523858E-2</v>
      </c>
      <c r="L30" s="31">
        <f t="shared" ca="1" si="11"/>
        <v>0.72926567594361147</v>
      </c>
      <c r="M30" s="37">
        <f t="shared" ca="1" si="10"/>
        <v>5.3043440598087931E-2</v>
      </c>
      <c r="N30" s="31">
        <f t="shared" ca="1" si="13"/>
        <v>3.5842060795638231E-2</v>
      </c>
      <c r="O30" s="37">
        <f t="shared" ca="1" si="12"/>
        <v>-0.11911665201201938</v>
      </c>
      <c r="P30" s="31">
        <f t="shared" ca="1" si="15"/>
        <v>0.92251769576351528</v>
      </c>
      <c r="Q30" s="37">
        <f t="shared" ca="1" si="14"/>
        <v>0.10102318184498102</v>
      </c>
      <c r="R30" s="31">
        <f t="shared" ca="1" si="17"/>
        <v>3.8645938895867871E-2</v>
      </c>
      <c r="S30" s="37">
        <f t="shared" ca="1" si="16"/>
        <v>-0.11842051778344977</v>
      </c>
      <c r="T30" s="31">
        <f t="shared" ca="1" si="22"/>
        <v>0.17692008031480055</v>
      </c>
      <c r="U30" s="37">
        <f t="shared" ca="1" si="18"/>
        <v>-8.4090436614831648E-2</v>
      </c>
      <c r="V30" s="31">
        <f t="shared" ca="1" si="24"/>
        <v>0.72011363157570907</v>
      </c>
      <c r="W30" s="37">
        <f t="shared" ca="1" si="23"/>
        <v>5.077121223503505E-2</v>
      </c>
      <c r="X30" s="31">
        <f t="shared" ca="1" si="26"/>
        <v>0.90332778477498221</v>
      </c>
      <c r="Y30" s="37">
        <f t="shared" ca="1" si="25"/>
        <v>9.6258797158917844E-2</v>
      </c>
      <c r="Z30" s="31">
        <f t="shared" ca="1" si="28"/>
        <v>0.57013135848487972</v>
      </c>
      <c r="AA30" s="37">
        <f t="shared" ca="1" si="27"/>
        <v>1.3534288857855986E-2</v>
      </c>
      <c r="AB30" s="31">
        <f t="shared" ca="1" si="30"/>
        <v>0.2000151181867339</v>
      </c>
      <c r="AC30" s="37">
        <f t="shared" ca="1" si="29"/>
        <v>-7.8356504611351338E-2</v>
      </c>
    </row>
    <row r="31" spans="1:65" x14ac:dyDescent="0.25">
      <c r="A31" s="28">
        <v>28</v>
      </c>
      <c r="B31" s="51">
        <f t="shared" ca="1" si="3"/>
        <v>0.73761396092763709</v>
      </c>
      <c r="C31" s="30">
        <f t="shared" ca="1" si="0"/>
        <v>0.22199579052244622</v>
      </c>
      <c r="D31" s="30">
        <f t="shared" ca="1" si="1"/>
        <v>0.22199579052244622</v>
      </c>
      <c r="E31" s="30">
        <f t="shared" ca="1" si="2"/>
        <v>4.9282131009685821E-2</v>
      </c>
      <c r="F31" s="31">
        <f t="shared" ca="1" si="5"/>
        <v>0.76389366730093644</v>
      </c>
      <c r="G31" s="37">
        <f t="shared" ca="1" si="4"/>
        <v>5.5116115200724181E-2</v>
      </c>
      <c r="H31" s="31">
        <f t="shared" ca="1" si="7"/>
        <v>0.32874187660553733</v>
      </c>
      <c r="I31" s="37">
        <f t="shared" ca="1" si="6"/>
        <v>-4.1485750571959003E-2</v>
      </c>
      <c r="J31" s="31">
        <f t="shared" ca="1" si="9"/>
        <v>0.80464675740599756</v>
      </c>
      <c r="K31" s="37">
        <f t="shared" ca="1" si="8"/>
        <v>6.4163129654829704E-2</v>
      </c>
      <c r="L31" s="31">
        <f t="shared" ca="1" si="11"/>
        <v>0.35254185281946759</v>
      </c>
      <c r="M31" s="37">
        <f t="shared" ca="1" si="10"/>
        <v>-3.6202256037932139E-2</v>
      </c>
      <c r="N31" s="31">
        <f t="shared" ca="1" si="13"/>
        <v>0.72926567594361147</v>
      </c>
      <c r="O31" s="37">
        <f t="shared" ca="1" si="12"/>
        <v>4.7428846885150387E-2</v>
      </c>
      <c r="P31" s="31">
        <f t="shared" ca="1" si="15"/>
        <v>3.5842060795638231E-2</v>
      </c>
      <c r="Q31" s="37">
        <f t="shared" ca="1" si="14"/>
        <v>-0.10650827672655644</v>
      </c>
      <c r="R31" s="31">
        <f t="shared" ca="1" si="17"/>
        <v>0.92251769576351528</v>
      </c>
      <c r="S31" s="37">
        <f t="shared" ca="1" si="16"/>
        <v>9.0329981795129383E-2</v>
      </c>
      <c r="T31" s="31">
        <f t="shared" ca="1" si="22"/>
        <v>3.8645938895867871E-2</v>
      </c>
      <c r="U31" s="37">
        <f t="shared" ca="1" si="18"/>
        <v>-0.10588582759116739</v>
      </c>
      <c r="V31" s="31">
        <f t="shared" ca="1" si="24"/>
        <v>0.17692008031480055</v>
      </c>
      <c r="W31" s="37">
        <f t="shared" ca="1" si="23"/>
        <v>-7.5189550258058901E-2</v>
      </c>
      <c r="X31" s="31">
        <f t="shared" ca="1" si="26"/>
        <v>0.72011363157570907</v>
      </c>
      <c r="Y31" s="37">
        <f t="shared" ca="1" si="25"/>
        <v>4.5397131560801392E-2</v>
      </c>
      <c r="Z31" s="31">
        <f t="shared" ca="1" si="28"/>
        <v>0.90332778477498221</v>
      </c>
      <c r="AA31" s="37">
        <f t="shared" ca="1" si="27"/>
        <v>8.60699023351746E-2</v>
      </c>
      <c r="AB31" s="31">
        <f t="shared" ca="1" si="30"/>
        <v>0.57013135848487972</v>
      </c>
      <c r="AC31" s="37">
        <f t="shared" ca="1" si="29"/>
        <v>1.2101698281649319E-2</v>
      </c>
    </row>
    <row r="32" spans="1:65" x14ac:dyDescent="0.25">
      <c r="A32" s="28">
        <v>29</v>
      </c>
      <c r="B32" s="51">
        <f t="shared" ca="1" si="3"/>
        <v>0.64537618529732677</v>
      </c>
      <c r="C32" s="30">
        <f t="shared" ca="1" si="0"/>
        <v>0.1297580148921359</v>
      </c>
      <c r="D32" s="30">
        <f t="shared" ca="1" si="1"/>
        <v>0.1297580148921359</v>
      </c>
      <c r="E32" s="30">
        <f t="shared" ca="1" si="2"/>
        <v>1.6837142428747762E-2</v>
      </c>
      <c r="F32" s="31">
        <f t="shared" ca="1" si="5"/>
        <v>0.73761396092763709</v>
      </c>
      <c r="G32" s="37">
        <f t="shared" ca="1" si="4"/>
        <v>2.8805733092603057E-2</v>
      </c>
      <c r="H32" s="31">
        <f t="shared" ca="1" si="7"/>
        <v>0.76389366730093644</v>
      </c>
      <c r="I32" s="37">
        <f t="shared" ca="1" si="6"/>
        <v>3.2215735623550595E-2</v>
      </c>
      <c r="J32" s="31">
        <f t="shared" ca="1" si="9"/>
        <v>0.32874187660553733</v>
      </c>
      <c r="K32" s="37">
        <f t="shared" ca="1" si="8"/>
        <v>-2.4248696913842606E-2</v>
      </c>
      <c r="L32" s="31">
        <f t="shared" ca="1" si="11"/>
        <v>0.80464675740599756</v>
      </c>
      <c r="M32" s="37">
        <f t="shared" ca="1" si="10"/>
        <v>3.7503775696303671E-2</v>
      </c>
      <c r="N32" s="31">
        <f t="shared" ca="1" si="13"/>
        <v>0.35254185281946759</v>
      </c>
      <c r="O32" s="37">
        <f t="shared" ca="1" si="12"/>
        <v>-2.1160459245842964E-2</v>
      </c>
      <c r="P32" s="31">
        <f t="shared" ca="1" si="15"/>
        <v>0.72926567594361147</v>
      </c>
      <c r="Q32" s="37">
        <f t="shared" ca="1" si="14"/>
        <v>2.7722476205322068E-2</v>
      </c>
      <c r="R32" s="31">
        <f t="shared" ca="1" si="17"/>
        <v>3.5842060795638231E-2</v>
      </c>
      <c r="S32" s="37">
        <f t="shared" ca="1" si="16"/>
        <v>-6.2254795575607355E-2</v>
      </c>
      <c r="T32" s="31">
        <f t="shared" ca="1" si="22"/>
        <v>0.92251769576351528</v>
      </c>
      <c r="U32" s="37">
        <f t="shared" ca="1" si="18"/>
        <v>5.2798474671048486E-2</v>
      </c>
      <c r="V32" s="31">
        <f t="shared" ca="1" si="24"/>
        <v>3.8645938895867871E-2</v>
      </c>
      <c r="W32" s="37">
        <f t="shared" ca="1" si="23"/>
        <v>-6.1890969919322025E-2</v>
      </c>
      <c r="X32" s="31">
        <f t="shared" ca="1" si="26"/>
        <v>0.17692008031480055</v>
      </c>
      <c r="Y32" s="37">
        <f t="shared" ca="1" si="25"/>
        <v>-4.3948791817886849E-2</v>
      </c>
      <c r="Z32" s="31">
        <f t="shared" ca="1" si="28"/>
        <v>0.72011363157570907</v>
      </c>
      <c r="AA32" s="37">
        <f t="shared" ca="1" si="27"/>
        <v>2.65349250959383E-2</v>
      </c>
      <c r="AB32" s="31">
        <f t="shared" ca="1" si="30"/>
        <v>0.90332778477498221</v>
      </c>
      <c r="AC32" s="37">
        <f t="shared" ca="1" si="29"/>
        <v>5.0308429915219652E-2</v>
      </c>
    </row>
    <row r="33" spans="1:29" x14ac:dyDescent="0.25">
      <c r="A33" s="28">
        <v>30</v>
      </c>
      <c r="B33" s="51">
        <f t="shared" ca="1" si="3"/>
        <v>0.94042375323005389</v>
      </c>
      <c r="C33" s="30">
        <f t="shared" ca="1" si="0"/>
        <v>0.42480558282486303</v>
      </c>
      <c r="D33" s="30">
        <f t="shared" ca="1" si="1"/>
        <v>0.42480558282486303</v>
      </c>
      <c r="E33" s="30">
        <f t="shared" ca="1" si="2"/>
        <v>0.18045978319917155</v>
      </c>
      <c r="F33" s="31">
        <f t="shared" ca="1" si="5"/>
        <v>0.64537618529732677</v>
      </c>
      <c r="G33" s="37">
        <f t="shared" ca="1" si="4"/>
        <v>5.5121929142451044E-2</v>
      </c>
      <c r="H33" s="31">
        <f t="shared" ca="1" si="7"/>
        <v>0.73761396092763709</v>
      </c>
      <c r="I33" s="37">
        <f t="shared" ca="1" si="6"/>
        <v>9.4305051177553972E-2</v>
      </c>
      <c r="J33" s="31">
        <f t="shared" ca="1" si="9"/>
        <v>0.76389366730093644</v>
      </c>
      <c r="K33" s="37">
        <f t="shared" ca="1" si="8"/>
        <v>0.10546881715992967</v>
      </c>
      <c r="L33" s="31">
        <f t="shared" ca="1" si="11"/>
        <v>0.32874187660553733</v>
      </c>
      <c r="M33" s="37">
        <f t="shared" ca="1" si="10"/>
        <v>-7.9386092903712152E-2</v>
      </c>
      <c r="N33" s="31">
        <f t="shared" ca="1" si="13"/>
        <v>0.80464675740599756</v>
      </c>
      <c r="O33" s="37">
        <f t="shared" ca="1" si="12"/>
        <v>0.12278095735392432</v>
      </c>
      <c r="P33" s="31">
        <f t="shared" ca="1" si="15"/>
        <v>0.35254185281946759</v>
      </c>
      <c r="Q33" s="37">
        <f t="shared" ca="1" si="14"/>
        <v>-6.9275730136935637E-2</v>
      </c>
      <c r="R33" s="31">
        <f t="shared" ca="1" si="17"/>
        <v>0.72926567594361147</v>
      </c>
      <c r="S33" s="37">
        <f t="shared" ca="1" si="16"/>
        <v>9.0758653109326917E-2</v>
      </c>
      <c r="T33" s="31">
        <f t="shared" ca="1" si="22"/>
        <v>3.5842060795638231E-2</v>
      </c>
      <c r="U33" s="37">
        <f t="shared" ca="1" si="18"/>
        <v>-0.20381156986813137</v>
      </c>
      <c r="V33" s="31">
        <f t="shared" ca="1" si="24"/>
        <v>0.92251769576351528</v>
      </c>
      <c r="W33" s="37">
        <f t="shared" ca="1" si="23"/>
        <v>0.17285319002100313</v>
      </c>
      <c r="X33" s="31">
        <f t="shared" ca="1" si="26"/>
        <v>3.8645938895867871E-2</v>
      </c>
      <c r="Y33" s="37">
        <f t="shared" ca="1" si="25"/>
        <v>-0.20262046679759346</v>
      </c>
      <c r="Z33" s="31">
        <f t="shared" ca="1" si="28"/>
        <v>0.17692008031480055</v>
      </c>
      <c r="AA33" s="37">
        <f t="shared" ca="1" si="27"/>
        <v>-0.14388083956251621</v>
      </c>
      <c r="AB33" s="31">
        <f t="shared" ca="1" si="30"/>
        <v>0.72011363157570907</v>
      </c>
      <c r="AC33" s="37">
        <f t="shared" ca="1" si="29"/>
        <v>8.6870813567581126E-2</v>
      </c>
    </row>
    <row r="34" spans="1:29" x14ac:dyDescent="0.25">
      <c r="A34" s="28">
        <v>31</v>
      </c>
      <c r="B34" s="51">
        <f t="shared" ca="1" si="3"/>
        <v>0.83039770374774036</v>
      </c>
      <c r="C34" s="30">
        <f t="shared" ca="1" si="0"/>
        <v>0.31477953334254949</v>
      </c>
      <c r="D34" s="30">
        <f t="shared" ca="1" si="1"/>
        <v>0.31477953334254949</v>
      </c>
      <c r="E34" s="30">
        <f t="shared" ca="1" si="2"/>
        <v>9.9086154611353228E-2</v>
      </c>
      <c r="F34" s="31">
        <f t="shared" ca="1" si="5"/>
        <v>0.94042375323005389</v>
      </c>
      <c r="G34" s="37">
        <f t="shared" ca="1" si="4"/>
        <v>0.13372010312292015</v>
      </c>
      <c r="H34" s="31">
        <f t="shared" ca="1" si="7"/>
        <v>0.64537618529732677</v>
      </c>
      <c r="I34" s="37">
        <f t="shared" ca="1" si="6"/>
        <v>4.0845167375202128E-2</v>
      </c>
      <c r="J34" s="31">
        <f t="shared" ca="1" si="9"/>
        <v>0.73761396092763709</v>
      </c>
      <c r="K34" s="37">
        <f t="shared" ca="1" si="8"/>
        <v>6.9879731344665991E-2</v>
      </c>
      <c r="L34" s="31">
        <f t="shared" ca="1" si="11"/>
        <v>0.76389366730093644</v>
      </c>
      <c r="M34" s="37">
        <f t="shared" ca="1" si="10"/>
        <v>7.815204505323238E-2</v>
      </c>
      <c r="N34" s="31">
        <f t="shared" ca="1" si="13"/>
        <v>0.32874187660553733</v>
      </c>
      <c r="O34" s="37">
        <f t="shared" ca="1" si="12"/>
        <v>-5.8824832555040112E-2</v>
      </c>
      <c r="P34" s="31">
        <f t="shared" ca="1" si="15"/>
        <v>0.80464675740599756</v>
      </c>
      <c r="Q34" s="37">
        <f t="shared" ca="1" si="14"/>
        <v>9.0980283738770401E-2</v>
      </c>
      <c r="R34" s="31">
        <f t="shared" ca="1" si="17"/>
        <v>0.35254185281946759</v>
      </c>
      <c r="S34" s="37">
        <f t="shared" ca="1" si="16"/>
        <v>-5.1333087148855372E-2</v>
      </c>
      <c r="T34" s="31">
        <f t="shared" ca="1" si="22"/>
        <v>0.72926567594361147</v>
      </c>
      <c r="U34" s="37">
        <f t="shared" ca="1" si="18"/>
        <v>6.725186209318379E-2</v>
      </c>
      <c r="V34" s="31">
        <f t="shared" ca="1" si="24"/>
        <v>3.5842060795638231E-2</v>
      </c>
      <c r="W34" s="37">
        <f t="shared" ca="1" si="23"/>
        <v>-0.15102369989179884</v>
      </c>
      <c r="X34" s="31">
        <f t="shared" ca="1" si="26"/>
        <v>0.92251769576351528</v>
      </c>
      <c r="Y34" s="37">
        <f t="shared" ca="1" si="25"/>
        <v>0.12808364270959824</v>
      </c>
      <c r="Z34" s="31">
        <f t="shared" ca="1" si="28"/>
        <v>3.8645938895867871E-2</v>
      </c>
      <c r="AA34" s="37">
        <f t="shared" ca="1" si="27"/>
        <v>-0.15014109645185916</v>
      </c>
      <c r="AB34" s="31">
        <f t="shared" ca="1" si="30"/>
        <v>0.17692008031480055</v>
      </c>
      <c r="AC34" s="37">
        <f t="shared" ca="1" si="29"/>
        <v>-0.10661522674266585</v>
      </c>
    </row>
    <row r="35" spans="1:29" x14ac:dyDescent="0.25">
      <c r="A35" s="28">
        <v>32</v>
      </c>
      <c r="B35" s="51">
        <f t="shared" ca="1" si="3"/>
        <v>9.7752866406843331E-2</v>
      </c>
      <c r="C35" s="30">
        <f t="shared" ca="1" si="0"/>
        <v>0.41786530399834754</v>
      </c>
      <c r="D35" s="30">
        <f t="shared" ca="1" si="1"/>
        <v>-0.41786530399834754</v>
      </c>
      <c r="E35" s="30">
        <f t="shared" ca="1" si="2"/>
        <v>0.1746114122856314</v>
      </c>
      <c r="F35" s="31">
        <f t="shared" ca="1" si="5"/>
        <v>0.83039770374774036</v>
      </c>
      <c r="G35" s="37">
        <f t="shared" ca="1" si="4"/>
        <v>-0.13153544539264242</v>
      </c>
      <c r="H35" s="31">
        <f t="shared" ca="1" si="7"/>
        <v>0.94042375323005389</v>
      </c>
      <c r="I35" s="37">
        <f t="shared" ca="1" si="6"/>
        <v>-0.17751151400730658</v>
      </c>
      <c r="J35" s="31">
        <f t="shared" ca="1" si="9"/>
        <v>0.64537618529732677</v>
      </c>
      <c r="K35" s="37">
        <f t="shared" ca="1" si="8"/>
        <v>-5.4221372339124475E-2</v>
      </c>
      <c r="L35" s="31">
        <f t="shared" ca="1" si="11"/>
        <v>0.73761396092763709</v>
      </c>
      <c r="M35" s="37">
        <f t="shared" ca="1" si="10"/>
        <v>-9.2764338493015464E-2</v>
      </c>
      <c r="N35" s="31">
        <f t="shared" ca="1" si="13"/>
        <v>0.76389366730093644</v>
      </c>
      <c r="O35" s="37">
        <f t="shared" ca="1" si="12"/>
        <v>-0.10374571598568151</v>
      </c>
      <c r="P35" s="31">
        <f t="shared" ca="1" si="15"/>
        <v>0.32874187660553733</v>
      </c>
      <c r="Q35" s="37">
        <f t="shared" ca="1" si="14"/>
        <v>7.8089119318676736E-2</v>
      </c>
      <c r="R35" s="31">
        <f t="shared" ca="1" si="17"/>
        <v>0.80464675740599756</v>
      </c>
      <c r="S35" s="37">
        <f t="shared" ca="1" si="16"/>
        <v>-0.12077501837130493</v>
      </c>
      <c r="T35" s="31">
        <f t="shared" ca="1" si="22"/>
        <v>0.35254185281946759</v>
      </c>
      <c r="U35" s="37">
        <f t="shared" ca="1" si="18"/>
        <v>6.8143935022889318E-2</v>
      </c>
      <c r="V35" s="31">
        <f t="shared" ca="1" si="24"/>
        <v>0.72926567594361147</v>
      </c>
      <c r="W35" s="37">
        <f t="shared" ca="1" si="23"/>
        <v>-8.9275879850300763E-2</v>
      </c>
      <c r="X35" s="31">
        <f t="shared" ca="1" si="26"/>
        <v>3.5842060795638231E-2</v>
      </c>
      <c r="Y35" s="37">
        <f t="shared" ca="1" si="25"/>
        <v>0.20048178989314022</v>
      </c>
      <c r="Z35" s="31">
        <f t="shared" ca="1" si="28"/>
        <v>0.92251769576351528</v>
      </c>
      <c r="AA35" s="37">
        <f t="shared" ca="1" si="27"/>
        <v>-0.17002919386063955</v>
      </c>
      <c r="AB35" s="31">
        <f t="shared" ca="1" si="30"/>
        <v>3.8645938895867871E-2</v>
      </c>
      <c r="AC35" s="37">
        <f t="shared" ca="1" si="29"/>
        <v>0.19931014651841344</v>
      </c>
    </row>
    <row r="36" spans="1:29" x14ac:dyDescent="0.25">
      <c r="A36" s="28">
        <v>33</v>
      </c>
      <c r="B36" s="51">
        <f t="shared" ca="1" si="3"/>
        <v>0.42787822750497451</v>
      </c>
      <c r="C36" s="30">
        <f t="shared" ref="C36:C59" ca="1" si="31">ABS(B36-$AF$4)</f>
        <v>8.7739942900216361E-2</v>
      </c>
      <c r="D36" s="30">
        <f t="shared" ref="D36:D59" ca="1" si="32">B36-$AF$4</f>
        <v>-8.7739942900216361E-2</v>
      </c>
      <c r="E36" s="30">
        <f t="shared" ref="E36:E59" ca="1" si="33">(B36-$AF$4)^2</f>
        <v>7.6982975801332277E-3</v>
      </c>
      <c r="F36" s="31">
        <f t="shared" ca="1" si="5"/>
        <v>9.7752866406843331E-2</v>
      </c>
      <c r="G36" s="37">
        <f t="shared" ca="1" si="4"/>
        <v>3.6663477912796567E-2</v>
      </c>
      <c r="H36" s="31">
        <f t="shared" ca="1" si="7"/>
        <v>0.83039770374774036</v>
      </c>
      <c r="I36" s="37">
        <f t="shared" ca="1" si="6"/>
        <v>-2.7618738281632044E-2</v>
      </c>
      <c r="J36" s="31">
        <f t="shared" ca="1" si="9"/>
        <v>0.94042375323005389</v>
      </c>
      <c r="K36" s="37">
        <f t="shared" ca="1" si="8"/>
        <v>-3.7272417580746613E-2</v>
      </c>
      <c r="L36" s="31">
        <f t="shared" ca="1" si="11"/>
        <v>0.64537618529732677</v>
      </c>
      <c r="M36" s="37">
        <f t="shared" ca="1" si="10"/>
        <v>-1.1384960817481428E-2</v>
      </c>
      <c r="N36" s="31">
        <f t="shared" ca="1" si="13"/>
        <v>0.73761396092763709</v>
      </c>
      <c r="O36" s="37">
        <f t="shared" ca="1" si="12"/>
        <v>-1.9477897984527825E-2</v>
      </c>
      <c r="P36" s="31">
        <f t="shared" ca="1" si="15"/>
        <v>0.76389366730093644</v>
      </c>
      <c r="Q36" s="37">
        <f t="shared" ca="1" si="14"/>
        <v>-2.1783677921155559E-2</v>
      </c>
      <c r="R36" s="31">
        <f t="shared" ca="1" si="17"/>
        <v>0.32874187660553733</v>
      </c>
      <c r="S36" s="37">
        <f t="shared" ca="1" si="16"/>
        <v>1.6396515347385659E-2</v>
      </c>
      <c r="T36" s="31">
        <f t="shared" ca="1" si="22"/>
        <v>0.80464675740599756</v>
      </c>
      <c r="U36" s="37">
        <f t="shared" ca="1" si="18"/>
        <v>-2.5359351719980997E-2</v>
      </c>
      <c r="V36" s="31">
        <f t="shared" ca="1" si="24"/>
        <v>0.35254185281946759</v>
      </c>
      <c r="W36" s="37">
        <f t="shared" ca="1" si="23"/>
        <v>1.4308306793348909E-2</v>
      </c>
      <c r="X36" s="31">
        <f t="shared" ca="1" si="26"/>
        <v>0.72926567594361147</v>
      </c>
      <c r="Y36" s="37">
        <f t="shared" ca="1" si="25"/>
        <v>-1.8745419936714681E-2</v>
      </c>
      <c r="Z36" s="31">
        <f t="shared" ca="1" si="28"/>
        <v>3.5842060795638231E-2</v>
      </c>
      <c r="AA36" s="37">
        <f t="shared" ca="1" si="27"/>
        <v>4.2095528462030095E-2</v>
      </c>
      <c r="AB36" s="31">
        <f t="shared" ca="1" si="30"/>
        <v>0.92251769576351528</v>
      </c>
      <c r="AC36" s="37">
        <f t="shared" ca="1" si="29"/>
        <v>-3.5701341121064524E-2</v>
      </c>
    </row>
    <row r="37" spans="1:29" x14ac:dyDescent="0.25">
      <c r="A37" s="28">
        <v>34</v>
      </c>
      <c r="B37" s="51">
        <f t="shared" ca="1" si="3"/>
        <v>0.33454447964589973</v>
      </c>
      <c r="C37" s="30">
        <f t="shared" ca="1" si="31"/>
        <v>0.18107369075929114</v>
      </c>
      <c r="D37" s="30">
        <f t="shared" ca="1" si="32"/>
        <v>-0.18107369075929114</v>
      </c>
      <c r="E37" s="30">
        <f t="shared" ca="1" si="33"/>
        <v>3.27876814851914E-2</v>
      </c>
      <c r="F37" s="31">
        <f t="shared" ca="1" si="5"/>
        <v>0.42787822750497451</v>
      </c>
      <c r="G37" s="37">
        <f t="shared" ref="G37:G59" ca="1" si="34">$D37*(F37-$AF$4)</f>
        <v>1.588739528795164E-2</v>
      </c>
      <c r="H37" s="31">
        <f t="shared" ca="1" si="7"/>
        <v>9.7752866406843331E-2</v>
      </c>
      <c r="I37" s="37">
        <f t="shared" ca="1" si="6"/>
        <v>7.5664412835233966E-2</v>
      </c>
      <c r="J37" s="31">
        <f t="shared" ca="1" si="9"/>
        <v>0.83039770374774036</v>
      </c>
      <c r="K37" s="37">
        <f t="shared" ca="1" si="8"/>
        <v>-5.6998291877822779E-2</v>
      </c>
      <c r="L37" s="31">
        <f t="shared" ca="1" si="11"/>
        <v>0.94042375323005389</v>
      </c>
      <c r="M37" s="37">
        <f t="shared" ca="1" si="10"/>
        <v>-7.6921114737249691E-2</v>
      </c>
      <c r="N37" s="31">
        <f t="shared" ca="1" si="13"/>
        <v>0.64537618529732677</v>
      </c>
      <c r="O37" s="37">
        <f t="shared" ca="1" si="12"/>
        <v>-2.349576266211811E-2</v>
      </c>
      <c r="P37" s="31">
        <f t="shared" ca="1" si="15"/>
        <v>0.73761396092763709</v>
      </c>
      <c r="Q37" s="37">
        <f t="shared" ca="1" si="14"/>
        <v>-4.0197597122925803E-2</v>
      </c>
      <c r="R37" s="31">
        <f t="shared" ca="1" si="17"/>
        <v>0.76389366730093644</v>
      </c>
      <c r="S37" s="37">
        <f t="shared" ca="1" si="16"/>
        <v>-4.4956160548009584E-2</v>
      </c>
      <c r="T37" s="31">
        <f t="shared" ca="1" si="22"/>
        <v>0.32874187660553733</v>
      </c>
      <c r="U37" s="37">
        <f t="shared" ca="1" si="18"/>
        <v>3.3838380233720898E-2</v>
      </c>
      <c r="V37" s="31">
        <f t="shared" ca="1" si="24"/>
        <v>0.80464675740599756</v>
      </c>
      <c r="W37" s="37">
        <f t="shared" ca="1" si="23"/>
        <v>-5.2335472983178949E-2</v>
      </c>
      <c r="X37" s="31">
        <f t="shared" ca="1" si="26"/>
        <v>0.35254185281946759</v>
      </c>
      <c r="Y37" s="37">
        <f t="shared" ca="1" si="25"/>
        <v>2.9528830700681206E-2</v>
      </c>
      <c r="Z37" s="31">
        <f t="shared" ca="1" si="28"/>
        <v>0.72926567594361147</v>
      </c>
      <c r="AA37" s="37">
        <f t="shared" ca="1" si="27"/>
        <v>-3.8685942349357912E-2</v>
      </c>
      <c r="AB37" s="31">
        <f t="shared" ca="1" si="30"/>
        <v>3.5842060795638231E-2</v>
      </c>
      <c r="AC37" s="37">
        <f t="shared" ca="1" si="29"/>
        <v>8.6874830905135911E-2</v>
      </c>
    </row>
    <row r="38" spans="1:29" x14ac:dyDescent="0.25">
      <c r="A38" s="28">
        <v>35</v>
      </c>
      <c r="B38" s="51">
        <f t="shared" ca="1" si="3"/>
        <v>0.53789190951462218</v>
      </c>
      <c r="C38" s="30">
        <f t="shared" ca="1" si="31"/>
        <v>2.2273739109431312E-2</v>
      </c>
      <c r="D38" s="30">
        <f t="shared" ca="1" si="32"/>
        <v>2.2273739109431312E-2</v>
      </c>
      <c r="E38" s="30">
        <f t="shared" ca="1" si="33"/>
        <v>4.9611945391501001E-4</v>
      </c>
      <c r="F38" s="31">
        <f t="shared" ca="1" si="5"/>
        <v>0.33454447964589973</v>
      </c>
      <c r="G38" s="37">
        <f t="shared" ca="1" si="34"/>
        <v>-4.0331881475542944E-3</v>
      </c>
      <c r="H38" s="31">
        <f t="shared" ca="1" si="7"/>
        <v>0.42787822750497451</v>
      </c>
      <c r="I38" s="37">
        <f t="shared" ref="I38:I59" ca="1" si="35">$D38*(H38-$AF$4)</f>
        <v>-1.9542965976358192E-3</v>
      </c>
      <c r="J38" s="31">
        <f t="shared" ca="1" si="9"/>
        <v>9.7752866406843331E-2</v>
      </c>
      <c r="K38" s="37">
        <f t="shared" ca="1" si="8"/>
        <v>-9.3074227641423979E-3</v>
      </c>
      <c r="L38" s="31">
        <f t="shared" ca="1" si="11"/>
        <v>0.83039770374774036</v>
      </c>
      <c r="M38" s="37">
        <f t="shared" ca="1" si="10"/>
        <v>7.0113172026604826E-3</v>
      </c>
      <c r="N38" s="31">
        <f t="shared" ca="1" si="13"/>
        <v>0.94042375323005389</v>
      </c>
      <c r="O38" s="37">
        <f t="shared" ca="1" si="12"/>
        <v>9.4620087240709135E-3</v>
      </c>
      <c r="P38" s="31">
        <f t="shared" ca="1" si="15"/>
        <v>0.64537618529732677</v>
      </c>
      <c r="Q38" s="37">
        <f t="shared" ca="1" si="14"/>
        <v>2.890196171065138E-3</v>
      </c>
      <c r="R38" s="31">
        <f t="shared" ca="1" si="17"/>
        <v>0.73761396092763709</v>
      </c>
      <c r="S38" s="37">
        <f t="shared" ca="1" si="16"/>
        <v>4.9446763214889312E-3</v>
      </c>
      <c r="T38" s="31">
        <f t="shared" ca="1" si="22"/>
        <v>0.76389366730093644</v>
      </c>
      <c r="U38" s="37">
        <f t="shared" ca="1" si="18"/>
        <v>5.5300236451202604E-3</v>
      </c>
      <c r="V38" s="31">
        <f t="shared" ca="1" si="24"/>
        <v>0.32874187660553733</v>
      </c>
      <c r="W38" s="37">
        <f t="shared" ca="1" si="23"/>
        <v>-4.1624338138309194E-3</v>
      </c>
      <c r="X38" s="31">
        <f t="shared" ca="1" si="26"/>
        <v>0.80464675740599756</v>
      </c>
      <c r="Y38" s="37">
        <f t="shared" ca="1" si="25"/>
        <v>6.4377473420235386E-3</v>
      </c>
      <c r="Z38" s="31">
        <f t="shared" ca="1" si="28"/>
        <v>0.35254185281946759</v>
      </c>
      <c r="AA38" s="37">
        <f t="shared" ca="1" si="27"/>
        <v>-3.6323193528311655E-3</v>
      </c>
      <c r="AB38" s="31">
        <f t="shared" ca="1" si="30"/>
        <v>0.72926567594361147</v>
      </c>
      <c r="AC38" s="37">
        <f t="shared" ca="1" si="29"/>
        <v>4.7587287997435616E-3</v>
      </c>
    </row>
    <row r="39" spans="1:29" x14ac:dyDescent="0.25">
      <c r="A39" s="28">
        <v>36</v>
      </c>
      <c r="B39" s="51">
        <f t="shared" ca="1" si="3"/>
        <v>5.7130582862928492E-2</v>
      </c>
      <c r="C39" s="30">
        <f t="shared" ca="1" si="31"/>
        <v>0.45848758754226238</v>
      </c>
      <c r="D39" s="30">
        <f t="shared" ca="1" si="32"/>
        <v>-0.45848758754226238</v>
      </c>
      <c r="E39" s="30">
        <f t="shared" ca="1" si="33"/>
        <v>0.2102108679303237</v>
      </c>
      <c r="F39" s="31">
        <f t="shared" ca="1" si="5"/>
        <v>0.53789190951462218</v>
      </c>
      <c r="G39" s="37">
        <f t="shared" ca="1" si="34"/>
        <v>-1.0212232909828901E-2</v>
      </c>
      <c r="H39" s="31">
        <f t="shared" ca="1" si="7"/>
        <v>0.33454447964589973</v>
      </c>
      <c r="I39" s="37">
        <f t="shared" ca="1" si="35"/>
        <v>8.3020039643601037E-2</v>
      </c>
      <c r="J39" s="31">
        <f t="shared" ca="1" si="9"/>
        <v>0.42787822750497451</v>
      </c>
      <c r="K39" s="37">
        <f t="shared" ref="K39:K59" ca="1" si="36">$D39*(J39-$AF$4)</f>
        <v>4.0227674751416052E-2</v>
      </c>
      <c r="L39" s="31">
        <f t="shared" ca="1" si="11"/>
        <v>9.7752866406843331E-2</v>
      </c>
      <c r="M39" s="37">
        <f t="shared" ca="1" si="10"/>
        <v>0.19158605514781646</v>
      </c>
      <c r="N39" s="31">
        <f t="shared" ca="1" si="13"/>
        <v>0.83039770374774036</v>
      </c>
      <c r="O39" s="37">
        <f t="shared" ca="1" si="12"/>
        <v>-0.14432250884990466</v>
      </c>
      <c r="P39" s="31">
        <f t="shared" ca="1" si="15"/>
        <v>0.94042375323005389</v>
      </c>
      <c r="Q39" s="37">
        <f t="shared" ca="1" si="14"/>
        <v>-0.19476808684385619</v>
      </c>
      <c r="R39" s="31">
        <f t="shared" ca="1" si="17"/>
        <v>0.64537618529732677</v>
      </c>
      <c r="S39" s="37">
        <f t="shared" ca="1" si="16"/>
        <v>-5.949243921216834E-2</v>
      </c>
      <c r="T39" s="31">
        <f t="shared" ca="1" si="22"/>
        <v>0.73761396092763709</v>
      </c>
      <c r="U39" s="37">
        <f t="shared" ca="1" si="18"/>
        <v>-0.1017823144411738</v>
      </c>
      <c r="V39" s="31">
        <f t="shared" ca="1" si="24"/>
        <v>0.76389366730093644</v>
      </c>
      <c r="W39" s="37">
        <f t="shared" ca="1" si="23"/>
        <v>-0.11383123361758683</v>
      </c>
      <c r="X39" s="31">
        <f t="shared" ca="1" si="26"/>
        <v>0.32874187660553733</v>
      </c>
      <c r="Y39" s="37">
        <f t="shared" ca="1" si="25"/>
        <v>8.56804611130422E-2</v>
      </c>
      <c r="Z39" s="31">
        <f t="shared" ca="1" si="28"/>
        <v>0.80464675740599756</v>
      </c>
      <c r="AA39" s="37">
        <f t="shared" ca="1" si="27"/>
        <v>-0.13251601958474876</v>
      </c>
      <c r="AB39" s="31">
        <f t="shared" ca="1" si="30"/>
        <v>0.35254185281946759</v>
      </c>
      <c r="AC39" s="37">
        <f t="shared" ca="1" si="29"/>
        <v>7.4768467435154085E-2</v>
      </c>
    </row>
    <row r="40" spans="1:29" x14ac:dyDescent="0.25">
      <c r="A40" s="28">
        <v>37</v>
      </c>
      <c r="B40" s="51">
        <f t="shared" ca="1" si="3"/>
        <v>0.11103963792581262</v>
      </c>
      <c r="C40" s="30">
        <f t="shared" ca="1" si="31"/>
        <v>0.40457853247937825</v>
      </c>
      <c r="D40" s="30">
        <f t="shared" ca="1" si="32"/>
        <v>-0.40457853247937825</v>
      </c>
      <c r="E40" s="30">
        <f t="shared" ca="1" si="33"/>
        <v>0.16368378894316732</v>
      </c>
      <c r="F40" s="31">
        <f t="shared" ca="1" si="5"/>
        <v>5.7130582862928492E-2</v>
      </c>
      <c r="G40" s="37">
        <f t="shared" ca="1" si="34"/>
        <v>0.18549423532785897</v>
      </c>
      <c r="H40" s="31">
        <f t="shared" ca="1" si="7"/>
        <v>0.53789190951462218</v>
      </c>
      <c r="I40" s="37">
        <f t="shared" ca="1" si="35"/>
        <v>-9.0114766817222542E-3</v>
      </c>
      <c r="J40" s="31">
        <f t="shared" ca="1" si="9"/>
        <v>0.33454447964589973</v>
      </c>
      <c r="K40" s="37">
        <f t="shared" ca="1" si="36"/>
        <v>7.3258528078018761E-2</v>
      </c>
      <c r="L40" s="31">
        <f t="shared" ca="1" si="11"/>
        <v>0.42787822750497451</v>
      </c>
      <c r="M40" s="37">
        <f t="shared" ref="M40:M59" ca="1" si="37">$D40*(L40-$AF$4)</f>
        <v>3.5497697338393981E-2</v>
      </c>
      <c r="N40" s="31">
        <f t="shared" ca="1" si="13"/>
        <v>9.7752866406843331E-2</v>
      </c>
      <c r="O40" s="37">
        <f t="shared" ca="1" si="12"/>
        <v>0.16905933146570071</v>
      </c>
      <c r="P40" s="31">
        <f t="shared" ca="1" si="15"/>
        <v>0.83039770374774036</v>
      </c>
      <c r="Q40" s="37">
        <f t="shared" ca="1" si="14"/>
        <v>-0.12735304165427219</v>
      </c>
      <c r="R40" s="31">
        <f t="shared" ca="1" si="17"/>
        <v>0.94042375323005389</v>
      </c>
      <c r="S40" s="37">
        <f t="shared" ca="1" si="16"/>
        <v>-0.17186721928833004</v>
      </c>
      <c r="T40" s="31">
        <f t="shared" ca="1" si="22"/>
        <v>0.64537618529732677</v>
      </c>
      <c r="U40" s="37">
        <f t="shared" ca="1" si="18"/>
        <v>-5.2497307242497647E-2</v>
      </c>
      <c r="V40" s="31">
        <f t="shared" ca="1" si="24"/>
        <v>0.73761396092763709</v>
      </c>
      <c r="W40" s="37">
        <f t="shared" ca="1" si="23"/>
        <v>-8.9814731146170765E-2</v>
      </c>
      <c r="X40" s="31">
        <f t="shared" ca="1" si="26"/>
        <v>0.76389366730093644</v>
      </c>
      <c r="Y40" s="37">
        <f t="shared" ca="1" si="25"/>
        <v>-0.10044693618466917</v>
      </c>
      <c r="Z40" s="31">
        <f t="shared" ca="1" si="28"/>
        <v>0.32874187660553733</v>
      </c>
      <c r="AA40" s="37">
        <f t="shared" ca="1" si="27"/>
        <v>7.560613670064896E-2</v>
      </c>
      <c r="AB40" s="31">
        <f t="shared" ca="1" si="30"/>
        <v>0.80464675740599756</v>
      </c>
      <c r="AC40" s="37">
        <f t="shared" ca="1" si="29"/>
        <v>-0.11693476157337468</v>
      </c>
    </row>
    <row r="41" spans="1:29" x14ac:dyDescent="0.25">
      <c r="A41" s="28">
        <v>38</v>
      </c>
      <c r="B41" s="51">
        <f t="shared" ca="1" si="3"/>
        <v>0.34114411337480699</v>
      </c>
      <c r="C41" s="30">
        <f t="shared" ca="1" si="31"/>
        <v>0.17447405703038388</v>
      </c>
      <c r="D41" s="30">
        <f t="shared" ca="1" si="32"/>
        <v>-0.17447405703038388</v>
      </c>
      <c r="E41" s="30">
        <f t="shared" ca="1" si="33"/>
        <v>3.0441196576641644E-2</v>
      </c>
      <c r="F41" s="31">
        <f t="shared" ca="1" si="5"/>
        <v>0.11103963792581262</v>
      </c>
      <c r="G41" s="37">
        <f t="shared" ca="1" si="34"/>
        <v>7.0588457949076061E-2</v>
      </c>
      <c r="H41" s="31">
        <f t="shared" ca="1" si="7"/>
        <v>5.7130582862928492E-2</v>
      </c>
      <c r="I41" s="37">
        <f t="shared" ca="1" si="35"/>
        <v>7.9994189496571805E-2</v>
      </c>
      <c r="J41" s="31">
        <f t="shared" ca="1" si="9"/>
        <v>0.53789190951462218</v>
      </c>
      <c r="K41" s="37">
        <f t="shared" ca="1" si="36"/>
        <v>-3.8861896276588107E-3</v>
      </c>
      <c r="L41" s="31">
        <f t="shared" ca="1" si="11"/>
        <v>0.33454447964589973</v>
      </c>
      <c r="M41" s="37">
        <f t="shared" ca="1" si="37"/>
        <v>3.1592661448238656E-2</v>
      </c>
      <c r="N41" s="31">
        <f t="shared" ca="1" si="13"/>
        <v>0.42787822750497451</v>
      </c>
      <c r="O41" s="37">
        <f t="shared" ref="O41:O59" ca="1" si="38">$D41*(N41-$AF$4)</f>
        <v>1.5308343801414975E-2</v>
      </c>
      <c r="P41" s="31">
        <f t="shared" ca="1" si="15"/>
        <v>9.7752866406843331E-2</v>
      </c>
      <c r="Q41" s="37">
        <f t="shared" ca="1" si="14"/>
        <v>7.2906654880826385E-2</v>
      </c>
      <c r="R41" s="31">
        <f t="shared" ca="1" si="17"/>
        <v>0.83039770374774036</v>
      </c>
      <c r="S41" s="37">
        <f t="shared" ca="1" si="16"/>
        <v>-5.4920862252405604E-2</v>
      </c>
      <c r="T41" s="31">
        <f t="shared" ca="1" si="22"/>
        <v>0.94042375323005389</v>
      </c>
      <c r="U41" s="37">
        <f t="shared" ca="1" si="18"/>
        <v>-7.4117553484610618E-2</v>
      </c>
      <c r="V41" s="31">
        <f t="shared" ca="1" si="24"/>
        <v>0.64537618529732677</v>
      </c>
      <c r="W41" s="37">
        <f t="shared" ca="1" si="23"/>
        <v>-2.2639407290439919E-2</v>
      </c>
      <c r="X41" s="31">
        <f t="shared" ca="1" si="26"/>
        <v>0.73761396092763709</v>
      </c>
      <c r="Y41" s="37">
        <f t="shared" ca="1" si="25"/>
        <v>-3.8732506216118436E-2</v>
      </c>
      <c r="Z41" s="31">
        <f t="shared" ca="1" si="28"/>
        <v>0.76389366730093644</v>
      </c>
      <c r="AA41" s="37">
        <f t="shared" ca="1" si="27"/>
        <v>-4.3317633204635206E-2</v>
      </c>
      <c r="AB41" s="31">
        <f t="shared" ca="1" si="30"/>
        <v>0.32874187660553733</v>
      </c>
      <c r="AC41" s="37">
        <f t="shared" ca="1" si="29"/>
        <v>3.2605065142027524E-2</v>
      </c>
    </row>
    <row r="42" spans="1:29" x14ac:dyDescent="0.25">
      <c r="A42" s="28">
        <v>39</v>
      </c>
      <c r="B42" s="51">
        <f t="shared" ca="1" si="3"/>
        <v>3.8604047054606072E-2</v>
      </c>
      <c r="C42" s="30">
        <f t="shared" ca="1" si="31"/>
        <v>0.4770141233505848</v>
      </c>
      <c r="D42" s="30">
        <f t="shared" ca="1" si="32"/>
        <v>-0.4770141233505848</v>
      </c>
      <c r="E42" s="30">
        <f t="shared" ca="1" si="33"/>
        <v>0.22754247387592694</v>
      </c>
      <c r="F42" s="31">
        <f t="shared" ca="1" si="5"/>
        <v>0.34114411337480699</v>
      </c>
      <c r="G42" s="37">
        <f t="shared" ca="1" si="34"/>
        <v>8.3226589361768508E-2</v>
      </c>
      <c r="H42" s="31">
        <f t="shared" ca="1" si="7"/>
        <v>0.11103963792581262</v>
      </c>
      <c r="I42" s="37">
        <f t="shared" ca="1" si="35"/>
        <v>0.19298967399711672</v>
      </c>
      <c r="J42" s="31">
        <f t="shared" ca="1" si="9"/>
        <v>5.7130582862928492E-2</v>
      </c>
      <c r="K42" s="37">
        <f t="shared" ca="1" si="36"/>
        <v>0.2187050546385968</v>
      </c>
      <c r="L42" s="31">
        <f t="shared" ca="1" si="11"/>
        <v>0.53789190951462218</v>
      </c>
      <c r="M42" s="37">
        <f t="shared" ca="1" si="37"/>
        <v>-1.0624888135025013E-2</v>
      </c>
      <c r="N42" s="31">
        <f t="shared" ca="1" si="13"/>
        <v>0.33454447964589973</v>
      </c>
      <c r="O42" s="37">
        <f t="shared" ca="1" si="38"/>
        <v>8.6374707859398145E-2</v>
      </c>
      <c r="P42" s="31">
        <f t="shared" ca="1" si="15"/>
        <v>0.42787822750497451</v>
      </c>
      <c r="Q42" s="37">
        <f t="shared" ref="Q42:Q59" ca="1" si="39">$D42*(P42-$AF$4)</f>
        <v>4.1853191945377073E-2</v>
      </c>
      <c r="R42" s="31">
        <f t="shared" ca="1" si="17"/>
        <v>9.7752866406843331E-2</v>
      </c>
      <c r="S42" s="37">
        <f t="shared" ca="1" si="16"/>
        <v>0.19932765166539737</v>
      </c>
      <c r="T42" s="31">
        <f t="shared" ca="1" si="22"/>
        <v>0.83039770374774036</v>
      </c>
      <c r="U42" s="37">
        <f t="shared" ca="1" si="18"/>
        <v>-0.15015428314610244</v>
      </c>
      <c r="V42" s="31">
        <f t="shared" ca="1" si="24"/>
        <v>0.94042375323005389</v>
      </c>
      <c r="W42" s="37">
        <f t="shared" ca="1" si="23"/>
        <v>-0.20263826268563628</v>
      </c>
      <c r="X42" s="31">
        <f t="shared" ca="1" si="26"/>
        <v>0.64537618529732677</v>
      </c>
      <c r="Y42" s="37">
        <f t="shared" ca="1" si="25"/>
        <v>-6.1896405721484332E-2</v>
      </c>
      <c r="Z42" s="31">
        <f t="shared" ca="1" si="28"/>
        <v>0.73761396092763709</v>
      </c>
      <c r="AA42" s="37">
        <f t="shared" ca="1" si="27"/>
        <v>-0.10589512740358474</v>
      </c>
      <c r="AB42" s="31">
        <f t="shared" ca="1" si="30"/>
        <v>0.76389366730093644</v>
      </c>
      <c r="AC42" s="37">
        <f t="shared" ca="1" si="29"/>
        <v>-0.11843091850115491</v>
      </c>
    </row>
    <row r="43" spans="1:29" x14ac:dyDescent="0.25">
      <c r="A43" s="28">
        <v>40</v>
      </c>
      <c r="B43" s="51">
        <f t="shared" ca="1" si="3"/>
        <v>0.96915572688907203</v>
      </c>
      <c r="C43" s="30">
        <f t="shared" ca="1" si="31"/>
        <v>0.45353755648388117</v>
      </c>
      <c r="D43" s="30">
        <f t="shared" ca="1" si="32"/>
        <v>0.45353755648388117</v>
      </c>
      <c r="E43" s="30">
        <f t="shared" ca="1" si="33"/>
        <v>0.20569631514136971</v>
      </c>
      <c r="F43" s="31">
        <f t="shared" ca="1" si="5"/>
        <v>3.8604047054606072E-2</v>
      </c>
      <c r="G43" s="37">
        <f t="shared" ca="1" si="34"/>
        <v>-0.21634381991272492</v>
      </c>
      <c r="H43" s="31">
        <f t="shared" ca="1" si="7"/>
        <v>0.34114411337480699</v>
      </c>
      <c r="I43" s="37">
        <f t="shared" ca="1" si="35"/>
        <v>-7.9130537495389633E-2</v>
      </c>
      <c r="J43" s="31">
        <f t="shared" ca="1" si="9"/>
        <v>0.11103963792581262</v>
      </c>
      <c r="K43" s="37">
        <f t="shared" ca="1" si="36"/>
        <v>-0.18349155902653178</v>
      </c>
      <c r="L43" s="31">
        <f t="shared" ca="1" si="11"/>
        <v>5.7130582862928492E-2</v>
      </c>
      <c r="M43" s="37">
        <f t="shared" ca="1" si="37"/>
        <v>-0.20794134013210724</v>
      </c>
      <c r="N43" s="31">
        <f t="shared" ca="1" si="13"/>
        <v>0.53789190951462218</v>
      </c>
      <c r="O43" s="37">
        <f t="shared" ca="1" si="38"/>
        <v>1.0101977209450937E-2</v>
      </c>
      <c r="P43" s="31">
        <f t="shared" ca="1" si="15"/>
        <v>0.33454447964589973</v>
      </c>
      <c r="Q43" s="37">
        <f t="shared" ca="1" si="39"/>
        <v>-8.2123719250486837E-2</v>
      </c>
      <c r="R43" s="31">
        <f t="shared" ca="1" si="17"/>
        <v>0.42787822750497451</v>
      </c>
      <c r="S43" s="37">
        <f t="shared" ref="S43:S59" ca="1" si="40">$D43*(R43-$AF$4)</f>
        <v>-3.9793359308999389E-2</v>
      </c>
      <c r="T43" s="31">
        <f t="shared" ca="1" si="22"/>
        <v>9.7752866406843331E-2</v>
      </c>
      <c r="U43" s="37">
        <f t="shared" ca="1" si="18"/>
        <v>-0.18951760891480471</v>
      </c>
      <c r="V43" s="31">
        <f t="shared" ca="1" si="24"/>
        <v>0.83039770374774036</v>
      </c>
      <c r="W43" s="37">
        <f t="shared" ca="1" si="23"/>
        <v>0.14276434038331628</v>
      </c>
      <c r="X43" s="31">
        <f t="shared" ca="1" si="26"/>
        <v>0.94042375323005389</v>
      </c>
      <c r="Y43" s="37">
        <f t="shared" ca="1" si="25"/>
        <v>0.19266528601509939</v>
      </c>
      <c r="Z43" s="31">
        <f t="shared" ca="1" si="28"/>
        <v>0.64537618529732677</v>
      </c>
      <c r="AA43" s="37">
        <f t="shared" ca="1" si="27"/>
        <v>5.885013300837838E-2</v>
      </c>
      <c r="AB43" s="31">
        <f t="shared" ca="1" si="30"/>
        <v>0.73761396092763709</v>
      </c>
      <c r="AC43" s="37">
        <f t="shared" ca="1" si="29"/>
        <v>0.10068342838325781</v>
      </c>
    </row>
    <row r="44" spans="1:29" x14ac:dyDescent="0.25">
      <c r="A44" s="28">
        <v>41</v>
      </c>
      <c r="B44" s="51">
        <f t="shared" ca="1" si="3"/>
        <v>0.48739741085438326</v>
      </c>
      <c r="C44" s="30">
        <f t="shared" ca="1" si="31"/>
        <v>2.8220759550807606E-2</v>
      </c>
      <c r="D44" s="30">
        <f t="shared" ca="1" si="32"/>
        <v>-2.8220759550807606E-2</v>
      </c>
      <c r="E44" s="30">
        <f t="shared" ca="1" si="33"/>
        <v>7.9641126962449874E-4</v>
      </c>
      <c r="F44" s="31">
        <f t="shared" ca="1" si="5"/>
        <v>0.96915572688907203</v>
      </c>
      <c r="G44" s="37">
        <f t="shared" ca="1" si="34"/>
        <v>-1.2799174328792434E-2</v>
      </c>
      <c r="H44" s="31">
        <f t="shared" ca="1" si="7"/>
        <v>3.8604047054606072E-2</v>
      </c>
      <c r="I44" s="37">
        <f t="shared" ca="1" si="35"/>
        <v>1.3461700877416133E-2</v>
      </c>
      <c r="J44" s="31">
        <f t="shared" ca="1" si="9"/>
        <v>0.34114411337480699</v>
      </c>
      <c r="K44" s="37">
        <f t="shared" ca="1" si="36"/>
        <v>4.9237904113083571E-3</v>
      </c>
      <c r="L44" s="31">
        <f t="shared" ca="1" si="11"/>
        <v>0.11103963792581262</v>
      </c>
      <c r="M44" s="37">
        <f t="shared" ca="1" si="37"/>
        <v>1.1417513484519139E-2</v>
      </c>
      <c r="N44" s="31">
        <f t="shared" ca="1" si="13"/>
        <v>5.7130582862928492E-2</v>
      </c>
      <c r="O44" s="37">
        <f t="shared" ca="1" si="38"/>
        <v>1.2938867965060039E-2</v>
      </c>
      <c r="P44" s="31">
        <f t="shared" ca="1" si="15"/>
        <v>0.53789190951462218</v>
      </c>
      <c r="Q44" s="37">
        <f t="shared" ca="1" si="39"/>
        <v>-6.2858183570468061E-4</v>
      </c>
      <c r="R44" s="31">
        <f t="shared" ca="1" si="17"/>
        <v>0.33454447964589973</v>
      </c>
      <c r="S44" s="37">
        <f t="shared" ca="1" si="40"/>
        <v>5.1100370878952479E-3</v>
      </c>
      <c r="T44" s="31">
        <f t="shared" ca="1" si="22"/>
        <v>0.42787822750497451</v>
      </c>
      <c r="U44" s="37">
        <f t="shared" ca="1" si="18"/>
        <v>2.4760878315885949E-3</v>
      </c>
      <c r="V44" s="31">
        <f t="shared" ca="1" si="24"/>
        <v>9.7752866406843331E-2</v>
      </c>
      <c r="W44" s="37">
        <f t="shared" ca="1" si="23"/>
        <v>1.1792476268762489E-2</v>
      </c>
      <c r="X44" s="31">
        <f t="shared" ca="1" si="26"/>
        <v>0.83039770374774036</v>
      </c>
      <c r="Y44" s="37">
        <f t="shared" ca="1" si="25"/>
        <v>-8.8833175219755148E-3</v>
      </c>
      <c r="Z44" s="31">
        <f t="shared" ca="1" si="28"/>
        <v>0.94042375323005389</v>
      </c>
      <c r="AA44" s="37">
        <f t="shared" ca="1" si="27"/>
        <v>-1.1988336208741145E-2</v>
      </c>
      <c r="AB44" s="31">
        <f t="shared" ca="1" si="30"/>
        <v>0.64537618529732677</v>
      </c>
      <c r="AC44" s="37">
        <f t="shared" ca="1" si="29"/>
        <v>-3.6618697380610796E-3</v>
      </c>
    </row>
    <row r="45" spans="1:29" x14ac:dyDescent="0.25">
      <c r="A45" s="28">
        <v>42</v>
      </c>
      <c r="B45" s="51">
        <f t="shared" ca="1" si="3"/>
        <v>0.60809324921943952</v>
      </c>
      <c r="C45" s="30">
        <f t="shared" ca="1" si="31"/>
        <v>9.2475078814248657E-2</v>
      </c>
      <c r="D45" s="30">
        <f t="shared" ca="1" si="32"/>
        <v>9.2475078814248657E-2</v>
      </c>
      <c r="E45" s="30">
        <f t="shared" ca="1" si="33"/>
        <v>8.5516402017015002E-3</v>
      </c>
      <c r="F45" s="31">
        <f t="shared" ca="1" si="5"/>
        <v>0.48739741085438326</v>
      </c>
      <c r="G45" s="37">
        <f t="shared" ca="1" si="34"/>
        <v>-2.6097169636588938E-3</v>
      </c>
      <c r="H45" s="31">
        <f t="shared" ca="1" si="7"/>
        <v>0.96915572688907203</v>
      </c>
      <c r="I45" s="37">
        <f t="shared" ca="1" si="35"/>
        <v>4.194092128106866E-2</v>
      </c>
      <c r="J45" s="31">
        <f t="shared" ca="1" si="9"/>
        <v>3.8604047054606072E-2</v>
      </c>
      <c r="K45" s="37">
        <f t="shared" ca="1" si="36"/>
        <v>-4.4111918652355059E-2</v>
      </c>
      <c r="L45" s="31">
        <f t="shared" ca="1" si="11"/>
        <v>0.34114411337480699</v>
      </c>
      <c r="M45" s="37">
        <f t="shared" ca="1" si="37"/>
        <v>-1.6134502174926464E-2</v>
      </c>
      <c r="N45" s="31">
        <f t="shared" ca="1" si="13"/>
        <v>0.11103963792581262</v>
      </c>
      <c r="O45" s="37">
        <f t="shared" ca="1" si="38"/>
        <v>-3.7413431677583563E-2</v>
      </c>
      <c r="P45" s="31">
        <f t="shared" ca="1" si="15"/>
        <v>5.7130582862928492E-2</v>
      </c>
      <c r="Q45" s="37">
        <f t="shared" ca="1" si="39"/>
        <v>-4.2398675793325444E-2</v>
      </c>
      <c r="R45" s="31">
        <f t="shared" ca="1" si="17"/>
        <v>0.53789190951462218</v>
      </c>
      <c r="S45" s="37">
        <f t="shared" ca="1" si="40"/>
        <v>2.0597657796326734E-3</v>
      </c>
      <c r="T45" s="31">
        <f t="shared" ca="1" si="22"/>
        <v>0.33454447964589973</v>
      </c>
      <c r="U45" s="37">
        <f t="shared" ca="1" si="18"/>
        <v>-1.6744803824152336E-2</v>
      </c>
      <c r="V45" s="31">
        <f t="shared" ca="1" si="24"/>
        <v>0.42787822750497451</v>
      </c>
      <c r="W45" s="37">
        <f t="shared" ca="1" si="23"/>
        <v>-8.1137581348551847E-3</v>
      </c>
      <c r="X45" s="31">
        <f t="shared" ca="1" si="26"/>
        <v>9.7752866406843331E-2</v>
      </c>
      <c r="Y45" s="37">
        <f t="shared" ca="1" si="25"/>
        <v>-3.864212692098716E-2</v>
      </c>
      <c r="Z45" s="31">
        <f t="shared" ca="1" si="28"/>
        <v>0.83039770374774036</v>
      </c>
      <c r="AA45" s="37">
        <f t="shared" ca="1" si="27"/>
        <v>2.9109262154964677E-2</v>
      </c>
      <c r="AB45" s="31">
        <f t="shared" ca="1" si="30"/>
        <v>0.94042375323005389</v>
      </c>
      <c r="AC45" s="37">
        <f t="shared" ca="1" si="29"/>
        <v>3.9283929752462046E-2</v>
      </c>
    </row>
    <row r="46" spans="1:29" x14ac:dyDescent="0.25">
      <c r="A46" s="28">
        <v>43</v>
      </c>
      <c r="B46" s="51">
        <f t="shared" ca="1" si="3"/>
        <v>0.68448507686237581</v>
      </c>
      <c r="C46" s="30">
        <f t="shared" ca="1" si="31"/>
        <v>0.16886690645718494</v>
      </c>
      <c r="D46" s="30">
        <f t="shared" ca="1" si="32"/>
        <v>0.16886690645718494</v>
      </c>
      <c r="E46" s="30">
        <f t="shared" ca="1" si="33"/>
        <v>2.851603209641965E-2</v>
      </c>
      <c r="F46" s="31">
        <f t="shared" ca="1" si="5"/>
        <v>0.60809324921943952</v>
      </c>
      <c r="G46" s="37">
        <f t="shared" ca="1" si="34"/>
        <v>1.5615980483746532E-2</v>
      </c>
      <c r="H46" s="31">
        <f t="shared" ca="1" si="7"/>
        <v>0.48739741085438326</v>
      </c>
      <c r="I46" s="37">
        <f t="shared" ca="1" si="35"/>
        <v>-4.7655523632169367E-3</v>
      </c>
      <c r="J46" s="31">
        <f t="shared" ca="1" si="9"/>
        <v>0.96915572688907203</v>
      </c>
      <c r="K46" s="37">
        <f t="shared" ca="1" si="36"/>
        <v>7.6587484125583791E-2</v>
      </c>
      <c r="L46" s="31">
        <f t="shared" ca="1" si="11"/>
        <v>3.8604047054606072E-2</v>
      </c>
      <c r="M46" s="37">
        <f t="shared" ca="1" si="37"/>
        <v>-8.0551899346599287E-2</v>
      </c>
      <c r="N46" s="31">
        <f t="shared" ca="1" si="13"/>
        <v>0.34114411337480699</v>
      </c>
      <c r="O46" s="37">
        <f t="shared" ca="1" si="38"/>
        <v>-2.9462894267755384E-2</v>
      </c>
      <c r="P46" s="31">
        <f t="shared" ca="1" si="15"/>
        <v>0.11103963792581262</v>
      </c>
      <c r="Q46" s="37">
        <f t="shared" ca="1" si="39"/>
        <v>-6.8319925198780329E-2</v>
      </c>
      <c r="R46" s="31">
        <f t="shared" ca="1" si="17"/>
        <v>5.7130582862928492E-2</v>
      </c>
      <c r="S46" s="37">
        <f t="shared" ca="1" si="40"/>
        <v>-7.7423380557279611E-2</v>
      </c>
      <c r="T46" s="31">
        <f t="shared" ca="1" si="22"/>
        <v>0.53789190951462218</v>
      </c>
      <c r="U46" s="37">
        <f t="shared" ca="1" si="18"/>
        <v>3.7612974186440793E-3</v>
      </c>
      <c r="V46" s="31">
        <f t="shared" ca="1" si="24"/>
        <v>0.33454447964589973</v>
      </c>
      <c r="W46" s="37">
        <f t="shared" ca="1" si="23"/>
        <v>-3.0577353999306448E-2</v>
      </c>
      <c r="X46" s="31">
        <f t="shared" ca="1" si="26"/>
        <v>0.42787822750497451</v>
      </c>
      <c r="Y46" s="37">
        <f t="shared" ca="1" si="25"/>
        <v>-1.4816372730289584E-2</v>
      </c>
      <c r="Z46" s="31">
        <f t="shared" ca="1" si="28"/>
        <v>9.7752866406843331E-2</v>
      </c>
      <c r="AA46" s="37">
        <f t="shared" ca="1" si="27"/>
        <v>-7.0563621201992097E-2</v>
      </c>
      <c r="AB46" s="31">
        <f t="shared" ca="1" si="30"/>
        <v>0.83039770374774036</v>
      </c>
      <c r="AC46" s="37">
        <f t="shared" ca="1" si="29"/>
        <v>5.3155846011592629E-2</v>
      </c>
    </row>
    <row r="47" spans="1:29" x14ac:dyDescent="0.25">
      <c r="A47" s="28">
        <v>44</v>
      </c>
      <c r="B47" s="51">
        <f t="shared" ca="1" si="3"/>
        <v>0.64936945464079276</v>
      </c>
      <c r="C47" s="30">
        <f t="shared" ca="1" si="31"/>
        <v>0.1337512842356019</v>
      </c>
      <c r="D47" s="30">
        <f t="shared" ca="1" si="32"/>
        <v>0.1337512842356019</v>
      </c>
      <c r="E47" s="30">
        <f t="shared" ca="1" si="33"/>
        <v>1.7889406034672768E-2</v>
      </c>
      <c r="F47" s="31">
        <f t="shared" ca="1" si="5"/>
        <v>0.68448507686237581</v>
      </c>
      <c r="G47" s="37">
        <f t="shared" ca="1" si="34"/>
        <v>2.2586165603541739E-2</v>
      </c>
      <c r="H47" s="31">
        <f t="shared" ca="1" si="7"/>
        <v>0.60809324921943952</v>
      </c>
      <c r="I47" s="37">
        <f t="shared" ca="1" si="35"/>
        <v>1.2368660551194259E-2</v>
      </c>
      <c r="J47" s="31">
        <f t="shared" ca="1" si="9"/>
        <v>0.48739741085438326</v>
      </c>
      <c r="K47" s="37">
        <f t="shared" ca="1" si="36"/>
        <v>-3.7745628320246449E-3</v>
      </c>
      <c r="L47" s="31">
        <f t="shared" ca="1" si="11"/>
        <v>0.96915572688907203</v>
      </c>
      <c r="M47" s="37">
        <f t="shared" ca="1" si="37"/>
        <v>6.0661230628795942E-2</v>
      </c>
      <c r="N47" s="31">
        <f t="shared" ca="1" si="13"/>
        <v>3.8604047054606072E-2</v>
      </c>
      <c r="O47" s="37">
        <f t="shared" ca="1" si="38"/>
        <v>-6.380125159666053E-2</v>
      </c>
      <c r="P47" s="31">
        <f t="shared" ca="1" si="15"/>
        <v>0.34114411337480699</v>
      </c>
      <c r="Q47" s="37">
        <f t="shared" ca="1" si="39"/>
        <v>-2.333612919360949E-2</v>
      </c>
      <c r="R47" s="31">
        <f t="shared" ca="1" si="17"/>
        <v>0.11103963792581262</v>
      </c>
      <c r="S47" s="37">
        <f t="shared" ca="1" si="40"/>
        <v>-5.4112898293272017E-2</v>
      </c>
      <c r="T47" s="31">
        <f t="shared" ca="1" si="22"/>
        <v>5.7130582862928492E-2</v>
      </c>
      <c r="U47" s="37">
        <f t="shared" ca="1" si="18"/>
        <v>-6.1323303639860542E-2</v>
      </c>
      <c r="V47" s="31">
        <f t="shared" ca="1" si="24"/>
        <v>0.53789190951462218</v>
      </c>
      <c r="W47" s="37">
        <f t="shared" ca="1" si="23"/>
        <v>2.9791412106151896E-3</v>
      </c>
      <c r="X47" s="31">
        <f t="shared" ca="1" si="26"/>
        <v>0.33454447964589973</v>
      </c>
      <c r="Y47" s="37">
        <f t="shared" ca="1" si="25"/>
        <v>-2.421883868033543E-2</v>
      </c>
      <c r="Z47" s="31">
        <f t="shared" ca="1" si="28"/>
        <v>0.42787822750497451</v>
      </c>
      <c r="AA47" s="37">
        <f t="shared" ca="1" si="27"/>
        <v>-1.173533004166232E-2</v>
      </c>
      <c r="AB47" s="31">
        <f t="shared" ca="1" si="30"/>
        <v>9.7752866406843331E-2</v>
      </c>
      <c r="AC47" s="37">
        <f t="shared" ca="1" si="29"/>
        <v>-5.5890021047279179E-2</v>
      </c>
    </row>
    <row r="48" spans="1:29" x14ac:dyDescent="0.25">
      <c r="A48" s="28">
        <v>45</v>
      </c>
      <c r="B48" s="51">
        <f t="shared" ca="1" si="3"/>
        <v>0.94298372475992942</v>
      </c>
      <c r="C48" s="30">
        <f t="shared" ca="1" si="31"/>
        <v>0.42736555435473855</v>
      </c>
      <c r="D48" s="30">
        <f t="shared" ca="1" si="32"/>
        <v>0.42736555435473855</v>
      </c>
      <c r="E48" s="30">
        <f t="shared" ca="1" si="33"/>
        <v>0.18264131704893299</v>
      </c>
      <c r="F48" s="31">
        <f t="shared" ca="1" si="5"/>
        <v>0.64936945464079276</v>
      </c>
      <c r="G48" s="37">
        <f t="shared" ca="1" si="34"/>
        <v>5.7160691733006211E-2</v>
      </c>
      <c r="H48" s="31">
        <f t="shared" ca="1" si="7"/>
        <v>0.68448507686237581</v>
      </c>
      <c r="I48" s="37">
        <f t="shared" ca="1" si="35"/>
        <v>7.2167899090244625E-2</v>
      </c>
      <c r="J48" s="31">
        <f t="shared" ca="1" si="9"/>
        <v>0.60809324921943952</v>
      </c>
      <c r="K48" s="37">
        <f t="shared" ca="1" si="36"/>
        <v>3.9520663321449517E-2</v>
      </c>
      <c r="L48" s="31">
        <f t="shared" ca="1" si="11"/>
        <v>0.48739741085438326</v>
      </c>
      <c r="M48" s="37">
        <f t="shared" ca="1" si="37"/>
        <v>-1.2060580549742675E-2</v>
      </c>
      <c r="N48" s="31">
        <f t="shared" ca="1" si="13"/>
        <v>0.96915572688907203</v>
      </c>
      <c r="O48" s="37">
        <f t="shared" ca="1" si="38"/>
        <v>0.19382632924742743</v>
      </c>
      <c r="P48" s="31">
        <f t="shared" ca="1" si="15"/>
        <v>3.8604047054606072E-2</v>
      </c>
      <c r="Q48" s="37">
        <f t="shared" ca="1" si="39"/>
        <v>-0.20385940526076229</v>
      </c>
      <c r="R48" s="31">
        <f t="shared" ca="1" si="17"/>
        <v>0.34114411337480699</v>
      </c>
      <c r="S48" s="37">
        <f t="shared" ca="1" si="40"/>
        <v>-7.4564202103310273E-2</v>
      </c>
      <c r="T48" s="31">
        <f t="shared" ca="1" si="22"/>
        <v>0.11103963792581262</v>
      </c>
      <c r="U48" s="37">
        <f t="shared" ca="1" si="18"/>
        <v>-0.17290292881307609</v>
      </c>
      <c r="V48" s="31">
        <f t="shared" ca="1" si="24"/>
        <v>5.7130582862928492E-2</v>
      </c>
      <c r="W48" s="37">
        <f t="shared" ca="1" si="23"/>
        <v>-0.19594180201476569</v>
      </c>
      <c r="X48" s="31">
        <f t="shared" ca="1" si="26"/>
        <v>0.53789190951462218</v>
      </c>
      <c r="Y48" s="37">
        <f t="shared" ca="1" si="25"/>
        <v>9.5190288620549332E-3</v>
      </c>
      <c r="Z48" s="31">
        <f t="shared" ca="1" si="28"/>
        <v>0.33454447964589973</v>
      </c>
      <c r="AA48" s="37">
        <f t="shared" ca="1" si="27"/>
        <v>-7.7384658230402956E-2</v>
      </c>
      <c r="AB48" s="31">
        <f t="shared" ca="1" si="30"/>
        <v>0.42787822750497451</v>
      </c>
      <c r="AC48" s="37">
        <f t="shared" ca="1" si="29"/>
        <v>-3.7497029336604072E-2</v>
      </c>
    </row>
    <row r="49" spans="1:29" x14ac:dyDescent="0.25">
      <c r="A49" s="28">
        <v>46</v>
      </c>
      <c r="B49" s="51">
        <f t="shared" ca="1" si="3"/>
        <v>0.29096864499346375</v>
      </c>
      <c r="C49" s="30">
        <f t="shared" ca="1" si="31"/>
        <v>0.22464952541172711</v>
      </c>
      <c r="D49" s="30">
        <f t="shared" ca="1" si="32"/>
        <v>-0.22464952541172711</v>
      </c>
      <c r="E49" s="30">
        <f t="shared" ca="1" si="33"/>
        <v>5.0467409267714224E-2</v>
      </c>
      <c r="F49" s="31">
        <f t="shared" ca="1" si="5"/>
        <v>0.94298372475992942</v>
      </c>
      <c r="G49" s="37">
        <f t="shared" ca="1" si="34"/>
        <v>-9.6007468963111686E-2</v>
      </c>
      <c r="H49" s="31">
        <f t="shared" ca="1" si="7"/>
        <v>0.64936945464079276</v>
      </c>
      <c r="I49" s="37">
        <f t="shared" ca="1" si="35"/>
        <v>-3.0047162526736986E-2</v>
      </c>
      <c r="J49" s="31">
        <f t="shared" ca="1" si="9"/>
        <v>0.68448507686237581</v>
      </c>
      <c r="K49" s="37">
        <f t="shared" ca="1" si="36"/>
        <v>-3.7935870393353111E-2</v>
      </c>
      <c r="L49" s="31">
        <f t="shared" ca="1" si="11"/>
        <v>0.60809324921943952</v>
      </c>
      <c r="M49" s="37">
        <f t="shared" ca="1" si="37"/>
        <v>-2.077448256803302E-2</v>
      </c>
      <c r="N49" s="31">
        <f t="shared" ca="1" si="13"/>
        <v>0.48739741085438326</v>
      </c>
      <c r="O49" s="37">
        <f t="shared" ca="1" si="38"/>
        <v>6.3397802398473943E-3</v>
      </c>
      <c r="P49" s="31">
        <f t="shared" ca="1" si="15"/>
        <v>0.96915572688907203</v>
      </c>
      <c r="Q49" s="37">
        <f t="shared" ca="1" si="39"/>
        <v>-0.10188699682049829</v>
      </c>
      <c r="R49" s="31">
        <f t="shared" ca="1" si="17"/>
        <v>3.8604047054606072E-2</v>
      </c>
      <c r="S49" s="37">
        <f t="shared" ca="1" si="40"/>
        <v>0.10716099642539993</v>
      </c>
      <c r="T49" s="31">
        <f t="shared" ca="1" si="22"/>
        <v>0.34114411337480699</v>
      </c>
      <c r="U49" s="37">
        <f t="shared" ca="1" si="18"/>
        <v>3.9195514108534349E-2</v>
      </c>
      <c r="V49" s="31">
        <f t="shared" ca="1" si="24"/>
        <v>0.11103963792581262</v>
      </c>
      <c r="W49" s="37">
        <f t="shared" ca="1" si="23"/>
        <v>9.0888375313265352E-2</v>
      </c>
      <c r="X49" s="31">
        <f t="shared" ca="1" si="26"/>
        <v>5.7130582862928492E-2</v>
      </c>
      <c r="Y49" s="37">
        <f t="shared" ca="1" si="25"/>
        <v>0.10299901894853693</v>
      </c>
      <c r="Z49" s="31">
        <f t="shared" ca="1" si="28"/>
        <v>0.53789190951462218</v>
      </c>
      <c r="AA49" s="37">
        <f t="shared" ca="1" si="27"/>
        <v>-5.0037849200783692E-3</v>
      </c>
      <c r="AB49" s="31">
        <f t="shared" ca="1" si="30"/>
        <v>0.33454447964589973</v>
      </c>
      <c r="AC49" s="37">
        <f t="shared" ca="1" si="29"/>
        <v>4.0678118693624594E-2</v>
      </c>
    </row>
    <row r="50" spans="1:29" x14ac:dyDescent="0.25">
      <c r="A50" s="28">
        <v>47</v>
      </c>
      <c r="B50" s="51">
        <f t="shared" ca="1" si="3"/>
        <v>8.7444675386770698E-2</v>
      </c>
      <c r="C50" s="30">
        <f t="shared" ca="1" si="31"/>
        <v>0.42817349501842017</v>
      </c>
      <c r="D50" s="30">
        <f t="shared" ca="1" si="32"/>
        <v>-0.42817349501842017</v>
      </c>
      <c r="E50" s="30">
        <f t="shared" ca="1" si="33"/>
        <v>0.18333254183628908</v>
      </c>
      <c r="F50" s="31">
        <f t="shared" ca="1" si="5"/>
        <v>0.29096864499346375</v>
      </c>
      <c r="G50" s="37">
        <f t="shared" ca="1" si="34"/>
        <v>9.6188972449768595E-2</v>
      </c>
      <c r="H50" s="31">
        <f t="shared" ca="1" si="7"/>
        <v>0.94298372475992942</v>
      </c>
      <c r="I50" s="37">
        <f t="shared" ca="1" si="35"/>
        <v>-0.18298660305855302</v>
      </c>
      <c r="J50" s="31">
        <f t="shared" ca="1" si="9"/>
        <v>0.64936945464079276</v>
      </c>
      <c r="K50" s="37">
        <f t="shared" ca="1" si="36"/>
        <v>-5.7268754834359788E-2</v>
      </c>
      <c r="L50" s="31">
        <f t="shared" ca="1" si="11"/>
        <v>0.68448507686237581</v>
      </c>
      <c r="M50" s="37">
        <f t="shared" ca="1" si="37"/>
        <v>-7.2304333530721507E-2</v>
      </c>
      <c r="N50" s="31">
        <f t="shared" ca="1" si="13"/>
        <v>0.60809324921943952</v>
      </c>
      <c r="O50" s="37">
        <f t="shared" ca="1" si="38"/>
        <v>-3.9595377698000707E-2</v>
      </c>
      <c r="P50" s="31">
        <f t="shared" ca="1" si="15"/>
        <v>0.48739741085438326</v>
      </c>
      <c r="Q50" s="37">
        <f t="shared" ca="1" si="39"/>
        <v>1.2083381248943753E-2</v>
      </c>
      <c r="R50" s="31">
        <f t="shared" ca="1" si="17"/>
        <v>0.96915572688907203</v>
      </c>
      <c r="S50" s="37">
        <f t="shared" ca="1" si="40"/>
        <v>-0.19419276068181754</v>
      </c>
      <c r="T50" s="31">
        <f t="shared" ca="1" si="22"/>
        <v>3.8604047054606072E-2</v>
      </c>
      <c r="U50" s="37">
        <f t="shared" ca="1" si="18"/>
        <v>0.20424480436816769</v>
      </c>
      <c r="V50" s="31">
        <f t="shared" ca="1" si="24"/>
        <v>0.34114411337480699</v>
      </c>
      <c r="W50" s="37">
        <f t="shared" ca="1" si="23"/>
        <v>7.470516678874263E-2</v>
      </c>
      <c r="X50" s="31">
        <f t="shared" ca="1" si="26"/>
        <v>0.11103963792581262</v>
      </c>
      <c r="Y50" s="37">
        <f t="shared" ca="1" si="25"/>
        <v>0.17322980426111881</v>
      </c>
      <c r="Z50" s="31">
        <f t="shared" ca="1" si="28"/>
        <v>5.7130582862928492E-2</v>
      </c>
      <c r="AA50" s="37">
        <f t="shared" ca="1" si="27"/>
        <v>0.19631223278053436</v>
      </c>
      <c r="AB50" s="31">
        <f t="shared" ca="1" si="30"/>
        <v>0.53789190951462218</v>
      </c>
      <c r="AC50" s="37">
        <f t="shared" ca="1" si="29"/>
        <v>-9.5370247216136784E-3</v>
      </c>
    </row>
    <row r="51" spans="1:29" x14ac:dyDescent="0.25">
      <c r="A51" s="28">
        <v>48</v>
      </c>
      <c r="B51" s="51">
        <f t="shared" ca="1" si="3"/>
        <v>0.90475507316348824</v>
      </c>
      <c r="C51" s="30">
        <f t="shared" ca="1" si="31"/>
        <v>0.38913690275829738</v>
      </c>
      <c r="D51" s="30">
        <f t="shared" ca="1" si="32"/>
        <v>0.38913690275829738</v>
      </c>
      <c r="E51" s="30">
        <f t="shared" ca="1" si="33"/>
        <v>0.15142752908832058</v>
      </c>
      <c r="F51" s="31">
        <f t="shared" ca="1" si="5"/>
        <v>8.7444675386770698E-2</v>
      </c>
      <c r="G51" s="37">
        <f t="shared" ca="1" si="34"/>
        <v>-0.16661810769466329</v>
      </c>
      <c r="H51" s="31">
        <f t="shared" ca="1" si="7"/>
        <v>0.29096864499346375</v>
      </c>
      <c r="I51" s="37">
        <f t="shared" ca="1" si="35"/>
        <v>-8.7419420524840905E-2</v>
      </c>
      <c r="J51" s="31">
        <f t="shared" ca="1" si="9"/>
        <v>0.94298372475992942</v>
      </c>
      <c r="K51" s="37">
        <f t="shared" ca="1" si="36"/>
        <v>0.16630370816718576</v>
      </c>
      <c r="L51" s="31">
        <f t="shared" ca="1" si="11"/>
        <v>0.64936945464079276</v>
      </c>
      <c r="M51" s="37">
        <f t="shared" ca="1" si="37"/>
        <v>5.2047560487386811E-2</v>
      </c>
      <c r="N51" s="31">
        <f t="shared" ca="1" si="13"/>
        <v>0.68448507686237581</v>
      </c>
      <c r="O51" s="37">
        <f t="shared" ca="1" si="38"/>
        <v>6.571234495712408E-2</v>
      </c>
      <c r="P51" s="31">
        <f t="shared" ca="1" si="15"/>
        <v>0.60809324921943952</v>
      </c>
      <c r="Q51" s="37">
        <f t="shared" ca="1" si="39"/>
        <v>3.5985465752106163E-2</v>
      </c>
      <c r="R51" s="31">
        <f t="shared" ca="1" si="17"/>
        <v>0.48739741085438326</v>
      </c>
      <c r="S51" s="37">
        <f t="shared" ca="1" si="40"/>
        <v>-1.0981738965087912E-2</v>
      </c>
      <c r="T51" s="31">
        <f t="shared" ca="1" si="22"/>
        <v>0.96915572688907203</v>
      </c>
      <c r="U51" s="37">
        <f t="shared" ca="1" si="18"/>
        <v>0.17648820001470386</v>
      </c>
      <c r="V51" s="31">
        <f t="shared" ca="1" si="24"/>
        <v>3.8604047054606072E-2</v>
      </c>
      <c r="W51" s="37">
        <f t="shared" ca="1" si="23"/>
        <v>-0.18562379853261099</v>
      </c>
      <c r="X51" s="31">
        <f t="shared" ca="1" si="26"/>
        <v>0.34114411337480699</v>
      </c>
      <c r="Y51" s="37">
        <f t="shared" ca="1" si="25"/>
        <v>-6.7894294164478119E-2</v>
      </c>
      <c r="Z51" s="31">
        <f t="shared" ca="1" si="28"/>
        <v>0.11103963792581262</v>
      </c>
      <c r="AA51" s="37">
        <f t="shared" ca="1" si="27"/>
        <v>-0.15743643705152247</v>
      </c>
      <c r="AB51" s="31">
        <f t="shared" ca="1" si="30"/>
        <v>5.7130582862928492E-2</v>
      </c>
      <c r="AC51" s="37">
        <f t="shared" ca="1" si="29"/>
        <v>-0.1784144397693197</v>
      </c>
    </row>
    <row r="52" spans="1:29" x14ac:dyDescent="0.25">
      <c r="A52" s="28">
        <v>49</v>
      </c>
      <c r="B52" s="51">
        <f t="shared" ca="1" si="3"/>
        <v>5.9806879105030464E-2</v>
      </c>
      <c r="C52" s="30">
        <f t="shared" ca="1" si="31"/>
        <v>0.4558112913001604</v>
      </c>
      <c r="D52" s="30">
        <f t="shared" ca="1" si="32"/>
        <v>-0.4558112913001604</v>
      </c>
      <c r="E52" s="30">
        <f t="shared" ca="1" si="33"/>
        <v>0.20776393327671969</v>
      </c>
      <c r="F52" s="31">
        <f t="shared" ca="1" si="5"/>
        <v>0.90475507316348824</v>
      </c>
      <c r="G52" s="37">
        <f t="shared" ca="1" si="34"/>
        <v>-0.17737299413880447</v>
      </c>
      <c r="H52" s="31">
        <f t="shared" ca="1" si="7"/>
        <v>8.7444675386770698E-2</v>
      </c>
      <c r="I52" s="37">
        <f t="shared" ca="1" si="35"/>
        <v>0.19516631366484891</v>
      </c>
      <c r="J52" s="31">
        <f t="shared" ca="1" si="9"/>
        <v>0.29096864499346375</v>
      </c>
      <c r="K52" s="37">
        <f t="shared" ca="1" si="36"/>
        <v>0.10239779026788753</v>
      </c>
      <c r="L52" s="31">
        <f t="shared" ca="1" si="11"/>
        <v>0.94298372475992942</v>
      </c>
      <c r="M52" s="37">
        <f t="shared" ca="1" si="37"/>
        <v>-0.19479804518764227</v>
      </c>
      <c r="N52" s="31">
        <f t="shared" ca="1" si="13"/>
        <v>0.64936945464079276</v>
      </c>
      <c r="O52" s="37">
        <f t="shared" ca="1" si="38"/>
        <v>-6.0965345580484491E-2</v>
      </c>
      <c r="P52" s="31">
        <f t="shared" ca="1" si="15"/>
        <v>0.68448507686237581</v>
      </c>
      <c r="Q52" s="37">
        <f t="shared" ca="1" si="39"/>
        <v>-7.6971442690112857E-2</v>
      </c>
      <c r="R52" s="31">
        <f t="shared" ca="1" si="17"/>
        <v>0.60809324921943952</v>
      </c>
      <c r="S52" s="37">
        <f t="shared" ca="1" si="40"/>
        <v>-4.2151185087406784E-2</v>
      </c>
      <c r="T52" s="31">
        <f t="shared" ca="1" si="22"/>
        <v>0.48739741085438326</v>
      </c>
      <c r="U52" s="37">
        <f t="shared" ca="1" si="18"/>
        <v>1.2863340852324949E-2</v>
      </c>
      <c r="V52" s="31">
        <f t="shared" ca="1" si="24"/>
        <v>0.96915572688907203</v>
      </c>
      <c r="W52" s="37">
        <f t="shared" ca="1" si="23"/>
        <v>-0.20672753927403731</v>
      </c>
      <c r="X52" s="31">
        <f t="shared" ca="1" si="26"/>
        <v>3.8604047054606072E-2</v>
      </c>
      <c r="Y52" s="37">
        <f t="shared" ca="1" si="25"/>
        <v>0.21742842353284406</v>
      </c>
      <c r="Z52" s="31">
        <f t="shared" ca="1" si="28"/>
        <v>0.34114411337480699</v>
      </c>
      <c r="AA52" s="37">
        <f t="shared" ca="1" si="27"/>
        <v>7.9527245233397104E-2</v>
      </c>
      <c r="AB52" s="31">
        <f t="shared" ca="1" si="30"/>
        <v>0.11103963792581262</v>
      </c>
      <c r="AC52" s="37">
        <f t="shared" ca="1" si="29"/>
        <v>0.18441146332174929</v>
      </c>
    </row>
    <row r="53" spans="1:29" x14ac:dyDescent="0.25">
      <c r="A53" s="28">
        <v>50</v>
      </c>
      <c r="B53" s="51">
        <f t="shared" ca="1" si="3"/>
        <v>0.64469085229950085</v>
      </c>
      <c r="C53" s="30">
        <f t="shared" ca="1" si="31"/>
        <v>0.12907268189430998</v>
      </c>
      <c r="D53" s="30">
        <f t="shared" ca="1" si="32"/>
        <v>0.12907268189430998</v>
      </c>
      <c r="E53" s="30">
        <f t="shared" ca="1" si="33"/>
        <v>1.6659757211389736E-2</v>
      </c>
      <c r="F53" s="31">
        <f t="shared" ca="1" si="5"/>
        <v>5.9806879105030464E-2</v>
      </c>
      <c r="G53" s="37">
        <f t="shared" ca="1" si="34"/>
        <v>-5.8832785805820263E-2</v>
      </c>
      <c r="H53" s="31">
        <f t="shared" ca="1" si="7"/>
        <v>0.90475507316348824</v>
      </c>
      <c r="I53" s="37">
        <f t="shared" ca="1" si="35"/>
        <v>5.0226943663058757E-2</v>
      </c>
      <c r="J53" s="31">
        <f t="shared" ca="1" si="9"/>
        <v>8.7444675386770698E-2</v>
      </c>
      <c r="K53" s="37">
        <f t="shared" ca="1" si="36"/>
        <v>-5.5265501318087468E-2</v>
      </c>
      <c r="L53" s="31">
        <f t="shared" ca="1" si="11"/>
        <v>0.29096864499346375</v>
      </c>
      <c r="M53" s="37">
        <f t="shared" ca="1" si="37"/>
        <v>-2.899611673117556E-2</v>
      </c>
      <c r="N53" s="31">
        <f t="shared" ca="1" si="13"/>
        <v>0.94298372475992942</v>
      </c>
      <c r="O53" s="37">
        <f t="shared" ca="1" si="38"/>
        <v>5.5161218249814611E-2</v>
      </c>
      <c r="P53" s="31">
        <f t="shared" ca="1" si="15"/>
        <v>0.64936945464079276</v>
      </c>
      <c r="Q53" s="37">
        <f t="shared" ca="1" si="39"/>
        <v>1.7263636963097281E-2</v>
      </c>
      <c r="R53" s="31">
        <f t="shared" ca="1" si="17"/>
        <v>0.68448507686237581</v>
      </c>
      <c r="S53" s="37">
        <f t="shared" ca="1" si="40"/>
        <v>2.1796104499624432E-2</v>
      </c>
      <c r="T53" s="31">
        <f t="shared" ca="1" si="22"/>
        <v>0.60809324921943952</v>
      </c>
      <c r="U53" s="37">
        <f t="shared" ca="1" si="18"/>
        <v>1.1936006430942761E-2</v>
      </c>
      <c r="V53" s="31">
        <f t="shared" ca="1" si="24"/>
        <v>0.48739741085438326</v>
      </c>
      <c r="W53" s="37">
        <f t="shared" ca="1" si="23"/>
        <v>-3.6425291203172005E-3</v>
      </c>
      <c r="X53" s="31">
        <f t="shared" ca="1" si="26"/>
        <v>0.96915572688907203</v>
      </c>
      <c r="Y53" s="37">
        <f t="shared" ca="1" si="25"/>
        <v>5.8539308755166636E-2</v>
      </c>
      <c r="Z53" s="31">
        <f t="shared" ca="1" si="28"/>
        <v>3.8604047054606072E-2</v>
      </c>
      <c r="AA53" s="37">
        <f t="shared" ca="1" si="27"/>
        <v>-6.1569492202323176E-2</v>
      </c>
      <c r="AB53" s="31">
        <f t="shared" ca="1" si="30"/>
        <v>0.34114411337480699</v>
      </c>
      <c r="AC53" s="37">
        <f t="shared" ca="1" si="29"/>
        <v>-2.2519834461892436E-2</v>
      </c>
    </row>
    <row r="54" spans="1:29" x14ac:dyDescent="0.25">
      <c r="A54" s="28">
        <v>51</v>
      </c>
      <c r="B54" s="51">
        <f t="shared" ca="1" si="3"/>
        <v>0.7145943362121655</v>
      </c>
      <c r="C54" s="30">
        <f t="shared" ca="1" si="31"/>
        <v>0.19897616580697464</v>
      </c>
      <c r="D54" s="30">
        <f t="shared" ca="1" si="32"/>
        <v>0.19897616580697464</v>
      </c>
      <c r="E54" s="30">
        <f t="shared" ca="1" si="33"/>
        <v>3.9591514559244666E-2</v>
      </c>
      <c r="F54" s="31">
        <f t="shared" ca="1" si="5"/>
        <v>0.64469085229950085</v>
      </c>
      <c r="G54" s="37">
        <f t="shared" ca="1" si="34"/>
        <v>2.5682387353753115E-2</v>
      </c>
      <c r="H54" s="31">
        <f t="shared" ca="1" si="7"/>
        <v>5.9806879105030464E-2</v>
      </c>
      <c r="I54" s="37">
        <f t="shared" ca="1" si="35"/>
        <v>-9.0695583074431929E-2</v>
      </c>
      <c r="J54" s="31">
        <f t="shared" ca="1" si="9"/>
        <v>0.90475507316348824</v>
      </c>
      <c r="K54" s="37">
        <f t="shared" ca="1" si="36"/>
        <v>7.7428968884847543E-2</v>
      </c>
      <c r="L54" s="31">
        <f t="shared" ca="1" si="11"/>
        <v>8.7444675386770698E-2</v>
      </c>
      <c r="M54" s="37">
        <f t="shared" ca="1" si="37"/>
        <v>-8.5196320338936996E-2</v>
      </c>
      <c r="N54" s="31">
        <f t="shared" ca="1" si="13"/>
        <v>0.29096864499346375</v>
      </c>
      <c r="O54" s="37">
        <f t="shared" ca="1" si="38"/>
        <v>-4.4699901216781975E-2</v>
      </c>
      <c r="P54" s="31">
        <f t="shared" ca="1" si="15"/>
        <v>0.94298372475992942</v>
      </c>
      <c r="Q54" s="37">
        <f t="shared" ca="1" si="39"/>
        <v>8.5035559403478095E-2</v>
      </c>
      <c r="R54" s="31">
        <f t="shared" ca="1" si="17"/>
        <v>0.64936945464079276</v>
      </c>
      <c r="S54" s="37">
        <f t="shared" ca="1" si="40"/>
        <v>2.6613317708958917E-2</v>
      </c>
      <c r="T54" s="31">
        <f t="shared" ca="1" si="22"/>
        <v>0.68448507686237581</v>
      </c>
      <c r="U54" s="37">
        <f t="shared" ca="1" si="18"/>
        <v>3.360048957853571E-2</v>
      </c>
      <c r="V54" s="31">
        <f t="shared" ca="1" si="24"/>
        <v>0.60809324921943952</v>
      </c>
      <c r="W54" s="37">
        <f t="shared" ca="1" si="23"/>
        <v>1.8400336615156988E-2</v>
      </c>
      <c r="X54" s="31">
        <f t="shared" ca="1" si="26"/>
        <v>0.48739741085438326</v>
      </c>
      <c r="Y54" s="37">
        <f t="shared" ca="1" si="25"/>
        <v>-5.615258531580257E-3</v>
      </c>
      <c r="Z54" s="31">
        <f t="shared" ca="1" si="28"/>
        <v>0.96915572688907203</v>
      </c>
      <c r="AA54" s="37">
        <f t="shared" ca="1" si="27"/>
        <v>9.0243164038626866E-2</v>
      </c>
      <c r="AB54" s="31">
        <f t="shared" ca="1" si="30"/>
        <v>3.8604047054606072E-2</v>
      </c>
      <c r="AC54" s="37">
        <f t="shared" ca="1" si="29"/>
        <v>-9.4914441300074606E-2</v>
      </c>
    </row>
    <row r="55" spans="1:29" x14ac:dyDescent="0.25">
      <c r="A55" s="28">
        <v>52</v>
      </c>
      <c r="B55" s="51">
        <f t="shared" ca="1" si="3"/>
        <v>0.75281501901514769</v>
      </c>
      <c r="C55" s="30">
        <f t="shared" ca="1" si="31"/>
        <v>0.23719684860995682</v>
      </c>
      <c r="D55" s="30">
        <f t="shared" ca="1" si="32"/>
        <v>0.23719684860995682</v>
      </c>
      <c r="E55" s="30">
        <f t="shared" ca="1" si="33"/>
        <v>5.6262344990494775E-2</v>
      </c>
      <c r="F55" s="31">
        <f t="shared" ca="1" si="5"/>
        <v>0.7145943362121655</v>
      </c>
      <c r="G55" s="37">
        <f t="shared" ca="1" si="34"/>
        <v>4.719651947790663E-2</v>
      </c>
      <c r="H55" s="31">
        <f t="shared" ca="1" si="7"/>
        <v>0.64469085229950085</v>
      </c>
      <c r="I55" s="37">
        <f t="shared" ca="1" si="35"/>
        <v>3.0615633386965761E-2</v>
      </c>
      <c r="J55" s="31">
        <f t="shared" ca="1" si="9"/>
        <v>5.9806879105030464E-2</v>
      </c>
      <c r="K55" s="37">
        <f t="shared" ca="1" si="36"/>
        <v>-0.10811700185723308</v>
      </c>
      <c r="L55" s="31">
        <f t="shared" ca="1" si="11"/>
        <v>0.90475507316348824</v>
      </c>
      <c r="M55" s="37">
        <f t="shared" ca="1" si="37"/>
        <v>9.2302047012107355E-2</v>
      </c>
      <c r="N55" s="31">
        <f t="shared" ca="1" si="13"/>
        <v>8.7444675386770698E-2</v>
      </c>
      <c r="O55" s="37">
        <f t="shared" ca="1" si="38"/>
        <v>-0.10156140367668032</v>
      </c>
      <c r="P55" s="31">
        <f t="shared" ca="1" si="15"/>
        <v>0.29096864499346375</v>
      </c>
      <c r="Q55" s="37">
        <f t="shared" ca="1" si="39"/>
        <v>-5.3286159469384087E-2</v>
      </c>
      <c r="R55" s="31">
        <f t="shared" ca="1" si="17"/>
        <v>0.94298372475992942</v>
      </c>
      <c r="S55" s="37">
        <f t="shared" ca="1" si="40"/>
        <v>0.10136976269739119</v>
      </c>
      <c r="T55" s="31">
        <f t="shared" ca="1" si="22"/>
        <v>0.64936945464079276</v>
      </c>
      <c r="U55" s="37">
        <f t="shared" ca="1" si="18"/>
        <v>3.1725383118219368E-2</v>
      </c>
      <c r="V55" s="31">
        <f t="shared" ca="1" si="24"/>
        <v>0.68448507686237581</v>
      </c>
      <c r="W55" s="37">
        <f t="shared" ca="1" si="23"/>
        <v>4.0054698046156634E-2</v>
      </c>
      <c r="X55" s="31">
        <f t="shared" ca="1" si="26"/>
        <v>0.60809324921943952</v>
      </c>
      <c r="Y55" s="37">
        <f t="shared" ca="1" si="25"/>
        <v>2.1934797269697163E-2</v>
      </c>
      <c r="Z55" s="31">
        <f t="shared" ca="1" si="28"/>
        <v>0.48739741085438326</v>
      </c>
      <c r="AA55" s="37">
        <f t="shared" ca="1" si="27"/>
        <v>-6.6938752308309049E-3</v>
      </c>
      <c r="AB55" s="31">
        <f t="shared" ca="1" si="30"/>
        <v>0.96915572688907203</v>
      </c>
      <c r="AC55" s="37">
        <f t="shared" ca="1" si="29"/>
        <v>0.10757767912423691</v>
      </c>
    </row>
    <row r="56" spans="1:29" x14ac:dyDescent="0.25">
      <c r="A56" s="28">
        <v>53</v>
      </c>
      <c r="B56" s="51">
        <f t="shared" ca="1" si="3"/>
        <v>0.76694197257373653</v>
      </c>
      <c r="C56" s="30">
        <f t="shared" ca="1" si="31"/>
        <v>0.25132380216854566</v>
      </c>
      <c r="D56" s="30">
        <f t="shared" ca="1" si="32"/>
        <v>0.25132380216854566</v>
      </c>
      <c r="E56" s="30">
        <f t="shared" ca="1" si="33"/>
        <v>6.3163653536454284E-2</v>
      </c>
      <c r="F56" s="31">
        <f t="shared" ca="1" si="5"/>
        <v>0.75281501901514769</v>
      </c>
      <c r="G56" s="37">
        <f t="shared" ca="1" si="34"/>
        <v>5.9613213855051264E-2</v>
      </c>
      <c r="H56" s="31">
        <f t="shared" ca="1" si="7"/>
        <v>0.7145943362121655</v>
      </c>
      <c r="I56" s="37">
        <f t="shared" ca="1" si="35"/>
        <v>5.0007446531527833E-2</v>
      </c>
      <c r="J56" s="31">
        <f t="shared" ca="1" si="9"/>
        <v>0.64469085229950085</v>
      </c>
      <c r="K56" s="37">
        <f t="shared" ca="1" si="36"/>
        <v>3.2439037169769189E-2</v>
      </c>
      <c r="L56" s="31">
        <f t="shared" ca="1" si="11"/>
        <v>5.9806879105030464E-2</v>
      </c>
      <c r="M56" s="37">
        <f t="shared" ca="1" si="37"/>
        <v>-0.11455622680091085</v>
      </c>
      <c r="N56" s="31">
        <f t="shared" ca="1" si="13"/>
        <v>0.90475507316348824</v>
      </c>
      <c r="O56" s="37">
        <f t="shared" ca="1" si="38"/>
        <v>9.7799365965306917E-2</v>
      </c>
      <c r="P56" s="31">
        <f t="shared" ca="1" si="15"/>
        <v>8.7444675386770698E-2</v>
      </c>
      <c r="Q56" s="37">
        <f t="shared" ca="1" si="39"/>
        <v>-0.1076101907558242</v>
      </c>
      <c r="R56" s="31">
        <f t="shared" ca="1" si="17"/>
        <v>0.29096864499346375</v>
      </c>
      <c r="S56" s="37">
        <f t="shared" ca="1" si="40"/>
        <v>-5.6459772881834576E-2</v>
      </c>
      <c r="T56" s="31">
        <f t="shared" ca="1" si="22"/>
        <v>0.94298372475992942</v>
      </c>
      <c r="U56" s="37">
        <f t="shared" ca="1" si="18"/>
        <v>0.10740713603630116</v>
      </c>
      <c r="V56" s="31">
        <f t="shared" ca="1" si="24"/>
        <v>0.64936945464079276</v>
      </c>
      <c r="W56" s="37">
        <f t="shared" ca="1" si="23"/>
        <v>3.3614881299017331E-2</v>
      </c>
      <c r="X56" s="31">
        <f t="shared" ca="1" si="26"/>
        <v>0.68448507686237581</v>
      </c>
      <c r="Y56" s="37">
        <f t="shared" ca="1" si="25"/>
        <v>4.2440272991259853E-2</v>
      </c>
      <c r="Z56" s="31">
        <f t="shared" ca="1" si="28"/>
        <v>0.60809324921943952</v>
      </c>
      <c r="AA56" s="37">
        <f t="shared" ca="1" si="27"/>
        <v>2.3241188413432898E-2</v>
      </c>
      <c r="AB56" s="31">
        <f t="shared" ca="1" si="30"/>
        <v>0.48739741085438326</v>
      </c>
      <c r="AC56" s="37">
        <f t="shared" ca="1" si="29"/>
        <v>-7.0925485903932661E-3</v>
      </c>
    </row>
    <row r="57" spans="1:29" x14ac:dyDescent="0.25">
      <c r="A57" s="28">
        <v>54</v>
      </c>
      <c r="B57" s="51">
        <f t="shared" ca="1" si="3"/>
        <v>0.53759329315679516</v>
      </c>
      <c r="C57" s="30">
        <f t="shared" ca="1" si="31"/>
        <v>2.1975122751604292E-2</v>
      </c>
      <c r="D57" s="30">
        <f t="shared" ca="1" si="32"/>
        <v>2.1975122751604292E-2</v>
      </c>
      <c r="E57" s="30">
        <f t="shared" ca="1" si="33"/>
        <v>4.8290601994807663E-4</v>
      </c>
      <c r="F57" s="31">
        <f t="shared" ca="1" si="5"/>
        <v>0.76694197257373653</v>
      </c>
      <c r="G57" s="37">
        <f t="shared" ca="1" si="34"/>
        <v>5.5228714030537036E-3</v>
      </c>
      <c r="H57" s="31">
        <f t="shared" ca="1" si="7"/>
        <v>0.75281501901514769</v>
      </c>
      <c r="I57" s="37">
        <f t="shared" ca="1" si="35"/>
        <v>5.2124298644975016E-3</v>
      </c>
      <c r="J57" s="31">
        <f t="shared" ca="1" si="9"/>
        <v>0.7145943362121655</v>
      </c>
      <c r="K57" s="37">
        <f t="shared" ca="1" si="36"/>
        <v>4.3725256682518362E-3</v>
      </c>
      <c r="L57" s="31">
        <f t="shared" ca="1" si="11"/>
        <v>0.64469085229950085</v>
      </c>
      <c r="M57" s="37">
        <f t="shared" ca="1" si="37"/>
        <v>2.8363880285062347E-3</v>
      </c>
      <c r="N57" s="31">
        <f t="shared" ca="1" si="13"/>
        <v>5.9806879105030464E-2</v>
      </c>
      <c r="O57" s="37">
        <f t="shared" ca="1" si="38"/>
        <v>-1.0016509077888286E-2</v>
      </c>
      <c r="P57" s="31">
        <f t="shared" ca="1" si="15"/>
        <v>0.90475507316348824</v>
      </c>
      <c r="Q57" s="37">
        <f t="shared" ca="1" si="39"/>
        <v>8.5513312052926879E-3</v>
      </c>
      <c r="R57" s="31">
        <f t="shared" ca="1" si="17"/>
        <v>8.7444675386770698E-2</v>
      </c>
      <c r="S57" s="37">
        <f t="shared" ca="1" si="40"/>
        <v>-9.4091651120132118E-3</v>
      </c>
      <c r="T57" s="31">
        <f t="shared" ca="1" si="22"/>
        <v>0.29096864499346375</v>
      </c>
      <c r="U57" s="37">
        <f t="shared" ca="1" si="18"/>
        <v>-4.9367008970123511E-3</v>
      </c>
      <c r="V57" s="31">
        <f t="shared" ca="1" si="24"/>
        <v>0.94298372475992942</v>
      </c>
      <c r="W57" s="37">
        <f t="shared" ca="1" si="23"/>
        <v>9.3914105167527961E-3</v>
      </c>
      <c r="X57" s="31">
        <f t="shared" ca="1" si="26"/>
        <v>0.64936945464079276</v>
      </c>
      <c r="Y57" s="37">
        <f t="shared" ca="1" si="25"/>
        <v>2.9392008892620679E-3</v>
      </c>
      <c r="Z57" s="31">
        <f t="shared" ca="1" si="28"/>
        <v>0.68448507686237581</v>
      </c>
      <c r="AA57" s="37">
        <f t="shared" ca="1" si="27"/>
        <v>3.7108709980803187E-3</v>
      </c>
      <c r="AB57" s="31">
        <f t="shared" ca="1" si="30"/>
        <v>0.60809324921943952</v>
      </c>
      <c r="AC57" s="37">
        <f t="shared" ca="1" si="29"/>
        <v>2.0321512084073958E-3</v>
      </c>
    </row>
    <row r="58" spans="1:29" x14ac:dyDescent="0.25">
      <c r="A58" s="28">
        <v>55</v>
      </c>
      <c r="B58" s="51">
        <f t="shared" ca="1" si="3"/>
        <v>0.71507377922712811</v>
      </c>
      <c r="C58" s="30">
        <f t="shared" ca="1" si="31"/>
        <v>0.19945560882193725</v>
      </c>
      <c r="D58" s="30">
        <f t="shared" ca="1" si="32"/>
        <v>0.19945560882193725</v>
      </c>
      <c r="E58" s="30">
        <f t="shared" ca="1" si="33"/>
        <v>3.9782539890529649E-2</v>
      </c>
      <c r="F58" s="31">
        <f t="shared" ca="1" si="5"/>
        <v>0.53759329315679516</v>
      </c>
      <c r="G58" s="37">
        <f t="shared" ca="1" si="34"/>
        <v>4.3830614873580391E-3</v>
      </c>
      <c r="H58" s="31">
        <f t="shared" ca="1" si="7"/>
        <v>0.76694197257373653</v>
      </c>
      <c r="I58" s="37">
        <f t="shared" ca="1" si="35"/>
        <v>5.0127941972971386E-2</v>
      </c>
      <c r="J58" s="31">
        <f t="shared" ca="1" si="9"/>
        <v>0.75281501901514769</v>
      </c>
      <c r="K58" s="37">
        <f t="shared" ca="1" si="36"/>
        <v>4.7310241850143819E-2</v>
      </c>
      <c r="L58" s="31">
        <f t="shared" ca="1" si="11"/>
        <v>0.7145943362121655</v>
      </c>
      <c r="M58" s="37">
        <f t="shared" ca="1" si="37"/>
        <v>3.9686912292084861E-2</v>
      </c>
      <c r="N58" s="31">
        <f t="shared" ca="1" si="13"/>
        <v>0.64469085229950085</v>
      </c>
      <c r="O58" s="37">
        <f t="shared" ca="1" si="38"/>
        <v>2.5744270349509834E-2</v>
      </c>
      <c r="P58" s="31">
        <f t="shared" ca="1" si="15"/>
        <v>5.9806879105030464E-2</v>
      </c>
      <c r="Q58" s="37">
        <f t="shared" ca="1" si="39"/>
        <v>-9.0914118614186884E-2</v>
      </c>
      <c r="R58" s="31">
        <f t="shared" ca="1" si="17"/>
        <v>0.90475507316348824</v>
      </c>
      <c r="S58" s="37">
        <f t="shared" ca="1" si="40"/>
        <v>7.7615537854739194E-2</v>
      </c>
      <c r="T58" s="31">
        <f t="shared" ca="1" si="22"/>
        <v>8.7444675386770698E-2</v>
      </c>
      <c r="U58" s="37">
        <f t="shared" ca="1" si="18"/>
        <v>-8.5401605130315708E-2</v>
      </c>
      <c r="V58" s="31">
        <f t="shared" ca="1" si="24"/>
        <v>0.29096864499346375</v>
      </c>
      <c r="W58" s="37">
        <f t="shared" ca="1" si="23"/>
        <v>-4.4807607862555297E-2</v>
      </c>
      <c r="X58" s="31">
        <f t="shared" ca="1" si="26"/>
        <v>0.94298372475992942</v>
      </c>
      <c r="Y58" s="37">
        <f t="shared" ca="1" si="25"/>
        <v>8.524045683334909E-2</v>
      </c>
      <c r="Z58" s="31">
        <f t="shared" ca="1" si="28"/>
        <v>0.64936945464079276</v>
      </c>
      <c r="AA58" s="37">
        <f t="shared" ca="1" si="27"/>
        <v>2.6677443827927954E-2</v>
      </c>
      <c r="AB58" s="31">
        <f t="shared" ca="1" si="30"/>
        <v>0.68448507686237581</v>
      </c>
      <c r="AC58" s="37">
        <f t="shared" ca="1" si="29"/>
        <v>3.3681451637294947E-2</v>
      </c>
    </row>
    <row r="59" spans="1:29" x14ac:dyDescent="0.25">
      <c r="A59" s="28">
        <v>56</v>
      </c>
      <c r="B59" s="51">
        <f t="shared" ca="1" si="3"/>
        <v>0.54802604394643584</v>
      </c>
      <c r="C59" s="30">
        <f t="shared" ca="1" si="31"/>
        <v>3.2407873541244969E-2</v>
      </c>
      <c r="D59" s="30">
        <f t="shared" ca="1" si="32"/>
        <v>3.2407873541244969E-2</v>
      </c>
      <c r="E59" s="30">
        <f t="shared" ca="1" si="33"/>
        <v>1.0502702674653258E-3</v>
      </c>
      <c r="F59" s="31">
        <f t="shared" ca="1" si="5"/>
        <v>0.71507377922712811</v>
      </c>
      <c r="G59" s="37">
        <f t="shared" ca="1" si="34"/>
        <v>6.4639321477933664E-3</v>
      </c>
      <c r="H59" s="31">
        <f t="shared" ca="1" si="7"/>
        <v>0.53759329315679516</v>
      </c>
      <c r="I59" s="37">
        <f t="shared" ca="1" si="35"/>
        <v>7.1216699918732714E-4</v>
      </c>
      <c r="J59" s="31">
        <f t="shared" ca="1" si="9"/>
        <v>0.76694197257373653</v>
      </c>
      <c r="K59" s="37">
        <f t="shared" ca="1" si="36"/>
        <v>8.1448699985830954E-3</v>
      </c>
      <c r="L59" s="31">
        <f t="shared" ca="1" si="11"/>
        <v>0.75281501901514769</v>
      </c>
      <c r="M59" s="37">
        <f t="shared" ca="1" si="37"/>
        <v>7.6870454741333081E-3</v>
      </c>
      <c r="N59" s="31">
        <f t="shared" ca="1" si="13"/>
        <v>0.7145943362121655</v>
      </c>
      <c r="O59" s="37">
        <f t="shared" ca="1" si="38"/>
        <v>6.448394419194225E-3</v>
      </c>
      <c r="P59" s="31">
        <f t="shared" ca="1" si="15"/>
        <v>0.64469085229950085</v>
      </c>
      <c r="Q59" s="37">
        <f t="shared" ca="1" si="39"/>
        <v>4.1829711524601371E-3</v>
      </c>
      <c r="R59" s="31">
        <f t="shared" ca="1" si="17"/>
        <v>5.9806879105030464E-2</v>
      </c>
      <c r="S59" s="37">
        <f t="shared" ca="1" si="40"/>
        <v>-1.4771874687127172E-2</v>
      </c>
      <c r="T59" s="31">
        <f t="shared" ca="1" si="22"/>
        <v>0.90475507316348824</v>
      </c>
      <c r="U59" s="37">
        <f t="shared" ca="1" si="18"/>
        <v>1.2611099534822642E-2</v>
      </c>
      <c r="V59" s="31">
        <f t="shared" ca="1" si="24"/>
        <v>8.7444675386770698E-2</v>
      </c>
      <c r="W59" s="37">
        <f t="shared" ca="1" si="23"/>
        <v>-1.3876192480269844E-2</v>
      </c>
      <c r="X59" s="31">
        <f t="shared" ca="1" si="26"/>
        <v>0.29096864499346375</v>
      </c>
      <c r="Y59" s="37">
        <f t="shared" ca="1" si="25"/>
        <v>-7.2804134106439506E-3</v>
      </c>
      <c r="Z59" s="31">
        <f t="shared" ca="1" si="28"/>
        <v>0.94298372475992942</v>
      </c>
      <c r="AA59" s="37">
        <f t="shared" ca="1" si="27"/>
        <v>1.3850008841412421E-2</v>
      </c>
      <c r="AB59" s="31">
        <f t="shared" ca="1" si="30"/>
        <v>0.64936945464079276</v>
      </c>
      <c r="AC59" s="37">
        <f t="shared" ca="1" si="29"/>
        <v>4.334594705486498E-3</v>
      </c>
    </row>
    <row r="60" spans="1:29" x14ac:dyDescent="0.25">
      <c r="A60" s="28">
        <f>A59+1</f>
        <v>57</v>
      </c>
      <c r="B60" s="51">
        <f t="shared" ca="1" si="3"/>
        <v>0.13259316515132402</v>
      </c>
      <c r="C60" s="30">
        <f t="shared" ref="C60:C103" ca="1" si="41">ABS(B60-$AF$4)</f>
        <v>0.38302500525386685</v>
      </c>
      <c r="D60" s="30">
        <f t="shared" ref="D60:D103" ca="1" si="42">B60-$AF$4</f>
        <v>-0.38302500525386685</v>
      </c>
      <c r="E60" s="30">
        <f t="shared" ref="E60:E103" ca="1" si="43">(B60-$AF$4)^2</f>
        <v>0.14670815464972473</v>
      </c>
      <c r="F60" s="31">
        <f t="shared" ref="F60:F103" ca="1" si="44">B59</f>
        <v>0.54802604394643584</v>
      </c>
      <c r="G60" s="37">
        <f t="shared" ref="G60:G103" ca="1" si="45">$D60*(F60-$AF$4)</f>
        <v>-1.2413025933402006E-2</v>
      </c>
      <c r="H60" s="31">
        <f t="shared" ref="H60:H103" ca="1" si="46">B58</f>
        <v>0.71507377922712811</v>
      </c>
      <c r="I60" s="37">
        <f t="shared" ref="I60:I103" ca="1" si="47">$D60*(H60-$AF$4)</f>
        <v>-7.6396485616935725E-2</v>
      </c>
      <c r="J60" s="31">
        <f t="shared" ref="J60:J103" ca="1" si="48">B57</f>
        <v>0.53759329315679516</v>
      </c>
      <c r="K60" s="37">
        <f t="shared" ref="K60:K103" ca="1" si="49">$D60*(J60-$AF$4)</f>
        <v>-8.4170215073876026E-3</v>
      </c>
      <c r="L60" s="31">
        <f t="shared" ref="L60:L103" ca="1" si="50">B56</f>
        <v>0.76694197257373653</v>
      </c>
      <c r="M60" s="37">
        <f t="shared" ref="M60:M103" ca="1" si="51">$D60*(L60-$AF$4)</f>
        <v>-9.626330064602899E-2</v>
      </c>
      <c r="N60" s="31">
        <f t="shared" ref="N60:N103" ca="1" si="52">B55</f>
        <v>0.75281501901514769</v>
      </c>
      <c r="O60" s="37">
        <f t="shared" ref="O60:O103" ca="1" si="53">$D60*(N60-$AF$4)</f>
        <v>-9.0852324185029365E-2</v>
      </c>
      <c r="P60" s="31">
        <f t="shared" ref="P60:P103" ca="1" si="54">B54</f>
        <v>0.7145943362121655</v>
      </c>
      <c r="Q60" s="37">
        <f t="shared" ref="Q60:Q103" ca="1" si="55">$D60*(P60-$AF$4)</f>
        <v>-7.6212846953610747E-2</v>
      </c>
      <c r="R60" s="31">
        <f t="shared" ref="R60:R103" ca="1" si="56">B53</f>
        <v>0.64469085229950085</v>
      </c>
      <c r="S60" s="37">
        <f t="shared" ref="S60:S103" ca="1" si="57">$D60*(R60-$AF$4)</f>
        <v>-4.9438064660698763E-2</v>
      </c>
      <c r="T60" s="31">
        <f t="shared" ref="T60:T103" ca="1" si="58">B52</f>
        <v>5.9806879105030464E-2</v>
      </c>
      <c r="U60" s="37">
        <f t="shared" ref="U60:U103" ca="1" si="59">$D60*(T60-$AF$4)</f>
        <v>0.17458712224501577</v>
      </c>
      <c r="V60" s="31">
        <f t="shared" ref="V60:V103" ca="1" si="60">B51</f>
        <v>0.90475507316348824</v>
      </c>
      <c r="W60" s="37">
        <f t="shared" ref="W60:W103" ca="1" si="61">$D60*(V60-$AF$4)</f>
        <v>-0.14904916422347034</v>
      </c>
      <c r="X60" s="31">
        <f t="shared" ref="X60:X103" ca="1" si="62">B50</f>
        <v>8.7444675386770698E-2</v>
      </c>
      <c r="Y60" s="37">
        <f t="shared" ref="Y60:Y103" ca="1" si="63">$D60*(X60-$AF$4)</f>
        <v>0.16400115517899691</v>
      </c>
      <c r="Z60" s="31">
        <f t="shared" ref="Z60:Z103" ca="1" si="64">B49</f>
        <v>0.29096864499346375</v>
      </c>
      <c r="AA60" s="37">
        <f t="shared" ref="AA60:AA103" ca="1" si="65">$D60*(Z60-$AF$4)</f>
        <v>8.6046385651105464E-2</v>
      </c>
      <c r="AB60" s="31">
        <f t="shared" ref="AB60:AB103" ca="1" si="66">B48</f>
        <v>0.94298372475992942</v>
      </c>
      <c r="AC60" s="37">
        <f t="shared" ref="AC60:AC103" ca="1" si="67">$D60*(AB60-$AF$4)</f>
        <v>-0.16369169370204545</v>
      </c>
    </row>
    <row r="61" spans="1:29" x14ac:dyDescent="0.25">
      <c r="A61" s="28">
        <f t="shared" ref="A61:A103" si="68">A60+1</f>
        <v>58</v>
      </c>
      <c r="B61" s="51">
        <f t="shared" ca="1" si="3"/>
        <v>3.2212875642151917E-2</v>
      </c>
      <c r="C61" s="30">
        <f t="shared" ca="1" si="41"/>
        <v>0.48340529476303895</v>
      </c>
      <c r="D61" s="30">
        <f t="shared" ca="1" si="42"/>
        <v>-0.48340529476303895</v>
      </c>
      <c r="E61" s="30">
        <f t="shared" ca="1" si="43"/>
        <v>0.23368067900494058</v>
      </c>
      <c r="F61" s="31">
        <f t="shared" ca="1" si="44"/>
        <v>0.13259316515132402</v>
      </c>
      <c r="G61" s="37">
        <f t="shared" ca="1" si="45"/>
        <v>0.18515631556636006</v>
      </c>
      <c r="H61" s="31">
        <f t="shared" ca="1" si="46"/>
        <v>0.54802604394643584</v>
      </c>
      <c r="I61" s="37">
        <f t="shared" ca="1" si="47"/>
        <v>-1.5666137661848815E-2</v>
      </c>
      <c r="J61" s="31">
        <f t="shared" ca="1" si="48"/>
        <v>0.71507377922712811</v>
      </c>
      <c r="K61" s="37">
        <f t="shared" ca="1" si="49"/>
        <v>-9.6417897374709974E-2</v>
      </c>
      <c r="L61" s="31">
        <f t="shared" ca="1" si="50"/>
        <v>0.53759329315679516</v>
      </c>
      <c r="M61" s="37">
        <f t="shared" ca="1" si="51"/>
        <v>-1.0622890691193236E-2</v>
      </c>
      <c r="N61" s="31">
        <f t="shared" ca="1" si="52"/>
        <v>0.76694197257373653</v>
      </c>
      <c r="O61" s="37">
        <f t="shared" ca="1" si="53"/>
        <v>-0.1214912566682535</v>
      </c>
      <c r="P61" s="31">
        <f t="shared" ca="1" si="54"/>
        <v>0.75281501901514769</v>
      </c>
      <c r="Q61" s="37">
        <f t="shared" ca="1" si="55"/>
        <v>-0.1146622125191601</v>
      </c>
      <c r="R61" s="31">
        <f t="shared" ca="1" si="56"/>
        <v>0.7145943362121655</v>
      </c>
      <c r="S61" s="37">
        <f t="shared" ca="1" si="57"/>
        <v>-9.6186132082739892E-2</v>
      </c>
      <c r="T61" s="31">
        <f t="shared" ca="1" si="58"/>
        <v>0.64469085229950085</v>
      </c>
      <c r="U61" s="37">
        <f t="shared" ca="1" si="59"/>
        <v>-6.2394417836974879E-2</v>
      </c>
      <c r="V61" s="31">
        <f t="shared" ca="1" si="60"/>
        <v>5.9806879105030464E-2</v>
      </c>
      <c r="W61" s="37">
        <f t="shared" ca="1" si="61"/>
        <v>0.22034159162727546</v>
      </c>
      <c r="X61" s="31">
        <f t="shared" ca="1" si="62"/>
        <v>0.90475507316348824</v>
      </c>
      <c r="Y61" s="37">
        <f t="shared" ca="1" si="63"/>
        <v>-0.18811083918105076</v>
      </c>
      <c r="Z61" s="31">
        <f t="shared" ca="1" si="64"/>
        <v>8.7444675386770698E-2</v>
      </c>
      <c r="AA61" s="37">
        <f t="shared" ca="1" si="65"/>
        <v>0.20698133456909998</v>
      </c>
      <c r="AB61" s="31">
        <f t="shared" ca="1" si="66"/>
        <v>0.29096864499346375</v>
      </c>
      <c r="AC61" s="37">
        <f t="shared" ca="1" si="67"/>
        <v>0.10859677005003275</v>
      </c>
    </row>
    <row r="62" spans="1:29" x14ac:dyDescent="0.25">
      <c r="A62" s="28">
        <f t="shared" si="68"/>
        <v>59</v>
      </c>
      <c r="B62" s="51">
        <f t="shared" ca="1" si="3"/>
        <v>0.8037941539155683</v>
      </c>
      <c r="C62" s="30">
        <f t="shared" ca="1" si="41"/>
        <v>0.28817598351037743</v>
      </c>
      <c r="D62" s="30">
        <f t="shared" ca="1" si="42"/>
        <v>0.28817598351037743</v>
      </c>
      <c r="E62" s="30">
        <f t="shared" ca="1" si="43"/>
        <v>8.3045397472173321E-2</v>
      </c>
      <c r="F62" s="31">
        <f t="shared" ca="1" si="44"/>
        <v>3.2212875642151917E-2</v>
      </c>
      <c r="G62" s="37">
        <f t="shared" ca="1" si="45"/>
        <v>-0.13930579625246264</v>
      </c>
      <c r="H62" s="31">
        <f t="shared" ca="1" si="46"/>
        <v>0.13259316515132402</v>
      </c>
      <c r="I62" s="37">
        <f t="shared" ca="1" si="47"/>
        <v>-0.11037860759810056</v>
      </c>
      <c r="J62" s="31">
        <f t="shared" ca="1" si="48"/>
        <v>0.54802604394643584</v>
      </c>
      <c r="K62" s="37">
        <f t="shared" ca="1" si="49"/>
        <v>9.3391708312282069E-3</v>
      </c>
      <c r="L62" s="31">
        <f t="shared" ca="1" si="50"/>
        <v>0.71507377922712811</v>
      </c>
      <c r="M62" s="37">
        <f t="shared" ca="1" si="51"/>
        <v>5.7478316238922876E-2</v>
      </c>
      <c r="N62" s="31">
        <f t="shared" ca="1" si="52"/>
        <v>0.53759329315679516</v>
      </c>
      <c r="O62" s="37">
        <f t="shared" ca="1" si="53"/>
        <v>6.3327026117048386E-3</v>
      </c>
      <c r="P62" s="31">
        <f t="shared" ca="1" si="54"/>
        <v>0.76694197257373653</v>
      </c>
      <c r="Q62" s="37">
        <f t="shared" ca="1" si="55"/>
        <v>7.2425483869488175E-2</v>
      </c>
      <c r="R62" s="31">
        <f t="shared" ca="1" si="56"/>
        <v>0.75281501901514769</v>
      </c>
      <c r="S62" s="37">
        <f t="shared" ca="1" si="57"/>
        <v>6.8354435133736416E-2</v>
      </c>
      <c r="T62" s="31">
        <f t="shared" ca="1" si="58"/>
        <v>0.7145943362121655</v>
      </c>
      <c r="U62" s="37">
        <f t="shared" ca="1" si="59"/>
        <v>5.7340152276548852E-2</v>
      </c>
      <c r="V62" s="31">
        <f t="shared" ca="1" si="60"/>
        <v>0.64469085229950085</v>
      </c>
      <c r="W62" s="37">
        <f t="shared" ca="1" si="61"/>
        <v>3.7195647049214867E-2</v>
      </c>
      <c r="X62" s="31">
        <f t="shared" ca="1" si="62"/>
        <v>5.9806879105030464E-2</v>
      </c>
      <c r="Y62" s="37">
        <f t="shared" ca="1" si="63"/>
        <v>-0.13135386716555886</v>
      </c>
      <c r="Z62" s="31">
        <f t="shared" ca="1" si="64"/>
        <v>0.90475507316348824</v>
      </c>
      <c r="AA62" s="37">
        <f t="shared" ca="1" si="65"/>
        <v>0.11213990967255445</v>
      </c>
      <c r="AB62" s="31">
        <f t="shared" ca="1" si="66"/>
        <v>8.7444675386770698E-2</v>
      </c>
      <c r="AC62" s="37">
        <f t="shared" ca="1" si="67"/>
        <v>-0.12338931804000892</v>
      </c>
    </row>
    <row r="63" spans="1:29" x14ac:dyDescent="0.25">
      <c r="A63" s="28">
        <f t="shared" si="68"/>
        <v>60</v>
      </c>
      <c r="B63" s="51">
        <f t="shared" ca="1" si="3"/>
        <v>0.14047719440203732</v>
      </c>
      <c r="C63" s="30">
        <f t="shared" ca="1" si="41"/>
        <v>0.37514097600315355</v>
      </c>
      <c r="D63" s="30">
        <f t="shared" ca="1" si="42"/>
        <v>-0.37514097600315355</v>
      </c>
      <c r="E63" s="30">
        <f t="shared" ca="1" si="43"/>
        <v>0.14073075187659861</v>
      </c>
      <c r="F63" s="31">
        <f t="shared" ca="1" si="44"/>
        <v>0.8037941539155683</v>
      </c>
      <c r="G63" s="37">
        <f t="shared" ca="1" si="45"/>
        <v>-0.10810661971475168</v>
      </c>
      <c r="H63" s="31">
        <f t="shared" ca="1" si="46"/>
        <v>3.2212875642151917E-2</v>
      </c>
      <c r="I63" s="37">
        <f t="shared" ca="1" si="47"/>
        <v>0.18134513408249855</v>
      </c>
      <c r="J63" s="31">
        <f t="shared" ca="1" si="48"/>
        <v>0.13259316515132402</v>
      </c>
      <c r="K63" s="37">
        <f t="shared" ca="1" si="49"/>
        <v>0.14368837430454862</v>
      </c>
      <c r="L63" s="31">
        <f t="shared" ca="1" si="50"/>
        <v>0.54802604394643584</v>
      </c>
      <c r="M63" s="37">
        <f t="shared" ca="1" si="51"/>
        <v>-1.2157521310449414E-2</v>
      </c>
      <c r="N63" s="31">
        <f t="shared" ca="1" si="52"/>
        <v>0.71507377922712811</v>
      </c>
      <c r="O63" s="37">
        <f t="shared" ca="1" si="53"/>
        <v>-7.4823971762764743E-2</v>
      </c>
      <c r="P63" s="31">
        <f t="shared" ca="1" si="54"/>
        <v>0.53759329315679516</v>
      </c>
      <c r="Q63" s="37">
        <f t="shared" ca="1" si="55"/>
        <v>-8.2437689968259398E-3</v>
      </c>
      <c r="R63" s="31">
        <f t="shared" ca="1" si="56"/>
        <v>0.76694197257373653</v>
      </c>
      <c r="S63" s="37">
        <f t="shared" ca="1" si="57"/>
        <v>-9.4281856438331701E-2</v>
      </c>
      <c r="T63" s="31">
        <f t="shared" ca="1" si="58"/>
        <v>0.75281501901514769</v>
      </c>
      <c r="U63" s="37">
        <f t="shared" ca="1" si="59"/>
        <v>-8.8982257292411451E-2</v>
      </c>
      <c r="V63" s="31">
        <f t="shared" ca="1" si="60"/>
        <v>0.7145943362121655</v>
      </c>
      <c r="W63" s="37">
        <f t="shared" ca="1" si="61"/>
        <v>-7.4644113042193774E-2</v>
      </c>
      <c r="X63" s="31">
        <f t="shared" ca="1" si="62"/>
        <v>0.64469085229950085</v>
      </c>
      <c r="Y63" s="37">
        <f t="shared" ca="1" si="63"/>
        <v>-4.8420451861176016E-2</v>
      </c>
      <c r="Z63" s="31">
        <f t="shared" ca="1" si="64"/>
        <v>5.9806879105030464E-2</v>
      </c>
      <c r="AA63" s="37">
        <f t="shared" ca="1" si="65"/>
        <v>0.17099349269159991</v>
      </c>
      <c r="AB63" s="31">
        <f t="shared" ca="1" si="66"/>
        <v>0.90475507316348824</v>
      </c>
      <c r="AC63" s="37">
        <f t="shared" ca="1" si="67"/>
        <v>-0.14598119749959193</v>
      </c>
    </row>
    <row r="64" spans="1:29" x14ac:dyDescent="0.25">
      <c r="A64" s="28">
        <f t="shared" si="68"/>
        <v>61</v>
      </c>
      <c r="B64" s="51">
        <f t="shared" ca="1" si="3"/>
        <v>0.76227239076183873</v>
      </c>
      <c r="C64" s="30">
        <f t="shared" ca="1" si="41"/>
        <v>0.24665422035664786</v>
      </c>
      <c r="D64" s="30">
        <f t="shared" ca="1" si="42"/>
        <v>0.24665422035664786</v>
      </c>
      <c r="E64" s="30">
        <f t="shared" ca="1" si="43"/>
        <v>6.0838304419745796E-2</v>
      </c>
      <c r="F64" s="31">
        <f t="shared" ca="1" si="44"/>
        <v>0.14047719440203732</v>
      </c>
      <c r="G64" s="37">
        <f t="shared" ca="1" si="45"/>
        <v>-9.2530104959889781E-2</v>
      </c>
      <c r="H64" s="31">
        <f t="shared" ca="1" si="46"/>
        <v>0.8037941539155683</v>
      </c>
      <c r="I64" s="37">
        <f t="shared" ca="1" si="47"/>
        <v>7.1079822538262352E-2</v>
      </c>
      <c r="J64" s="31">
        <f t="shared" ca="1" si="48"/>
        <v>3.2212875642151917E-2</v>
      </c>
      <c r="K64" s="37">
        <f t="shared" ca="1" si="49"/>
        <v>-0.11923395609605292</v>
      </c>
      <c r="L64" s="31">
        <f t="shared" ca="1" si="50"/>
        <v>0.13259316515132402</v>
      </c>
      <c r="M64" s="37">
        <f t="shared" ca="1" si="51"/>
        <v>-9.4474734047993475E-2</v>
      </c>
      <c r="N64" s="31">
        <f t="shared" ca="1" si="52"/>
        <v>0.54802604394643584</v>
      </c>
      <c r="O64" s="37">
        <f t="shared" ca="1" si="53"/>
        <v>7.9935387817326141E-3</v>
      </c>
      <c r="P64" s="31">
        <f t="shared" ca="1" si="54"/>
        <v>0.71507377922712811</v>
      </c>
      <c r="Q64" s="37">
        <f t="shared" ca="1" si="55"/>
        <v>4.9196567689735467E-2</v>
      </c>
      <c r="R64" s="31">
        <f t="shared" ca="1" si="56"/>
        <v>0.53759329315679516</v>
      </c>
      <c r="S64" s="37">
        <f t="shared" ca="1" si="57"/>
        <v>5.4202567695385909E-3</v>
      </c>
      <c r="T64" s="31">
        <f t="shared" ca="1" si="58"/>
        <v>0.76694197257373653</v>
      </c>
      <c r="U64" s="37">
        <f t="shared" ca="1" si="59"/>
        <v>6.1990076480951034E-2</v>
      </c>
      <c r="V64" s="31">
        <f t="shared" ca="1" si="60"/>
        <v>0.75281501901514769</v>
      </c>
      <c r="W64" s="37">
        <f t="shared" ca="1" si="61"/>
        <v>5.850560376494273E-2</v>
      </c>
      <c r="X64" s="31">
        <f t="shared" ca="1" si="62"/>
        <v>0.7145943362121655</v>
      </c>
      <c r="Y64" s="37">
        <f t="shared" ca="1" si="63"/>
        <v>4.9078311046674421E-2</v>
      </c>
      <c r="Z64" s="31">
        <f t="shared" ca="1" si="64"/>
        <v>0.64469085229950085</v>
      </c>
      <c r="AA64" s="37">
        <f t="shared" ca="1" si="65"/>
        <v>3.1836321721982648E-2</v>
      </c>
      <c r="AB64" s="31">
        <f t="shared" ca="1" si="66"/>
        <v>5.9806879105030464E-2</v>
      </c>
      <c r="AC64" s="37">
        <f t="shared" ca="1" si="67"/>
        <v>-0.11242777868539797</v>
      </c>
    </row>
    <row r="65" spans="1:29" x14ac:dyDescent="0.25">
      <c r="A65" s="28">
        <f t="shared" si="68"/>
        <v>62</v>
      </c>
      <c r="B65" s="51">
        <f t="shared" ca="1" si="3"/>
        <v>0.95202190798940478</v>
      </c>
      <c r="C65" s="30">
        <f t="shared" ca="1" si="41"/>
        <v>0.43640373758421391</v>
      </c>
      <c r="D65" s="30">
        <f t="shared" ca="1" si="42"/>
        <v>0.43640373758421391</v>
      </c>
      <c r="E65" s="30">
        <f t="shared" ca="1" si="43"/>
        <v>0.19044822217747143</v>
      </c>
      <c r="F65" s="31">
        <f t="shared" ca="1" si="44"/>
        <v>0.76227239076183873</v>
      </c>
      <c r="G65" s="37">
        <f t="shared" ca="1" si="45"/>
        <v>0.10764082365456143</v>
      </c>
      <c r="H65" s="31">
        <f t="shared" ca="1" si="46"/>
        <v>0.14047719440203732</v>
      </c>
      <c r="I65" s="37">
        <f t="shared" ca="1" si="47"/>
        <v>-0.16371292404876611</v>
      </c>
      <c r="J65" s="31">
        <f t="shared" ca="1" si="48"/>
        <v>0.8037941539155683</v>
      </c>
      <c r="K65" s="37">
        <f t="shared" ca="1" si="49"/>
        <v>0.1257610762859355</v>
      </c>
      <c r="L65" s="31">
        <f t="shared" ca="1" si="50"/>
        <v>3.2212875642151917E-2</v>
      </c>
      <c r="M65" s="37">
        <f t="shared" ca="1" si="51"/>
        <v>-0.21095987740258881</v>
      </c>
      <c r="N65" s="31">
        <f t="shared" ca="1" si="52"/>
        <v>0.13259316515132402</v>
      </c>
      <c r="O65" s="37">
        <f t="shared" ca="1" si="53"/>
        <v>-0.16715354388100065</v>
      </c>
      <c r="P65" s="31">
        <f t="shared" ca="1" si="54"/>
        <v>0.54802604394643584</v>
      </c>
      <c r="Q65" s="37">
        <f t="shared" ca="1" si="55"/>
        <v>1.4142917140555858E-2</v>
      </c>
      <c r="R65" s="31">
        <f t="shared" ca="1" si="56"/>
        <v>0.71507377922712811</v>
      </c>
      <c r="S65" s="37">
        <f t="shared" ca="1" si="57"/>
        <v>8.7043173172028324E-2</v>
      </c>
      <c r="T65" s="31">
        <f t="shared" ca="1" si="58"/>
        <v>0.53759329315679516</v>
      </c>
      <c r="U65" s="37">
        <f t="shared" ca="1" si="59"/>
        <v>9.5900257026720077E-3</v>
      </c>
      <c r="V65" s="31">
        <f t="shared" ca="1" si="60"/>
        <v>0.76694197257373653</v>
      </c>
      <c r="W65" s="37">
        <f t="shared" ca="1" si="61"/>
        <v>0.1096786466102289</v>
      </c>
      <c r="X65" s="31">
        <f t="shared" ca="1" si="62"/>
        <v>0.75281501901514769</v>
      </c>
      <c r="Y65" s="37">
        <f t="shared" ca="1" si="63"/>
        <v>0.10351359127658211</v>
      </c>
      <c r="Z65" s="31">
        <f t="shared" ca="1" si="64"/>
        <v>0.7145943362121655</v>
      </c>
      <c r="AA65" s="37">
        <f t="shared" ca="1" si="65"/>
        <v>8.6833942448340001E-2</v>
      </c>
      <c r="AB65" s="31">
        <f t="shared" ca="1" si="66"/>
        <v>0.64469085229950085</v>
      </c>
      <c r="AC65" s="37">
        <f t="shared" ca="1" si="67"/>
        <v>5.632780079869517E-2</v>
      </c>
    </row>
    <row r="66" spans="1:29" x14ac:dyDescent="0.25">
      <c r="A66" s="28">
        <f t="shared" si="68"/>
        <v>63</v>
      </c>
      <c r="B66" s="51">
        <f t="shared" ca="1" si="3"/>
        <v>0.86221650278385686</v>
      </c>
      <c r="C66" s="30">
        <f t="shared" ca="1" si="41"/>
        <v>0.346598332378666</v>
      </c>
      <c r="D66" s="30">
        <f t="shared" ca="1" si="42"/>
        <v>0.346598332378666</v>
      </c>
      <c r="E66" s="30">
        <f t="shared" ca="1" si="43"/>
        <v>0.12013040400767223</v>
      </c>
      <c r="F66" s="31">
        <f t="shared" ca="1" si="44"/>
        <v>0.95202190798940478</v>
      </c>
      <c r="G66" s="37">
        <f t="shared" ca="1" si="45"/>
        <v>0.15125680769050551</v>
      </c>
      <c r="H66" s="31">
        <f t="shared" ca="1" si="46"/>
        <v>0.76227239076183873</v>
      </c>
      <c r="I66" s="37">
        <f t="shared" ca="1" si="47"/>
        <v>8.5489941449774162E-2</v>
      </c>
      <c r="J66" s="31">
        <f t="shared" ca="1" si="48"/>
        <v>0.14047719440203732</v>
      </c>
      <c r="K66" s="37">
        <f t="shared" ca="1" si="49"/>
        <v>-0.13002323668959817</v>
      </c>
      <c r="L66" s="31">
        <f t="shared" ca="1" si="50"/>
        <v>0.8037941539155683</v>
      </c>
      <c r="M66" s="37">
        <f t="shared" ca="1" si="51"/>
        <v>9.9881315316278765E-2</v>
      </c>
      <c r="N66" s="31">
        <f t="shared" ca="1" si="52"/>
        <v>3.2212875642151917E-2</v>
      </c>
      <c r="O66" s="37">
        <f t="shared" ca="1" si="53"/>
        <v>-0.16754746902788678</v>
      </c>
      <c r="P66" s="31">
        <f t="shared" ca="1" si="54"/>
        <v>0.13259316515132402</v>
      </c>
      <c r="Q66" s="37">
        <f t="shared" ca="1" si="55"/>
        <v>-0.13275582808032002</v>
      </c>
      <c r="R66" s="31">
        <f t="shared" ca="1" si="56"/>
        <v>0.54802604394643584</v>
      </c>
      <c r="S66" s="37">
        <f t="shared" ca="1" si="57"/>
        <v>1.1232514925334199E-2</v>
      </c>
      <c r="T66" s="31">
        <f t="shared" ca="1" si="58"/>
        <v>0.71507377922712811</v>
      </c>
      <c r="U66" s="37">
        <f t="shared" ca="1" si="59"/>
        <v>6.9130981401254996E-2</v>
      </c>
      <c r="V66" s="31">
        <f t="shared" ca="1" si="60"/>
        <v>0.53759329315679516</v>
      </c>
      <c r="W66" s="37">
        <f t="shared" ca="1" si="61"/>
        <v>7.61654089952253E-3</v>
      </c>
      <c r="X66" s="31">
        <f t="shared" ca="1" si="62"/>
        <v>0.76694197257373653</v>
      </c>
      <c r="Y66" s="37">
        <f t="shared" ca="1" si="63"/>
        <v>8.7108410718683693E-2</v>
      </c>
      <c r="Z66" s="31">
        <f t="shared" ca="1" si="64"/>
        <v>0.75281501901514769</v>
      </c>
      <c r="AA66" s="37">
        <f t="shared" ca="1" si="65"/>
        <v>8.2212032173685931E-2</v>
      </c>
      <c r="AB66" s="31">
        <f t="shared" ca="1" si="66"/>
        <v>0.7145943362121655</v>
      </c>
      <c r="AC66" s="37">
        <f t="shared" ca="1" si="67"/>
        <v>6.8964807251798349E-2</v>
      </c>
    </row>
    <row r="67" spans="1:29" x14ac:dyDescent="0.25">
      <c r="A67" s="28">
        <f t="shared" si="68"/>
        <v>64</v>
      </c>
      <c r="B67" s="51">
        <f t="shared" ca="1" si="3"/>
        <v>0.13264692062984351</v>
      </c>
      <c r="C67" s="30">
        <f t="shared" ca="1" si="41"/>
        <v>0.38297124977534736</v>
      </c>
      <c r="D67" s="30">
        <f t="shared" ca="1" si="42"/>
        <v>-0.38297124977534736</v>
      </c>
      <c r="E67" s="30">
        <f t="shared" ca="1" si="43"/>
        <v>0.14666697815449148</v>
      </c>
      <c r="F67" s="31">
        <f t="shared" ca="1" si="44"/>
        <v>0.86221650278385686</v>
      </c>
      <c r="G67" s="37">
        <f t="shared" ca="1" si="45"/>
        <v>-0.13273719652110896</v>
      </c>
      <c r="H67" s="31">
        <f t="shared" ca="1" si="46"/>
        <v>0.95202190798940478</v>
      </c>
      <c r="I67" s="37">
        <f t="shared" ca="1" si="47"/>
        <v>-0.16713008478925914</v>
      </c>
      <c r="J67" s="31">
        <f t="shared" ca="1" si="48"/>
        <v>0.76227239076183873</v>
      </c>
      <c r="K67" s="37">
        <f t="shared" ca="1" si="49"/>
        <v>-9.4461475032349349E-2</v>
      </c>
      <c r="L67" s="31">
        <f t="shared" ca="1" si="50"/>
        <v>0.14047719440203732</v>
      </c>
      <c r="M67" s="37">
        <f t="shared" ca="1" si="51"/>
        <v>0.14366820842187131</v>
      </c>
      <c r="N67" s="31">
        <f t="shared" ca="1" si="52"/>
        <v>0.8037941539155683</v>
      </c>
      <c r="O67" s="37">
        <f t="shared" ca="1" si="53"/>
        <v>-0.11036311656020914</v>
      </c>
      <c r="P67" s="31">
        <f t="shared" ca="1" si="54"/>
        <v>3.2212875642151917E-2</v>
      </c>
      <c r="Q67" s="37">
        <f t="shared" ca="1" si="55"/>
        <v>0.18513032988342121</v>
      </c>
      <c r="R67" s="31">
        <f t="shared" ca="1" si="56"/>
        <v>0.13259316515132402</v>
      </c>
      <c r="S67" s="37">
        <f t="shared" ca="1" si="57"/>
        <v>0.14668756495728238</v>
      </c>
      <c r="T67" s="31">
        <f t="shared" ca="1" si="58"/>
        <v>0.54802604394643584</v>
      </c>
      <c r="U67" s="37">
        <f t="shared" ca="1" si="59"/>
        <v>-1.2411283832651998E-2</v>
      </c>
      <c r="V67" s="31">
        <f t="shared" ca="1" si="60"/>
        <v>0.71507377922712811</v>
      </c>
      <c r="W67" s="37">
        <f t="shared" ca="1" si="61"/>
        <v>-7.6385763785240104E-2</v>
      </c>
      <c r="X67" s="31">
        <f t="shared" ca="1" si="62"/>
        <v>0.53759329315679516</v>
      </c>
      <c r="Y67" s="37">
        <f t="shared" ca="1" si="63"/>
        <v>-8.4158402241485651E-3</v>
      </c>
      <c r="Z67" s="31">
        <f t="shared" ca="1" si="64"/>
        <v>0.76694197257373653</v>
      </c>
      <c r="AA67" s="37">
        <f t="shared" ca="1" si="65"/>
        <v>-9.624979061478009E-2</v>
      </c>
      <c r="AB67" s="31">
        <f t="shared" ca="1" si="66"/>
        <v>0.75281501901514769</v>
      </c>
      <c r="AC67" s="37">
        <f t="shared" ca="1" si="67"/>
        <v>-9.0839573554929026E-2</v>
      </c>
    </row>
    <row r="68" spans="1:29" x14ac:dyDescent="0.25">
      <c r="A68" s="28">
        <f t="shared" si="68"/>
        <v>65</v>
      </c>
      <c r="B68" s="51">
        <f t="shared" ca="1" si="3"/>
        <v>0.58923219823130601</v>
      </c>
      <c r="C68" s="30">
        <f t="shared" ca="1" si="41"/>
        <v>7.3614027826115147E-2</v>
      </c>
      <c r="D68" s="30">
        <f t="shared" ca="1" si="42"/>
        <v>7.3614027826115147E-2</v>
      </c>
      <c r="E68" s="30">
        <f t="shared" ca="1" si="43"/>
        <v>5.4190250927840548E-3</v>
      </c>
      <c r="F68" s="31">
        <f t="shared" ca="1" si="44"/>
        <v>0.13264692062984351</v>
      </c>
      <c r="G68" s="37">
        <f t="shared" ca="1" si="45"/>
        <v>-2.8192056237564513E-2</v>
      </c>
      <c r="H68" s="31">
        <f t="shared" ca="1" si="46"/>
        <v>0.86221650278385686</v>
      </c>
      <c r="I68" s="37">
        <f t="shared" ca="1" si="47"/>
        <v>2.5514499284208226E-2</v>
      </c>
      <c r="J68" s="31">
        <f t="shared" ca="1" si="48"/>
        <v>0.95202190798940478</v>
      </c>
      <c r="K68" s="37">
        <f t="shared" ca="1" si="49"/>
        <v>3.2125436881944976E-2</v>
      </c>
      <c r="L68" s="31">
        <f t="shared" ca="1" si="50"/>
        <v>0.76227239076183873</v>
      </c>
      <c r="M68" s="37">
        <f t="shared" ca="1" si="51"/>
        <v>1.8157210640763012E-2</v>
      </c>
      <c r="N68" s="31">
        <f t="shared" ca="1" si="52"/>
        <v>0.14047719440203732</v>
      </c>
      <c r="O68" s="37">
        <f t="shared" ca="1" si="53"/>
        <v>-2.7615638246212139E-2</v>
      </c>
      <c r="P68" s="31">
        <f t="shared" ca="1" si="54"/>
        <v>0.8037941539155683</v>
      </c>
      <c r="Q68" s="37">
        <f t="shared" ca="1" si="55"/>
        <v>2.1213794868951023E-2</v>
      </c>
      <c r="R68" s="31">
        <f t="shared" ca="1" si="56"/>
        <v>3.2212875642151917E-2</v>
      </c>
      <c r="S68" s="37">
        <f t="shared" ca="1" si="57"/>
        <v>-3.5585410819977743E-2</v>
      </c>
      <c r="T68" s="31">
        <f t="shared" ca="1" si="58"/>
        <v>0.13259316515132402</v>
      </c>
      <c r="U68" s="37">
        <f t="shared" ca="1" si="59"/>
        <v>-2.8196013394856053E-2</v>
      </c>
      <c r="V68" s="31">
        <f t="shared" ca="1" si="60"/>
        <v>0.54802604394643584</v>
      </c>
      <c r="W68" s="37">
        <f t="shared" ca="1" si="61"/>
        <v>2.385674104650428E-3</v>
      </c>
      <c r="X68" s="31">
        <f t="shared" ca="1" si="62"/>
        <v>0.71507377922712811</v>
      </c>
      <c r="Y68" s="37">
        <f t="shared" ca="1" si="63"/>
        <v>1.4682730737892826E-2</v>
      </c>
      <c r="Z68" s="31">
        <f t="shared" ca="1" si="64"/>
        <v>0.53759329315679516</v>
      </c>
      <c r="AA68" s="37">
        <f t="shared" ca="1" si="65"/>
        <v>1.6176772977188943E-3</v>
      </c>
      <c r="AB68" s="31">
        <f t="shared" ca="1" si="66"/>
        <v>0.76694197257373653</v>
      </c>
      <c r="AC68" s="37">
        <f t="shared" ca="1" si="67"/>
        <v>1.8500957366200377E-2</v>
      </c>
    </row>
    <row r="69" spans="1:29" x14ac:dyDescent="0.25">
      <c r="A69" s="28">
        <f t="shared" si="68"/>
        <v>66</v>
      </c>
      <c r="B69" s="51">
        <f t="shared" ref="B69:B103" ca="1" si="69">RAND()</f>
        <v>0.81699800107743381</v>
      </c>
      <c r="C69" s="30">
        <f t="shared" ca="1" si="41"/>
        <v>0.30137983067224294</v>
      </c>
      <c r="D69" s="30">
        <f t="shared" ca="1" si="42"/>
        <v>0.30137983067224294</v>
      </c>
      <c r="E69" s="30">
        <f t="shared" ca="1" si="43"/>
        <v>9.082980233602983E-2</v>
      </c>
      <c r="F69" s="31">
        <f t="shared" ca="1" si="44"/>
        <v>0.58923219823130601</v>
      </c>
      <c r="G69" s="37">
        <f t="shared" ca="1" si="45"/>
        <v>2.2185783241336365E-2</v>
      </c>
      <c r="H69" s="31">
        <f t="shared" ca="1" si="46"/>
        <v>0.13264692062984351</v>
      </c>
      <c r="I69" s="37">
        <f t="shared" ca="1" si="47"/>
        <v>-0.11541981040963144</v>
      </c>
      <c r="J69" s="31">
        <f t="shared" ca="1" si="48"/>
        <v>0.86221650278385686</v>
      </c>
      <c r="K69" s="37">
        <f t="shared" ca="1" si="49"/>
        <v>0.10445774672356414</v>
      </c>
      <c r="L69" s="31">
        <f t="shared" ca="1" si="50"/>
        <v>0.95202190798940478</v>
      </c>
      <c r="M69" s="37">
        <f t="shared" ca="1" si="51"/>
        <v>0.13152328453786433</v>
      </c>
      <c r="N69" s="31">
        <f t="shared" ca="1" si="52"/>
        <v>0.76227239076183873</v>
      </c>
      <c r="O69" s="37">
        <f t="shared" ca="1" si="53"/>
        <v>7.4336607165680635E-2</v>
      </c>
      <c r="P69" s="31">
        <f t="shared" ca="1" si="54"/>
        <v>0.14047719440203732</v>
      </c>
      <c r="Q69" s="37">
        <f t="shared" ca="1" si="55"/>
        <v>-0.11305992382605037</v>
      </c>
      <c r="R69" s="31">
        <f t="shared" ca="1" si="56"/>
        <v>0.8037941539155683</v>
      </c>
      <c r="S69" s="37">
        <f t="shared" ca="1" si="57"/>
        <v>8.6850429114164629E-2</v>
      </c>
      <c r="T69" s="31">
        <f t="shared" ca="1" si="58"/>
        <v>3.2212875642151917E-2</v>
      </c>
      <c r="U69" s="37">
        <f t="shared" ca="1" si="59"/>
        <v>-0.14568860588175037</v>
      </c>
      <c r="V69" s="31">
        <f t="shared" ca="1" si="60"/>
        <v>0.13259316515132402</v>
      </c>
      <c r="W69" s="37">
        <f t="shared" ca="1" si="61"/>
        <v>-0.11543601122664536</v>
      </c>
      <c r="X69" s="31">
        <f t="shared" ca="1" si="62"/>
        <v>0.54802604394643584</v>
      </c>
      <c r="Y69" s="37">
        <f t="shared" ca="1" si="63"/>
        <v>9.7670794403078715E-3</v>
      </c>
      <c r="Z69" s="31">
        <f t="shared" ca="1" si="64"/>
        <v>0.71507377922712811</v>
      </c>
      <c r="AA69" s="37">
        <f t="shared" ca="1" si="65"/>
        <v>6.0111897613384577E-2</v>
      </c>
      <c r="AB69" s="31">
        <f t="shared" ca="1" si="66"/>
        <v>0.53759329315679516</v>
      </c>
      <c r="AC69" s="37">
        <f t="shared" ca="1" si="67"/>
        <v>6.6228587738802547E-3</v>
      </c>
    </row>
    <row r="70" spans="1:29" x14ac:dyDescent="0.25">
      <c r="A70" s="28">
        <f t="shared" si="68"/>
        <v>67</v>
      </c>
      <c r="B70" s="51">
        <f t="shared" ca="1" si="69"/>
        <v>0.73367113403180373</v>
      </c>
      <c r="C70" s="30">
        <f t="shared" ca="1" si="41"/>
        <v>0.21805296362661286</v>
      </c>
      <c r="D70" s="30">
        <f t="shared" ca="1" si="42"/>
        <v>0.21805296362661286</v>
      </c>
      <c r="E70" s="30">
        <f t="shared" ca="1" si="43"/>
        <v>4.7547094946348949E-2</v>
      </c>
      <c r="F70" s="31">
        <f t="shared" ca="1" si="44"/>
        <v>0.81699800107743381</v>
      </c>
      <c r="G70" s="37">
        <f t="shared" ca="1" si="45"/>
        <v>6.5716765255369333E-2</v>
      </c>
      <c r="H70" s="31">
        <f t="shared" ca="1" si="46"/>
        <v>0.58923219823130601</v>
      </c>
      <c r="I70" s="37">
        <f t="shared" ca="1" si="47"/>
        <v>1.6051756931976354E-2</v>
      </c>
      <c r="J70" s="31">
        <f t="shared" ca="1" si="48"/>
        <v>0.13264692062984351</v>
      </c>
      <c r="K70" s="37">
        <f t="shared" ca="1" si="49"/>
        <v>-8.3508015997302287E-2</v>
      </c>
      <c r="L70" s="31">
        <f t="shared" ca="1" si="50"/>
        <v>0.86221650278385686</v>
      </c>
      <c r="M70" s="37">
        <f t="shared" ca="1" si="51"/>
        <v>7.5576793563209926E-2</v>
      </c>
      <c r="N70" s="31">
        <f t="shared" ca="1" si="52"/>
        <v>0.95202190798940478</v>
      </c>
      <c r="O70" s="37">
        <f t="shared" ca="1" si="53"/>
        <v>9.5159128317968494E-2</v>
      </c>
      <c r="P70" s="31">
        <f t="shared" ca="1" si="54"/>
        <v>0.76227239076183873</v>
      </c>
      <c r="Q70" s="37">
        <f t="shared" ca="1" si="55"/>
        <v>5.3783683739778688E-2</v>
      </c>
      <c r="R70" s="31">
        <f t="shared" ca="1" si="56"/>
        <v>0.14047719440203732</v>
      </c>
      <c r="S70" s="37">
        <f t="shared" ca="1" si="57"/>
        <v>-8.1800601595267683E-2</v>
      </c>
      <c r="T70" s="31">
        <f t="shared" ca="1" si="58"/>
        <v>0.8037941539155683</v>
      </c>
      <c r="U70" s="37">
        <f t="shared" ca="1" si="59"/>
        <v>6.2837627250451722E-2</v>
      </c>
      <c r="V70" s="31">
        <f t="shared" ca="1" si="60"/>
        <v>3.2212875642151917E-2</v>
      </c>
      <c r="W70" s="37">
        <f t="shared" ca="1" si="61"/>
        <v>-0.105407957155877</v>
      </c>
      <c r="X70" s="31">
        <f t="shared" ca="1" si="62"/>
        <v>0.13259316515132402</v>
      </c>
      <c r="Y70" s="37">
        <f t="shared" ca="1" si="63"/>
        <v>-8.3519737538704633E-2</v>
      </c>
      <c r="Z70" s="31">
        <f t="shared" ca="1" si="64"/>
        <v>0.54802604394643584</v>
      </c>
      <c r="AA70" s="37">
        <f t="shared" ca="1" si="65"/>
        <v>7.0666328705049587E-3</v>
      </c>
      <c r="AB70" s="31">
        <f t="shared" ca="1" si="66"/>
        <v>0.71507377922712811</v>
      </c>
      <c r="AC70" s="37">
        <f t="shared" ca="1" si="67"/>
        <v>4.3491886615573808E-2</v>
      </c>
    </row>
    <row r="71" spans="1:29" x14ac:dyDescent="0.25">
      <c r="A71" s="28">
        <f t="shared" si="68"/>
        <v>68</v>
      </c>
      <c r="B71" s="51">
        <f t="shared" ca="1" si="69"/>
        <v>0.2235525765004942</v>
      </c>
      <c r="C71" s="30">
        <f t="shared" ca="1" si="41"/>
        <v>0.29206559390469666</v>
      </c>
      <c r="D71" s="30">
        <f t="shared" ca="1" si="42"/>
        <v>-0.29206559390469666</v>
      </c>
      <c r="E71" s="30">
        <f t="shared" ca="1" si="43"/>
        <v>8.5302311142903181E-2</v>
      </c>
      <c r="F71" s="31">
        <f t="shared" ca="1" si="44"/>
        <v>0.73367113403180373</v>
      </c>
      <c r="G71" s="37">
        <f t="shared" ca="1" si="45"/>
        <v>-6.3685768324285907E-2</v>
      </c>
      <c r="H71" s="31">
        <f t="shared" ca="1" si="46"/>
        <v>0.81699800107743381</v>
      </c>
      <c r="I71" s="37">
        <f t="shared" ca="1" si="47"/>
        <v>-8.802267923618555E-2</v>
      </c>
      <c r="J71" s="31">
        <f t="shared" ca="1" si="48"/>
        <v>0.58923219823130601</v>
      </c>
      <c r="K71" s="37">
        <f t="shared" ca="1" si="49"/>
        <v>-2.1500124756751185E-2</v>
      </c>
      <c r="L71" s="31">
        <f t="shared" ca="1" si="50"/>
        <v>0.13264692062984351</v>
      </c>
      <c r="M71" s="37">
        <f t="shared" ca="1" si="51"/>
        <v>0.11185272551406075</v>
      </c>
      <c r="N71" s="31">
        <f t="shared" ca="1" si="52"/>
        <v>0.86221650278385686</v>
      </c>
      <c r="O71" s="37">
        <f t="shared" ca="1" si="53"/>
        <v>-0.10122944779255254</v>
      </c>
      <c r="P71" s="31">
        <f t="shared" ca="1" si="54"/>
        <v>0.95202190798940478</v>
      </c>
      <c r="Q71" s="37">
        <f t="shared" ca="1" si="55"/>
        <v>-0.12745851679976283</v>
      </c>
      <c r="R71" s="31">
        <f t="shared" ca="1" si="56"/>
        <v>0.76227239076183873</v>
      </c>
      <c r="S71" s="37">
        <f t="shared" ca="1" si="57"/>
        <v>-7.2039211357564276E-2</v>
      </c>
      <c r="T71" s="31">
        <f t="shared" ca="1" si="58"/>
        <v>0.14047719440203732</v>
      </c>
      <c r="U71" s="37">
        <f t="shared" ca="1" si="59"/>
        <v>0.10956577195434861</v>
      </c>
      <c r="V71" s="31">
        <f t="shared" ca="1" si="60"/>
        <v>0.8037941539155683</v>
      </c>
      <c r="W71" s="37">
        <f t="shared" ca="1" si="61"/>
        <v>-8.4166289773028452E-2</v>
      </c>
      <c r="X71" s="31">
        <f t="shared" ca="1" si="62"/>
        <v>3.2212875642151917E-2</v>
      </c>
      <c r="Y71" s="37">
        <f t="shared" ca="1" si="63"/>
        <v>0.14118605451164193</v>
      </c>
      <c r="Z71" s="31">
        <f t="shared" ca="1" si="64"/>
        <v>0.13259316515132402</v>
      </c>
      <c r="AA71" s="37">
        <f t="shared" ca="1" si="65"/>
        <v>0.11186842563982018</v>
      </c>
      <c r="AB71" s="31">
        <f t="shared" ca="1" si="66"/>
        <v>0.54802604394643584</v>
      </c>
      <c r="AC71" s="37">
        <f t="shared" ca="1" si="67"/>
        <v>-9.4652248330120165E-3</v>
      </c>
    </row>
    <row r="72" spans="1:29" x14ac:dyDescent="0.25">
      <c r="A72" s="28">
        <f t="shared" si="68"/>
        <v>69</v>
      </c>
      <c r="B72" s="51">
        <f t="shared" ca="1" si="69"/>
        <v>0.19322071155593901</v>
      </c>
      <c r="C72" s="30">
        <f t="shared" ca="1" si="41"/>
        <v>0.32239745884925186</v>
      </c>
      <c r="D72" s="30">
        <f t="shared" ca="1" si="42"/>
        <v>-0.32239745884925186</v>
      </c>
      <c r="E72" s="30">
        <f t="shared" ca="1" si="43"/>
        <v>0.10394012147245504</v>
      </c>
      <c r="F72" s="31">
        <f t="shared" ca="1" si="44"/>
        <v>0.2235525765004942</v>
      </c>
      <c r="G72" s="37">
        <f t="shared" ca="1" si="45"/>
        <v>9.4161205292171743E-2</v>
      </c>
      <c r="H72" s="31">
        <f t="shared" ca="1" si="46"/>
        <v>0.73367113403180373</v>
      </c>
      <c r="I72" s="37">
        <f t="shared" ca="1" si="47"/>
        <v>-7.0299721367768339E-2</v>
      </c>
      <c r="J72" s="31">
        <f t="shared" ca="1" si="48"/>
        <v>0.81699800107743381</v>
      </c>
      <c r="K72" s="37">
        <f t="shared" ca="1" si="49"/>
        <v>-9.7164091557148932E-2</v>
      </c>
      <c r="L72" s="31">
        <f t="shared" ca="1" si="50"/>
        <v>0.58923219823130601</v>
      </c>
      <c r="M72" s="37">
        <f t="shared" ca="1" si="51"/>
        <v>-2.3732975506797638E-2</v>
      </c>
      <c r="N72" s="31">
        <f t="shared" ca="1" si="52"/>
        <v>0.13264692062984351</v>
      </c>
      <c r="O72" s="37">
        <f t="shared" ca="1" si="53"/>
        <v>0.12346895773989411</v>
      </c>
      <c r="P72" s="31">
        <f t="shared" ca="1" si="54"/>
        <v>0.86221650278385686</v>
      </c>
      <c r="Q72" s="37">
        <f t="shared" ca="1" si="55"/>
        <v>-0.11174242160027029</v>
      </c>
      <c r="R72" s="31">
        <f t="shared" ca="1" si="56"/>
        <v>0.95202190798940478</v>
      </c>
      <c r="S72" s="37">
        <f t="shared" ca="1" si="57"/>
        <v>-0.14069545602946631</v>
      </c>
      <c r="T72" s="31">
        <f t="shared" ca="1" si="58"/>
        <v>0.76227239076183873</v>
      </c>
      <c r="U72" s="37">
        <f t="shared" ca="1" si="59"/>
        <v>-7.9520693857426675E-2</v>
      </c>
      <c r="V72" s="31">
        <f t="shared" ca="1" si="60"/>
        <v>0.14047719440203732</v>
      </c>
      <c r="W72" s="37">
        <f t="shared" ca="1" si="61"/>
        <v>0.12094449737364488</v>
      </c>
      <c r="X72" s="31">
        <f t="shared" ca="1" si="62"/>
        <v>0.8037941539155683</v>
      </c>
      <c r="Y72" s="37">
        <f t="shared" ca="1" si="63"/>
        <v>-9.2907204785129593E-2</v>
      </c>
      <c r="Z72" s="31">
        <f t="shared" ca="1" si="64"/>
        <v>3.2212875642151917E-2</v>
      </c>
      <c r="AA72" s="37">
        <f t="shared" ca="1" si="65"/>
        <v>0.15584863862587731</v>
      </c>
      <c r="AB72" s="31">
        <f t="shared" ca="1" si="66"/>
        <v>0.13259316515132402</v>
      </c>
      <c r="AC72" s="37">
        <f t="shared" ca="1" si="67"/>
        <v>0.12348628836956801</v>
      </c>
    </row>
    <row r="73" spans="1:29" x14ac:dyDescent="0.25">
      <c r="A73" s="28">
        <f t="shared" si="68"/>
        <v>70</v>
      </c>
      <c r="B73" s="51">
        <f t="shared" ca="1" si="69"/>
        <v>0.68405134078937146</v>
      </c>
      <c r="C73" s="30">
        <f t="shared" ca="1" si="41"/>
        <v>0.1684331703841806</v>
      </c>
      <c r="D73" s="30">
        <f t="shared" ca="1" si="42"/>
        <v>0.1684331703841806</v>
      </c>
      <c r="E73" s="30">
        <f t="shared" ca="1" si="43"/>
        <v>2.8369732885666413E-2</v>
      </c>
      <c r="F73" s="31">
        <f t="shared" ca="1" si="44"/>
        <v>0.19322071155593901</v>
      </c>
      <c r="G73" s="37">
        <f t="shared" ca="1" si="45"/>
        <v>-5.4302426117782888E-2</v>
      </c>
      <c r="H73" s="31">
        <f t="shared" ca="1" si="46"/>
        <v>0.2235525765004942</v>
      </c>
      <c r="I73" s="37">
        <f t="shared" ca="1" si="47"/>
        <v>-4.9193533941506669E-2</v>
      </c>
      <c r="J73" s="31">
        <f t="shared" ca="1" si="48"/>
        <v>0.73367113403180373</v>
      </c>
      <c r="K73" s="37">
        <f t="shared" ca="1" si="49"/>
        <v>3.6727351975296821E-2</v>
      </c>
      <c r="L73" s="31">
        <f t="shared" ca="1" si="50"/>
        <v>0.81699800107743381</v>
      </c>
      <c r="M73" s="37">
        <f t="shared" ca="1" si="51"/>
        <v>5.0762360369973392E-2</v>
      </c>
      <c r="N73" s="31">
        <f t="shared" ca="1" si="52"/>
        <v>0.58923219823130601</v>
      </c>
      <c r="O73" s="37">
        <f t="shared" ca="1" si="53"/>
        <v>1.2399044091501865E-2</v>
      </c>
      <c r="P73" s="31">
        <f t="shared" ca="1" si="54"/>
        <v>0.13264692062984351</v>
      </c>
      <c r="Q73" s="37">
        <f t="shared" ca="1" si="55"/>
        <v>-6.4505061765653668E-2</v>
      </c>
      <c r="R73" s="31">
        <f t="shared" ca="1" si="56"/>
        <v>0.86221650278385686</v>
      </c>
      <c r="S73" s="37">
        <f t="shared" ca="1" si="57"/>
        <v>5.8378655972408711E-2</v>
      </c>
      <c r="T73" s="31">
        <f t="shared" ca="1" si="58"/>
        <v>0.95202190798940478</v>
      </c>
      <c r="U73" s="37">
        <f t="shared" ca="1" si="59"/>
        <v>7.3504865088815138E-2</v>
      </c>
      <c r="V73" s="31">
        <f t="shared" ca="1" si="60"/>
        <v>0.76227239076183873</v>
      </c>
      <c r="W73" s="37">
        <f t="shared" ca="1" si="61"/>
        <v>4.1544752323308495E-2</v>
      </c>
      <c r="X73" s="31">
        <f t="shared" ca="1" si="62"/>
        <v>0.14047719440203732</v>
      </c>
      <c r="Y73" s="37">
        <f t="shared" ca="1" si="63"/>
        <v>-6.3186183929226966E-2</v>
      </c>
      <c r="Z73" s="31">
        <f t="shared" ca="1" si="64"/>
        <v>0.8037941539155683</v>
      </c>
      <c r="AA73" s="37">
        <f t="shared" ca="1" si="65"/>
        <v>4.8538394531232223E-2</v>
      </c>
      <c r="AB73" s="31">
        <f t="shared" ca="1" si="66"/>
        <v>3.2212875642151917E-2</v>
      </c>
      <c r="AC73" s="37">
        <f t="shared" ca="1" si="67"/>
        <v>-8.1421486377437985E-2</v>
      </c>
    </row>
    <row r="74" spans="1:29" x14ac:dyDescent="0.25">
      <c r="A74" s="28">
        <f t="shared" si="68"/>
        <v>71</v>
      </c>
      <c r="B74" s="51">
        <f t="shared" ca="1" si="69"/>
        <v>0.67779672043033268</v>
      </c>
      <c r="C74" s="30">
        <f t="shared" ca="1" si="41"/>
        <v>0.16217855002514181</v>
      </c>
      <c r="D74" s="30">
        <f t="shared" ca="1" si="42"/>
        <v>0.16217855002514181</v>
      </c>
      <c r="E74" s="30">
        <f t="shared" ca="1" si="43"/>
        <v>2.6301882088257424E-2</v>
      </c>
      <c r="F74" s="31">
        <f t="shared" ca="1" si="44"/>
        <v>0.68405134078937146</v>
      </c>
      <c r="G74" s="37">
        <f t="shared" ca="1" si="45"/>
        <v>2.7316247349044066E-2</v>
      </c>
      <c r="H74" s="31">
        <f t="shared" ca="1" si="46"/>
        <v>0.19322071155593901</v>
      </c>
      <c r="I74" s="37">
        <f t="shared" ca="1" si="47"/>
        <v>-5.2285952407961994E-2</v>
      </c>
      <c r="J74" s="31">
        <f t="shared" ca="1" si="48"/>
        <v>0.2235525765004942</v>
      </c>
      <c r="K74" s="37">
        <f t="shared" ca="1" si="49"/>
        <v>-4.7366774531695598E-2</v>
      </c>
      <c r="L74" s="31">
        <f t="shared" ca="1" si="50"/>
        <v>0.73367113403180373</v>
      </c>
      <c r="M74" s="37">
        <f t="shared" ca="1" si="51"/>
        <v>3.5363513469649062E-2</v>
      </c>
      <c r="N74" s="31">
        <f t="shared" ca="1" si="52"/>
        <v>0.81699800107743381</v>
      </c>
      <c r="O74" s="37">
        <f t="shared" ca="1" si="53"/>
        <v>4.887734394524712E-2</v>
      </c>
      <c r="P74" s="31">
        <f t="shared" ca="1" si="54"/>
        <v>0.58923219823130601</v>
      </c>
      <c r="Q74" s="37">
        <f t="shared" ca="1" si="55"/>
        <v>1.1938616294349797E-2</v>
      </c>
      <c r="R74" s="31">
        <f t="shared" ca="1" si="56"/>
        <v>0.13264692062984351</v>
      </c>
      <c r="S74" s="37">
        <f t="shared" ca="1" si="57"/>
        <v>-6.2109721989882252E-2</v>
      </c>
      <c r="T74" s="31">
        <f t="shared" ca="1" si="58"/>
        <v>0.86221650278385686</v>
      </c>
      <c r="U74" s="37">
        <f t="shared" ca="1" si="59"/>
        <v>5.621081498630421E-2</v>
      </c>
      <c r="V74" s="31">
        <f t="shared" ca="1" si="60"/>
        <v>0.95202190798940478</v>
      </c>
      <c r="W74" s="37">
        <f t="shared" ca="1" si="61"/>
        <v>7.0775325386960297E-2</v>
      </c>
      <c r="X74" s="31">
        <f t="shared" ca="1" si="62"/>
        <v>0.76227239076183873</v>
      </c>
      <c r="Y74" s="37">
        <f t="shared" ca="1" si="63"/>
        <v>4.0002023815022963E-2</v>
      </c>
      <c r="Z74" s="31">
        <f t="shared" ca="1" si="64"/>
        <v>0.14047719440203732</v>
      </c>
      <c r="AA74" s="37">
        <f t="shared" ca="1" si="65"/>
        <v>-6.0839819543207961E-2</v>
      </c>
      <c r="AB74" s="31">
        <f t="shared" ca="1" si="66"/>
        <v>0.8037941539155683</v>
      </c>
      <c r="AC74" s="37">
        <f t="shared" ca="1" si="67"/>
        <v>4.6735963157782189E-2</v>
      </c>
    </row>
    <row r="75" spans="1:29" x14ac:dyDescent="0.25">
      <c r="A75" s="28">
        <f t="shared" si="68"/>
        <v>72</v>
      </c>
      <c r="B75" s="51">
        <f t="shared" ca="1" si="69"/>
        <v>0.32223373669115674</v>
      </c>
      <c r="C75" s="30">
        <f t="shared" ca="1" si="41"/>
        <v>0.19338443371403413</v>
      </c>
      <c r="D75" s="30">
        <f t="shared" ca="1" si="42"/>
        <v>-0.19338443371403413</v>
      </c>
      <c r="E75" s="30">
        <f t="shared" ca="1" si="43"/>
        <v>3.7397539202897664E-2</v>
      </c>
      <c r="F75" s="31">
        <f t="shared" ca="1" si="44"/>
        <v>0.67779672043033268</v>
      </c>
      <c r="G75" s="37">
        <f t="shared" ca="1" si="45"/>
        <v>-3.1362807057175202E-2</v>
      </c>
      <c r="H75" s="31">
        <f t="shared" ca="1" si="46"/>
        <v>0.68405134078937146</v>
      </c>
      <c r="I75" s="37">
        <f t="shared" ca="1" si="47"/>
        <v>-3.2572353273404187E-2</v>
      </c>
      <c r="J75" s="31">
        <f t="shared" ca="1" si="48"/>
        <v>0.19322071155593901</v>
      </c>
      <c r="K75" s="37">
        <f t="shared" ca="1" si="49"/>
        <v>6.2346650010406193E-2</v>
      </c>
      <c r="L75" s="31">
        <f t="shared" ca="1" si="50"/>
        <v>0.2235525765004942</v>
      </c>
      <c r="M75" s="37">
        <f t="shared" ca="1" si="51"/>
        <v>5.6480939484612823E-2</v>
      </c>
      <c r="N75" s="31">
        <f t="shared" ca="1" si="52"/>
        <v>0.73367113403180373</v>
      </c>
      <c r="O75" s="37">
        <f t="shared" ca="1" si="53"/>
        <v>-4.2168048890599413E-2</v>
      </c>
      <c r="P75" s="31">
        <f t="shared" ca="1" si="54"/>
        <v>0.81699800107743381</v>
      </c>
      <c r="Q75" s="37">
        <f t="shared" ca="1" si="55"/>
        <v>-5.8282167887383197E-2</v>
      </c>
      <c r="R75" s="31">
        <f t="shared" ca="1" si="56"/>
        <v>0.58923219823130601</v>
      </c>
      <c r="S75" s="37">
        <f t="shared" ca="1" si="57"/>
        <v>-1.423580708456243E-2</v>
      </c>
      <c r="T75" s="31">
        <f t="shared" ca="1" si="58"/>
        <v>0.13264692062984351</v>
      </c>
      <c r="U75" s="37">
        <f t="shared" ca="1" si="59"/>
        <v>7.4060678266561472E-2</v>
      </c>
      <c r="V75" s="31">
        <f t="shared" ca="1" si="60"/>
        <v>0.86221650278385686</v>
      </c>
      <c r="W75" s="37">
        <f t="shared" ca="1" si="61"/>
        <v>-6.7026722233276909E-2</v>
      </c>
      <c r="X75" s="31">
        <f t="shared" ca="1" si="62"/>
        <v>0.95202190798940478</v>
      </c>
      <c r="Y75" s="37">
        <f t="shared" ca="1" si="63"/>
        <v>-8.4393689663411167E-2</v>
      </c>
      <c r="Z75" s="31">
        <f t="shared" ca="1" si="64"/>
        <v>0.76227239076183873</v>
      </c>
      <c r="AA75" s="37">
        <f t="shared" ca="1" si="65"/>
        <v>-4.7699086726846938E-2</v>
      </c>
      <c r="AB75" s="31">
        <f t="shared" ca="1" si="66"/>
        <v>0.14047719440203732</v>
      </c>
      <c r="AC75" s="37">
        <f t="shared" ca="1" si="67"/>
        <v>7.2546425207299911E-2</v>
      </c>
    </row>
    <row r="76" spans="1:29" x14ac:dyDescent="0.25">
      <c r="A76" s="28">
        <f t="shared" si="68"/>
        <v>73</v>
      </c>
      <c r="B76" s="51">
        <f t="shared" ca="1" si="69"/>
        <v>0.93411204698706318</v>
      </c>
      <c r="C76" s="30">
        <f t="shared" ca="1" si="41"/>
        <v>0.41849387658187231</v>
      </c>
      <c r="D76" s="30">
        <f t="shared" ca="1" si="42"/>
        <v>0.41849387658187231</v>
      </c>
      <c r="E76" s="30">
        <f t="shared" ca="1" si="43"/>
        <v>0.17513712473652338</v>
      </c>
      <c r="F76" s="31">
        <f t="shared" ca="1" si="44"/>
        <v>0.32223373669115674</v>
      </c>
      <c r="G76" s="37">
        <f t="shared" ca="1" si="45"/>
        <v>-8.0930201335576268E-2</v>
      </c>
      <c r="H76" s="31">
        <f t="shared" ca="1" si="46"/>
        <v>0.67779672043033268</v>
      </c>
      <c r="I76" s="37">
        <f t="shared" ca="1" si="47"/>
        <v>6.7870730098448698E-2</v>
      </c>
      <c r="J76" s="31">
        <f t="shared" ca="1" si="48"/>
        <v>0.68405134078937146</v>
      </c>
      <c r="K76" s="37">
        <f t="shared" ca="1" si="49"/>
        <v>7.0488250419050741E-2</v>
      </c>
      <c r="L76" s="31">
        <f t="shared" ca="1" si="50"/>
        <v>0.19322071155593901</v>
      </c>
      <c r="M76" s="37">
        <f t="shared" ca="1" si="51"/>
        <v>-0.13492136235396807</v>
      </c>
      <c r="N76" s="31">
        <f t="shared" ca="1" si="52"/>
        <v>0.2235525765004942</v>
      </c>
      <c r="O76" s="37">
        <f t="shared" ca="1" si="53"/>
        <v>-0.12222766260936337</v>
      </c>
      <c r="P76" s="31">
        <f t="shared" ca="1" si="54"/>
        <v>0.73367113403180373</v>
      </c>
      <c r="Q76" s="37">
        <f t="shared" ca="1" si="55"/>
        <v>9.1253830048267218E-2</v>
      </c>
      <c r="R76" s="31">
        <f t="shared" ca="1" si="56"/>
        <v>0.81699800107743381</v>
      </c>
      <c r="S76" s="37">
        <f t="shared" ca="1" si="57"/>
        <v>0.1261256136616152</v>
      </c>
      <c r="T76" s="31">
        <f t="shared" ca="1" si="58"/>
        <v>0.58923219823130601</v>
      </c>
      <c r="U76" s="37">
        <f t="shared" ca="1" si="59"/>
        <v>3.0807019875756746E-2</v>
      </c>
      <c r="V76" s="31">
        <f t="shared" ca="1" si="60"/>
        <v>0.13264692062984351</v>
      </c>
      <c r="W76" s="37">
        <f t="shared" ca="1" si="61"/>
        <v>-0.16027112293788962</v>
      </c>
      <c r="X76" s="31">
        <f t="shared" ca="1" si="62"/>
        <v>0.86221650278385686</v>
      </c>
      <c r="Y76" s="37">
        <f t="shared" ca="1" si="63"/>
        <v>0.1450492797339602</v>
      </c>
      <c r="Z76" s="31">
        <f t="shared" ca="1" si="64"/>
        <v>0.95202190798940478</v>
      </c>
      <c r="AA76" s="37">
        <f t="shared" ca="1" si="65"/>
        <v>0.18263229189643582</v>
      </c>
      <c r="AB76" s="31">
        <f t="shared" ca="1" si="66"/>
        <v>0.76227239076183873</v>
      </c>
      <c r="AC76" s="37">
        <f t="shared" ca="1" si="67"/>
        <v>0.10322328085233293</v>
      </c>
    </row>
    <row r="77" spans="1:29" x14ac:dyDescent="0.25">
      <c r="A77" s="28">
        <f t="shared" si="68"/>
        <v>74</v>
      </c>
      <c r="B77" s="51">
        <f t="shared" ca="1" si="69"/>
        <v>0.51424654647624102</v>
      </c>
      <c r="C77" s="30">
        <f t="shared" ca="1" si="41"/>
        <v>1.37162392894985E-3</v>
      </c>
      <c r="D77" s="30">
        <f t="shared" ca="1" si="42"/>
        <v>-1.37162392894985E-3</v>
      </c>
      <c r="E77" s="30">
        <f t="shared" ca="1" si="43"/>
        <v>1.881352202467823E-6</v>
      </c>
      <c r="F77" s="31">
        <f t="shared" ca="1" si="44"/>
        <v>0.93411204698706318</v>
      </c>
      <c r="G77" s="37">
        <f t="shared" ca="1" si="45"/>
        <v>-5.7401621523868126E-4</v>
      </c>
      <c r="H77" s="31">
        <f t="shared" ca="1" si="46"/>
        <v>0.32223373669115674</v>
      </c>
      <c r="I77" s="37">
        <f t="shared" ca="1" si="47"/>
        <v>2.6525071676858532E-4</v>
      </c>
      <c r="J77" s="31">
        <f t="shared" ca="1" si="48"/>
        <v>0.67779672043033268</v>
      </c>
      <c r="K77" s="37">
        <f t="shared" ca="1" si="49"/>
        <v>-2.2244797997687479E-4</v>
      </c>
      <c r="L77" s="31">
        <f t="shared" ca="1" si="50"/>
        <v>0.68405134078937146</v>
      </c>
      <c r="M77" s="37">
        <f t="shared" ca="1" si="51"/>
        <v>-2.3102696692782929E-4</v>
      </c>
      <c r="N77" s="31">
        <f t="shared" ca="1" si="52"/>
        <v>0.19322071155593901</v>
      </c>
      <c r="O77" s="37">
        <f t="shared" ca="1" si="53"/>
        <v>4.4220806919025843E-4</v>
      </c>
      <c r="P77" s="31">
        <f t="shared" ca="1" si="54"/>
        <v>0.2235525765004942</v>
      </c>
      <c r="Q77" s="37">
        <f t="shared" ca="1" si="55"/>
        <v>4.006041574226314E-4</v>
      </c>
      <c r="R77" s="31">
        <f t="shared" ca="1" si="56"/>
        <v>0.73367113403180373</v>
      </c>
      <c r="S77" s="37">
        <f t="shared" ca="1" si="57"/>
        <v>-2.9908666268869347E-4</v>
      </c>
      <c r="T77" s="31">
        <f t="shared" ca="1" si="58"/>
        <v>0.81699800107743381</v>
      </c>
      <c r="U77" s="37">
        <f t="shared" ca="1" si="59"/>
        <v>-4.1337978745290238E-4</v>
      </c>
      <c r="V77" s="31">
        <f t="shared" ca="1" si="60"/>
        <v>0.58923219823130601</v>
      </c>
      <c r="W77" s="37">
        <f t="shared" ca="1" si="61"/>
        <v>-1.0097076207267964E-4</v>
      </c>
      <c r="X77" s="31">
        <f t="shared" ca="1" si="62"/>
        <v>0.13264692062984351</v>
      </c>
      <c r="Y77" s="37">
        <f t="shared" ca="1" si="63"/>
        <v>5.2529253029169631E-4</v>
      </c>
      <c r="Z77" s="31">
        <f t="shared" ca="1" si="64"/>
        <v>0.86221650278385686</v>
      </c>
      <c r="AA77" s="37">
        <f t="shared" ca="1" si="65"/>
        <v>-4.7540256642469186E-4</v>
      </c>
      <c r="AB77" s="31">
        <f t="shared" ca="1" si="66"/>
        <v>0.95202190798940478</v>
      </c>
      <c r="AC77" s="37">
        <f t="shared" ca="1" si="67"/>
        <v>-5.9858180915365884E-4</v>
      </c>
    </row>
    <row r="78" spans="1:29" x14ac:dyDescent="0.25">
      <c r="A78" s="28">
        <f t="shared" si="68"/>
        <v>75</v>
      </c>
      <c r="B78" s="51">
        <f t="shared" ca="1" si="69"/>
        <v>0.42566603145810422</v>
      </c>
      <c r="C78" s="30">
        <f t="shared" ca="1" si="41"/>
        <v>8.9952138947086646E-2</v>
      </c>
      <c r="D78" s="30">
        <f t="shared" ca="1" si="42"/>
        <v>-8.9952138947086646E-2</v>
      </c>
      <c r="E78" s="30">
        <f t="shared" ca="1" si="43"/>
        <v>8.0913873011559823E-3</v>
      </c>
      <c r="F78" s="31">
        <f t="shared" ca="1" si="44"/>
        <v>0.51424654647624102</v>
      </c>
      <c r="G78" s="37">
        <f t="shared" ca="1" si="45"/>
        <v>1.2338050624004582E-4</v>
      </c>
      <c r="H78" s="31">
        <f t="shared" ca="1" si="46"/>
        <v>0.93411204698706318</v>
      </c>
      <c r="I78" s="37">
        <f t="shared" ca="1" si="47"/>
        <v>-3.7644419334797508E-2</v>
      </c>
      <c r="J78" s="31">
        <f t="shared" ca="1" si="48"/>
        <v>0.32223373669115674</v>
      </c>
      <c r="K78" s="37">
        <f t="shared" ca="1" si="49"/>
        <v>1.7395343451648466E-2</v>
      </c>
      <c r="L78" s="31">
        <f t="shared" ca="1" si="50"/>
        <v>0.67779672043033268</v>
      </c>
      <c r="M78" s="37">
        <f t="shared" ca="1" si="51"/>
        <v>-1.4588307466098599E-2</v>
      </c>
      <c r="N78" s="31">
        <f t="shared" ca="1" si="52"/>
        <v>0.68405134078937146</v>
      </c>
      <c r="O78" s="37">
        <f t="shared" ca="1" si="53"/>
        <v>-1.5150923945696133E-2</v>
      </c>
      <c r="P78" s="31">
        <f t="shared" ca="1" si="54"/>
        <v>0.19322071155593901</v>
      </c>
      <c r="Q78" s="37">
        <f t="shared" ca="1" si="55"/>
        <v>2.9000341014595553E-2</v>
      </c>
      <c r="R78" s="31">
        <f t="shared" ca="1" si="56"/>
        <v>0.2235525765004942</v>
      </c>
      <c r="S78" s="37">
        <f t="shared" ca="1" si="57"/>
        <v>2.6271924884578655E-2</v>
      </c>
      <c r="T78" s="31">
        <f t="shared" ca="1" si="58"/>
        <v>0.73367113403180373</v>
      </c>
      <c r="U78" s="37">
        <f t="shared" ca="1" si="59"/>
        <v>-1.9614330481965109E-2</v>
      </c>
      <c r="V78" s="31">
        <f t="shared" ca="1" si="60"/>
        <v>0.81699800107743381</v>
      </c>
      <c r="W78" s="37">
        <f t="shared" ca="1" si="61"/>
        <v>-2.7109760404479044E-2</v>
      </c>
      <c r="X78" s="31">
        <f t="shared" ca="1" si="62"/>
        <v>0.58923219823130601</v>
      </c>
      <c r="Y78" s="37">
        <f t="shared" ca="1" si="63"/>
        <v>-6.6217392594694127E-3</v>
      </c>
      <c r="Z78" s="31">
        <f t="shared" ca="1" si="64"/>
        <v>0.13264692062984351</v>
      </c>
      <c r="AA78" s="37">
        <f t="shared" ca="1" si="65"/>
        <v>3.4449083072531472E-2</v>
      </c>
      <c r="AB78" s="31">
        <f t="shared" ca="1" si="66"/>
        <v>0.86221650278385686</v>
      </c>
      <c r="AC78" s="37">
        <f t="shared" ca="1" si="67"/>
        <v>-3.1177261352954285E-2</v>
      </c>
    </row>
    <row r="79" spans="1:29" x14ac:dyDescent="0.25">
      <c r="A79" s="28">
        <f t="shared" si="68"/>
        <v>76</v>
      </c>
      <c r="B79" s="51">
        <f t="shared" ca="1" si="69"/>
        <v>0.79742741842924914</v>
      </c>
      <c r="C79" s="30">
        <f t="shared" ca="1" si="41"/>
        <v>0.28180924802405827</v>
      </c>
      <c r="D79" s="30">
        <f t="shared" ca="1" si="42"/>
        <v>0.28180924802405827</v>
      </c>
      <c r="E79" s="30">
        <f t="shared" ca="1" si="43"/>
        <v>7.9416452271885193E-2</v>
      </c>
      <c r="F79" s="31">
        <f t="shared" ca="1" si="44"/>
        <v>0.42566603145810422</v>
      </c>
      <c r="G79" s="37">
        <f t="shared" ca="1" si="45"/>
        <v>-2.5349344634834091E-2</v>
      </c>
      <c r="H79" s="31">
        <f t="shared" ca="1" si="46"/>
        <v>0.51424654647624102</v>
      </c>
      <c r="I79" s="37">
        <f t="shared" ca="1" si="47"/>
        <v>-3.8653630798916156E-4</v>
      </c>
      <c r="J79" s="31">
        <f t="shared" ca="1" si="48"/>
        <v>0.93411204698706318</v>
      </c>
      <c r="K79" s="37">
        <f t="shared" ca="1" si="49"/>
        <v>0.11793544466221048</v>
      </c>
      <c r="L79" s="31">
        <f t="shared" ca="1" si="50"/>
        <v>0.32223373669115674</v>
      </c>
      <c r="M79" s="37">
        <f t="shared" ca="1" si="51"/>
        <v>-5.4497521844510302E-2</v>
      </c>
      <c r="N79" s="31">
        <f t="shared" ca="1" si="52"/>
        <v>0.67779672043033268</v>
      </c>
      <c r="O79" s="37">
        <f t="shared" ca="1" si="53"/>
        <v>4.5703415228217331E-2</v>
      </c>
      <c r="P79" s="31">
        <f t="shared" ca="1" si="54"/>
        <v>0.68405134078937146</v>
      </c>
      <c r="Q79" s="37">
        <f t="shared" ca="1" si="55"/>
        <v>4.7466025088274015E-2</v>
      </c>
      <c r="R79" s="31">
        <f t="shared" ca="1" si="56"/>
        <v>0.19322071155593901</v>
      </c>
      <c r="S79" s="37">
        <f t="shared" ca="1" si="57"/>
        <v>-9.0854585443174943E-2</v>
      </c>
      <c r="T79" s="31">
        <f t="shared" ca="1" si="58"/>
        <v>0.2235525765004942</v>
      </c>
      <c r="U79" s="37">
        <f t="shared" ca="1" si="59"/>
        <v>-8.2306785391982537E-2</v>
      </c>
      <c r="V79" s="31">
        <f t="shared" ca="1" si="60"/>
        <v>0.73367113403180373</v>
      </c>
      <c r="W79" s="37">
        <f t="shared" ca="1" si="61"/>
        <v>6.1449341709033101E-2</v>
      </c>
      <c r="X79" s="31">
        <f t="shared" ca="1" si="62"/>
        <v>0.81699800107743381</v>
      </c>
      <c r="Y79" s="37">
        <f t="shared" ca="1" si="63"/>
        <v>8.4931623451362792E-2</v>
      </c>
      <c r="Z79" s="31">
        <f t="shared" ca="1" si="64"/>
        <v>0.58923219823130601</v>
      </c>
      <c r="AA79" s="37">
        <f t="shared" ca="1" si="65"/>
        <v>2.0745113825699612E-2</v>
      </c>
      <c r="AB79" s="31">
        <f t="shared" ca="1" si="66"/>
        <v>0.13264692062984351</v>
      </c>
      <c r="AC79" s="37">
        <f t="shared" ca="1" si="67"/>
        <v>-0.10792483991402443</v>
      </c>
    </row>
    <row r="80" spans="1:29" x14ac:dyDescent="0.25">
      <c r="A80" s="28">
        <f t="shared" si="68"/>
        <v>77</v>
      </c>
      <c r="B80" s="51">
        <f t="shared" ca="1" si="69"/>
        <v>0.66026404422895035</v>
      </c>
      <c r="C80" s="30">
        <f t="shared" ca="1" si="41"/>
        <v>0.14464587382375949</v>
      </c>
      <c r="D80" s="30">
        <f t="shared" ca="1" si="42"/>
        <v>0.14464587382375949</v>
      </c>
      <c r="E80" s="30">
        <f t="shared" ca="1" si="43"/>
        <v>2.092242881423895E-2</v>
      </c>
      <c r="F80" s="31">
        <f t="shared" ca="1" si="44"/>
        <v>0.79742741842924914</v>
      </c>
      <c r="G80" s="37">
        <f t="shared" ca="1" si="45"/>
        <v>4.0762544932056471E-2</v>
      </c>
      <c r="H80" s="31">
        <f t="shared" ca="1" si="46"/>
        <v>0.42566603145810422</v>
      </c>
      <c r="I80" s="37">
        <f t="shared" ca="1" si="47"/>
        <v>-1.3011205740317576E-2</v>
      </c>
      <c r="J80" s="31">
        <f t="shared" ca="1" si="48"/>
        <v>0.51424654647624102</v>
      </c>
      <c r="K80" s="37">
        <f t="shared" ca="1" si="49"/>
        <v>-1.9839974176052926E-4</v>
      </c>
      <c r="L80" s="31">
        <f t="shared" ca="1" si="50"/>
        <v>0.93411204698706318</v>
      </c>
      <c r="M80" s="37">
        <f t="shared" ca="1" si="51"/>
        <v>6.0533412468077474E-2</v>
      </c>
      <c r="N80" s="31">
        <f t="shared" ca="1" si="52"/>
        <v>0.32223373669115674</v>
      </c>
      <c r="O80" s="37">
        <f t="shared" ca="1" si="53"/>
        <v>-2.7972260398479359E-2</v>
      </c>
      <c r="P80" s="31">
        <f t="shared" ca="1" si="54"/>
        <v>0.67779672043033268</v>
      </c>
      <c r="Q80" s="37">
        <f t="shared" ca="1" si="55"/>
        <v>2.3458458083856926E-2</v>
      </c>
      <c r="R80" s="31">
        <f t="shared" ca="1" si="56"/>
        <v>0.68405134078937146</v>
      </c>
      <c r="S80" s="37">
        <f t="shared" ca="1" si="57"/>
        <v>2.436316311112597E-2</v>
      </c>
      <c r="T80" s="31">
        <f t="shared" ca="1" si="58"/>
        <v>0.19322071155593901</v>
      </c>
      <c r="U80" s="37">
        <f t="shared" ca="1" si="59"/>
        <v>-4.6633462153809577E-2</v>
      </c>
      <c r="V80" s="31">
        <f t="shared" ca="1" si="60"/>
        <v>0.2235525765004942</v>
      </c>
      <c r="W80" s="37">
        <f t="shared" ca="1" si="61"/>
        <v>-4.2246083044200133E-2</v>
      </c>
      <c r="X80" s="31">
        <f t="shared" ca="1" si="62"/>
        <v>0.73367113403180373</v>
      </c>
      <c r="Y80" s="37">
        <f t="shared" ca="1" si="63"/>
        <v>3.1540461463631861E-2</v>
      </c>
      <c r="Z80" s="31">
        <f t="shared" ca="1" si="64"/>
        <v>0.81699800107743381</v>
      </c>
      <c r="AA80" s="37">
        <f t="shared" ca="1" si="65"/>
        <v>4.359334896044325E-2</v>
      </c>
      <c r="AB80" s="31">
        <f t="shared" ca="1" si="66"/>
        <v>0.58923219823130601</v>
      </c>
      <c r="AC80" s="37">
        <f t="shared" ca="1" si="67"/>
        <v>1.0647965380594971E-2</v>
      </c>
    </row>
    <row r="81" spans="1:29" x14ac:dyDescent="0.25">
      <c r="A81" s="28">
        <f t="shared" si="68"/>
        <v>78</v>
      </c>
      <c r="B81" s="51">
        <f t="shared" ca="1" si="69"/>
        <v>0.14920520775080781</v>
      </c>
      <c r="C81" s="30">
        <f t="shared" ca="1" si="41"/>
        <v>0.36641296265438306</v>
      </c>
      <c r="D81" s="30">
        <f t="shared" ca="1" si="42"/>
        <v>-0.36641296265438306</v>
      </c>
      <c r="E81" s="30">
        <f t="shared" ca="1" si="43"/>
        <v>0.13425845920116231</v>
      </c>
      <c r="F81" s="31">
        <f t="shared" ca="1" si="44"/>
        <v>0.66026404422895035</v>
      </c>
      <c r="G81" s="37">
        <f t="shared" ca="1" si="45"/>
        <v>-5.300012316349579E-2</v>
      </c>
      <c r="H81" s="31">
        <f t="shared" ca="1" si="46"/>
        <v>0.79742741842924914</v>
      </c>
      <c r="I81" s="37">
        <f t="shared" ca="1" si="47"/>
        <v>-0.10325856147189903</v>
      </c>
      <c r="J81" s="31">
        <f t="shared" ca="1" si="48"/>
        <v>0.42566603145810422</v>
      </c>
      <c r="K81" s="37">
        <f t="shared" ca="1" si="49"/>
        <v>3.2959629728700736E-2</v>
      </c>
      <c r="L81" s="31">
        <f t="shared" ca="1" si="50"/>
        <v>0.51424654647624102</v>
      </c>
      <c r="M81" s="37">
        <f t="shared" ca="1" si="51"/>
        <v>5.0258078745415958E-4</v>
      </c>
      <c r="N81" s="31">
        <f t="shared" ca="1" si="52"/>
        <v>0.93411204698706318</v>
      </c>
      <c r="O81" s="37">
        <f t="shared" ca="1" si="53"/>
        <v>-0.15334158117108157</v>
      </c>
      <c r="P81" s="31">
        <f t="shared" ca="1" si="54"/>
        <v>0.32223373669115674</v>
      </c>
      <c r="Q81" s="37">
        <f t="shared" ca="1" si="55"/>
        <v>7.0858563288399401E-2</v>
      </c>
      <c r="R81" s="31">
        <f t="shared" ca="1" si="56"/>
        <v>0.67779672043033268</v>
      </c>
      <c r="S81" s="37">
        <f t="shared" ca="1" si="57"/>
        <v>-5.942432299370428E-2</v>
      </c>
      <c r="T81" s="31">
        <f t="shared" ca="1" si="58"/>
        <v>0.68405134078937146</v>
      </c>
      <c r="U81" s="37">
        <f t="shared" ca="1" si="59"/>
        <v>-6.17160969697381E-2</v>
      </c>
      <c r="V81" s="31">
        <f t="shared" ca="1" si="60"/>
        <v>0.19322071155593901</v>
      </c>
      <c r="W81" s="37">
        <f t="shared" ca="1" si="61"/>
        <v>0.11813060804919892</v>
      </c>
      <c r="X81" s="31">
        <f t="shared" ca="1" si="62"/>
        <v>0.2235525765004942</v>
      </c>
      <c r="Y81" s="37">
        <f t="shared" ca="1" si="63"/>
        <v>0.10701661955203183</v>
      </c>
      <c r="Z81" s="31">
        <f t="shared" ca="1" si="64"/>
        <v>0.73367113403180373</v>
      </c>
      <c r="AA81" s="37">
        <f t="shared" ca="1" si="65"/>
        <v>-7.9897432417995642E-2</v>
      </c>
      <c r="AB81" s="31">
        <f t="shared" ca="1" si="66"/>
        <v>0.81699800107743381</v>
      </c>
      <c r="AC81" s="37">
        <f t="shared" ca="1" si="67"/>
        <v>-0.11042947664089284</v>
      </c>
    </row>
    <row r="82" spans="1:29" x14ac:dyDescent="0.25">
      <c r="A82" s="28">
        <f t="shared" si="68"/>
        <v>79</v>
      </c>
      <c r="B82" s="51">
        <f t="shared" ca="1" si="69"/>
        <v>0.30196838688391414</v>
      </c>
      <c r="C82" s="30">
        <f t="shared" ca="1" si="41"/>
        <v>0.21364978352127673</v>
      </c>
      <c r="D82" s="30">
        <f t="shared" ca="1" si="42"/>
        <v>-0.21364978352127673</v>
      </c>
      <c r="E82" s="30">
        <f t="shared" ca="1" si="43"/>
        <v>4.5646229998688406E-2</v>
      </c>
      <c r="F82" s="31">
        <f t="shared" ca="1" si="44"/>
        <v>0.14920520775080781</v>
      </c>
      <c r="G82" s="37">
        <f t="shared" ca="1" si="45"/>
        <v>7.8284050150498594E-2</v>
      </c>
      <c r="H82" s="31">
        <f t="shared" ca="1" si="46"/>
        <v>0.66026404422895035</v>
      </c>
      <c r="I82" s="37">
        <f t="shared" ca="1" si="47"/>
        <v>-3.0903559629692122E-2</v>
      </c>
      <c r="J82" s="31">
        <f t="shared" ca="1" si="48"/>
        <v>0.79742741842924914</v>
      </c>
      <c r="K82" s="37">
        <f t="shared" ca="1" si="49"/>
        <v>-6.0208484834633827E-2</v>
      </c>
      <c r="L82" s="31">
        <f t="shared" ca="1" si="50"/>
        <v>0.42566603145810422</v>
      </c>
      <c r="M82" s="37">
        <f t="shared" ca="1" si="51"/>
        <v>1.9218255013320865E-2</v>
      </c>
      <c r="N82" s="31">
        <f t="shared" ca="1" si="52"/>
        <v>0.51424654647624102</v>
      </c>
      <c r="O82" s="37">
        <f t="shared" ca="1" si="53"/>
        <v>2.9304715549273848E-4</v>
      </c>
      <c r="P82" s="31">
        <f t="shared" ca="1" si="54"/>
        <v>0.93411204698706318</v>
      </c>
      <c r="Q82" s="37">
        <f t="shared" ca="1" si="55"/>
        <v>-8.9411126136696925E-2</v>
      </c>
      <c r="R82" s="31">
        <f t="shared" ca="1" si="56"/>
        <v>0.32223373669115674</v>
      </c>
      <c r="S82" s="37">
        <f t="shared" ca="1" si="57"/>
        <v>4.1316542399388083E-2</v>
      </c>
      <c r="T82" s="31">
        <f t="shared" ca="1" si="58"/>
        <v>0.67779672043033268</v>
      </c>
      <c r="U82" s="37">
        <f t="shared" ca="1" si="59"/>
        <v>-3.4649412104666093E-2</v>
      </c>
      <c r="V82" s="31">
        <f t="shared" ca="1" si="60"/>
        <v>0.68405134078937146</v>
      </c>
      <c r="W82" s="37">
        <f t="shared" ca="1" si="61"/>
        <v>-3.5985710390382501E-2</v>
      </c>
      <c r="X82" s="31">
        <f t="shared" ca="1" si="62"/>
        <v>0.19322071155593901</v>
      </c>
      <c r="Y82" s="37">
        <f t="shared" ca="1" si="63"/>
        <v>6.8880147290952376E-2</v>
      </c>
      <c r="Z82" s="31">
        <f t="shared" ca="1" si="64"/>
        <v>0.2235525765004942</v>
      </c>
      <c r="AA82" s="37">
        <f t="shared" ca="1" si="65"/>
        <v>6.239975091175156E-2</v>
      </c>
      <c r="AB82" s="31">
        <f t="shared" ca="1" si="66"/>
        <v>0.73367113403180373</v>
      </c>
      <c r="AC82" s="37">
        <f t="shared" ca="1" si="67"/>
        <v>-4.6586968474998665E-2</v>
      </c>
    </row>
    <row r="83" spans="1:29" x14ac:dyDescent="0.25">
      <c r="A83" s="28">
        <f t="shared" si="68"/>
        <v>80</v>
      </c>
      <c r="B83" s="51">
        <f t="shared" ca="1" si="69"/>
        <v>0.31103356987386965</v>
      </c>
      <c r="C83" s="30">
        <f t="shared" ca="1" si="41"/>
        <v>0.20458460053132121</v>
      </c>
      <c r="D83" s="30">
        <f t="shared" ca="1" si="42"/>
        <v>-0.20458460053132121</v>
      </c>
      <c r="E83" s="30">
        <f t="shared" ca="1" si="43"/>
        <v>4.1854858774560279E-2</v>
      </c>
      <c r="F83" s="31">
        <f t="shared" ca="1" si="44"/>
        <v>0.30196838688391414</v>
      </c>
      <c r="G83" s="37">
        <f t="shared" ca="1" si="45"/>
        <v>4.370945561530365E-2</v>
      </c>
      <c r="H83" s="31">
        <f t="shared" ca="1" si="46"/>
        <v>0.14920520775080781</v>
      </c>
      <c r="I83" s="37">
        <f t="shared" ca="1" si="47"/>
        <v>7.4962449594144873E-2</v>
      </c>
      <c r="J83" s="31">
        <f t="shared" ca="1" si="48"/>
        <v>0.66026404422895035</v>
      </c>
      <c r="K83" s="37">
        <f t="shared" ca="1" si="49"/>
        <v>-2.9592318314737725E-2</v>
      </c>
      <c r="L83" s="31">
        <f t="shared" ca="1" si="50"/>
        <v>0.79742741842924914</v>
      </c>
      <c r="M83" s="37">
        <f t="shared" ca="1" si="51"/>
        <v>-5.7653832433033986E-2</v>
      </c>
      <c r="N83" s="31">
        <f t="shared" ca="1" si="52"/>
        <v>0.42566603145810422</v>
      </c>
      <c r="O83" s="37">
        <f t="shared" ca="1" si="53"/>
        <v>1.8402822413427621E-2</v>
      </c>
      <c r="P83" s="31">
        <f t="shared" ca="1" si="54"/>
        <v>0.51424654647624102</v>
      </c>
      <c r="Q83" s="37">
        <f t="shared" ca="1" si="55"/>
        <v>2.8061313358340636E-4</v>
      </c>
      <c r="R83" s="31">
        <f t="shared" ca="1" si="56"/>
        <v>0.93411204698706318</v>
      </c>
      <c r="S83" s="37">
        <f t="shared" ca="1" si="57"/>
        <v>-8.5617402565306394E-2</v>
      </c>
      <c r="T83" s="31">
        <f t="shared" ca="1" si="58"/>
        <v>0.32223373669115674</v>
      </c>
      <c r="U83" s="37">
        <f t="shared" ca="1" si="59"/>
        <v>3.9563477120361443E-2</v>
      </c>
      <c r="V83" s="31">
        <f t="shared" ca="1" si="60"/>
        <v>0.67779672043033268</v>
      </c>
      <c r="W83" s="37">
        <f t="shared" ca="1" si="61"/>
        <v>-3.3179233871642531E-2</v>
      </c>
      <c r="X83" s="31">
        <f t="shared" ca="1" si="62"/>
        <v>0.68405134078937146</v>
      </c>
      <c r="Y83" s="37">
        <f t="shared" ca="1" si="63"/>
        <v>-3.4458832879271553E-2</v>
      </c>
      <c r="Z83" s="31">
        <f t="shared" ca="1" si="64"/>
        <v>0.19322071155593901</v>
      </c>
      <c r="AA83" s="37">
        <f t="shared" ca="1" si="65"/>
        <v>6.5957555330987266E-2</v>
      </c>
      <c r="AB83" s="31">
        <f t="shared" ca="1" si="66"/>
        <v>0.2235525765004942</v>
      </c>
      <c r="AC83" s="37">
        <f t="shared" ca="1" si="67"/>
        <v>5.975212285793545E-2</v>
      </c>
    </row>
    <row r="84" spans="1:29" x14ac:dyDescent="0.25">
      <c r="A84" s="28">
        <f t="shared" si="68"/>
        <v>81</v>
      </c>
      <c r="B84" s="51">
        <f t="shared" ca="1" si="69"/>
        <v>0.71125941757537414</v>
      </c>
      <c r="C84" s="30">
        <f t="shared" ca="1" si="41"/>
        <v>0.19564124717018327</v>
      </c>
      <c r="D84" s="30">
        <f t="shared" ca="1" si="42"/>
        <v>0.19564124717018327</v>
      </c>
      <c r="E84" s="30">
        <f t="shared" ca="1" si="43"/>
        <v>3.8275497594304743E-2</v>
      </c>
      <c r="F84" s="31">
        <f t="shared" ca="1" si="44"/>
        <v>0.31103356987386965</v>
      </c>
      <c r="G84" s="37">
        <f t="shared" ca="1" si="45"/>
        <v>-4.0025186399761423E-2</v>
      </c>
      <c r="H84" s="31">
        <f t="shared" ca="1" si="46"/>
        <v>0.30196838688391414</v>
      </c>
      <c r="I84" s="37">
        <f t="shared" ca="1" si="47"/>
        <v>-4.1798710105742251E-2</v>
      </c>
      <c r="J84" s="31">
        <f t="shared" ca="1" si="48"/>
        <v>0.14920520775080781</v>
      </c>
      <c r="K84" s="37">
        <f t="shared" ca="1" si="49"/>
        <v>-7.1685488993025293E-2</v>
      </c>
      <c r="L84" s="31">
        <f t="shared" ca="1" si="50"/>
        <v>0.66026404422895035</v>
      </c>
      <c r="M84" s="37">
        <f t="shared" ca="1" si="51"/>
        <v>2.8298699152901272E-2</v>
      </c>
      <c r="N84" s="31">
        <f t="shared" ca="1" si="52"/>
        <v>0.79742741842924914</v>
      </c>
      <c r="O84" s="37">
        <f t="shared" ca="1" si="53"/>
        <v>5.5133512747518265E-2</v>
      </c>
      <c r="P84" s="31">
        <f t="shared" ca="1" si="54"/>
        <v>0.42566603145810422</v>
      </c>
      <c r="Q84" s="37">
        <f t="shared" ca="1" si="55"/>
        <v>-1.7598348649233649E-2</v>
      </c>
      <c r="R84" s="31">
        <f t="shared" ca="1" si="56"/>
        <v>0.51424654647624102</v>
      </c>
      <c r="S84" s="37">
        <f t="shared" ca="1" si="57"/>
        <v>-2.6834621610821551E-4</v>
      </c>
      <c r="T84" s="31">
        <f t="shared" ca="1" si="58"/>
        <v>0.93411204698706318</v>
      </c>
      <c r="U84" s="37">
        <f t="shared" ca="1" si="59"/>
        <v>8.1874663947562251E-2</v>
      </c>
      <c r="V84" s="31">
        <f t="shared" ca="1" si="60"/>
        <v>0.32223373669115674</v>
      </c>
      <c r="W84" s="37">
        <f t="shared" ca="1" si="61"/>
        <v>-3.7833971795113275E-2</v>
      </c>
      <c r="X84" s="31">
        <f t="shared" ca="1" si="62"/>
        <v>0.67779672043033268</v>
      </c>
      <c r="Y84" s="37">
        <f t="shared" ca="1" si="63"/>
        <v>3.17288137911707E-2</v>
      </c>
      <c r="Z84" s="31">
        <f t="shared" ca="1" si="64"/>
        <v>0.68405134078937146</v>
      </c>
      <c r="AA84" s="37">
        <f t="shared" ca="1" si="65"/>
        <v>3.2952475518789069E-2</v>
      </c>
      <c r="AB84" s="31">
        <f t="shared" ca="1" si="66"/>
        <v>0.19322071155593901</v>
      </c>
      <c r="AC84" s="37">
        <f t="shared" ca="1" si="67"/>
        <v>-6.3074240933765471E-2</v>
      </c>
    </row>
    <row r="85" spans="1:29" x14ac:dyDescent="0.25">
      <c r="A85" s="28">
        <f t="shared" si="68"/>
        <v>82</v>
      </c>
      <c r="B85" s="51">
        <f t="shared" ca="1" si="69"/>
        <v>0.91881051157823213</v>
      </c>
      <c r="C85" s="30">
        <f t="shared" ca="1" si="41"/>
        <v>0.40319234117304126</v>
      </c>
      <c r="D85" s="30">
        <f t="shared" ca="1" si="42"/>
        <v>0.40319234117304126</v>
      </c>
      <c r="E85" s="30">
        <f t="shared" ca="1" si="43"/>
        <v>0.16256406398059811</v>
      </c>
      <c r="F85" s="31">
        <f t="shared" ca="1" si="44"/>
        <v>0.71125941757537414</v>
      </c>
      <c r="G85" s="37">
        <f t="shared" ca="1" si="45"/>
        <v>7.8881052476559826E-2</v>
      </c>
      <c r="H85" s="31">
        <f t="shared" ca="1" si="46"/>
        <v>0.31103356987386965</v>
      </c>
      <c r="I85" s="37">
        <f t="shared" ca="1" si="47"/>
        <v>-8.2486944056174821E-2</v>
      </c>
      <c r="J85" s="31">
        <f t="shared" ca="1" si="48"/>
        <v>0.30196838688391414</v>
      </c>
      <c r="K85" s="37">
        <f t="shared" ca="1" si="49"/>
        <v>-8.6141956409057016E-2</v>
      </c>
      <c r="L85" s="31">
        <f t="shared" ca="1" si="50"/>
        <v>0.14920520775080781</v>
      </c>
      <c r="M85" s="37">
        <f t="shared" ca="1" si="51"/>
        <v>-0.14773490024877084</v>
      </c>
      <c r="N85" s="31">
        <f t="shared" ca="1" si="52"/>
        <v>0.66026404422895035</v>
      </c>
      <c r="O85" s="37">
        <f t="shared" ca="1" si="53"/>
        <v>5.8320108508021912E-2</v>
      </c>
      <c r="P85" s="31">
        <f t="shared" ca="1" si="54"/>
        <v>0.79742741842924914</v>
      </c>
      <c r="Q85" s="37">
        <f t="shared" ca="1" si="55"/>
        <v>0.1136233304750343</v>
      </c>
      <c r="R85" s="31">
        <f t="shared" ca="1" si="56"/>
        <v>0.42566603145810422</v>
      </c>
      <c r="S85" s="37">
        <f t="shared" ca="1" si="57"/>
        <v>-3.6268013495598571E-2</v>
      </c>
      <c r="T85" s="31">
        <f t="shared" ca="1" si="58"/>
        <v>0.51424654647624102</v>
      </c>
      <c r="U85" s="37">
        <f t="shared" ca="1" si="59"/>
        <v>-5.5302826312225522E-4</v>
      </c>
      <c r="V85" s="31">
        <f t="shared" ca="1" si="60"/>
        <v>0.93411204698706318</v>
      </c>
      <c r="W85" s="37">
        <f t="shared" ca="1" si="61"/>
        <v>0.16873352586562687</v>
      </c>
      <c r="X85" s="31">
        <f t="shared" ca="1" si="62"/>
        <v>0.32223373669115674</v>
      </c>
      <c r="Y85" s="37">
        <f t="shared" ca="1" si="63"/>
        <v>-7.7971122575584237E-2</v>
      </c>
      <c r="Z85" s="31">
        <f t="shared" ca="1" si="64"/>
        <v>0.67779672043033268</v>
      </c>
      <c r="AA85" s="37">
        <f t="shared" ca="1" si="65"/>
        <v>6.5389149272686117E-2</v>
      </c>
      <c r="AB85" s="31">
        <f t="shared" ca="1" si="66"/>
        <v>0.68405134078937146</v>
      </c>
      <c r="AC85" s="37">
        <f t="shared" ca="1" si="67"/>
        <v>6.7910964298395535E-2</v>
      </c>
    </row>
    <row r="86" spans="1:29" x14ac:dyDescent="0.25">
      <c r="A86" s="28">
        <f t="shared" si="68"/>
        <v>83</v>
      </c>
      <c r="B86" s="51">
        <f t="shared" ca="1" si="69"/>
        <v>1.7442941844818427E-2</v>
      </c>
      <c r="C86" s="30">
        <f t="shared" ca="1" si="41"/>
        <v>0.49817522856037244</v>
      </c>
      <c r="D86" s="30">
        <f t="shared" ca="1" si="42"/>
        <v>-0.49817522856037244</v>
      </c>
      <c r="E86" s="30">
        <f t="shared" ca="1" si="43"/>
        <v>0.24817855835117933</v>
      </c>
      <c r="F86" s="31">
        <f t="shared" ca="1" si="44"/>
        <v>0.91881051157823213</v>
      </c>
      <c r="G86" s="37">
        <f t="shared" ca="1" si="45"/>
        <v>-0.20086043671767148</v>
      </c>
      <c r="H86" s="31">
        <f t="shared" ca="1" si="46"/>
        <v>0.71125941757537414</v>
      </c>
      <c r="I86" s="37">
        <f t="shared" ca="1" si="47"/>
        <v>-9.7463623024842377E-2</v>
      </c>
      <c r="J86" s="31">
        <f t="shared" ca="1" si="48"/>
        <v>0.31103356987386965</v>
      </c>
      <c r="K86" s="37">
        <f t="shared" ca="1" si="49"/>
        <v>0.10191898012962344</v>
      </c>
      <c r="L86" s="31">
        <f t="shared" ca="1" si="50"/>
        <v>0.30196838688391414</v>
      </c>
      <c r="M86" s="37">
        <f t="shared" ca="1" si="51"/>
        <v>0.10643502973758613</v>
      </c>
      <c r="N86" s="31">
        <f t="shared" ca="1" si="52"/>
        <v>0.14920520775080781</v>
      </c>
      <c r="O86" s="37">
        <f t="shared" ca="1" si="53"/>
        <v>0.18253786141783049</v>
      </c>
      <c r="P86" s="31">
        <f t="shared" ca="1" si="54"/>
        <v>0.66026404422895035</v>
      </c>
      <c r="Q86" s="37">
        <f t="shared" ca="1" si="55"/>
        <v>-7.2058991252466176E-2</v>
      </c>
      <c r="R86" s="31">
        <f t="shared" ca="1" si="56"/>
        <v>0.79742741842924914</v>
      </c>
      <c r="S86" s="37">
        <f t="shared" ca="1" si="57"/>
        <v>-0.14039038654481192</v>
      </c>
      <c r="T86" s="31">
        <f t="shared" ca="1" si="58"/>
        <v>0.42566603145810422</v>
      </c>
      <c r="U86" s="37">
        <f t="shared" ca="1" si="59"/>
        <v>4.4811927379459271E-2</v>
      </c>
      <c r="V86" s="31">
        <f t="shared" ca="1" si="60"/>
        <v>0.51424654647624102</v>
      </c>
      <c r="W86" s="37">
        <f t="shared" ca="1" si="61"/>
        <v>6.8330906430346761E-4</v>
      </c>
      <c r="X86" s="31">
        <f t="shared" ca="1" si="62"/>
        <v>0.93411204698706318</v>
      </c>
      <c r="Y86" s="37">
        <f t="shared" ca="1" si="63"/>
        <v>-0.20848328261729054</v>
      </c>
      <c r="Z86" s="31">
        <f t="shared" ca="1" si="64"/>
        <v>0.32223373669115674</v>
      </c>
      <c r="AA86" s="37">
        <f t="shared" ca="1" si="65"/>
        <v>9.6339334465507145E-2</v>
      </c>
      <c r="AB86" s="31">
        <f t="shared" ca="1" si="66"/>
        <v>0.67779672043033268</v>
      </c>
      <c r="AC86" s="37">
        <f t="shared" ca="1" si="67"/>
        <v>-8.0793336226364823E-2</v>
      </c>
    </row>
    <row r="87" spans="1:29" x14ac:dyDescent="0.25">
      <c r="A87" s="28">
        <f t="shared" si="68"/>
        <v>84</v>
      </c>
      <c r="B87" s="51">
        <f t="shared" ca="1" si="69"/>
        <v>5.8856399098400347E-3</v>
      </c>
      <c r="C87" s="30">
        <f t="shared" ca="1" si="41"/>
        <v>0.50973253049535083</v>
      </c>
      <c r="D87" s="30">
        <f t="shared" ca="1" si="42"/>
        <v>-0.50973253049535083</v>
      </c>
      <c r="E87" s="30">
        <f t="shared" ca="1" si="43"/>
        <v>0.25982725264519374</v>
      </c>
      <c r="F87" s="31">
        <f t="shared" ca="1" si="44"/>
        <v>1.7442941844818427E-2</v>
      </c>
      <c r="G87" s="37">
        <f t="shared" ca="1" si="45"/>
        <v>0.25393611988417841</v>
      </c>
      <c r="H87" s="31">
        <f t="shared" ca="1" si="46"/>
        <v>0.91881051157823213</v>
      </c>
      <c r="I87" s="37">
        <f t="shared" ca="1" si="47"/>
        <v>-0.20552025234247914</v>
      </c>
      <c r="J87" s="31">
        <f t="shared" ca="1" si="48"/>
        <v>0.71125941757537414</v>
      </c>
      <c r="K87" s="37">
        <f t="shared" ca="1" si="49"/>
        <v>-9.972470798932391E-2</v>
      </c>
      <c r="L87" s="31">
        <f t="shared" ca="1" si="50"/>
        <v>0.31103356987386965</v>
      </c>
      <c r="M87" s="37">
        <f t="shared" ca="1" si="51"/>
        <v>0.10428342612921086</v>
      </c>
      <c r="N87" s="31">
        <f t="shared" ca="1" si="52"/>
        <v>0.30196838688391414</v>
      </c>
      <c r="O87" s="37">
        <f t="shared" ca="1" si="53"/>
        <v>0.1089042447940843</v>
      </c>
      <c r="P87" s="31">
        <f t="shared" ca="1" si="54"/>
        <v>0.14920520775080781</v>
      </c>
      <c r="Q87" s="37">
        <f t="shared" ca="1" si="55"/>
        <v>0.18677260666011716</v>
      </c>
      <c r="R87" s="31">
        <f t="shared" ca="1" si="56"/>
        <v>0.66026404422895035</v>
      </c>
      <c r="S87" s="37">
        <f t="shared" ca="1" si="57"/>
        <v>-7.3730707289896155E-2</v>
      </c>
      <c r="T87" s="31">
        <f t="shared" ca="1" si="58"/>
        <v>0.79742741842924914</v>
      </c>
      <c r="U87" s="37">
        <f t="shared" ca="1" si="59"/>
        <v>-0.14364734111229516</v>
      </c>
      <c r="V87" s="31">
        <f t="shared" ca="1" si="60"/>
        <v>0.42566603145810422</v>
      </c>
      <c r="W87" s="37">
        <f t="shared" ca="1" si="61"/>
        <v>4.5851531408967881E-2</v>
      </c>
      <c r="X87" s="31">
        <f t="shared" ca="1" si="62"/>
        <v>0.51424654647624102</v>
      </c>
      <c r="Y87" s="37">
        <f t="shared" ca="1" si="63"/>
        <v>6.9916133619158229E-4</v>
      </c>
      <c r="Z87" s="31">
        <f t="shared" ca="1" si="64"/>
        <v>0.93411204698706318</v>
      </c>
      <c r="AA87" s="37">
        <f t="shared" ca="1" si="65"/>
        <v>-0.21331994270688681</v>
      </c>
      <c r="AB87" s="31">
        <f t="shared" ca="1" si="66"/>
        <v>0.32223373669115674</v>
      </c>
      <c r="AC87" s="37">
        <f t="shared" ca="1" si="67"/>
        <v>9.857433675546505E-2</v>
      </c>
    </row>
    <row r="88" spans="1:29" x14ac:dyDescent="0.25">
      <c r="A88" s="28">
        <f t="shared" si="68"/>
        <v>85</v>
      </c>
      <c r="B88" s="51">
        <f t="shared" ca="1" si="69"/>
        <v>0.25807632088282739</v>
      </c>
      <c r="C88" s="30">
        <f t="shared" ca="1" si="41"/>
        <v>0.25754184952236348</v>
      </c>
      <c r="D88" s="30">
        <f t="shared" ca="1" si="42"/>
        <v>-0.25754184952236348</v>
      </c>
      <c r="E88" s="30">
        <f t="shared" ca="1" si="43"/>
        <v>6.6327804255399705E-2</v>
      </c>
      <c r="F88" s="31">
        <f t="shared" ca="1" si="44"/>
        <v>5.8856399098400347E-3</v>
      </c>
      <c r="G88" s="37">
        <f t="shared" ca="1" si="45"/>
        <v>0.13127745866548721</v>
      </c>
      <c r="H88" s="31">
        <f t="shared" ca="1" si="46"/>
        <v>1.7442941844818427E-2</v>
      </c>
      <c r="I88" s="37">
        <f t="shared" ca="1" si="47"/>
        <v>0.12830096974966446</v>
      </c>
      <c r="J88" s="31">
        <f t="shared" ca="1" si="48"/>
        <v>0.91881051157823213</v>
      </c>
      <c r="K88" s="37">
        <f t="shared" ca="1" si="49"/>
        <v>-0.10383890125895683</v>
      </c>
      <c r="L88" s="31">
        <f t="shared" ca="1" si="50"/>
        <v>0.71125941757537414</v>
      </c>
      <c r="M88" s="37">
        <f t="shared" ca="1" si="51"/>
        <v>-5.0385808639070863E-2</v>
      </c>
      <c r="N88" s="31">
        <f t="shared" ca="1" si="52"/>
        <v>0.31103356987386965</v>
      </c>
      <c r="O88" s="37">
        <f t="shared" ca="1" si="53"/>
        <v>5.2689096404630369E-2</v>
      </c>
      <c r="P88" s="31">
        <f t="shared" ca="1" si="54"/>
        <v>0.30196838688391414</v>
      </c>
      <c r="Q88" s="37">
        <f t="shared" ca="1" si="55"/>
        <v>5.5023760398122179E-2</v>
      </c>
      <c r="R88" s="31">
        <f t="shared" ca="1" si="56"/>
        <v>0.14920520775080781</v>
      </c>
      <c r="S88" s="37">
        <f t="shared" ca="1" si="57"/>
        <v>9.4366672090978515E-2</v>
      </c>
      <c r="T88" s="31">
        <f t="shared" ca="1" si="58"/>
        <v>0.66026404422895035</v>
      </c>
      <c r="U88" s="37">
        <f t="shared" ca="1" si="59"/>
        <v>-3.7252365870349441E-2</v>
      </c>
      <c r="V88" s="31">
        <f t="shared" ca="1" si="60"/>
        <v>0.79742741842924914</v>
      </c>
      <c r="W88" s="37">
        <f t="shared" ca="1" si="61"/>
        <v>-7.2577674948622425E-2</v>
      </c>
      <c r="X88" s="31">
        <f t="shared" ca="1" si="62"/>
        <v>0.42566603145810422</v>
      </c>
      <c r="Y88" s="37">
        <f t="shared" ca="1" si="63"/>
        <v>2.3166440232925321E-2</v>
      </c>
      <c r="Z88" s="31">
        <f t="shared" ca="1" si="64"/>
        <v>0.51424654647624102</v>
      </c>
      <c r="AA88" s="37">
        <f t="shared" ca="1" si="65"/>
        <v>3.5325056351087522E-4</v>
      </c>
      <c r="AB88" s="31">
        <f t="shared" ca="1" si="66"/>
        <v>0.93411204698706318</v>
      </c>
      <c r="AC88" s="37">
        <f t="shared" ca="1" si="67"/>
        <v>-0.10777968698867911</v>
      </c>
    </row>
    <row r="89" spans="1:29" x14ac:dyDescent="0.25">
      <c r="A89" s="28">
        <f t="shared" si="68"/>
        <v>86</v>
      </c>
      <c r="B89" s="51">
        <f t="shared" ca="1" si="69"/>
        <v>0.22574921764214118</v>
      </c>
      <c r="C89" s="30">
        <f t="shared" ca="1" si="41"/>
        <v>0.28986895276304969</v>
      </c>
      <c r="D89" s="30">
        <f t="shared" ca="1" si="42"/>
        <v>-0.28986895276304969</v>
      </c>
      <c r="E89" s="30">
        <f t="shared" ca="1" si="43"/>
        <v>8.4024009775947137E-2</v>
      </c>
      <c r="F89" s="31">
        <f t="shared" ca="1" si="44"/>
        <v>0.25807632088282739</v>
      </c>
      <c r="G89" s="37">
        <f t="shared" ca="1" si="45"/>
        <v>7.465338621370643E-2</v>
      </c>
      <c r="H89" s="31">
        <f t="shared" ca="1" si="46"/>
        <v>5.8856399098400347E-3</v>
      </c>
      <c r="I89" s="37">
        <f t="shared" ca="1" si="47"/>
        <v>0.14775563480394663</v>
      </c>
      <c r="J89" s="31">
        <f t="shared" ca="1" si="48"/>
        <v>1.7442941844818427E-2</v>
      </c>
      <c r="K89" s="37">
        <f t="shared" ca="1" si="49"/>
        <v>0.14440553179528809</v>
      </c>
      <c r="L89" s="31">
        <f t="shared" ca="1" si="50"/>
        <v>0.91881051157823213</v>
      </c>
      <c r="M89" s="37">
        <f t="shared" ca="1" si="51"/>
        <v>-0.11687294169791171</v>
      </c>
      <c r="N89" s="31">
        <f t="shared" ca="1" si="52"/>
        <v>0.71125941757537414</v>
      </c>
      <c r="O89" s="37">
        <f t="shared" ca="1" si="53"/>
        <v>-5.6710323434477988E-2</v>
      </c>
      <c r="P89" s="31">
        <f t="shared" ca="1" si="54"/>
        <v>0.31103356987386965</v>
      </c>
      <c r="Q89" s="37">
        <f t="shared" ca="1" si="55"/>
        <v>5.9302723907460941E-2</v>
      </c>
      <c r="R89" s="31">
        <f t="shared" ca="1" si="56"/>
        <v>0.30196838688391414</v>
      </c>
      <c r="S89" s="37">
        <f t="shared" ca="1" si="57"/>
        <v>6.1930439007364758E-2</v>
      </c>
      <c r="T89" s="31">
        <f t="shared" ca="1" si="58"/>
        <v>0.14920520775080781</v>
      </c>
      <c r="U89" s="37">
        <f t="shared" ca="1" si="59"/>
        <v>0.10621174176343245</v>
      </c>
      <c r="V89" s="31">
        <f t="shared" ca="1" si="60"/>
        <v>0.66026404422895035</v>
      </c>
      <c r="W89" s="37">
        <f t="shared" ca="1" si="61"/>
        <v>-4.1928347966789382E-2</v>
      </c>
      <c r="X89" s="31">
        <f t="shared" ca="1" si="62"/>
        <v>0.79742741842924914</v>
      </c>
      <c r="Y89" s="37">
        <f t="shared" ca="1" si="63"/>
        <v>-8.1687751603676306E-2</v>
      </c>
      <c r="Z89" s="31">
        <f t="shared" ca="1" si="64"/>
        <v>0.42566603145810422</v>
      </c>
      <c r="AA89" s="37">
        <f t="shared" ca="1" si="65"/>
        <v>2.6074332315388343E-2</v>
      </c>
      <c r="AB89" s="31">
        <f t="shared" ca="1" si="66"/>
        <v>0.51424654647624102</v>
      </c>
      <c r="AC89" s="37">
        <f t="shared" ca="1" si="67"/>
        <v>3.975911918694327E-4</v>
      </c>
    </row>
    <row r="90" spans="1:29" x14ac:dyDescent="0.25">
      <c r="A90" s="28">
        <f t="shared" si="68"/>
        <v>87</v>
      </c>
      <c r="B90" s="51">
        <f t="shared" ca="1" si="69"/>
        <v>0.97347727976594001</v>
      </c>
      <c r="C90" s="30">
        <f t="shared" ca="1" si="41"/>
        <v>0.45785910936074914</v>
      </c>
      <c r="D90" s="30">
        <f t="shared" ca="1" si="42"/>
        <v>0.45785910936074914</v>
      </c>
      <c r="E90" s="30">
        <f t="shared" ca="1" si="43"/>
        <v>0.20963496402461845</v>
      </c>
      <c r="F90" s="31">
        <f t="shared" ca="1" si="44"/>
        <v>0.22574921764214118</v>
      </c>
      <c r="G90" s="37">
        <f t="shared" ca="1" si="45"/>
        <v>-0.13271914054342299</v>
      </c>
      <c r="H90" s="31">
        <f t="shared" ca="1" si="46"/>
        <v>0.25807632088282739</v>
      </c>
      <c r="I90" s="37">
        <f t="shared" ca="1" si="47"/>
        <v>-0.11791788184542942</v>
      </c>
      <c r="J90" s="31">
        <f t="shared" ca="1" si="48"/>
        <v>5.8856399098400347E-3</v>
      </c>
      <c r="K90" s="37">
        <f t="shared" ca="1" si="49"/>
        <v>-0.23338568242480223</v>
      </c>
      <c r="L90" s="31">
        <f t="shared" ca="1" si="50"/>
        <v>1.7442941844818427E-2</v>
      </c>
      <c r="M90" s="37">
        <f t="shared" ca="1" si="51"/>
        <v>-0.22809406645423977</v>
      </c>
      <c r="N90" s="31">
        <f t="shared" ca="1" si="52"/>
        <v>0.91881051157823213</v>
      </c>
      <c r="O90" s="37">
        <f t="shared" ca="1" si="53"/>
        <v>0.18460528623056396</v>
      </c>
      <c r="P90" s="31">
        <f t="shared" ca="1" si="54"/>
        <v>0.71125941757537414</v>
      </c>
      <c r="Q90" s="37">
        <f t="shared" ca="1" si="55"/>
        <v>8.9576127183566293E-2</v>
      </c>
      <c r="R90" s="31">
        <f t="shared" ca="1" si="56"/>
        <v>0.31103356987386965</v>
      </c>
      <c r="S90" s="37">
        <f t="shared" ca="1" si="57"/>
        <v>-9.3670922988195376E-2</v>
      </c>
      <c r="T90" s="31">
        <f t="shared" ca="1" si="58"/>
        <v>0.30196838688391414</v>
      </c>
      <c r="U90" s="37">
        <f t="shared" ca="1" si="59"/>
        <v>-9.7821499598168618E-2</v>
      </c>
      <c r="V90" s="31">
        <f t="shared" ca="1" si="60"/>
        <v>0.14920520775080781</v>
      </c>
      <c r="W90" s="37">
        <f t="shared" ca="1" si="61"/>
        <v>-0.16776551273916926</v>
      </c>
      <c r="X90" s="31">
        <f t="shared" ca="1" si="62"/>
        <v>0.66026404422895035</v>
      </c>
      <c r="Y90" s="37">
        <f t="shared" ca="1" si="63"/>
        <v>6.6227430961653816E-2</v>
      </c>
      <c r="Z90" s="31">
        <f t="shared" ca="1" si="64"/>
        <v>0.79742741842924914</v>
      </c>
      <c r="AA90" s="37">
        <f t="shared" ca="1" si="65"/>
        <v>0.12902893130991777</v>
      </c>
      <c r="AB90" s="31">
        <f t="shared" ca="1" si="66"/>
        <v>0.42566603145810422</v>
      </c>
      <c r="AC90" s="37">
        <f t="shared" ca="1" si="67"/>
        <v>-4.1185406223407446E-2</v>
      </c>
    </row>
    <row r="91" spans="1:29" x14ac:dyDescent="0.25">
      <c r="A91" s="28">
        <f t="shared" si="68"/>
        <v>88</v>
      </c>
      <c r="B91" s="51">
        <f t="shared" ca="1" si="69"/>
        <v>0.32595061670185321</v>
      </c>
      <c r="C91" s="30">
        <f t="shared" ca="1" si="41"/>
        <v>0.18966755370333765</v>
      </c>
      <c r="D91" s="30">
        <f t="shared" ca="1" si="42"/>
        <v>-0.18966755370333765</v>
      </c>
      <c r="E91" s="30">
        <f t="shared" ca="1" si="43"/>
        <v>3.5973780927808473E-2</v>
      </c>
      <c r="F91" s="31">
        <f t="shared" ca="1" si="44"/>
        <v>0.97347727976594001</v>
      </c>
      <c r="G91" s="37">
        <f t="shared" ca="1" si="45"/>
        <v>-8.6841017213242236E-2</v>
      </c>
      <c r="H91" s="31">
        <f t="shared" ca="1" si="46"/>
        <v>0.22574921764214118</v>
      </c>
      <c r="I91" s="37">
        <f t="shared" ca="1" si="47"/>
        <v>5.497873516511597E-2</v>
      </c>
      <c r="J91" s="31">
        <f t="shared" ca="1" si="48"/>
        <v>0.25807632088282739</v>
      </c>
      <c r="K91" s="37">
        <f t="shared" ca="1" si="49"/>
        <v>4.8847332575139776E-2</v>
      </c>
      <c r="L91" s="31">
        <f t="shared" ca="1" si="50"/>
        <v>5.8856399098400347E-3</v>
      </c>
      <c r="M91" s="37">
        <f t="shared" ca="1" si="51"/>
        <v>9.6679722102065158E-2</v>
      </c>
      <c r="N91" s="31">
        <f t="shared" ca="1" si="52"/>
        <v>1.7442941844818427E-2</v>
      </c>
      <c r="O91" s="37">
        <f t="shared" ca="1" si="53"/>
        <v>9.4487676916646945E-2</v>
      </c>
      <c r="P91" s="31">
        <f t="shared" ca="1" si="54"/>
        <v>0.91881051157823213</v>
      </c>
      <c r="Q91" s="37">
        <f t="shared" ca="1" si="55"/>
        <v>-7.6472505022212242E-2</v>
      </c>
      <c r="R91" s="31">
        <f t="shared" ca="1" si="56"/>
        <v>0.71125941757537414</v>
      </c>
      <c r="S91" s="37">
        <f t="shared" ca="1" si="57"/>
        <v>-3.710679675423869E-2</v>
      </c>
      <c r="T91" s="31">
        <f t="shared" ca="1" si="58"/>
        <v>0.31103356987386965</v>
      </c>
      <c r="U91" s="37">
        <f t="shared" ca="1" si="59"/>
        <v>3.8803060708150247E-2</v>
      </c>
      <c r="V91" s="31">
        <f t="shared" ca="1" si="60"/>
        <v>0.30196838688391414</v>
      </c>
      <c r="W91" s="37">
        <f t="shared" ca="1" si="61"/>
        <v>4.0522431789728218E-2</v>
      </c>
      <c r="X91" s="31">
        <f t="shared" ca="1" si="62"/>
        <v>0.14920520775080781</v>
      </c>
      <c r="Y91" s="37">
        <f t="shared" ca="1" si="63"/>
        <v>6.9496650271849258E-2</v>
      </c>
      <c r="Z91" s="31">
        <f t="shared" ca="1" si="64"/>
        <v>0.66026404422895035</v>
      </c>
      <c r="AA91" s="37">
        <f t="shared" ca="1" si="65"/>
        <v>-2.7434629041434105E-2</v>
      </c>
      <c r="AB91" s="31">
        <f t="shared" ca="1" si="66"/>
        <v>0.79742741842924914</v>
      </c>
      <c r="AC91" s="37">
        <f t="shared" ca="1" si="67"/>
        <v>-5.3450070683700272E-2</v>
      </c>
    </row>
    <row r="92" spans="1:29" x14ac:dyDescent="0.25">
      <c r="A92" s="28">
        <f t="shared" si="68"/>
        <v>89</v>
      </c>
      <c r="B92" s="51">
        <f t="shared" ca="1" si="69"/>
        <v>0.77138504890937987</v>
      </c>
      <c r="C92" s="30">
        <f t="shared" ca="1" si="41"/>
        <v>0.255766878504189</v>
      </c>
      <c r="D92" s="30">
        <f t="shared" ca="1" si="42"/>
        <v>0.255766878504189</v>
      </c>
      <c r="E92" s="30">
        <f t="shared" ca="1" si="43"/>
        <v>6.5416696139776576E-2</v>
      </c>
      <c r="F92" s="31">
        <f t="shared" ca="1" si="44"/>
        <v>0.32595061670185321</v>
      </c>
      <c r="G92" s="37">
        <f t="shared" ca="1" si="45"/>
        <v>-4.8510678164228306E-2</v>
      </c>
      <c r="H92" s="31">
        <f t="shared" ca="1" si="46"/>
        <v>0.97347727976594001</v>
      </c>
      <c r="I92" s="37">
        <f t="shared" ca="1" si="47"/>
        <v>0.11710519519590691</v>
      </c>
      <c r="J92" s="31">
        <f t="shared" ca="1" si="48"/>
        <v>0.22574921764214118</v>
      </c>
      <c r="K92" s="37">
        <f t="shared" ca="1" si="49"/>
        <v>-7.4138877223483432E-2</v>
      </c>
      <c r="L92" s="31">
        <f t="shared" ca="1" si="50"/>
        <v>0.25807632088282739</v>
      </c>
      <c r="M92" s="37">
        <f t="shared" ca="1" si="51"/>
        <v>-6.5870674936530468E-2</v>
      </c>
      <c r="N92" s="31">
        <f t="shared" ca="1" si="52"/>
        <v>5.8856399098400347E-3</v>
      </c>
      <c r="O92" s="37">
        <f t="shared" ca="1" si="53"/>
        <v>-0.13037269819683722</v>
      </c>
      <c r="P92" s="31">
        <f t="shared" ca="1" si="54"/>
        <v>1.7442941844818427E-2</v>
      </c>
      <c r="Q92" s="37">
        <f t="shared" ca="1" si="55"/>
        <v>-0.12741672315699737</v>
      </c>
      <c r="R92" s="31">
        <f t="shared" ca="1" si="56"/>
        <v>0.91881051157823213</v>
      </c>
      <c r="S92" s="37">
        <f t="shared" ca="1" si="57"/>
        <v>0.10312324653862476</v>
      </c>
      <c r="T92" s="31">
        <f t="shared" ca="1" si="58"/>
        <v>0.71125941757537414</v>
      </c>
      <c r="U92" s="37">
        <f t="shared" ca="1" si="59"/>
        <v>5.0038551095384277E-2</v>
      </c>
      <c r="V92" s="31">
        <f t="shared" ca="1" si="60"/>
        <v>0.31103356987386965</v>
      </c>
      <c r="W92" s="37">
        <f t="shared" ca="1" si="61"/>
        <v>-5.232596466792247E-2</v>
      </c>
      <c r="X92" s="31">
        <f t="shared" ca="1" si="62"/>
        <v>0.30196838688391414</v>
      </c>
      <c r="Y92" s="37">
        <f t="shared" ca="1" si="63"/>
        <v>-5.4644538224332663E-2</v>
      </c>
      <c r="Z92" s="31">
        <f t="shared" ca="1" si="64"/>
        <v>0.14920520775080781</v>
      </c>
      <c r="AA92" s="37">
        <f t="shared" ca="1" si="65"/>
        <v>-9.371629970158353E-2</v>
      </c>
      <c r="AB92" s="31">
        <f t="shared" ca="1" si="66"/>
        <v>0.66026404422895035</v>
      </c>
      <c r="AC92" s="37">
        <f t="shared" ca="1" si="67"/>
        <v>3.6995623636413746E-2</v>
      </c>
    </row>
    <row r="93" spans="1:29" x14ac:dyDescent="0.25">
      <c r="A93" s="28">
        <f t="shared" si="68"/>
        <v>90</v>
      </c>
      <c r="B93" s="51">
        <f t="shared" ca="1" si="69"/>
        <v>0.39326039921914935</v>
      </c>
      <c r="C93" s="30">
        <f t="shared" ca="1" si="41"/>
        <v>0.12235777118604152</v>
      </c>
      <c r="D93" s="30">
        <f t="shared" ca="1" si="42"/>
        <v>-0.12235777118604152</v>
      </c>
      <c r="E93" s="30">
        <f t="shared" ca="1" si="43"/>
        <v>1.4971424169615692E-2</v>
      </c>
      <c r="F93" s="31">
        <f t="shared" ca="1" si="44"/>
        <v>0.77138504890937987</v>
      </c>
      <c r="G93" s="37">
        <f t="shared" ca="1" si="45"/>
        <v>-3.1295065196983642E-2</v>
      </c>
      <c r="H93" s="31">
        <f t="shared" ca="1" si="46"/>
        <v>0.32595061670185321</v>
      </c>
      <c r="I93" s="37">
        <f t="shared" ca="1" si="47"/>
        <v>2.320729913744923E-2</v>
      </c>
      <c r="J93" s="31">
        <f t="shared" ca="1" si="48"/>
        <v>0.97347727976594001</v>
      </c>
      <c r="K93" s="37">
        <f t="shared" ca="1" si="49"/>
        <v>-5.6022620138607301E-2</v>
      </c>
      <c r="L93" s="31">
        <f t="shared" ca="1" si="50"/>
        <v>0.22574921764214118</v>
      </c>
      <c r="M93" s="37">
        <f t="shared" ca="1" si="51"/>
        <v>3.5467718996118711E-2</v>
      </c>
      <c r="N93" s="31">
        <f t="shared" ca="1" si="52"/>
        <v>0.25807632088282739</v>
      </c>
      <c r="O93" s="37">
        <f t="shared" ca="1" si="53"/>
        <v>3.1512246694687288E-2</v>
      </c>
      <c r="P93" s="31">
        <f t="shared" ca="1" si="54"/>
        <v>5.8856399098400347E-3</v>
      </c>
      <c r="Q93" s="37">
        <f t="shared" ca="1" si="55"/>
        <v>6.236973633243207E-2</v>
      </c>
      <c r="R93" s="31">
        <f t="shared" ca="1" si="56"/>
        <v>1.7442941844818427E-2</v>
      </c>
      <c r="S93" s="37">
        <f t="shared" ca="1" si="57"/>
        <v>6.095561062674399E-2</v>
      </c>
      <c r="T93" s="31">
        <f t="shared" ca="1" si="58"/>
        <v>0.91881051157823213</v>
      </c>
      <c r="U93" s="37">
        <f t="shared" ca="1" si="59"/>
        <v>-4.9333716225215367E-2</v>
      </c>
      <c r="V93" s="31">
        <f t="shared" ca="1" si="60"/>
        <v>0.71125941757537414</v>
      </c>
      <c r="W93" s="37">
        <f t="shared" ca="1" si="61"/>
        <v>-2.3938226955801077E-2</v>
      </c>
      <c r="X93" s="31">
        <f t="shared" ca="1" si="62"/>
        <v>0.31103356987386965</v>
      </c>
      <c r="Y93" s="37">
        <f t="shared" ca="1" si="63"/>
        <v>2.5032515739999109E-2</v>
      </c>
      <c r="Z93" s="31">
        <f t="shared" ca="1" si="64"/>
        <v>0.30196838688391414</v>
      </c>
      <c r="AA93" s="37">
        <f t="shared" ca="1" si="65"/>
        <v>2.6141711326043683E-2</v>
      </c>
      <c r="AB93" s="31">
        <f t="shared" ca="1" si="66"/>
        <v>0.14920520775080781</v>
      </c>
      <c r="AC93" s="37">
        <f t="shared" ca="1" si="67"/>
        <v>4.4833473444064575E-2</v>
      </c>
    </row>
    <row r="94" spans="1:29" x14ac:dyDescent="0.25">
      <c r="A94" s="28">
        <f t="shared" si="68"/>
        <v>91</v>
      </c>
      <c r="B94" s="51">
        <f t="shared" ca="1" si="69"/>
        <v>0.43517942825115696</v>
      </c>
      <c r="C94" s="30">
        <f t="shared" ca="1" si="41"/>
        <v>8.0438742154033904E-2</v>
      </c>
      <c r="D94" s="30">
        <f t="shared" ca="1" si="42"/>
        <v>-8.0438742154033904E-2</v>
      </c>
      <c r="E94" s="30">
        <f t="shared" ca="1" si="43"/>
        <v>6.4703912393231514E-3</v>
      </c>
      <c r="F94" s="31">
        <f t="shared" ca="1" si="44"/>
        <v>0.39326039921914935</v>
      </c>
      <c r="G94" s="37">
        <f t="shared" ca="1" si="45"/>
        <v>9.8423052069762738E-3</v>
      </c>
      <c r="H94" s="31">
        <f t="shared" ca="1" si="46"/>
        <v>0.77138504890937987</v>
      </c>
      <c r="I94" s="37">
        <f t="shared" ca="1" si="47"/>
        <v>-2.0573565991540577E-2</v>
      </c>
      <c r="J94" s="31">
        <f t="shared" ca="1" si="48"/>
        <v>0.32595061670185321</v>
      </c>
      <c r="K94" s="37">
        <f t="shared" ca="1" si="49"/>
        <v>1.5256619447329155E-2</v>
      </c>
      <c r="L94" s="31">
        <f t="shared" ca="1" si="50"/>
        <v>0.97347727976594001</v>
      </c>
      <c r="M94" s="37">
        <f t="shared" ca="1" si="51"/>
        <v>-3.682961084074491E-2</v>
      </c>
      <c r="N94" s="31">
        <f t="shared" ca="1" si="52"/>
        <v>0.22574921764214118</v>
      </c>
      <c r="O94" s="37">
        <f t="shared" ca="1" si="53"/>
        <v>2.3316693949766789E-2</v>
      </c>
      <c r="P94" s="31">
        <f t="shared" ca="1" si="54"/>
        <v>0.25807632088282739</v>
      </c>
      <c r="Q94" s="37">
        <f t="shared" ca="1" si="55"/>
        <v>2.0716342427602397E-2</v>
      </c>
      <c r="R94" s="31">
        <f t="shared" ca="1" si="56"/>
        <v>5.8856399098400347E-3</v>
      </c>
      <c r="S94" s="37">
        <f t="shared" ca="1" si="57"/>
        <v>4.100224358803875E-2</v>
      </c>
      <c r="T94" s="31">
        <f t="shared" ca="1" si="58"/>
        <v>1.7442941844818427E-2</v>
      </c>
      <c r="U94" s="37">
        <f t="shared" ca="1" si="59"/>
        <v>4.0072588757694705E-2</v>
      </c>
      <c r="V94" s="31">
        <f t="shared" ca="1" si="60"/>
        <v>0.91881051157823213</v>
      </c>
      <c r="W94" s="37">
        <f t="shared" ca="1" si="61"/>
        <v>-3.2432284770099531E-2</v>
      </c>
      <c r="X94" s="31">
        <f t="shared" ca="1" si="62"/>
        <v>0.71125941757537414</v>
      </c>
      <c r="Y94" s="37">
        <f t="shared" ca="1" si="63"/>
        <v>-1.5737135835815989E-2</v>
      </c>
      <c r="Z94" s="31">
        <f t="shared" ca="1" si="64"/>
        <v>0.31103356987386965</v>
      </c>
      <c r="AA94" s="37">
        <f t="shared" ca="1" si="65"/>
        <v>1.6456527930824975E-2</v>
      </c>
      <c r="AB94" s="31">
        <f t="shared" ca="1" si="66"/>
        <v>0.30196838688391414</v>
      </c>
      <c r="AC94" s="37">
        <f t="shared" ca="1" si="67"/>
        <v>1.7185719847933139E-2</v>
      </c>
    </row>
    <row r="95" spans="1:29" x14ac:dyDescent="0.25">
      <c r="A95" s="28">
        <f t="shared" si="68"/>
        <v>92</v>
      </c>
      <c r="B95" s="51">
        <f t="shared" ca="1" si="69"/>
        <v>0.59459270334119574</v>
      </c>
      <c r="C95" s="30">
        <f t="shared" ca="1" si="41"/>
        <v>7.8974532936004871E-2</v>
      </c>
      <c r="D95" s="30">
        <f t="shared" ca="1" si="42"/>
        <v>7.8974532936004871E-2</v>
      </c>
      <c r="E95" s="30">
        <f t="shared" ca="1" si="43"/>
        <v>6.2369768524601181E-3</v>
      </c>
      <c r="F95" s="31">
        <f t="shared" ca="1" si="44"/>
        <v>0.43517942825115696</v>
      </c>
      <c r="G95" s="37">
        <f t="shared" ca="1" si="45"/>
        <v>-6.352612091574554E-3</v>
      </c>
      <c r="H95" s="31">
        <f t="shared" ca="1" si="46"/>
        <v>0.39326039921914935</v>
      </c>
      <c r="I95" s="37">
        <f t="shared" ca="1" si="47"/>
        <v>-9.6631478305081835E-3</v>
      </c>
      <c r="J95" s="31">
        <f t="shared" ca="1" si="48"/>
        <v>0.77138504890937987</v>
      </c>
      <c r="K95" s="37">
        <f t="shared" ca="1" si="49"/>
        <v>2.0199069770368231E-2</v>
      </c>
      <c r="L95" s="31">
        <f t="shared" ca="1" si="50"/>
        <v>0.32595061670185321</v>
      </c>
      <c r="M95" s="37">
        <f t="shared" ca="1" si="51"/>
        <v>-1.4978906466835713E-2</v>
      </c>
      <c r="N95" s="31">
        <f t="shared" ca="1" si="52"/>
        <v>0.97347727976594001</v>
      </c>
      <c r="O95" s="37">
        <f t="shared" ca="1" si="53"/>
        <v>3.615920931226034E-2</v>
      </c>
      <c r="P95" s="31">
        <f t="shared" ca="1" si="54"/>
        <v>0.22574921764214118</v>
      </c>
      <c r="Q95" s="37">
        <f t="shared" ca="1" si="55"/>
        <v>-2.2892265157110708E-2</v>
      </c>
      <c r="R95" s="31">
        <f t="shared" ca="1" si="56"/>
        <v>0.25807632088282739</v>
      </c>
      <c r="S95" s="37">
        <f t="shared" ca="1" si="57"/>
        <v>-2.0339247277503504E-2</v>
      </c>
      <c r="T95" s="31">
        <f t="shared" ca="1" si="58"/>
        <v>5.8856399098400347E-3</v>
      </c>
      <c r="U95" s="37">
        <f t="shared" ca="1" si="59"/>
        <v>-4.0255888518158194E-2</v>
      </c>
      <c r="V95" s="31">
        <f t="shared" ca="1" si="60"/>
        <v>1.7442941844818427E-2</v>
      </c>
      <c r="W95" s="37">
        <f t="shared" ca="1" si="61"/>
        <v>-3.9343155995842885E-2</v>
      </c>
      <c r="X95" s="31">
        <f t="shared" ca="1" si="62"/>
        <v>0.91881051157823213</v>
      </c>
      <c r="Y95" s="37">
        <f t="shared" ca="1" si="63"/>
        <v>3.1841926827515257E-2</v>
      </c>
      <c r="Z95" s="31">
        <f t="shared" ca="1" si="64"/>
        <v>0.71125941757537414</v>
      </c>
      <c r="AA95" s="37">
        <f t="shared" ca="1" si="65"/>
        <v>1.5450676118282708E-2</v>
      </c>
      <c r="AB95" s="31">
        <f t="shared" ca="1" si="66"/>
        <v>0.31103356987386965</v>
      </c>
      <c r="AC95" s="37">
        <f t="shared" ca="1" si="67"/>
        <v>-1.6156973272860226E-2</v>
      </c>
    </row>
    <row r="96" spans="1:29" x14ac:dyDescent="0.25">
      <c r="A96" s="28">
        <f t="shared" si="68"/>
        <v>93</v>
      </c>
      <c r="B96" s="51">
        <f t="shared" ca="1" si="69"/>
        <v>0.6265672845755188</v>
      </c>
      <c r="C96" s="30">
        <f t="shared" ca="1" si="41"/>
        <v>0.11094911417032793</v>
      </c>
      <c r="D96" s="30">
        <f t="shared" ca="1" si="42"/>
        <v>0.11094911417032793</v>
      </c>
      <c r="E96" s="30">
        <f t="shared" ca="1" si="43"/>
        <v>1.2309705935180463E-2</v>
      </c>
      <c r="F96" s="31">
        <f t="shared" ca="1" si="44"/>
        <v>0.59459270334119574</v>
      </c>
      <c r="G96" s="37">
        <f t="shared" ca="1" si="45"/>
        <v>8.7621544712651288E-3</v>
      </c>
      <c r="H96" s="31">
        <f t="shared" ca="1" si="46"/>
        <v>0.43517942825115696</v>
      </c>
      <c r="I96" s="37">
        <f t="shared" ca="1" si="47"/>
        <v>-8.9246071869654772E-3</v>
      </c>
      <c r="J96" s="31">
        <f t="shared" ca="1" si="48"/>
        <v>0.39326039921914935</v>
      </c>
      <c r="K96" s="37">
        <f t="shared" ca="1" si="49"/>
        <v>-1.3575486324946982E-2</v>
      </c>
      <c r="L96" s="31">
        <f t="shared" ca="1" si="50"/>
        <v>0.77138504890937987</v>
      </c>
      <c r="M96" s="37">
        <f t="shared" ca="1" si="51"/>
        <v>2.8377108604149659E-2</v>
      </c>
      <c r="N96" s="31">
        <f t="shared" ca="1" si="52"/>
        <v>0.32595061670185321</v>
      </c>
      <c r="O96" s="37">
        <f t="shared" ca="1" si="53"/>
        <v>-2.1043447070238416E-2</v>
      </c>
      <c r="P96" s="31">
        <f t="shared" ca="1" si="54"/>
        <v>0.97347727976594001</v>
      </c>
      <c r="Q96" s="37">
        <f t="shared" ca="1" si="55"/>
        <v>5.079906259839042E-2</v>
      </c>
      <c r="R96" s="31">
        <f t="shared" ca="1" si="56"/>
        <v>0.22574921764214118</v>
      </c>
      <c r="S96" s="37">
        <f t="shared" ca="1" si="57"/>
        <v>-3.2160703534540994E-2</v>
      </c>
      <c r="T96" s="31">
        <f t="shared" ca="1" si="58"/>
        <v>0.25807632088282739</v>
      </c>
      <c r="U96" s="37">
        <f t="shared" ca="1" si="59"/>
        <v>-2.8574040066294121E-2</v>
      </c>
      <c r="V96" s="31">
        <f t="shared" ca="1" si="60"/>
        <v>5.8856399098400347E-3</v>
      </c>
      <c r="W96" s="37">
        <f t="shared" ca="1" si="61"/>
        <v>-5.6554372722258842E-2</v>
      </c>
      <c r="X96" s="31">
        <f t="shared" ca="1" si="62"/>
        <v>1.7442941844818427E-2</v>
      </c>
      <c r="Y96" s="37">
        <f t="shared" ca="1" si="63"/>
        <v>-5.5272100310373974E-2</v>
      </c>
      <c r="Z96" s="31">
        <f t="shared" ca="1" si="64"/>
        <v>0.91881051157823213</v>
      </c>
      <c r="AA96" s="37">
        <f t="shared" ca="1" si="65"/>
        <v>4.4733833093409565E-2</v>
      </c>
      <c r="AB96" s="31">
        <f t="shared" ca="1" si="66"/>
        <v>0.71125941757537414</v>
      </c>
      <c r="AC96" s="37">
        <f t="shared" ca="1" si="67"/>
        <v>2.170622306871001E-2</v>
      </c>
    </row>
    <row r="97" spans="1:36" x14ac:dyDescent="0.25">
      <c r="A97" s="28">
        <f t="shared" si="68"/>
        <v>94</v>
      </c>
      <c r="B97" s="51">
        <f t="shared" ca="1" si="69"/>
        <v>0.17042698758104524</v>
      </c>
      <c r="C97" s="30">
        <f t="shared" ca="1" si="41"/>
        <v>0.34519118282414563</v>
      </c>
      <c r="D97" s="30">
        <f t="shared" ca="1" si="42"/>
        <v>-0.34519118282414563</v>
      </c>
      <c r="E97" s="30">
        <f t="shared" ca="1" si="43"/>
        <v>0.11915695269953273</v>
      </c>
      <c r="F97" s="31">
        <f t="shared" ca="1" si="44"/>
        <v>0.6265672845755188</v>
      </c>
      <c r="G97" s="37">
        <f t="shared" ca="1" si="45"/>
        <v>-3.8298655953746673E-2</v>
      </c>
      <c r="H97" s="31">
        <f t="shared" ca="1" si="46"/>
        <v>0.59459270334119574</v>
      </c>
      <c r="I97" s="37">
        <f t="shared" ca="1" si="47"/>
        <v>-2.7261312437163968E-2</v>
      </c>
      <c r="J97" s="31">
        <f t="shared" ca="1" si="48"/>
        <v>0.43517942825115696</v>
      </c>
      <c r="K97" s="37">
        <f t="shared" ca="1" si="49"/>
        <v>2.7766744549037426E-2</v>
      </c>
      <c r="L97" s="31">
        <f t="shared" ca="1" si="50"/>
        <v>0.39326039921914935</v>
      </c>
      <c r="M97" s="37">
        <f t="shared" ca="1" si="51"/>
        <v>4.2236823763435835E-2</v>
      </c>
      <c r="N97" s="31">
        <f t="shared" ca="1" si="52"/>
        <v>0.77138504890937987</v>
      </c>
      <c r="O97" s="37">
        <f t="shared" ca="1" si="53"/>
        <v>-8.8288471318100553E-2</v>
      </c>
      <c r="P97" s="31">
        <f t="shared" ca="1" si="54"/>
        <v>0.32595061670185321</v>
      </c>
      <c r="Q97" s="37">
        <f t="shared" ca="1" si="55"/>
        <v>6.5471567206217288E-2</v>
      </c>
      <c r="R97" s="31">
        <f t="shared" ca="1" si="56"/>
        <v>0.97347727976594001</v>
      </c>
      <c r="S97" s="37">
        <f t="shared" ca="1" si="57"/>
        <v>-0.15804892752704683</v>
      </c>
      <c r="T97" s="31">
        <f t="shared" ca="1" si="58"/>
        <v>0.22574921764214118</v>
      </c>
      <c r="U97" s="37">
        <f t="shared" ca="1" si="59"/>
        <v>0.10006020666827352</v>
      </c>
      <c r="V97" s="31">
        <f t="shared" ca="1" si="60"/>
        <v>0.25807632088282739</v>
      </c>
      <c r="W97" s="37">
        <f t="shared" ca="1" si="61"/>
        <v>8.8901175663342769E-2</v>
      </c>
      <c r="X97" s="31">
        <f t="shared" ca="1" si="62"/>
        <v>5.8856399098400347E-3</v>
      </c>
      <c r="Y97" s="37">
        <f t="shared" ca="1" si="63"/>
        <v>0.17595517512563502</v>
      </c>
      <c r="Z97" s="31">
        <f t="shared" ca="1" si="64"/>
        <v>1.7442941844818427E-2</v>
      </c>
      <c r="AA97" s="37">
        <f t="shared" ca="1" si="65"/>
        <v>0.17196569640044407</v>
      </c>
      <c r="AB97" s="31">
        <f t="shared" ca="1" si="66"/>
        <v>0.91881051157823213</v>
      </c>
      <c r="AC97" s="37">
        <f t="shared" ca="1" si="67"/>
        <v>-0.13917844115515859</v>
      </c>
    </row>
    <row r="98" spans="1:36" x14ac:dyDescent="0.25">
      <c r="A98" s="28">
        <f t="shared" si="68"/>
        <v>95</v>
      </c>
      <c r="B98" s="51">
        <f t="shared" ca="1" si="69"/>
        <v>0.11911755521595013</v>
      </c>
      <c r="C98" s="30">
        <f t="shared" ca="1" si="41"/>
        <v>0.39650061518924073</v>
      </c>
      <c r="D98" s="30">
        <f t="shared" ca="1" si="42"/>
        <v>-0.39650061518924073</v>
      </c>
      <c r="E98" s="30">
        <f t="shared" ca="1" si="43"/>
        <v>0.15721273784544637</v>
      </c>
      <c r="F98" s="31">
        <f t="shared" ca="1" si="44"/>
        <v>0.17042698758104524</v>
      </c>
      <c r="G98" s="37">
        <f t="shared" ca="1" si="45"/>
        <v>0.13686851634767541</v>
      </c>
      <c r="H98" s="31">
        <f t="shared" ca="1" si="46"/>
        <v>0.6265672845755188</v>
      </c>
      <c r="I98" s="37">
        <f t="shared" ca="1" si="47"/>
        <v>-4.3991392023236334E-2</v>
      </c>
      <c r="J98" s="31">
        <f t="shared" ca="1" si="48"/>
        <v>0.59459270334119574</v>
      </c>
      <c r="K98" s="37">
        <f t="shared" ca="1" si="49"/>
        <v>-3.1313450893408888E-2</v>
      </c>
      <c r="L98" s="31">
        <f t="shared" ca="1" si="50"/>
        <v>0.43517942825115696</v>
      </c>
      <c r="M98" s="37">
        <f t="shared" ca="1" si="51"/>
        <v>3.1894010749123153E-2</v>
      </c>
      <c r="N98" s="31">
        <f t="shared" ca="1" si="52"/>
        <v>0.39326039921914935</v>
      </c>
      <c r="O98" s="37">
        <f t="shared" ca="1" si="53"/>
        <v>4.8514931548449818E-2</v>
      </c>
      <c r="P98" s="31">
        <f t="shared" ca="1" si="54"/>
        <v>0.77138504890937987</v>
      </c>
      <c r="Q98" s="37">
        <f t="shared" ca="1" si="55"/>
        <v>-0.10141172467194273</v>
      </c>
      <c r="R98" s="31">
        <f t="shared" ca="1" si="56"/>
        <v>0.32595061670185321</v>
      </c>
      <c r="S98" s="37">
        <f t="shared" ca="1" si="57"/>
        <v>7.5203301724811739E-2</v>
      </c>
      <c r="T98" s="31">
        <f t="shared" ca="1" si="58"/>
        <v>0.97347727976594001</v>
      </c>
      <c r="U98" s="37">
        <f t="shared" ca="1" si="59"/>
        <v>-0.18154141853153488</v>
      </c>
      <c r="V98" s="31">
        <f t="shared" ca="1" si="60"/>
        <v>0.22574921764214118</v>
      </c>
      <c r="W98" s="37">
        <f t="shared" ca="1" si="61"/>
        <v>0.11493321809481016</v>
      </c>
      <c r="X98" s="31">
        <f t="shared" ca="1" si="62"/>
        <v>0.25807632088282739</v>
      </c>
      <c r="Y98" s="37">
        <f t="shared" ca="1" si="63"/>
        <v>0.10211550177259199</v>
      </c>
      <c r="Z98" s="31">
        <f t="shared" ca="1" si="64"/>
        <v>5.8856399098400347E-3</v>
      </c>
      <c r="AA98" s="37">
        <f t="shared" ca="1" si="65"/>
        <v>0.20210926192337503</v>
      </c>
      <c r="AB98" s="31">
        <f t="shared" ca="1" si="66"/>
        <v>1.7442941844818427E-2</v>
      </c>
      <c r="AC98" s="37">
        <f t="shared" ca="1" si="67"/>
        <v>0.19752678459622827</v>
      </c>
    </row>
    <row r="99" spans="1:36" x14ac:dyDescent="0.25">
      <c r="A99" s="28">
        <f t="shared" si="68"/>
        <v>96</v>
      </c>
      <c r="B99" s="51">
        <f t="shared" ca="1" si="69"/>
        <v>0.73383310700080284</v>
      </c>
      <c r="C99" s="30">
        <f t="shared" ca="1" si="41"/>
        <v>0.21821493659561197</v>
      </c>
      <c r="D99" s="30">
        <f t="shared" ca="1" si="42"/>
        <v>0.21821493659561197</v>
      </c>
      <c r="E99" s="30">
        <f t="shared" ca="1" si="43"/>
        <v>4.7617758553426953E-2</v>
      </c>
      <c r="F99" s="31">
        <f t="shared" ca="1" si="44"/>
        <v>0.11911755521595013</v>
      </c>
      <c r="G99" s="37">
        <f t="shared" ca="1" si="45"/>
        <v>-8.6522356603641312E-2</v>
      </c>
      <c r="H99" s="31">
        <f t="shared" ca="1" si="46"/>
        <v>0.17042698758104524</v>
      </c>
      <c r="I99" s="37">
        <f t="shared" ca="1" si="47"/>
        <v>-7.5325872073335243E-2</v>
      </c>
      <c r="J99" s="31">
        <f t="shared" ca="1" si="48"/>
        <v>0.6265672845755188</v>
      </c>
      <c r="K99" s="37">
        <f t="shared" ca="1" si="49"/>
        <v>2.4210753914017426E-2</v>
      </c>
      <c r="L99" s="31">
        <f t="shared" ca="1" si="50"/>
        <v>0.59459270334119574</v>
      </c>
      <c r="M99" s="37">
        <f t="shared" ca="1" si="51"/>
        <v>1.7233422697298374E-2</v>
      </c>
      <c r="N99" s="31">
        <f t="shared" ca="1" si="52"/>
        <v>0.43517942825115696</v>
      </c>
      <c r="O99" s="37">
        <f t="shared" ca="1" si="53"/>
        <v>-1.7552935018973287E-2</v>
      </c>
      <c r="P99" s="31">
        <f t="shared" ca="1" si="54"/>
        <v>0.39326039921914935</v>
      </c>
      <c r="Q99" s="37">
        <f t="shared" ca="1" si="55"/>
        <v>-2.6700293281342449E-2</v>
      </c>
      <c r="R99" s="31">
        <f t="shared" ca="1" si="56"/>
        <v>0.77138504890937987</v>
      </c>
      <c r="S99" s="37">
        <f t="shared" ca="1" si="57"/>
        <v>5.5812153176049192E-2</v>
      </c>
      <c r="T99" s="31">
        <f t="shared" ca="1" si="58"/>
        <v>0.32595061670185321</v>
      </c>
      <c r="U99" s="37">
        <f t="shared" ca="1" si="59"/>
        <v>-4.1388293205618654E-2</v>
      </c>
      <c r="V99" s="31">
        <f t="shared" ca="1" si="60"/>
        <v>0.97347727976594001</v>
      </c>
      <c r="W99" s="37">
        <f t="shared" ca="1" si="61"/>
        <v>9.9911696518879239E-2</v>
      </c>
      <c r="X99" s="31">
        <f t="shared" ca="1" si="62"/>
        <v>0.22574921764214118</v>
      </c>
      <c r="Y99" s="37">
        <f t="shared" ca="1" si="63"/>
        <v>-6.3253735148225326E-2</v>
      </c>
      <c r="Z99" s="31">
        <f t="shared" ca="1" si="64"/>
        <v>0.25807632088282739</v>
      </c>
      <c r="AA99" s="37">
        <f t="shared" ca="1" si="65"/>
        <v>-5.6199478364239185E-2</v>
      </c>
      <c r="AB99" s="31">
        <f t="shared" ca="1" si="66"/>
        <v>5.8856399098400347E-3</v>
      </c>
      <c r="AC99" s="37">
        <f t="shared" ca="1" si="67"/>
        <v>-0.11123125182276383</v>
      </c>
    </row>
    <row r="100" spans="1:36" x14ac:dyDescent="0.25">
      <c r="A100" s="28">
        <f t="shared" si="68"/>
        <v>97</v>
      </c>
      <c r="B100" s="51">
        <f t="shared" ca="1" si="69"/>
        <v>0.20902477373899508</v>
      </c>
      <c r="C100" s="30">
        <f t="shared" ca="1" si="41"/>
        <v>0.30659339666619578</v>
      </c>
      <c r="D100" s="30">
        <f t="shared" ca="1" si="42"/>
        <v>-0.30659339666619578</v>
      </c>
      <c r="E100" s="30">
        <f t="shared" ca="1" si="43"/>
        <v>9.3999510879315268E-2</v>
      </c>
      <c r="F100" s="31">
        <f t="shared" ca="1" si="44"/>
        <v>0.73383310700080284</v>
      </c>
      <c r="G100" s="37">
        <f t="shared" ca="1" si="45"/>
        <v>-6.6903258614147226E-2</v>
      </c>
      <c r="H100" s="31">
        <f t="shared" ca="1" si="46"/>
        <v>0.11911755521595013</v>
      </c>
      <c r="I100" s="37">
        <f t="shared" ca="1" si="47"/>
        <v>0.12156447039110553</v>
      </c>
      <c r="J100" s="31">
        <f t="shared" ca="1" si="48"/>
        <v>0.17042698758104524</v>
      </c>
      <c r="K100" s="37">
        <f t="shared" ca="1" si="49"/>
        <v>0.1058333372412766</v>
      </c>
      <c r="L100" s="31">
        <f t="shared" ca="1" si="50"/>
        <v>0.6265672845755188</v>
      </c>
      <c r="M100" s="37">
        <f t="shared" ca="1" si="51"/>
        <v>-3.4016265770586397E-2</v>
      </c>
      <c r="N100" s="31">
        <f t="shared" ca="1" si="52"/>
        <v>0.59459270334119574</v>
      </c>
      <c r="O100" s="37">
        <f t="shared" ca="1" si="53"/>
        <v>-2.4213070302976085E-2</v>
      </c>
      <c r="P100" s="31">
        <f t="shared" ca="1" si="54"/>
        <v>0.43517942825115696</v>
      </c>
      <c r="Q100" s="37">
        <f t="shared" ca="1" si="55"/>
        <v>2.4661987180561562E-2</v>
      </c>
      <c r="R100" s="31">
        <f t="shared" ca="1" si="56"/>
        <v>0.39326039921914935</v>
      </c>
      <c r="S100" s="37">
        <f t="shared" ca="1" si="57"/>
        <v>3.7514084676433648E-2</v>
      </c>
      <c r="T100" s="31">
        <f t="shared" ca="1" si="58"/>
        <v>0.77138504890937987</v>
      </c>
      <c r="U100" s="37">
        <f t="shared" ca="1" si="59"/>
        <v>-7.8416436035309525E-2</v>
      </c>
      <c r="V100" s="31">
        <f t="shared" ca="1" si="60"/>
        <v>0.32595061670185321</v>
      </c>
      <c r="W100" s="37">
        <f t="shared" ca="1" si="61"/>
        <v>5.815081952727439E-2</v>
      </c>
      <c r="X100" s="31">
        <f t="shared" ca="1" si="62"/>
        <v>0.97347727976594001</v>
      </c>
      <c r="Y100" s="37">
        <f t="shared" ca="1" si="63"/>
        <v>-0.14037657953347127</v>
      </c>
      <c r="Z100" s="31">
        <f t="shared" ca="1" si="64"/>
        <v>0.22574921764214118</v>
      </c>
      <c r="AA100" s="37">
        <f t="shared" ca="1" si="65"/>
        <v>8.8871906815696469E-2</v>
      </c>
      <c r="AB100" s="31">
        <f t="shared" ca="1" si="66"/>
        <v>0.25807632088282739</v>
      </c>
      <c r="AC100" s="37">
        <f t="shared" ca="1" si="67"/>
        <v>7.8960630428755688E-2</v>
      </c>
    </row>
    <row r="101" spans="1:36" x14ac:dyDescent="0.25">
      <c r="A101" s="28">
        <f t="shared" si="68"/>
        <v>98</v>
      </c>
      <c r="B101" s="51">
        <f t="shared" ca="1" si="69"/>
        <v>0.48428376934819828</v>
      </c>
      <c r="C101" s="30">
        <f t="shared" ca="1" si="41"/>
        <v>3.1334401056992589E-2</v>
      </c>
      <c r="D101" s="30">
        <f t="shared" ca="1" si="42"/>
        <v>-3.1334401056992589E-2</v>
      </c>
      <c r="E101" s="30">
        <f t="shared" ca="1" si="43"/>
        <v>9.8184468960045828E-4</v>
      </c>
      <c r="F101" s="31">
        <f t="shared" ca="1" si="44"/>
        <v>0.20902477373899508</v>
      </c>
      <c r="G101" s="37">
        <f t="shared" ca="1" si="45"/>
        <v>9.6069204525641924E-3</v>
      </c>
      <c r="H101" s="31">
        <f t="shared" ca="1" si="46"/>
        <v>0.73383310700080284</v>
      </c>
      <c r="I101" s="37">
        <f t="shared" ca="1" si="47"/>
        <v>-6.8376343399131146E-3</v>
      </c>
      <c r="J101" s="31">
        <f t="shared" ca="1" si="48"/>
        <v>0.11911755521595013</v>
      </c>
      <c r="K101" s="37">
        <f t="shared" ca="1" si="49"/>
        <v>1.2424109295683957E-2</v>
      </c>
      <c r="L101" s="31">
        <f t="shared" ca="1" si="50"/>
        <v>0.17042698758104524</v>
      </c>
      <c r="M101" s="37">
        <f t="shared" ca="1" si="51"/>
        <v>1.0816358963949431E-2</v>
      </c>
      <c r="N101" s="31">
        <f t="shared" ca="1" si="52"/>
        <v>0.6265672845755188</v>
      </c>
      <c r="O101" s="37">
        <f t="shared" ca="1" si="53"/>
        <v>-3.4765240403311151E-3</v>
      </c>
      <c r="P101" s="31">
        <f t="shared" ca="1" si="54"/>
        <v>0.59459270334119574</v>
      </c>
      <c r="Q101" s="37">
        <f t="shared" ca="1" si="55"/>
        <v>-2.4746196883054469E-3</v>
      </c>
      <c r="R101" s="31">
        <f t="shared" ca="1" si="56"/>
        <v>0.43517942825115696</v>
      </c>
      <c r="S101" s="37">
        <f t="shared" ca="1" si="57"/>
        <v>2.5204998071745141E-3</v>
      </c>
      <c r="T101" s="31">
        <f t="shared" ca="1" si="58"/>
        <v>0.39326039921914935</v>
      </c>
      <c r="U101" s="37">
        <f t="shared" ca="1" si="59"/>
        <v>3.8340074747831568E-3</v>
      </c>
      <c r="V101" s="31">
        <f t="shared" ca="1" si="60"/>
        <v>0.77138504890937987</v>
      </c>
      <c r="W101" s="37">
        <f t="shared" ca="1" si="61"/>
        <v>-8.0143019481453553E-3</v>
      </c>
      <c r="X101" s="31">
        <f t="shared" ca="1" si="62"/>
        <v>0.32595061670185321</v>
      </c>
      <c r="Y101" s="37">
        <f t="shared" ca="1" si="63"/>
        <v>5.9431191952390621E-3</v>
      </c>
      <c r="Z101" s="31">
        <f t="shared" ca="1" si="64"/>
        <v>0.97347727976594001</v>
      </c>
      <c r="AA101" s="37">
        <f t="shared" ca="1" si="65"/>
        <v>-1.4346740960307143E-2</v>
      </c>
      <c r="AB101" s="31">
        <f t="shared" ca="1" si="66"/>
        <v>0.22574921764214118</v>
      </c>
      <c r="AC101" s="37">
        <f t="shared" ca="1" si="67"/>
        <v>9.0828700198478385E-3</v>
      </c>
    </row>
    <row r="102" spans="1:36" x14ac:dyDescent="0.25">
      <c r="A102" s="28">
        <f t="shared" si="68"/>
        <v>99</v>
      </c>
      <c r="B102" s="51">
        <f t="shared" ca="1" si="69"/>
        <v>0.40055634103254556</v>
      </c>
      <c r="C102" s="30">
        <f t="shared" ca="1" si="41"/>
        <v>0.11506182937264531</v>
      </c>
      <c r="D102" s="30">
        <f t="shared" ca="1" si="42"/>
        <v>-0.11506182937264531</v>
      </c>
      <c r="E102" s="30">
        <f t="shared" ca="1" si="43"/>
        <v>1.3239224578579742E-2</v>
      </c>
      <c r="F102" s="31">
        <f t="shared" ca="1" si="44"/>
        <v>0.48428376934819828</v>
      </c>
      <c r="G102" s="37">
        <f t="shared" ca="1" si="45"/>
        <v>3.6053935079137182E-3</v>
      </c>
      <c r="H102" s="31">
        <f t="shared" ca="1" si="46"/>
        <v>0.20902477373899508</v>
      </c>
      <c r="I102" s="37">
        <f t="shared" ca="1" si="47"/>
        <v>3.5277197093985579E-2</v>
      </c>
      <c r="J102" s="31">
        <f t="shared" ca="1" si="48"/>
        <v>0.73383310700080284</v>
      </c>
      <c r="K102" s="37">
        <f t="shared" ca="1" si="49"/>
        <v>-2.5108209801126921E-2</v>
      </c>
      <c r="L102" s="31">
        <f t="shared" ca="1" si="50"/>
        <v>0.11911755521595013</v>
      </c>
      <c r="M102" s="37">
        <f t="shared" ca="1" si="51"/>
        <v>4.5622086131053313E-2</v>
      </c>
      <c r="N102" s="31">
        <f t="shared" ca="1" si="52"/>
        <v>0.17042698758104524</v>
      </c>
      <c r="O102" s="37">
        <f t="shared" ca="1" si="53"/>
        <v>3.9718328979053454E-2</v>
      </c>
      <c r="P102" s="31">
        <f t="shared" ca="1" si="54"/>
        <v>0.6265672845755188</v>
      </c>
      <c r="Q102" s="37">
        <f t="shared" ca="1" si="55"/>
        <v>-1.2766008043712416E-2</v>
      </c>
      <c r="R102" s="31">
        <f t="shared" ca="1" si="56"/>
        <v>0.59459270334119574</v>
      </c>
      <c r="S102" s="37">
        <f t="shared" ca="1" si="57"/>
        <v>-9.0869542334669502E-3</v>
      </c>
      <c r="T102" s="31">
        <f t="shared" ca="1" si="58"/>
        <v>0.43517942825115696</v>
      </c>
      <c r="U102" s="37">
        <f t="shared" ca="1" si="59"/>
        <v>9.2554288246776608E-3</v>
      </c>
      <c r="V102" s="31">
        <f t="shared" ca="1" si="60"/>
        <v>0.39326039921914935</v>
      </c>
      <c r="W102" s="37">
        <f t="shared" ca="1" si="61"/>
        <v>1.4078708990625485E-2</v>
      </c>
      <c r="X102" s="31">
        <f t="shared" ca="1" si="62"/>
        <v>0.77138504890937987</v>
      </c>
      <c r="Y102" s="37">
        <f t="shared" ca="1" si="63"/>
        <v>-2.9429004933623097E-2</v>
      </c>
      <c r="Z102" s="31">
        <f t="shared" ca="1" si="64"/>
        <v>0.32595061670185321</v>
      </c>
      <c r="AA102" s="37">
        <f t="shared" ca="1" si="65"/>
        <v>2.1823495701740477E-2</v>
      </c>
      <c r="AB102" s="31">
        <f t="shared" ca="1" si="66"/>
        <v>0.97347727976594001</v>
      </c>
      <c r="AC102" s="37">
        <f t="shared" ca="1" si="67"/>
        <v>-5.2682106717977864E-2</v>
      </c>
    </row>
    <row r="103" spans="1:36" x14ac:dyDescent="0.25">
      <c r="A103" s="28">
        <f t="shared" si="68"/>
        <v>100</v>
      </c>
      <c r="B103" s="51">
        <f t="shared" ca="1" si="69"/>
        <v>0.5530106801428295</v>
      </c>
      <c r="C103" s="30">
        <f t="shared" ca="1" si="41"/>
        <v>3.7392509737638635E-2</v>
      </c>
      <c r="D103" s="30">
        <f t="shared" ca="1" si="42"/>
        <v>3.7392509737638635E-2</v>
      </c>
      <c r="E103" s="30">
        <f t="shared" ca="1" si="43"/>
        <v>1.3981997844794002E-3</v>
      </c>
      <c r="F103" s="31">
        <f t="shared" ca="1" si="44"/>
        <v>0.40055634103254556</v>
      </c>
      <c r="G103" s="37">
        <f t="shared" ca="1" si="45"/>
        <v>-4.3024505752471548E-3</v>
      </c>
      <c r="H103" s="31">
        <f t="shared" ca="1" si="46"/>
        <v>0.48428376934819828</v>
      </c>
      <c r="I103" s="37">
        <f t="shared" ca="1" si="47"/>
        <v>-1.1716718966466697E-3</v>
      </c>
      <c r="J103" s="31">
        <f t="shared" ca="1" si="48"/>
        <v>0.20902477373899508</v>
      </c>
      <c r="K103" s="37">
        <f t="shared" ca="1" si="49"/>
        <v>-1.146429657033643E-2</v>
      </c>
      <c r="L103" s="31">
        <f t="shared" ca="1" si="50"/>
        <v>0.73383310700080284</v>
      </c>
      <c r="M103" s="37">
        <f t="shared" ca="1" si="51"/>
        <v>8.1596041415496184E-3</v>
      </c>
      <c r="N103" s="31">
        <f t="shared" ca="1" si="52"/>
        <v>0.11911755521595013</v>
      </c>
      <c r="O103" s="37">
        <f t="shared" ca="1" si="53"/>
        <v>-1.4826153114443394E-2</v>
      </c>
      <c r="P103" s="31">
        <f t="shared" ca="1" si="54"/>
        <v>0.17042698758104524</v>
      </c>
      <c r="Q103" s="37">
        <f t="shared" ca="1" si="55"/>
        <v>-1.2907564665098863E-2</v>
      </c>
      <c r="R103" s="31">
        <f t="shared" ca="1" si="56"/>
        <v>0.6265672845755188</v>
      </c>
      <c r="S103" s="37">
        <f t="shared" ca="1" si="57"/>
        <v>4.1486658319963678E-3</v>
      </c>
      <c r="T103" s="31">
        <f t="shared" ca="1" si="58"/>
        <v>0.59459270334119574</v>
      </c>
      <c r="U103" s="37">
        <f t="shared" ca="1" si="59"/>
        <v>2.9530559918350251E-3</v>
      </c>
      <c r="V103" s="31">
        <f t="shared" ca="1" si="60"/>
        <v>0.43517942825115696</v>
      </c>
      <c r="W103" s="37">
        <f t="shared" ca="1" si="61"/>
        <v>-3.007806449278116E-3</v>
      </c>
      <c r="X103" s="31">
        <f t="shared" ca="1" si="62"/>
        <v>0.39326039921914935</v>
      </c>
      <c r="Y103" s="37">
        <f t="shared" ca="1" si="63"/>
        <v>-4.5752641505498173E-3</v>
      </c>
      <c r="Z103" s="31">
        <f t="shared" ca="1" si="64"/>
        <v>0.77138504890937987</v>
      </c>
      <c r="AA103" s="37">
        <f t="shared" ca="1" si="65"/>
        <v>9.5637654950333252E-3</v>
      </c>
      <c r="AB103" s="31">
        <f t="shared" ca="1" si="66"/>
        <v>0.32595061670185321</v>
      </c>
      <c r="AC103" s="37">
        <f t="shared" ca="1" si="67"/>
        <v>-7.0921458487661522E-3</v>
      </c>
    </row>
    <row r="105" spans="1:36" x14ac:dyDescent="0.25">
      <c r="B105" s="11">
        <f ca="1">AVERAGE(B4,B16,B28,B40,B52,B64,B76,B88,B100)</f>
        <v>0.5099034868260941</v>
      </c>
    </row>
    <row r="106" spans="1:36" x14ac:dyDescent="0.25">
      <c r="B106" s="11">
        <f ca="1">AVERAGE(B5,B17,B29,B41,B53,B65,B77,B89,B101)</f>
        <v>0.56474100737476762</v>
      </c>
    </row>
    <row r="107" spans="1:36" x14ac:dyDescent="0.25">
      <c r="B107" s="11">
        <f t="shared" ref="B107:B108" ca="1" si="70">AVERAGE(B6,B18,B30,B42,B54,B66,B78,B90,B102)</f>
        <v>0.49720605103184595</v>
      </c>
    </row>
    <row r="108" spans="1:36" x14ac:dyDescent="0.25">
      <c r="B108" s="11">
        <f t="shared" ca="1" si="70"/>
        <v>0.56368410709723704</v>
      </c>
    </row>
    <row r="109" spans="1:36" x14ac:dyDescent="0.25">
      <c r="B109" s="11">
        <f ca="1">AVERAGE(B8,B20,B32,B44,B56,B68,B80,B92)</f>
        <v>0.67134654137863525</v>
      </c>
    </row>
    <row r="110" spans="1:36" x14ac:dyDescent="0.25">
      <c r="B110" s="11">
        <f t="shared" ref="B110:B116" ca="1" si="71">AVERAGE(B9,B21,B33,B45,B57,B69,B81,B93)</f>
        <v>0.6450025890423835</v>
      </c>
      <c r="AJ110">
        <v>-32247.333779382338</v>
      </c>
    </row>
    <row r="111" spans="1:36" x14ac:dyDescent="0.25">
      <c r="B111" s="11">
        <f t="shared" ca="1" si="71"/>
        <v>0.53730225864624448</v>
      </c>
    </row>
    <row r="112" spans="1:36" x14ac:dyDescent="0.25">
      <c r="B112" s="11">
        <f t="shared" ca="1" si="71"/>
        <v>0.35123611082970385</v>
      </c>
    </row>
    <row r="113" spans="2:2" x14ac:dyDescent="0.25">
      <c r="B113" s="11">
        <f t="shared" ca="1" si="71"/>
        <v>0.59257351674495773</v>
      </c>
    </row>
    <row r="114" spans="2:2" x14ac:dyDescent="0.25">
      <c r="B114" s="11">
        <f t="shared" ca="1" si="71"/>
        <v>0.40129886808091375</v>
      </c>
    </row>
    <row r="115" spans="2:2" x14ac:dyDescent="0.25">
      <c r="B115" s="11">
        <f t="shared" ca="1" si="71"/>
        <v>0.47720709853699239</v>
      </c>
    </row>
    <row r="116" spans="2:2" x14ac:dyDescent="0.25">
      <c r="B116" s="11">
        <f t="shared" ca="1" si="71"/>
        <v>0.36678366293386366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80BD-1DC8-4A6D-A41D-E526454CF46A}">
  <dimension ref="A1:BM116"/>
  <sheetViews>
    <sheetView showGridLines="0" zoomScale="90" zoomScaleNormal="90" workbookViewId="0">
      <selection activeCell="AZ19" sqref="AZ19"/>
    </sheetView>
  </sheetViews>
  <sheetFormatPr defaultRowHeight="15" outlineLevelCol="1" x14ac:dyDescent="0.25"/>
  <cols>
    <col min="1" max="1" width="5.28515625" customWidth="1"/>
    <col min="2" max="2" width="6.5703125" style="49" customWidth="1"/>
    <col min="3" max="4" width="6.5703125" style="1" customWidth="1"/>
    <col min="5" max="5" width="7.140625" style="1" bestFit="1" customWidth="1"/>
    <col min="6" max="6" width="6.140625" style="1" customWidth="1"/>
    <col min="7" max="7" width="7" style="1" customWidth="1"/>
    <col min="8" max="8" width="6.28515625" style="1" hidden="1" customWidth="1" outlineLevel="1"/>
    <col min="9" max="9" width="7" style="1" hidden="1" customWidth="1" outlineLevel="1"/>
    <col min="10" max="10" width="6.28515625" style="1" hidden="1" customWidth="1" outlineLevel="1"/>
    <col min="11" max="11" width="7" style="1" hidden="1" customWidth="1" outlineLevel="1"/>
    <col min="12" max="12" width="6.28515625" style="1" hidden="1" customWidth="1" outlineLevel="1"/>
    <col min="13" max="13" width="7" style="1" hidden="1" customWidth="1" outlineLevel="1"/>
    <col min="14" max="14" width="6.28515625" style="1" hidden="1" customWidth="1" outlineLevel="1"/>
    <col min="15" max="15" width="7" style="1" hidden="1" customWidth="1" outlineLevel="1"/>
    <col min="16" max="16" width="6.28515625" style="1" hidden="1" customWidth="1" outlineLevel="1"/>
    <col min="17" max="17" width="7" style="1" hidden="1" customWidth="1" outlineLevel="1"/>
    <col min="18" max="18" width="6.28515625" style="1" hidden="1" customWidth="1" outlineLevel="1"/>
    <col min="19" max="19" width="7" style="1" hidden="1" customWidth="1" outlineLevel="1"/>
    <col min="20" max="20" width="6.28515625" style="1" hidden="1" customWidth="1" outlineLevel="1"/>
    <col min="21" max="21" width="7" style="1" hidden="1" customWidth="1" outlineLevel="1"/>
    <col min="22" max="22" width="6.28515625" style="1" hidden="1" customWidth="1" outlineLevel="1"/>
    <col min="23" max="23" width="7" style="1" hidden="1" customWidth="1" outlineLevel="1"/>
    <col min="24" max="24" width="6.28515625" style="1" hidden="1" customWidth="1" outlineLevel="1"/>
    <col min="25" max="25" width="7" style="1" hidden="1" customWidth="1" outlineLevel="1"/>
    <col min="26" max="26" width="6.28515625" style="1" hidden="1" customWidth="1" outlineLevel="1"/>
    <col min="27" max="27" width="7" style="1" hidden="1" customWidth="1" outlineLevel="1"/>
    <col min="28" max="28" width="6.28515625" style="1" hidden="1" customWidth="1" outlineLevel="1"/>
    <col min="29" max="29" width="7" style="1" hidden="1" customWidth="1" outlineLevel="1"/>
    <col min="30" max="30" width="7.140625" customWidth="1" collapsed="1"/>
    <col min="31" max="31" width="6.85546875" customWidth="1"/>
    <col min="32" max="33" width="8.42578125" customWidth="1"/>
    <col min="44" max="44" width="7.140625" customWidth="1"/>
    <col min="54" max="65" width="5.5703125" customWidth="1"/>
  </cols>
  <sheetData>
    <row r="1" spans="1:34" x14ac:dyDescent="0.25">
      <c r="AH1">
        <v>1</v>
      </c>
    </row>
    <row r="2" spans="1:34" x14ac:dyDescent="0.25">
      <c r="C2" s="1" t="s">
        <v>21</v>
      </c>
      <c r="E2" s="8" t="s">
        <v>22</v>
      </c>
      <c r="F2" s="42"/>
      <c r="G2" s="43" t="s">
        <v>32</v>
      </c>
      <c r="H2" s="42"/>
      <c r="I2" s="43" t="s">
        <v>34</v>
      </c>
      <c r="J2" s="42"/>
      <c r="K2" s="43" t="s">
        <v>49</v>
      </c>
      <c r="L2" s="42"/>
      <c r="M2" s="43" t="s">
        <v>50</v>
      </c>
      <c r="N2" s="42"/>
      <c r="O2" s="43" t="s">
        <v>51</v>
      </c>
      <c r="P2" s="42"/>
      <c r="Q2" s="43" t="s">
        <v>52</v>
      </c>
      <c r="R2" s="42"/>
      <c r="S2" s="43" t="s">
        <v>53</v>
      </c>
      <c r="T2" s="42"/>
      <c r="U2" s="43" t="s">
        <v>55</v>
      </c>
      <c r="V2" s="42"/>
      <c r="W2" s="43" t="s">
        <v>56</v>
      </c>
      <c r="X2" s="42"/>
      <c r="Y2" s="43" t="s">
        <v>58</v>
      </c>
      <c r="Z2" s="42"/>
      <c r="AA2" s="43" t="s">
        <v>60</v>
      </c>
      <c r="AB2" s="42"/>
      <c r="AC2" s="43" t="s">
        <v>62</v>
      </c>
    </row>
    <row r="3" spans="1:34" ht="15.75" thickBot="1" x14ac:dyDescent="0.3">
      <c r="B3" s="7" t="s">
        <v>0</v>
      </c>
      <c r="C3" s="7" t="s">
        <v>18</v>
      </c>
      <c r="D3" s="7" t="s">
        <v>24</v>
      </c>
      <c r="E3" s="7" t="s">
        <v>19</v>
      </c>
      <c r="F3" s="44" t="s">
        <v>25</v>
      </c>
      <c r="G3" s="45" t="s">
        <v>33</v>
      </c>
      <c r="H3" s="44" t="s">
        <v>26</v>
      </c>
      <c r="I3" s="45" t="s">
        <v>33</v>
      </c>
      <c r="J3" s="44" t="s">
        <v>27</v>
      </c>
      <c r="K3" s="45" t="s">
        <v>33</v>
      </c>
      <c r="L3" s="44" t="s">
        <v>28</v>
      </c>
      <c r="M3" s="45" t="s">
        <v>33</v>
      </c>
      <c r="N3" s="44" t="s">
        <v>29</v>
      </c>
      <c r="O3" s="45" t="s">
        <v>33</v>
      </c>
      <c r="P3" s="44" t="s">
        <v>30</v>
      </c>
      <c r="Q3" s="45" t="s">
        <v>33</v>
      </c>
      <c r="R3" s="44" t="s">
        <v>31</v>
      </c>
      <c r="S3" s="45" t="s">
        <v>33</v>
      </c>
      <c r="T3" s="44" t="s">
        <v>54</v>
      </c>
      <c r="U3" s="45" t="s">
        <v>33</v>
      </c>
      <c r="V3" s="44" t="s">
        <v>57</v>
      </c>
      <c r="W3" s="45" t="s">
        <v>33</v>
      </c>
      <c r="X3" s="44" t="s">
        <v>59</v>
      </c>
      <c r="Y3" s="45" t="s">
        <v>33</v>
      </c>
      <c r="Z3" s="44" t="s">
        <v>61</v>
      </c>
      <c r="AA3" s="45" t="s">
        <v>33</v>
      </c>
      <c r="AB3" s="44" t="s">
        <v>63</v>
      </c>
      <c r="AC3" s="45" t="s">
        <v>33</v>
      </c>
    </row>
    <row r="4" spans="1:34" x14ac:dyDescent="0.25">
      <c r="A4" s="24">
        <v>1</v>
      </c>
      <c r="B4" s="50">
        <v>-0.5074472251212665</v>
      </c>
      <c r="C4" s="26">
        <f t="shared" ref="C4:C67" si="0">ABS(B4-$AF$4)</f>
        <v>0.53360985415996798</v>
      </c>
      <c r="D4" s="26">
        <f t="shared" ref="D4:D67" si="1">B4-$AF$4</f>
        <v>-0.53360985415996798</v>
      </c>
      <c r="E4" s="26">
        <f t="shared" ref="E4:E67" si="2">(B4-$AF$4)^2</f>
        <v>0.28473947645662229</v>
      </c>
      <c r="F4" s="52">
        <v>0</v>
      </c>
      <c r="G4" s="53">
        <v>0</v>
      </c>
      <c r="H4" s="52">
        <v>0</v>
      </c>
      <c r="I4" s="53">
        <v>0</v>
      </c>
      <c r="J4" s="52">
        <v>0</v>
      </c>
      <c r="K4" s="53">
        <v>0</v>
      </c>
      <c r="L4" s="52">
        <v>0</v>
      </c>
      <c r="M4" s="53">
        <v>0</v>
      </c>
      <c r="N4" s="52">
        <v>0</v>
      </c>
      <c r="O4" s="53">
        <v>0</v>
      </c>
      <c r="P4" s="52">
        <v>0</v>
      </c>
      <c r="Q4" s="53">
        <v>0</v>
      </c>
      <c r="R4" s="52">
        <v>0</v>
      </c>
      <c r="S4" s="53">
        <v>0</v>
      </c>
      <c r="T4" s="52">
        <v>0</v>
      </c>
      <c r="U4" s="53">
        <v>0</v>
      </c>
      <c r="V4" s="52">
        <v>0</v>
      </c>
      <c r="W4" s="53">
        <v>0</v>
      </c>
      <c r="X4" s="52">
        <v>0</v>
      </c>
      <c r="Y4" s="53">
        <v>0</v>
      </c>
      <c r="Z4" s="52">
        <v>0</v>
      </c>
      <c r="AA4" s="53">
        <v>0</v>
      </c>
      <c r="AB4" s="52">
        <v>0</v>
      </c>
      <c r="AC4" s="53">
        <v>0</v>
      </c>
      <c r="AE4" s="3" t="s">
        <v>1</v>
      </c>
      <c r="AF4" s="5">
        <f>AVERAGE($B$4:$B$103)</f>
        <v>2.6162629038701448E-2</v>
      </c>
    </row>
    <row r="5" spans="1:34" x14ac:dyDescent="0.25">
      <c r="A5" s="28">
        <v>2</v>
      </c>
      <c r="B5" s="51">
        <v>0.112539193174098</v>
      </c>
      <c r="C5" s="30">
        <f t="shared" si="0"/>
        <v>8.6376564135396544E-2</v>
      </c>
      <c r="D5" s="30">
        <f t="shared" si="1"/>
        <v>8.6376564135396544E-2</v>
      </c>
      <c r="E5" s="30">
        <f t="shared" si="2"/>
        <v>7.4609108318362729E-3</v>
      </c>
      <c r="F5" s="31">
        <f>B4</f>
        <v>-0.5074472251212665</v>
      </c>
      <c r="G5" s="37">
        <f t="shared" ref="G5:G68" si="3">$D5*(F5-$AF$4)</f>
        <v>-4.6091385791128071E-2</v>
      </c>
      <c r="H5" s="54">
        <v>0</v>
      </c>
      <c r="I5" s="55">
        <v>0</v>
      </c>
      <c r="J5" s="54">
        <v>0</v>
      </c>
      <c r="K5" s="55">
        <v>0</v>
      </c>
      <c r="L5" s="54">
        <v>0</v>
      </c>
      <c r="M5" s="55">
        <v>0</v>
      </c>
      <c r="N5" s="54">
        <v>0</v>
      </c>
      <c r="O5" s="55">
        <v>0</v>
      </c>
      <c r="P5" s="54">
        <v>0</v>
      </c>
      <c r="Q5" s="55">
        <v>0</v>
      </c>
      <c r="R5" s="54">
        <v>0</v>
      </c>
      <c r="S5" s="55">
        <v>0</v>
      </c>
      <c r="T5" s="54">
        <v>0</v>
      </c>
      <c r="U5" s="55">
        <v>0</v>
      </c>
      <c r="V5" s="54">
        <v>0</v>
      </c>
      <c r="W5" s="55">
        <v>0</v>
      </c>
      <c r="X5" s="54">
        <v>0</v>
      </c>
      <c r="Y5" s="55">
        <v>0</v>
      </c>
      <c r="Z5" s="54">
        <v>0</v>
      </c>
      <c r="AA5" s="55">
        <v>0</v>
      </c>
      <c r="AB5" s="54">
        <v>0</v>
      </c>
      <c r="AC5" s="55">
        <v>0</v>
      </c>
      <c r="AE5" s="4" t="s">
        <v>4</v>
      </c>
      <c r="AF5" s="5">
        <f>MEDIAN($B$4:$B$103)</f>
        <v>7.787892284116571E-2</v>
      </c>
    </row>
    <row r="6" spans="1:34" ht="17.25" x14ac:dyDescent="0.25">
      <c r="A6" s="28">
        <v>3</v>
      </c>
      <c r="B6" s="51">
        <v>-0.80644310460725466</v>
      </c>
      <c r="C6" s="30">
        <f t="shared" si="0"/>
        <v>0.83260573364595614</v>
      </c>
      <c r="D6" s="30">
        <f t="shared" si="1"/>
        <v>-0.83260573364595614</v>
      </c>
      <c r="E6" s="30">
        <f t="shared" si="2"/>
        <v>0.6932323077001209</v>
      </c>
      <c r="F6" s="31">
        <f t="shared" ref="F6:F69" si="4">B5</f>
        <v>0.112539193174098</v>
      </c>
      <c r="G6" s="37">
        <f t="shared" si="3"/>
        <v>-7.1917622551768826E-2</v>
      </c>
      <c r="H6" s="31">
        <f>B4</f>
        <v>-0.5074472251212665</v>
      </c>
      <c r="I6" s="37">
        <f t="shared" ref="I6:I69" si="5">$D6*(H6-$AF$4)</f>
        <v>0.44428662410357178</v>
      </c>
      <c r="J6" s="54">
        <v>0</v>
      </c>
      <c r="K6" s="55">
        <v>0</v>
      </c>
      <c r="L6" s="54">
        <v>0</v>
      </c>
      <c r="M6" s="55">
        <v>0</v>
      </c>
      <c r="N6" s="54">
        <v>0</v>
      </c>
      <c r="O6" s="55">
        <v>0</v>
      </c>
      <c r="P6" s="54">
        <v>0</v>
      </c>
      <c r="Q6" s="55">
        <v>0</v>
      </c>
      <c r="R6" s="54">
        <v>0</v>
      </c>
      <c r="S6" s="55">
        <v>0</v>
      </c>
      <c r="T6" s="54">
        <v>0</v>
      </c>
      <c r="U6" s="55">
        <v>0</v>
      </c>
      <c r="V6" s="54">
        <v>0</v>
      </c>
      <c r="W6" s="55">
        <v>0</v>
      </c>
      <c r="X6" s="54">
        <v>0</v>
      </c>
      <c r="Y6" s="55">
        <v>0</v>
      </c>
      <c r="Z6" s="54">
        <v>0</v>
      </c>
      <c r="AA6" s="55">
        <v>0</v>
      </c>
      <c r="AB6" s="54">
        <v>0</v>
      </c>
      <c r="AC6" s="55">
        <v>0</v>
      </c>
      <c r="AE6" s="12" t="s">
        <v>2</v>
      </c>
      <c r="AF6" s="13">
        <f>SUM(E4:E103)/(COUNT(E4:E103)-1)</f>
        <v>0.35373336689055396</v>
      </c>
      <c r="AG6" s="10" t="s">
        <v>23</v>
      </c>
    </row>
    <row r="7" spans="1:34" x14ac:dyDescent="0.25">
      <c r="A7" s="28">
        <v>4</v>
      </c>
      <c r="B7" s="51">
        <v>-0.75367360933231486</v>
      </c>
      <c r="C7" s="30">
        <f t="shared" si="0"/>
        <v>0.77983623837101634</v>
      </c>
      <c r="D7" s="30">
        <f t="shared" si="1"/>
        <v>-0.77983623837101634</v>
      </c>
      <c r="E7" s="30">
        <f t="shared" si="2"/>
        <v>0.60814455867665662</v>
      </c>
      <c r="F7" s="31">
        <f t="shared" si="4"/>
        <v>-0.80644310460725466</v>
      </c>
      <c r="G7" s="37">
        <f t="shared" si="3"/>
        <v>0.64929612337260278</v>
      </c>
      <c r="H7" s="31">
        <f t="shared" ref="H7:H70" si="6">B5</f>
        <v>0.112539193174098</v>
      </c>
      <c r="I7" s="37">
        <f t="shared" si="5"/>
        <v>-6.7359574858760485E-2</v>
      </c>
      <c r="J7" s="31">
        <f>B4</f>
        <v>-0.5074472251212665</v>
      </c>
      <c r="K7" s="37">
        <f t="shared" ref="K7:K70" si="7">$D7*(J7-$AF$4)</f>
        <v>0.41612830142581608</v>
      </c>
      <c r="L7" s="54">
        <v>0</v>
      </c>
      <c r="M7" s="55">
        <v>0</v>
      </c>
      <c r="N7" s="54">
        <v>0</v>
      </c>
      <c r="O7" s="55">
        <v>0</v>
      </c>
      <c r="P7" s="54">
        <v>0</v>
      </c>
      <c r="Q7" s="55">
        <v>0</v>
      </c>
      <c r="R7" s="54">
        <v>0</v>
      </c>
      <c r="S7" s="55">
        <v>0</v>
      </c>
      <c r="T7" s="54">
        <v>0</v>
      </c>
      <c r="U7" s="55">
        <v>0</v>
      </c>
      <c r="V7" s="54">
        <v>0</v>
      </c>
      <c r="W7" s="55">
        <v>0</v>
      </c>
      <c r="X7" s="54">
        <v>0</v>
      </c>
      <c r="Y7" s="55">
        <v>0</v>
      </c>
      <c r="Z7" s="54">
        <v>0</v>
      </c>
      <c r="AA7" s="55">
        <v>0</v>
      </c>
      <c r="AB7" s="54">
        <v>0</v>
      </c>
      <c r="AC7" s="55">
        <v>0</v>
      </c>
      <c r="AE7" s="14" t="s">
        <v>20</v>
      </c>
      <c r="AF7" s="15">
        <f>SUM($E$4:$E$103)/COUNT($E$4:$E$103)</f>
        <v>0.35019603322164838</v>
      </c>
    </row>
    <row r="8" spans="1:34" x14ac:dyDescent="0.25">
      <c r="A8" s="28">
        <v>5</v>
      </c>
      <c r="B8" s="51">
        <v>0.44590949464670304</v>
      </c>
      <c r="C8" s="30">
        <f t="shared" si="0"/>
        <v>0.41974686560800162</v>
      </c>
      <c r="D8" s="30">
        <f t="shared" si="1"/>
        <v>0.41974686560800162</v>
      </c>
      <c r="E8" s="30">
        <f t="shared" si="2"/>
        <v>0.17618743118774177</v>
      </c>
      <c r="F8" s="31">
        <f t="shared" si="4"/>
        <v>-0.75367360933231486</v>
      </c>
      <c r="G8" s="37">
        <f t="shared" si="3"/>
        <v>-0.32733381674376849</v>
      </c>
      <c r="H8" s="31">
        <f t="shared" si="6"/>
        <v>-0.80644310460725466</v>
      </c>
      <c r="I8" s="37">
        <f t="shared" si="5"/>
        <v>-0.34948364698514073</v>
      </c>
      <c r="J8" s="31">
        <f t="shared" ref="J8:J71" si="8">B5</f>
        <v>0.112539193174098</v>
      </c>
      <c r="K8" s="37">
        <f t="shared" si="7"/>
        <v>3.6256292057821222E-2</v>
      </c>
      <c r="L8" s="31">
        <f>B4</f>
        <v>-0.5074472251212665</v>
      </c>
      <c r="M8" s="37">
        <f t="shared" ref="M8:M71" si="9">$D8*(L8-$AF$4)</f>
        <v>-0.22398106374118942</v>
      </c>
      <c r="N8" s="54">
        <v>0</v>
      </c>
      <c r="O8" s="55">
        <v>0</v>
      </c>
      <c r="P8" s="54">
        <v>0</v>
      </c>
      <c r="Q8" s="55">
        <v>0</v>
      </c>
      <c r="R8" s="54">
        <v>0</v>
      </c>
      <c r="S8" s="55">
        <v>0</v>
      </c>
      <c r="T8" s="54">
        <v>0</v>
      </c>
      <c r="U8" s="55">
        <v>0</v>
      </c>
      <c r="V8" s="54">
        <v>0</v>
      </c>
      <c r="W8" s="55">
        <v>0</v>
      </c>
      <c r="X8" s="54">
        <v>0</v>
      </c>
      <c r="Y8" s="55">
        <v>0</v>
      </c>
      <c r="Z8" s="54">
        <v>0</v>
      </c>
      <c r="AA8" s="55">
        <v>0</v>
      </c>
      <c r="AB8" s="54">
        <v>0</v>
      </c>
      <c r="AC8" s="55">
        <v>0</v>
      </c>
      <c r="AE8" s="12" t="s">
        <v>3</v>
      </c>
      <c r="AF8" s="13">
        <f>SQRT(AF6)</f>
        <v>0.59475487966939289</v>
      </c>
      <c r="AG8" s="10" t="s">
        <v>23</v>
      </c>
    </row>
    <row r="9" spans="1:34" x14ac:dyDescent="0.25">
      <c r="A9" s="28">
        <v>6</v>
      </c>
      <c r="B9" s="51">
        <v>0.68109270104848374</v>
      </c>
      <c r="C9" s="30">
        <f t="shared" si="0"/>
        <v>0.65493007200978226</v>
      </c>
      <c r="D9" s="30">
        <f t="shared" si="1"/>
        <v>0.65493007200978226</v>
      </c>
      <c r="E9" s="30">
        <f t="shared" si="2"/>
        <v>0.4289333992227386</v>
      </c>
      <c r="F9" s="31">
        <f t="shared" si="4"/>
        <v>0.44590949464670304</v>
      </c>
      <c r="G9" s="37">
        <f t="shared" si="3"/>
        <v>0.2749048449185289</v>
      </c>
      <c r="H9" s="31">
        <f t="shared" si="6"/>
        <v>-0.75367360933231486</v>
      </c>
      <c r="I9" s="37">
        <f t="shared" si="5"/>
        <v>-0.5107382037521675</v>
      </c>
      <c r="J9" s="31">
        <f t="shared" si="8"/>
        <v>-0.80644310460725466</v>
      </c>
      <c r="K9" s="37">
        <f t="shared" si="7"/>
        <v>-0.54529853309250365</v>
      </c>
      <c r="L9" s="31">
        <f t="shared" ref="L9:L72" si="10">B5</f>
        <v>0.112539193174098</v>
      </c>
      <c r="M9" s="37">
        <f t="shared" si="9"/>
        <v>5.6570609369152834E-2</v>
      </c>
      <c r="N9" s="31">
        <f>B4</f>
        <v>-0.5074472251212665</v>
      </c>
      <c r="O9" s="37">
        <f t="shared" ref="O9:O72" si="11">$D9*(N9-$AF$4)</f>
        <v>-0.34947714021011722</v>
      </c>
      <c r="P9" s="54">
        <v>0</v>
      </c>
      <c r="Q9" s="55">
        <v>0</v>
      </c>
      <c r="R9" s="54">
        <v>0</v>
      </c>
      <c r="S9" s="55">
        <v>0</v>
      </c>
      <c r="T9" s="54">
        <v>0</v>
      </c>
      <c r="U9" s="55">
        <v>0</v>
      </c>
      <c r="V9" s="54">
        <v>0</v>
      </c>
      <c r="W9" s="55">
        <v>0</v>
      </c>
      <c r="X9" s="54">
        <v>0</v>
      </c>
      <c r="Y9" s="55">
        <v>0</v>
      </c>
      <c r="Z9" s="54">
        <v>0</v>
      </c>
      <c r="AA9" s="55">
        <v>0</v>
      </c>
      <c r="AB9" s="54">
        <v>0</v>
      </c>
      <c r="AC9" s="55">
        <v>0</v>
      </c>
      <c r="AE9" s="16" t="s">
        <v>5</v>
      </c>
      <c r="AF9" s="17">
        <f>SUM($C$4:$C$103)/COUNT($B$4:$B$103)</f>
        <v>0.50984456440725179</v>
      </c>
    </row>
    <row r="10" spans="1:34" x14ac:dyDescent="0.25">
      <c r="A10" s="28">
        <v>7</v>
      </c>
      <c r="B10" s="51">
        <v>-7.2283370134281988E-2</v>
      </c>
      <c r="C10" s="30">
        <f t="shared" si="0"/>
        <v>9.8445999172983439E-2</v>
      </c>
      <c r="D10" s="30">
        <f t="shared" si="1"/>
        <v>-9.8445999172983439E-2</v>
      </c>
      <c r="E10" s="30">
        <f t="shared" si="2"/>
        <v>9.6916147531670559E-3</v>
      </c>
      <c r="F10" s="31">
        <f t="shared" si="4"/>
        <v>0.68109270104848374</v>
      </c>
      <c r="G10" s="37">
        <f t="shared" si="3"/>
        <v>-6.4475245327437009E-2</v>
      </c>
      <c r="H10" s="31">
        <f t="shared" si="6"/>
        <v>0.44590949464670304</v>
      </c>
      <c r="I10" s="37">
        <f t="shared" si="5"/>
        <v>-4.1322399584507716E-2</v>
      </c>
      <c r="J10" s="31">
        <f t="shared" si="8"/>
        <v>-0.75367360933231486</v>
      </c>
      <c r="K10" s="37">
        <f t="shared" si="7"/>
        <v>7.6771757677735586E-2</v>
      </c>
      <c r="L10" s="31">
        <f t="shared" si="10"/>
        <v>-0.80644310460725466</v>
      </c>
      <c r="M10" s="37">
        <f t="shared" si="9"/>
        <v>8.1966703365931065E-2</v>
      </c>
      <c r="N10" s="31">
        <f t="shared" ref="N10:N73" si="12">B5</f>
        <v>0.112539193174098</v>
      </c>
      <c r="O10" s="37">
        <f t="shared" si="11"/>
        <v>-8.5034271614384E-3</v>
      </c>
      <c r="P10" s="31">
        <f>B4</f>
        <v>-0.5074472251212665</v>
      </c>
      <c r="Q10" s="37">
        <f t="shared" ref="Q10:Q73" si="13">$D10*(P10-$AF$4)</f>
        <v>5.2531755261328021E-2</v>
      </c>
      <c r="R10" s="54">
        <v>0</v>
      </c>
      <c r="S10" s="55">
        <v>0</v>
      </c>
      <c r="T10" s="54">
        <v>0</v>
      </c>
      <c r="U10" s="55">
        <v>0</v>
      </c>
      <c r="V10" s="54">
        <v>0</v>
      </c>
      <c r="W10" s="55">
        <v>0</v>
      </c>
      <c r="X10" s="54">
        <v>0</v>
      </c>
      <c r="Y10" s="55">
        <v>0</v>
      </c>
      <c r="Z10" s="54">
        <v>0</v>
      </c>
      <c r="AA10" s="55">
        <v>0</v>
      </c>
      <c r="AB10" s="54">
        <v>0</v>
      </c>
      <c r="AC10" s="55">
        <v>0</v>
      </c>
    </row>
    <row r="11" spans="1:34" x14ac:dyDescent="0.25">
      <c r="A11" s="28">
        <v>8</v>
      </c>
      <c r="B11" s="51">
        <v>0.64840496993345154</v>
      </c>
      <c r="C11" s="30">
        <f t="shared" si="0"/>
        <v>0.62224234089475006</v>
      </c>
      <c r="D11" s="30">
        <f t="shared" si="1"/>
        <v>0.62224234089475006</v>
      </c>
      <c r="E11" s="30">
        <f t="shared" si="2"/>
        <v>0.38718553080217832</v>
      </c>
      <c r="F11" s="31">
        <f t="shared" si="4"/>
        <v>-7.2283370134281988E-2</v>
      </c>
      <c r="G11" s="37">
        <f t="shared" si="3"/>
        <v>-6.125726897711984E-2</v>
      </c>
      <c r="H11" s="31">
        <f t="shared" si="6"/>
        <v>0.68109270104848374</v>
      </c>
      <c r="I11" s="37">
        <f t="shared" si="5"/>
        <v>0.40752522112973416</v>
      </c>
      <c r="J11" s="31">
        <f t="shared" si="8"/>
        <v>0.44590949464670304</v>
      </c>
      <c r="K11" s="37">
        <f t="shared" si="7"/>
        <v>0.26118427223915697</v>
      </c>
      <c r="L11" s="31">
        <f t="shared" si="10"/>
        <v>-0.75367360933231486</v>
      </c>
      <c r="M11" s="37">
        <f t="shared" si="9"/>
        <v>-0.48524712647853752</v>
      </c>
      <c r="N11" s="31">
        <f t="shared" si="12"/>
        <v>-0.80644310460725466</v>
      </c>
      <c r="O11" s="37">
        <f t="shared" si="11"/>
        <v>-0.51808254074625049</v>
      </c>
      <c r="P11" s="31">
        <f t="shared" ref="P11:P74" si="14">B5</f>
        <v>0.112539193174098</v>
      </c>
      <c r="Q11" s="37">
        <f t="shared" si="13"/>
        <v>5.3747155466054658E-2</v>
      </c>
      <c r="R11" s="31">
        <f>B4</f>
        <v>-0.5074472251212665</v>
      </c>
      <c r="S11" s="37">
        <f t="shared" ref="S11:S74" si="15">$D11*(R11-$AF$4)</f>
        <v>-0.33203464477700467</v>
      </c>
      <c r="T11" s="54">
        <v>0</v>
      </c>
      <c r="U11" s="55">
        <v>0</v>
      </c>
      <c r="V11" s="54">
        <f>F4</f>
        <v>0</v>
      </c>
      <c r="W11" s="55">
        <v>0</v>
      </c>
      <c r="X11" s="54">
        <f>H4</f>
        <v>0</v>
      </c>
      <c r="Y11" s="55">
        <v>0</v>
      </c>
      <c r="Z11" s="54">
        <f>J4</f>
        <v>0</v>
      </c>
      <c r="AA11" s="55">
        <v>0</v>
      </c>
      <c r="AB11" s="54">
        <f>L4</f>
        <v>0</v>
      </c>
      <c r="AC11" s="55">
        <v>0</v>
      </c>
    </row>
    <row r="12" spans="1:34" x14ac:dyDescent="0.25">
      <c r="A12" s="28">
        <v>9</v>
      </c>
      <c r="B12" s="51">
        <v>0.46277277146482154</v>
      </c>
      <c r="C12" s="30">
        <f t="shared" si="0"/>
        <v>0.43661014242612012</v>
      </c>
      <c r="D12" s="30">
        <f t="shared" si="1"/>
        <v>0.43661014242612012</v>
      </c>
      <c r="E12" s="30">
        <f t="shared" si="2"/>
        <v>0.19062841646935688</v>
      </c>
      <c r="F12" s="31">
        <f t="shared" si="4"/>
        <v>0.64840496993345154</v>
      </c>
      <c r="G12" s="37">
        <f t="shared" si="3"/>
        <v>0.27167731708161919</v>
      </c>
      <c r="H12" s="31">
        <f t="shared" si="6"/>
        <v>-7.2283370134281988E-2</v>
      </c>
      <c r="I12" s="37">
        <f t="shared" si="5"/>
        <v>-4.2982521720198001E-2</v>
      </c>
      <c r="J12" s="31">
        <f t="shared" si="8"/>
        <v>0.68109270104848374</v>
      </c>
      <c r="K12" s="37">
        <f t="shared" si="7"/>
        <v>0.28594911201934015</v>
      </c>
      <c r="L12" s="31">
        <f t="shared" si="10"/>
        <v>0.44590949464670304</v>
      </c>
      <c r="M12" s="37">
        <f t="shared" si="9"/>
        <v>0.18326573877602709</v>
      </c>
      <c r="N12" s="31">
        <f t="shared" si="12"/>
        <v>-0.75367360933231486</v>
      </c>
      <c r="O12" s="37">
        <f t="shared" si="11"/>
        <v>-0.34048441110421923</v>
      </c>
      <c r="P12" s="31">
        <f t="shared" si="14"/>
        <v>-0.80644310460725466</v>
      </c>
      <c r="Q12" s="37">
        <f t="shared" si="13"/>
        <v>-0.36352410795196516</v>
      </c>
      <c r="R12" s="31">
        <f t="shared" ref="R12:R75" si="16">B5</f>
        <v>0.112539193174098</v>
      </c>
      <c r="S12" s="37">
        <f t="shared" si="15"/>
        <v>3.7712883969434383E-2</v>
      </c>
      <c r="T12" s="31">
        <f>B4</f>
        <v>-0.5074472251212665</v>
      </c>
      <c r="U12" s="37">
        <f t="shared" ref="U12:U75" si="17">$D12*(T12-$AF$4)</f>
        <v>-0.2329794744247648</v>
      </c>
      <c r="V12" s="54">
        <v>0</v>
      </c>
      <c r="W12" s="55">
        <v>0</v>
      </c>
      <c r="X12" s="54">
        <f t="shared" ref="X12" si="18">H5</f>
        <v>0</v>
      </c>
      <c r="Y12" s="55">
        <v>0</v>
      </c>
      <c r="Z12" s="54">
        <f t="shared" ref="Z12:Z13" si="19">J5</f>
        <v>0</v>
      </c>
      <c r="AA12" s="55">
        <v>0</v>
      </c>
      <c r="AB12" s="54">
        <f t="shared" ref="AB12:AB14" si="20">L5</f>
        <v>0</v>
      </c>
      <c r="AC12" s="55">
        <v>0</v>
      </c>
      <c r="AF12" s="47" t="s">
        <v>48</v>
      </c>
      <c r="AG12" s="47" t="s">
        <v>47</v>
      </c>
    </row>
    <row r="13" spans="1:34" x14ac:dyDescent="0.25">
      <c r="A13" s="28">
        <v>10</v>
      </c>
      <c r="B13" s="51">
        <v>4.6675172324916581E-2</v>
      </c>
      <c r="C13" s="30">
        <f t="shared" si="0"/>
        <v>2.0512543286215133E-2</v>
      </c>
      <c r="D13" s="30">
        <f t="shared" si="1"/>
        <v>2.0512543286215133E-2</v>
      </c>
      <c r="E13" s="30">
        <f t="shared" si="2"/>
        <v>4.2076443206884951E-4</v>
      </c>
      <c r="F13" s="31">
        <f t="shared" si="4"/>
        <v>0.46277277146482154</v>
      </c>
      <c r="G13" s="37">
        <f t="shared" si="3"/>
        <v>8.9559844457163425E-3</v>
      </c>
      <c r="H13" s="31">
        <f t="shared" si="6"/>
        <v>0.64840496993345154</v>
      </c>
      <c r="I13" s="37">
        <f t="shared" si="5"/>
        <v>1.2763772952119393E-2</v>
      </c>
      <c r="J13" s="31">
        <f t="shared" si="8"/>
        <v>-7.2283370134281988E-2</v>
      </c>
      <c r="K13" s="37">
        <f t="shared" si="7"/>
        <v>-2.0193778193905217E-3</v>
      </c>
      <c r="L13" s="31">
        <f t="shared" si="10"/>
        <v>0.68109270104848374</v>
      </c>
      <c r="M13" s="37">
        <f t="shared" si="9"/>
        <v>1.3434281451544652E-2</v>
      </c>
      <c r="N13" s="31">
        <f t="shared" si="12"/>
        <v>0.44590949464670304</v>
      </c>
      <c r="O13" s="37">
        <f t="shared" si="11"/>
        <v>8.6100757500372598E-3</v>
      </c>
      <c r="P13" s="31">
        <f t="shared" si="14"/>
        <v>-0.75367360933231486</v>
      </c>
      <c r="Q13" s="37">
        <f t="shared" si="13"/>
        <v>-1.5996424595744654E-2</v>
      </c>
      <c r="R13" s="31">
        <f t="shared" si="16"/>
        <v>-0.80644310460725466</v>
      </c>
      <c r="S13" s="37">
        <f t="shared" si="15"/>
        <v>-1.7078861151763582E-2</v>
      </c>
      <c r="T13" s="31">
        <f t="shared" ref="T13:T76" si="21">B5</f>
        <v>0.112539193174098</v>
      </c>
      <c r="U13" s="37">
        <f t="shared" si="17"/>
        <v>1.7718030107418592E-3</v>
      </c>
      <c r="V13" s="31">
        <f>B4</f>
        <v>-0.5074472251212665</v>
      </c>
      <c r="W13" s="37">
        <f t="shared" ref="W13:W76" si="22">$D13*(V13-$AF$4)</f>
        <v>-1.0945695231407288E-2</v>
      </c>
      <c r="X13" s="54">
        <v>0</v>
      </c>
      <c r="Y13" s="55">
        <v>0</v>
      </c>
      <c r="Z13" s="54">
        <f t="shared" si="19"/>
        <v>0</v>
      </c>
      <c r="AA13" s="55">
        <v>0</v>
      </c>
      <c r="AB13" s="54">
        <f t="shared" si="20"/>
        <v>0</v>
      </c>
      <c r="AC13" s="55">
        <v>0</v>
      </c>
      <c r="AE13" s="46" t="s">
        <v>35</v>
      </c>
      <c r="AF13">
        <f>SUM(G$4:G$103)/COUNT($B$4:$B$103)</f>
        <v>3.0860042819384943E-2</v>
      </c>
      <c r="AG13" s="9">
        <f>SUM(G$4:G$103)/SUM($E$4:$E$103)</f>
        <v>8.8122194119351432E-2</v>
      </c>
    </row>
    <row r="14" spans="1:34" x14ac:dyDescent="0.25">
      <c r="A14" s="28">
        <v>11</v>
      </c>
      <c r="B14" s="51">
        <v>0.73007479242491247</v>
      </c>
      <c r="C14" s="30">
        <f t="shared" si="0"/>
        <v>0.70391216338621099</v>
      </c>
      <c r="D14" s="30">
        <f t="shared" si="1"/>
        <v>0.70391216338621099</v>
      </c>
      <c r="E14" s="30">
        <f t="shared" si="2"/>
        <v>0.49549233376305579</v>
      </c>
      <c r="F14" s="31">
        <f t="shared" si="4"/>
        <v>4.6675172324916581E-2</v>
      </c>
      <c r="G14" s="37">
        <f t="shared" si="3"/>
        <v>1.4439028721152991E-2</v>
      </c>
      <c r="H14" s="31">
        <f t="shared" si="6"/>
        <v>0.46277277146482154</v>
      </c>
      <c r="I14" s="37">
        <f t="shared" si="5"/>
        <v>0.30733518991153191</v>
      </c>
      <c r="J14" s="31">
        <f t="shared" si="8"/>
        <v>0.64840496993345154</v>
      </c>
      <c r="K14" s="37">
        <f t="shared" si="7"/>
        <v>0.43800395232972372</v>
      </c>
      <c r="L14" s="31">
        <f t="shared" si="10"/>
        <v>-7.2283370134281988E-2</v>
      </c>
      <c r="M14" s="37">
        <f t="shared" si="9"/>
        <v>-6.9297336254571906E-2</v>
      </c>
      <c r="N14" s="31">
        <f t="shared" si="12"/>
        <v>0.68109270104848374</v>
      </c>
      <c r="O14" s="37">
        <f t="shared" si="11"/>
        <v>0.46101324385509279</v>
      </c>
      <c r="P14" s="31">
        <f t="shared" si="14"/>
        <v>0.44590949464670304</v>
      </c>
      <c r="Q14" s="37">
        <f t="shared" si="13"/>
        <v>0.2954649242447096</v>
      </c>
      <c r="R14" s="31">
        <f t="shared" si="16"/>
        <v>-0.75367360933231486</v>
      </c>
      <c r="S14" s="37">
        <f t="shared" si="15"/>
        <v>-0.54893621363870704</v>
      </c>
      <c r="T14" s="31">
        <f t="shared" si="21"/>
        <v>-0.80644310460725466</v>
      </c>
      <c r="U14" s="37">
        <f t="shared" si="17"/>
        <v>-0.58608130321848839</v>
      </c>
      <c r="V14" s="31">
        <f t="shared" ref="V14:V77" si="23">B5</f>
        <v>0.112539193174098</v>
      </c>
      <c r="W14" s="37">
        <f t="shared" si="22"/>
        <v>6.0801514126414782E-2</v>
      </c>
      <c r="X14" s="31">
        <f>B4</f>
        <v>-0.5074472251212665</v>
      </c>
      <c r="Y14" s="37">
        <f t="shared" ref="Y14:Y77" si="24">$D14*(X14-$AF$4)</f>
        <v>-0.37561446684594357</v>
      </c>
      <c r="Z14" s="54">
        <v>0</v>
      </c>
      <c r="AA14" s="55">
        <v>0</v>
      </c>
      <c r="AB14" s="54">
        <f t="shared" si="20"/>
        <v>0</v>
      </c>
      <c r="AC14" s="55">
        <v>0</v>
      </c>
      <c r="AE14" s="46" t="s">
        <v>36</v>
      </c>
      <c r="AF14">
        <f>SUM(I$4:I$103)/COUNT($B$4:$B$103)</f>
        <v>-2.9741328584493628E-2</v>
      </c>
      <c r="AG14" s="9">
        <f>SUM(I$4:I$103)/SUM($E$4:$E$103)</f>
        <v>-8.4927656977969099E-2</v>
      </c>
    </row>
    <row r="15" spans="1:34" x14ac:dyDescent="0.25">
      <c r="A15" s="28">
        <v>12</v>
      </c>
      <c r="B15" s="51">
        <v>0.94940550730831141</v>
      </c>
      <c r="C15" s="30">
        <f t="shared" si="0"/>
        <v>0.92324287826960993</v>
      </c>
      <c r="D15" s="30">
        <f t="shared" si="1"/>
        <v>0.92324287826960993</v>
      </c>
      <c r="E15" s="30">
        <f t="shared" si="2"/>
        <v>0.85237741227555375</v>
      </c>
      <c r="F15" s="31">
        <f t="shared" si="4"/>
        <v>0.73007479242491247</v>
      </c>
      <c r="G15" s="37">
        <f t="shared" si="3"/>
        <v>0.64988189177367339</v>
      </c>
      <c r="H15" s="31">
        <f t="shared" si="6"/>
        <v>4.6675172324916581E-2</v>
      </c>
      <c r="I15" s="37">
        <f t="shared" si="5"/>
        <v>1.8938059504195224E-2</v>
      </c>
      <c r="J15" s="31">
        <f t="shared" si="8"/>
        <v>0.46277277146482154</v>
      </c>
      <c r="K15" s="37">
        <f t="shared" si="7"/>
        <v>0.40309720457519549</v>
      </c>
      <c r="L15" s="31">
        <f t="shared" si="10"/>
        <v>0.64840496993345154</v>
      </c>
      <c r="M15" s="37">
        <f t="shared" si="9"/>
        <v>0.57448080978888882</v>
      </c>
      <c r="N15" s="31">
        <f t="shared" si="12"/>
        <v>-7.2283370134281988E-2</v>
      </c>
      <c r="O15" s="37">
        <f t="shared" si="11"/>
        <v>-9.0889567630592874E-2</v>
      </c>
      <c r="P15" s="31">
        <f t="shared" si="14"/>
        <v>0.68109270104848374</v>
      </c>
      <c r="Q15" s="37">
        <f t="shared" si="13"/>
        <v>0.60465952474763429</v>
      </c>
      <c r="R15" s="31">
        <f t="shared" si="16"/>
        <v>0.44590949464670304</v>
      </c>
      <c r="S15" s="37">
        <f t="shared" si="15"/>
        <v>0.38752830434857855</v>
      </c>
      <c r="T15" s="31">
        <f t="shared" si="21"/>
        <v>-0.75367360933231486</v>
      </c>
      <c r="U15" s="37">
        <f t="shared" si="17"/>
        <v>-0.71997825329260279</v>
      </c>
      <c r="V15" s="31">
        <f t="shared" si="23"/>
        <v>-0.80644310460725466</v>
      </c>
      <c r="W15" s="37">
        <f t="shared" si="22"/>
        <v>-0.7686973139950728</v>
      </c>
      <c r="X15" s="31">
        <f t="shared" ref="X15:X78" si="25">B5</f>
        <v>0.112539193174098</v>
      </c>
      <c r="Y15" s="37">
        <f t="shared" si="24"/>
        <v>7.9746547687403066E-2</v>
      </c>
      <c r="Z15" s="31">
        <f>B4</f>
        <v>-0.5074472251212665</v>
      </c>
      <c r="AA15" s="37">
        <f t="shared" ref="AA15:AA78" si="26">$D15*(Z15-$AF$4)</f>
        <v>-0.49265149762767563</v>
      </c>
      <c r="AB15" s="54">
        <v>0</v>
      </c>
      <c r="AC15" s="55">
        <v>0</v>
      </c>
      <c r="AE15" s="46" t="s">
        <v>37</v>
      </c>
      <c r="AF15">
        <f>SUM(K$4:K$103)/COUNT($B$4:$B$103)</f>
        <v>-1.5617408451799208E-2</v>
      </c>
      <c r="AG15" s="9">
        <f>SUM(K$4:K$103)/SUM($E$4:$E$103)</f>
        <v>-4.4596188906327598E-2</v>
      </c>
    </row>
    <row r="16" spans="1:34" x14ac:dyDescent="0.25">
      <c r="A16" s="28">
        <v>13</v>
      </c>
      <c r="B16" s="51">
        <v>-0.34835557718328669</v>
      </c>
      <c r="C16" s="30">
        <f t="shared" si="0"/>
        <v>0.37451820622198811</v>
      </c>
      <c r="D16" s="30">
        <f t="shared" si="1"/>
        <v>-0.37451820622198811</v>
      </c>
      <c r="E16" s="30">
        <f t="shared" si="2"/>
        <v>0.14026388679173563</v>
      </c>
      <c r="F16" s="31">
        <f t="shared" si="4"/>
        <v>0.94940550730831141</v>
      </c>
      <c r="G16" s="37">
        <f t="shared" si="3"/>
        <v>-0.34577126667675967</v>
      </c>
      <c r="H16" s="31">
        <f t="shared" si="6"/>
        <v>0.73007479242491247</v>
      </c>
      <c r="I16" s="37">
        <f t="shared" si="5"/>
        <v>-0.26362792076924274</v>
      </c>
      <c r="J16" s="31">
        <f t="shared" si="8"/>
        <v>4.6675172324916581E-2</v>
      </c>
      <c r="K16" s="37">
        <f t="shared" si="7"/>
        <v>-7.6823209166041765E-3</v>
      </c>
      <c r="L16" s="31">
        <f t="shared" si="10"/>
        <v>0.46277277146482154</v>
      </c>
      <c r="M16" s="37">
        <f t="shared" si="9"/>
        <v>-0.16351844735975726</v>
      </c>
      <c r="N16" s="31">
        <f t="shared" si="12"/>
        <v>0.64840496993345154</v>
      </c>
      <c r="O16" s="37">
        <f t="shared" si="11"/>
        <v>-0.23304108534727264</v>
      </c>
      <c r="P16" s="31">
        <f t="shared" si="14"/>
        <v>-7.2283370134281988E-2</v>
      </c>
      <c r="Q16" s="37">
        <f t="shared" si="13"/>
        <v>3.6869819019997085E-2</v>
      </c>
      <c r="R16" s="31">
        <f t="shared" si="16"/>
        <v>0.68109270104848374</v>
      </c>
      <c r="S16" s="37">
        <f t="shared" si="15"/>
        <v>-0.24528323576994115</v>
      </c>
      <c r="T16" s="31">
        <f t="shared" si="21"/>
        <v>0.44590949464670304</v>
      </c>
      <c r="U16" s="37">
        <f t="shared" si="17"/>
        <v>-0.15720284317481067</v>
      </c>
      <c r="V16" s="31">
        <f t="shared" si="23"/>
        <v>-0.75367360933231486</v>
      </c>
      <c r="W16" s="37">
        <f t="shared" si="22"/>
        <v>0.29206286914161578</v>
      </c>
      <c r="X16" s="31">
        <f t="shared" si="25"/>
        <v>-0.80644310460725466</v>
      </c>
      <c r="Y16" s="37">
        <f t="shared" si="24"/>
        <v>0.31182600585522591</v>
      </c>
      <c r="Z16" s="31">
        <f t="shared" ref="Z16:Z79" si="27">B5</f>
        <v>0.112539193174098</v>
      </c>
      <c r="AA16" s="37">
        <f t="shared" si="26"/>
        <v>-3.2349595859607227E-2</v>
      </c>
      <c r="AB16" s="31">
        <f>B4</f>
        <v>-0.5074472251212665</v>
      </c>
      <c r="AC16" s="37">
        <f t="shared" ref="AC16:AC79" si="28">$D16*(AB16-$AF$4)</f>
        <v>0.1998466054023679</v>
      </c>
      <c r="AE16" s="46" t="s">
        <v>38</v>
      </c>
      <c r="AF16">
        <f>SUM(M$4:M$103)/COUNT($B$4:$B$103)</f>
        <v>-3.9761432467619783E-2</v>
      </c>
      <c r="AG16" s="9">
        <f>SUM(M$4:M$103)/SUM($E$4:$E$103)</f>
        <v>-0.11354049930786542</v>
      </c>
    </row>
    <row r="17" spans="1:65" x14ac:dyDescent="0.25">
      <c r="A17" s="28">
        <v>14</v>
      </c>
      <c r="B17" s="51">
        <v>-0.44896895002282555</v>
      </c>
      <c r="C17" s="30">
        <f t="shared" si="0"/>
        <v>0.47513157906152698</v>
      </c>
      <c r="D17" s="30">
        <f t="shared" si="1"/>
        <v>-0.47513157906152698</v>
      </c>
      <c r="E17" s="30">
        <f t="shared" si="2"/>
        <v>0.22575001742150005</v>
      </c>
      <c r="F17" s="31">
        <f t="shared" si="4"/>
        <v>-0.34835557718328669</v>
      </c>
      <c r="G17" s="37">
        <f t="shared" si="3"/>
        <v>0.1779454267095438</v>
      </c>
      <c r="H17" s="31">
        <f t="shared" si="6"/>
        <v>0.94940550730831141</v>
      </c>
      <c r="I17" s="37">
        <f t="shared" si="5"/>
        <v>-0.43866184660954888</v>
      </c>
      <c r="J17" s="31">
        <f t="shared" si="8"/>
        <v>0.73007479242491247</v>
      </c>
      <c r="K17" s="37">
        <f t="shared" si="7"/>
        <v>-0.33445089771030601</v>
      </c>
      <c r="L17" s="31">
        <f t="shared" si="10"/>
        <v>4.6675172324916581E-2</v>
      </c>
      <c r="M17" s="37">
        <f t="shared" si="9"/>
        <v>-9.7461570821473203E-3</v>
      </c>
      <c r="N17" s="31">
        <f t="shared" si="12"/>
        <v>0.46277277146482154</v>
      </c>
      <c r="O17" s="37">
        <f t="shared" si="11"/>
        <v>-0.20744726640520064</v>
      </c>
      <c r="P17" s="31">
        <f t="shared" si="14"/>
        <v>0.64840496993345154</v>
      </c>
      <c r="Q17" s="37">
        <f t="shared" si="13"/>
        <v>-0.29564698598826356</v>
      </c>
      <c r="R17" s="31">
        <f t="shared" si="16"/>
        <v>-7.2283370134281988E-2</v>
      </c>
      <c r="S17" s="37">
        <f t="shared" si="15"/>
        <v>4.6774803039349402E-2</v>
      </c>
      <c r="T17" s="31">
        <f t="shared" si="21"/>
        <v>0.68109270104848374</v>
      </c>
      <c r="U17" s="37">
        <f t="shared" si="17"/>
        <v>-0.31117795928888742</v>
      </c>
      <c r="V17" s="31">
        <f t="shared" si="23"/>
        <v>0.44590949464670304</v>
      </c>
      <c r="W17" s="37">
        <f t="shared" si="22"/>
        <v>-0.19943499106245635</v>
      </c>
      <c r="X17" s="31">
        <f t="shared" si="25"/>
        <v>-0.75367360933231486</v>
      </c>
      <c r="Y17" s="37">
        <f t="shared" si="24"/>
        <v>0.37052482334662235</v>
      </c>
      <c r="Z17" s="31">
        <f t="shared" si="27"/>
        <v>-0.80644310460725466</v>
      </c>
      <c r="AA17" s="37">
        <f t="shared" si="26"/>
        <v>0.39559727696288427</v>
      </c>
      <c r="AB17" s="31">
        <f t="shared" ref="AB17:AB80" si="29">B5</f>
        <v>0.112539193174098</v>
      </c>
      <c r="AC17" s="37">
        <f t="shared" si="28"/>
        <v>-4.1040233311560217E-2</v>
      </c>
      <c r="AE17" s="46" t="s">
        <v>39</v>
      </c>
      <c r="AF17">
        <f>SUM(O$4:O$103)/COUNT($B$4:$B$103)</f>
        <v>-3.9773106753758823E-3</v>
      </c>
      <c r="AG17" s="9">
        <f>SUM(O$4:O$103)/SUM($E$4:$E$103)</f>
        <v>-1.135738357395538E-2</v>
      </c>
    </row>
    <row r="18" spans="1:65" x14ac:dyDescent="0.25">
      <c r="A18" s="28">
        <v>15</v>
      </c>
      <c r="B18" s="51">
        <v>0.33389132097288865</v>
      </c>
      <c r="C18" s="30">
        <f t="shared" si="0"/>
        <v>0.30772869193418723</v>
      </c>
      <c r="D18" s="30">
        <f t="shared" si="1"/>
        <v>0.30772869193418723</v>
      </c>
      <c r="E18" s="30">
        <f t="shared" si="2"/>
        <v>9.4696947839525911E-2</v>
      </c>
      <c r="F18" s="31">
        <f t="shared" si="4"/>
        <v>-0.44896895002282555</v>
      </c>
      <c r="G18" s="37">
        <f t="shared" si="3"/>
        <v>-0.14621161932122856</v>
      </c>
      <c r="H18" s="31">
        <f t="shared" si="6"/>
        <v>-0.34835557718328669</v>
      </c>
      <c r="I18" s="37">
        <f t="shared" si="5"/>
        <v>-0.11524999770623058</v>
      </c>
      <c r="J18" s="31">
        <f t="shared" si="8"/>
        <v>0.94940550730831141</v>
      </c>
      <c r="K18" s="37">
        <f t="shared" si="7"/>
        <v>0.2841083232674611</v>
      </c>
      <c r="L18" s="31">
        <f t="shared" si="10"/>
        <v>0.73007479242491247</v>
      </c>
      <c r="M18" s="37">
        <f t="shared" si="9"/>
        <v>0.21661396927540258</v>
      </c>
      <c r="N18" s="31">
        <f t="shared" si="12"/>
        <v>4.6675172324916581E-2</v>
      </c>
      <c r="O18" s="37">
        <f t="shared" si="11"/>
        <v>6.3122981137103771E-3</v>
      </c>
      <c r="P18" s="31">
        <f t="shared" si="14"/>
        <v>0.46277277146482154</v>
      </c>
      <c r="Q18" s="37">
        <f t="shared" si="13"/>
        <v>0.13435746801398912</v>
      </c>
      <c r="R18" s="31">
        <f t="shared" si="16"/>
        <v>0.64840496993345154</v>
      </c>
      <c r="S18" s="37">
        <f t="shared" si="15"/>
        <v>0.19148182162960806</v>
      </c>
      <c r="T18" s="31">
        <f t="shared" si="21"/>
        <v>-7.2283370134281988E-2</v>
      </c>
      <c r="U18" s="37">
        <f t="shared" si="17"/>
        <v>-3.0294658551656271E-2</v>
      </c>
      <c r="V18" s="31">
        <f t="shared" si="23"/>
        <v>0.68109270104848374</v>
      </c>
      <c r="W18" s="37">
        <f t="shared" si="22"/>
        <v>0.20154077436793333</v>
      </c>
      <c r="X18" s="31">
        <f t="shared" si="25"/>
        <v>0.44590949464670304</v>
      </c>
      <c r="Y18" s="37">
        <f t="shared" si="24"/>
        <v>0.12916815389702541</v>
      </c>
      <c r="Z18" s="31">
        <f t="shared" si="27"/>
        <v>-0.75367360933231486</v>
      </c>
      <c r="AA18" s="37">
        <f t="shared" si="26"/>
        <v>-0.2399779855567899</v>
      </c>
      <c r="AB18" s="31">
        <f t="shared" si="29"/>
        <v>-0.80644310460725466</v>
      </c>
      <c r="AC18" s="37">
        <f t="shared" si="28"/>
        <v>-0.25621667331177439</v>
      </c>
      <c r="AE18" s="46" t="s">
        <v>40</v>
      </c>
      <c r="AF18">
        <f>SUM(Q$4:Q$103)/COUNT($B$4:$B$103)</f>
        <v>8.8925336803164483E-3</v>
      </c>
      <c r="AG18" s="9">
        <f>SUM(Q$4:Q$103)/SUM($E$4:$E$103)</f>
        <v>2.5393016587050052E-2</v>
      </c>
    </row>
    <row r="19" spans="1:65" x14ac:dyDescent="0.25">
      <c r="A19" s="28">
        <v>16</v>
      </c>
      <c r="B19" s="51">
        <v>0.2572462064294081</v>
      </c>
      <c r="C19" s="30">
        <f t="shared" si="0"/>
        <v>0.23108357739070665</v>
      </c>
      <c r="D19" s="30">
        <f t="shared" si="1"/>
        <v>0.23108357739070665</v>
      </c>
      <c r="E19" s="30">
        <f t="shared" si="2"/>
        <v>5.339961973968671E-2</v>
      </c>
      <c r="F19" s="31">
        <f t="shared" si="4"/>
        <v>0.33389132097288865</v>
      </c>
      <c r="G19" s="37">
        <f t="shared" si="3"/>
        <v>7.1111046997914679E-2</v>
      </c>
      <c r="H19" s="31">
        <f t="shared" si="6"/>
        <v>-0.44896895002282555</v>
      </c>
      <c r="I19" s="37">
        <f t="shared" si="5"/>
        <v>-0.10979510502083302</v>
      </c>
      <c r="J19" s="31">
        <f t="shared" si="8"/>
        <v>-0.34835557718328669</v>
      </c>
      <c r="K19" s="37">
        <f t="shared" si="7"/>
        <v>-8.6545006891727422E-2</v>
      </c>
      <c r="L19" s="31">
        <f t="shared" si="10"/>
        <v>0.94940550730831141</v>
      </c>
      <c r="M19" s="37">
        <f t="shared" si="9"/>
        <v>0.21334626711103416</v>
      </c>
      <c r="N19" s="31">
        <f t="shared" si="12"/>
        <v>0.73007479242491247</v>
      </c>
      <c r="O19" s="37">
        <f t="shared" si="11"/>
        <v>0.16266254088411722</v>
      </c>
      <c r="P19" s="31">
        <f t="shared" si="14"/>
        <v>4.6675172324916581E-2</v>
      </c>
      <c r="Q19" s="37">
        <f t="shared" si="13"/>
        <v>4.7401118839603146E-3</v>
      </c>
      <c r="R19" s="31">
        <f t="shared" si="16"/>
        <v>0.46277277146482154</v>
      </c>
      <c r="S19" s="37">
        <f t="shared" si="15"/>
        <v>0.10089343363689378</v>
      </c>
      <c r="T19" s="31">
        <f t="shared" si="21"/>
        <v>0.64840496993345154</v>
      </c>
      <c r="U19" s="37">
        <f t="shared" si="17"/>
        <v>0.14378998613792643</v>
      </c>
      <c r="V19" s="31">
        <f t="shared" si="23"/>
        <v>-7.2283370134281988E-2</v>
      </c>
      <c r="W19" s="37">
        <f t="shared" si="22"/>
        <v>-2.2749253668695561E-2</v>
      </c>
      <c r="X19" s="31">
        <f t="shared" si="25"/>
        <v>0.68109270104848374</v>
      </c>
      <c r="Y19" s="37">
        <f t="shared" si="24"/>
        <v>0.1513435839807736</v>
      </c>
      <c r="Z19" s="31">
        <f t="shared" si="27"/>
        <v>0.44590949464670304</v>
      </c>
      <c r="AA19" s="37">
        <f t="shared" si="26"/>
        <v>9.6996607303233187E-2</v>
      </c>
      <c r="AB19" s="31">
        <f t="shared" si="29"/>
        <v>-0.75367360933231486</v>
      </c>
      <c r="AC19" s="37">
        <f t="shared" si="28"/>
        <v>-0.18020734774168631</v>
      </c>
      <c r="AE19" s="46" t="s">
        <v>41</v>
      </c>
      <c r="AF19">
        <f>SUM(S$4:S$103)/COUNT($B$4:$B$103)</f>
        <v>-5.5156959515397751E-2</v>
      </c>
      <c r="AG19" s="9">
        <f>SUM(S$4:S$103)/SUM($E$4:$E$103)</f>
        <v>-0.15750309621721911</v>
      </c>
    </row>
    <row r="20" spans="1:65" x14ac:dyDescent="0.25">
      <c r="A20" s="28">
        <v>17</v>
      </c>
      <c r="B20" s="51">
        <v>-0.80095775317542195</v>
      </c>
      <c r="C20" s="30">
        <f t="shared" si="0"/>
        <v>0.82712038221412343</v>
      </c>
      <c r="D20" s="30">
        <f t="shared" si="1"/>
        <v>-0.82712038221412343</v>
      </c>
      <c r="E20" s="30">
        <f t="shared" si="2"/>
        <v>0.68412812667403766</v>
      </c>
      <c r="F20" s="31">
        <f t="shared" si="4"/>
        <v>0.2572462064294081</v>
      </c>
      <c r="G20" s="37">
        <f t="shared" si="3"/>
        <v>-0.19113393685480826</v>
      </c>
      <c r="H20" s="31">
        <f t="shared" si="6"/>
        <v>0.33389132097288865</v>
      </c>
      <c r="I20" s="37">
        <f t="shared" si="5"/>
        <v>-0.25452867329085715</v>
      </c>
      <c r="J20" s="31">
        <f t="shared" si="8"/>
        <v>-0.44896895002282555</v>
      </c>
      <c r="K20" s="37">
        <f t="shared" si="7"/>
        <v>0.39299101327537017</v>
      </c>
      <c r="L20" s="31">
        <f t="shared" si="10"/>
        <v>-0.34835557718328669</v>
      </c>
      <c r="M20" s="37">
        <f t="shared" si="9"/>
        <v>0.30977164187647871</v>
      </c>
      <c r="N20" s="31">
        <f t="shared" si="12"/>
        <v>0.94940550730831141</v>
      </c>
      <c r="O20" s="37">
        <f t="shared" si="11"/>
        <v>-0.76363300235082721</v>
      </c>
      <c r="P20" s="31">
        <f t="shared" si="14"/>
        <v>0.73007479242491247</v>
      </c>
      <c r="Q20" s="37">
        <f t="shared" si="13"/>
        <v>-0.58222009762517335</v>
      </c>
      <c r="R20" s="31">
        <f t="shared" si="16"/>
        <v>4.6675172324916581E-2</v>
      </c>
      <c r="S20" s="37">
        <f t="shared" si="15"/>
        <v>-1.6966342643078013E-2</v>
      </c>
      <c r="T20" s="31">
        <f t="shared" si="21"/>
        <v>0.46277277146482154</v>
      </c>
      <c r="U20" s="37">
        <f t="shared" si="17"/>
        <v>-0.36112914788205536</v>
      </c>
      <c r="V20" s="31">
        <f t="shared" si="23"/>
        <v>0.64840496993345154</v>
      </c>
      <c r="W20" s="37">
        <f t="shared" si="22"/>
        <v>-0.51466932283067657</v>
      </c>
      <c r="X20" s="31">
        <f t="shared" si="25"/>
        <v>-7.2283370134281988E-2</v>
      </c>
      <c r="Y20" s="37">
        <f t="shared" si="24"/>
        <v>8.1426692463409348E-2</v>
      </c>
      <c r="Z20" s="31">
        <f t="shared" si="27"/>
        <v>0.68109270104848374</v>
      </c>
      <c r="AA20" s="37">
        <f t="shared" si="26"/>
        <v>-0.54170601148425446</v>
      </c>
      <c r="AB20" s="31">
        <f t="shared" si="29"/>
        <v>0.44590949464670304</v>
      </c>
      <c r="AC20" s="37">
        <f t="shared" si="28"/>
        <v>-0.34718118791487063</v>
      </c>
      <c r="AE20" s="46" t="s">
        <v>42</v>
      </c>
      <c r="AF20">
        <f>SUM(U$4:U$103)/COUNT($B$4:$B$103)</f>
        <v>-2.0881716890475115E-2</v>
      </c>
      <c r="AG20" s="9">
        <f>SUM(U$4:U$103)/SUM($E$4:$E$103)</f>
        <v>-5.9628650554298314E-2</v>
      </c>
      <c r="BB20" s="2" t="s">
        <v>64</v>
      </c>
      <c r="BC20" s="2" t="s">
        <v>65</v>
      </c>
      <c r="BD20" s="2" t="s">
        <v>66</v>
      </c>
      <c r="BE20" s="2" t="s">
        <v>67</v>
      </c>
      <c r="BF20" s="2" t="s">
        <v>68</v>
      </c>
      <c r="BG20" s="2" t="s">
        <v>69</v>
      </c>
      <c r="BH20" s="2" t="s">
        <v>70</v>
      </c>
      <c r="BI20" s="2" t="s">
        <v>71</v>
      </c>
      <c r="BJ20" s="2" t="s">
        <v>72</v>
      </c>
      <c r="BK20" s="2" t="s">
        <v>73</v>
      </c>
      <c r="BL20" s="2" t="s">
        <v>74</v>
      </c>
      <c r="BM20" s="2" t="s">
        <v>75</v>
      </c>
    </row>
    <row r="21" spans="1:65" x14ac:dyDescent="0.25">
      <c r="A21" s="28">
        <v>18</v>
      </c>
      <c r="B21" s="51">
        <v>-0.4249954114720893</v>
      </c>
      <c r="C21" s="30">
        <f t="shared" si="0"/>
        <v>0.45115804051079073</v>
      </c>
      <c r="D21" s="30">
        <f t="shared" si="1"/>
        <v>-0.45115804051079073</v>
      </c>
      <c r="E21" s="30">
        <f t="shared" si="2"/>
        <v>0.20354357751753629</v>
      </c>
      <c r="F21" s="31">
        <f t="shared" si="4"/>
        <v>-0.80095775317542195</v>
      </c>
      <c r="G21" s="37">
        <f t="shared" si="3"/>
        <v>0.37316201090626022</v>
      </c>
      <c r="H21" s="31">
        <f t="shared" si="6"/>
        <v>0.2572462064294081</v>
      </c>
      <c r="I21" s="37">
        <f t="shared" si="5"/>
        <v>-0.10425521396981487</v>
      </c>
      <c r="J21" s="31">
        <f t="shared" si="8"/>
        <v>0.33389132097288865</v>
      </c>
      <c r="K21" s="37">
        <f t="shared" si="7"/>
        <v>-0.13883427366197668</v>
      </c>
      <c r="L21" s="31">
        <f t="shared" si="10"/>
        <v>-0.44896895002282555</v>
      </c>
      <c r="M21" s="37">
        <f t="shared" si="9"/>
        <v>0.21435943219419634</v>
      </c>
      <c r="N21" s="31">
        <f t="shared" si="12"/>
        <v>-0.34835557718328669</v>
      </c>
      <c r="O21" s="37">
        <f t="shared" si="11"/>
        <v>0.16896690005472839</v>
      </c>
      <c r="P21" s="31">
        <f t="shared" si="14"/>
        <v>0.94940550730831141</v>
      </c>
      <c r="Q21" s="37">
        <f t="shared" si="13"/>
        <v>-0.41652844787565974</v>
      </c>
      <c r="R21" s="31">
        <f t="shared" si="16"/>
        <v>0.73007479242491247</v>
      </c>
      <c r="S21" s="37">
        <f t="shared" si="15"/>
        <v>-0.3175756323250345</v>
      </c>
      <c r="T21" s="31">
        <f t="shared" si="21"/>
        <v>4.6675172324916581E-2</v>
      </c>
      <c r="U21" s="37">
        <f t="shared" si="17"/>
        <v>-9.2543988349015945E-3</v>
      </c>
      <c r="V21" s="31">
        <f t="shared" si="23"/>
        <v>0.46277277146482154</v>
      </c>
      <c r="W21" s="37">
        <f t="shared" si="22"/>
        <v>-0.19698017632410561</v>
      </c>
      <c r="X21" s="31">
        <f t="shared" si="25"/>
        <v>0.64840496993345154</v>
      </c>
      <c r="Y21" s="37">
        <f t="shared" si="24"/>
        <v>-0.28072963524092293</v>
      </c>
      <c r="Z21" s="31">
        <f t="shared" si="27"/>
        <v>-7.2283370134281988E-2</v>
      </c>
      <c r="AA21" s="37">
        <f t="shared" si="26"/>
        <v>4.4414704083010133E-2</v>
      </c>
      <c r="AB21" s="31">
        <f t="shared" si="29"/>
        <v>0.68109270104848374</v>
      </c>
      <c r="AC21" s="37">
        <f t="shared" si="28"/>
        <v>-0.29547696795952444</v>
      </c>
      <c r="AE21" s="46" t="s">
        <v>43</v>
      </c>
      <c r="AF21">
        <f>SUM(W$4:W$103)/COUNT($B$4:$B$103)</f>
        <v>1.4996242405112875E-2</v>
      </c>
      <c r="AG21" s="9">
        <f>SUM(W$4:W$103)/SUM($E$4:$E$103)</f>
        <v>4.2822422250629419E-2</v>
      </c>
      <c r="BB21" s="5">
        <f>B4</f>
        <v>-0.5074472251212665</v>
      </c>
      <c r="BC21" s="5">
        <f>B5</f>
        <v>0.112539193174098</v>
      </c>
      <c r="BD21" s="5">
        <f>B6</f>
        <v>-0.80644310460725466</v>
      </c>
      <c r="BE21" s="5">
        <f>B7</f>
        <v>-0.75367360933231486</v>
      </c>
      <c r="BF21" s="5">
        <f>B8</f>
        <v>0.44590949464670304</v>
      </c>
      <c r="BG21" s="5">
        <f>B9</f>
        <v>0.68109270104848374</v>
      </c>
      <c r="BH21" s="5">
        <f>B10</f>
        <v>-7.2283370134281988E-2</v>
      </c>
      <c r="BI21" s="5">
        <f>B11</f>
        <v>0.64840496993345154</v>
      </c>
      <c r="BJ21" s="5">
        <f>B12</f>
        <v>0.46277277146482154</v>
      </c>
      <c r="BK21" s="5">
        <f>B13</f>
        <v>4.6675172324916581E-2</v>
      </c>
      <c r="BL21" s="5">
        <f>B14</f>
        <v>0.73007479242491247</v>
      </c>
      <c r="BM21" s="5">
        <f>B15</f>
        <v>0.94940550730831141</v>
      </c>
    </row>
    <row r="22" spans="1:65" x14ac:dyDescent="0.25">
      <c r="A22" s="28">
        <v>19</v>
      </c>
      <c r="B22" s="51">
        <v>-0.70983565726568898</v>
      </c>
      <c r="C22" s="30">
        <f t="shared" si="0"/>
        <v>0.73599828630439046</v>
      </c>
      <c r="D22" s="30">
        <f t="shared" si="1"/>
        <v>-0.73599828630439046</v>
      </c>
      <c r="E22" s="30">
        <f t="shared" si="2"/>
        <v>0.54169347744299956</v>
      </c>
      <c r="F22" s="31">
        <f t="shared" si="4"/>
        <v>-0.4249954114720893</v>
      </c>
      <c r="G22" s="37">
        <f t="shared" si="3"/>
        <v>0.33205154466838877</v>
      </c>
      <c r="H22" s="31">
        <f t="shared" si="6"/>
        <v>-0.80095775317542195</v>
      </c>
      <c r="I22" s="37">
        <f t="shared" si="5"/>
        <v>0.60875918387702732</v>
      </c>
      <c r="J22" s="31">
        <f t="shared" si="8"/>
        <v>0.2572462064294081</v>
      </c>
      <c r="K22" s="37">
        <f t="shared" si="7"/>
        <v>-0.17007711695264807</v>
      </c>
      <c r="L22" s="31">
        <f t="shared" si="10"/>
        <v>0.33389132097288865</v>
      </c>
      <c r="M22" s="37">
        <f t="shared" si="9"/>
        <v>-0.22648778991025351</v>
      </c>
      <c r="N22" s="31">
        <f t="shared" si="12"/>
        <v>-0.44896895002282555</v>
      </c>
      <c r="O22" s="37">
        <f t="shared" si="11"/>
        <v>0.34969602795838284</v>
      </c>
      <c r="P22" s="31">
        <f t="shared" si="14"/>
        <v>-0.34835557718328669</v>
      </c>
      <c r="Q22" s="37">
        <f t="shared" si="13"/>
        <v>0.27564475796917753</v>
      </c>
      <c r="R22" s="31">
        <f t="shared" si="16"/>
        <v>0.94940550730831141</v>
      </c>
      <c r="S22" s="37">
        <f t="shared" si="15"/>
        <v>-0.67950517624916584</v>
      </c>
      <c r="T22" s="31">
        <f t="shared" si="21"/>
        <v>0.73007479242491247</v>
      </c>
      <c r="U22" s="37">
        <f t="shared" si="17"/>
        <v>-0.51807814596106738</v>
      </c>
      <c r="V22" s="31">
        <f t="shared" si="23"/>
        <v>4.6675172324916581E-2</v>
      </c>
      <c r="W22" s="37">
        <f t="shared" si="22"/>
        <v>-1.5097196706398967E-2</v>
      </c>
      <c r="X22" s="31">
        <f t="shared" si="25"/>
        <v>0.46277277146482154</v>
      </c>
      <c r="Y22" s="37">
        <f t="shared" si="24"/>
        <v>-0.32134431660874024</v>
      </c>
      <c r="Z22" s="31">
        <f t="shared" si="27"/>
        <v>0.64840496993345154</v>
      </c>
      <c r="AA22" s="37">
        <f t="shared" si="26"/>
        <v>-0.45796929656456836</v>
      </c>
      <c r="AB22" s="31">
        <f t="shared" si="29"/>
        <v>-7.2283370134281988E-2</v>
      </c>
      <c r="AC22" s="37">
        <f t="shared" si="28"/>
        <v>7.2456086684839258E-2</v>
      </c>
      <c r="AE22" s="46" t="s">
        <v>44</v>
      </c>
      <c r="AF22">
        <f>SUM(Y$4:Y$103)/COUNT($B$4:$B$103)</f>
        <v>-6.4523346143532501E-2</v>
      </c>
      <c r="AG22" s="9">
        <f>SUM(Y$4:Y$103)/SUM($E$4:$E$103)</f>
        <v>-0.18424922050071865</v>
      </c>
      <c r="BB22" s="5">
        <f>$B16</f>
        <v>-0.34835557718328669</v>
      </c>
      <c r="BC22" s="5">
        <f>$B17</f>
        <v>-0.44896895002282555</v>
      </c>
      <c r="BD22" s="5">
        <f>$B18</f>
        <v>0.33389132097288865</v>
      </c>
      <c r="BE22" s="5">
        <f>$B19</f>
        <v>0.2572462064294081</v>
      </c>
      <c r="BF22" s="5">
        <f>$B20</f>
        <v>-0.80095775317542195</v>
      </c>
      <c r="BG22" s="5">
        <f>$B21</f>
        <v>-0.4249954114720893</v>
      </c>
      <c r="BH22" s="5">
        <f>$B22</f>
        <v>-0.70983565726568898</v>
      </c>
      <c r="BI22" s="5">
        <f>$B23</f>
        <v>-0.89326847982062763</v>
      </c>
      <c r="BJ22" s="5">
        <f>$B24</f>
        <v>0.9727614592554148</v>
      </c>
      <c r="BK22" s="5">
        <f>$B25</f>
        <v>-0.9683332850446229</v>
      </c>
      <c r="BL22" s="5">
        <f>$B26</f>
        <v>0.40556150267752678</v>
      </c>
      <c r="BM22" s="5">
        <f>$B27</f>
        <v>0.73835628491164229</v>
      </c>
    </row>
    <row r="23" spans="1:65" x14ac:dyDescent="0.25">
      <c r="A23" s="28">
        <v>20</v>
      </c>
      <c r="B23" s="51">
        <v>-0.89326847982062763</v>
      </c>
      <c r="C23" s="30">
        <f t="shared" si="0"/>
        <v>0.9194311088593291</v>
      </c>
      <c r="D23" s="30">
        <f t="shared" si="1"/>
        <v>-0.9194311088593291</v>
      </c>
      <c r="E23" s="30">
        <f t="shared" si="2"/>
        <v>0.84535356393829553</v>
      </c>
      <c r="F23" s="31">
        <f t="shared" si="4"/>
        <v>-0.70983565726568898</v>
      </c>
      <c r="G23" s="37">
        <f t="shared" si="3"/>
        <v>0.67669972049541172</v>
      </c>
      <c r="H23" s="31">
        <f t="shared" si="6"/>
        <v>-0.4249954114720893</v>
      </c>
      <c r="I23" s="37">
        <f t="shared" si="5"/>
        <v>0.41480873745763841</v>
      </c>
      <c r="J23" s="31">
        <f t="shared" si="8"/>
        <v>-0.80095775317542195</v>
      </c>
      <c r="K23" s="37">
        <f t="shared" si="7"/>
        <v>0.76048021017928358</v>
      </c>
      <c r="L23" s="31">
        <f t="shared" si="10"/>
        <v>0.2572462064294081</v>
      </c>
      <c r="M23" s="37">
        <f t="shared" si="9"/>
        <v>-0.21246542979951799</v>
      </c>
      <c r="N23" s="31">
        <f t="shared" si="12"/>
        <v>0.33389132097288865</v>
      </c>
      <c r="O23" s="37">
        <f t="shared" si="11"/>
        <v>-0.28293533245288066</v>
      </c>
      <c r="P23" s="31">
        <f t="shared" si="14"/>
        <v>-0.44896895002282555</v>
      </c>
      <c r="Q23" s="37">
        <f t="shared" si="13"/>
        <v>0.43685075459062372</v>
      </c>
      <c r="R23" s="31">
        <f t="shared" si="16"/>
        <v>-0.34835557718328669</v>
      </c>
      <c r="S23" s="37">
        <f t="shared" si="15"/>
        <v>0.34434368963468942</v>
      </c>
      <c r="T23" s="31">
        <f t="shared" si="21"/>
        <v>0.94940550730831141</v>
      </c>
      <c r="U23" s="37">
        <f t="shared" si="17"/>
        <v>-0.84885822331390604</v>
      </c>
      <c r="V23" s="31">
        <f t="shared" si="23"/>
        <v>0.73007479242491247</v>
      </c>
      <c r="W23" s="37">
        <f t="shared" si="22"/>
        <v>-0.64719874092175322</v>
      </c>
      <c r="X23" s="31">
        <f t="shared" si="25"/>
        <v>4.6675172324916581E-2</v>
      </c>
      <c r="Y23" s="37">
        <f t="shared" si="24"/>
        <v>-1.8859870419169766E-2</v>
      </c>
      <c r="Z23" s="31">
        <f t="shared" si="27"/>
        <v>0.46277277146482154</v>
      </c>
      <c r="AA23" s="37">
        <f t="shared" si="26"/>
        <v>-0.40143294739007723</v>
      </c>
      <c r="AB23" s="31">
        <f t="shared" si="29"/>
        <v>0.64840496993345154</v>
      </c>
      <c r="AC23" s="37">
        <f t="shared" si="28"/>
        <v>-0.57210896546808476</v>
      </c>
      <c r="AE23" s="46" t="s">
        <v>45</v>
      </c>
      <c r="AF23">
        <f>SUM(AA$4:AA$103)/COUNT($B$4:$B$103)</f>
        <v>1.2547493604413616E-2</v>
      </c>
      <c r="AG23" s="9">
        <f>SUM(AA$4:AA$103)/SUM($E$4:$E$103)</f>
        <v>3.5829913574354999E-2</v>
      </c>
      <c r="BB23" s="5">
        <f>$B28</f>
        <v>-0.65092237507092943</v>
      </c>
      <c r="BC23" s="5">
        <f>$B29</f>
        <v>-0.9121931129562455</v>
      </c>
      <c r="BD23" s="5">
        <f>$B30</f>
        <v>0.69516565460189739</v>
      </c>
      <c r="BE23" s="5">
        <f>$B31</f>
        <v>-0.20062583337097173</v>
      </c>
      <c r="BF23" s="5">
        <f>$B32</f>
        <v>0.68091846961791758</v>
      </c>
      <c r="BG23" s="5">
        <f>$B33</f>
        <v>-0.74568244589956967</v>
      </c>
      <c r="BH23" s="5">
        <f>$B34</f>
        <v>-0.87998196492692271</v>
      </c>
      <c r="BI23" s="5">
        <f>$B35</f>
        <v>0.54277042281965038</v>
      </c>
      <c r="BJ23" s="5">
        <f>$B36</f>
        <v>0.89392394493460392</v>
      </c>
      <c r="BK23" s="5">
        <f>$B37</f>
        <v>0.7551035865738438</v>
      </c>
      <c r="BL23" s="5">
        <f>$B38</f>
        <v>5.0130541764992209E-4</v>
      </c>
      <c r="BM23" s="5">
        <f>$B39</f>
        <v>-0.84570414050355369</v>
      </c>
    </row>
    <row r="24" spans="1:65" x14ac:dyDescent="0.25">
      <c r="A24" s="28">
        <v>21</v>
      </c>
      <c r="B24" s="51">
        <v>0.9727614592554148</v>
      </c>
      <c r="C24" s="30">
        <f t="shared" si="0"/>
        <v>0.94659883021671332</v>
      </c>
      <c r="D24" s="30">
        <f t="shared" si="1"/>
        <v>0.94659883021671332</v>
      </c>
      <c r="E24" s="30">
        <f t="shared" si="2"/>
        <v>0.89604934536765002</v>
      </c>
      <c r="F24" s="31">
        <f t="shared" si="4"/>
        <v>-0.89326847982062763</v>
      </c>
      <c r="G24" s="37">
        <f t="shared" si="3"/>
        <v>-0.87033241211109658</v>
      </c>
      <c r="H24" s="31">
        <f t="shared" si="6"/>
        <v>-0.70983565726568898</v>
      </c>
      <c r="I24" s="37">
        <f t="shared" si="5"/>
        <v>-0.69669511685724161</v>
      </c>
      <c r="J24" s="31">
        <f t="shared" si="8"/>
        <v>-0.4249954114720893</v>
      </c>
      <c r="K24" s="37">
        <f t="shared" si="7"/>
        <v>-0.42706567339037904</v>
      </c>
      <c r="L24" s="31">
        <f t="shared" si="10"/>
        <v>-0.80095775317542195</v>
      </c>
      <c r="M24" s="37">
        <f t="shared" si="9"/>
        <v>-0.7829511862522901</v>
      </c>
      <c r="N24" s="31">
        <f t="shared" si="12"/>
        <v>0.2572462064294081</v>
      </c>
      <c r="O24" s="37">
        <f t="shared" si="11"/>
        <v>0.21874344404033624</v>
      </c>
      <c r="P24" s="31">
        <f t="shared" si="14"/>
        <v>0.33389132097288865</v>
      </c>
      <c r="Q24" s="37">
        <f t="shared" si="13"/>
        <v>0.29129561980902097</v>
      </c>
      <c r="R24" s="31">
        <f t="shared" si="16"/>
        <v>-0.44896895002282555</v>
      </c>
      <c r="S24" s="37">
        <f t="shared" si="15"/>
        <v>-0.44975899693866128</v>
      </c>
      <c r="T24" s="31">
        <f t="shared" si="21"/>
        <v>-0.34835557718328669</v>
      </c>
      <c r="U24" s="37">
        <f t="shared" si="17"/>
        <v>-0.35451849590459578</v>
      </c>
      <c r="V24" s="31">
        <f t="shared" si="23"/>
        <v>0.94940550730831141</v>
      </c>
      <c r="W24" s="37">
        <f t="shared" si="22"/>
        <v>0.87394062857592425</v>
      </c>
      <c r="X24" s="31">
        <f t="shared" si="25"/>
        <v>0.73007479242491247</v>
      </c>
      <c r="Y24" s="37">
        <f t="shared" si="24"/>
        <v>0.66632243043670325</v>
      </c>
      <c r="Z24" s="31">
        <f t="shared" si="27"/>
        <v>4.6675172324916581E-2</v>
      </c>
      <c r="AA24" s="37">
        <f t="shared" si="26"/>
        <v>1.9417149479500941E-2</v>
      </c>
      <c r="AB24" s="31">
        <f t="shared" si="29"/>
        <v>0.46277277146482154</v>
      </c>
      <c r="AC24" s="37">
        <f t="shared" si="28"/>
        <v>0.41329465008131788</v>
      </c>
      <c r="AE24" s="46" t="s">
        <v>46</v>
      </c>
      <c r="AF24">
        <f>SUM(AC$4:AC$103)/COUNT($B$4:$B$103)</f>
        <v>2.4251983525282336E-2</v>
      </c>
      <c r="AG24" s="9">
        <f>SUM(AC$4:AC$103)/SUM($E$4:$E$103)</f>
        <v>6.9252593475074037E-2</v>
      </c>
      <c r="BB24" s="5">
        <f>$B40</f>
        <v>-0.61200692602780649</v>
      </c>
      <c r="BC24" s="5">
        <f>$B41</f>
        <v>-0.13538891522506491</v>
      </c>
      <c r="BD24" s="5">
        <f>$B42</f>
        <v>-0.31913398255648584</v>
      </c>
      <c r="BE24" s="5">
        <f>$B43</f>
        <v>0.58186489177066258</v>
      </c>
      <c r="BF24" s="5">
        <f>$B44</f>
        <v>0.54825844410787461</v>
      </c>
      <c r="BG24" s="5">
        <f>$B45</f>
        <v>0.29008645001635425</v>
      </c>
      <c r="BH24" s="5">
        <f>$B46</f>
        <v>0.54157996480603643</v>
      </c>
      <c r="BI24" s="5">
        <f>$B47</f>
        <v>-5.0191960819464754E-2</v>
      </c>
      <c r="BJ24" s="5">
        <f>$B48</f>
        <v>0.89729143885811391</v>
      </c>
      <c r="BK24" s="5">
        <f>$B49</f>
        <v>0.97948873724281404</v>
      </c>
      <c r="BL24" s="5">
        <f>$B50</f>
        <v>0.27879992254069608</v>
      </c>
      <c r="BM24" s="5">
        <f>$B51</f>
        <v>0.18205564912372374</v>
      </c>
    </row>
    <row r="25" spans="1:65" x14ac:dyDescent="0.25">
      <c r="A25" s="28">
        <v>22</v>
      </c>
      <c r="B25" s="51">
        <v>-0.9683332850446229</v>
      </c>
      <c r="C25" s="30">
        <f t="shared" si="0"/>
        <v>0.99449591408332438</v>
      </c>
      <c r="D25" s="30">
        <f t="shared" si="1"/>
        <v>-0.99449591408332438</v>
      </c>
      <c r="E25" s="30">
        <f t="shared" si="2"/>
        <v>0.98902212312842697</v>
      </c>
      <c r="F25" s="31">
        <f t="shared" si="4"/>
        <v>0.9727614592554148</v>
      </c>
      <c r="G25" s="37">
        <f t="shared" si="3"/>
        <v>-0.94138866892657591</v>
      </c>
      <c r="H25" s="31">
        <f t="shared" si="6"/>
        <v>-0.89326847982062763</v>
      </c>
      <c r="I25" s="37">
        <f t="shared" si="5"/>
        <v>0.91437048104170304</v>
      </c>
      <c r="J25" s="31">
        <f t="shared" si="8"/>
        <v>-0.70983565726568898</v>
      </c>
      <c r="K25" s="37">
        <f t="shared" si="7"/>
        <v>0.73194728850204505</v>
      </c>
      <c r="L25" s="31">
        <f t="shared" si="10"/>
        <v>-0.4249954114720893</v>
      </c>
      <c r="M25" s="37">
        <f t="shared" si="9"/>
        <v>0.44867482789382029</v>
      </c>
      <c r="N25" s="31">
        <f t="shared" si="12"/>
        <v>-0.80095775317542195</v>
      </c>
      <c r="O25" s="37">
        <f t="shared" si="11"/>
        <v>0.82256784056698329</v>
      </c>
      <c r="P25" s="31">
        <f t="shared" si="14"/>
        <v>0.2572462064294081</v>
      </c>
      <c r="Q25" s="37">
        <f t="shared" si="13"/>
        <v>-0.22981167352681545</v>
      </c>
      <c r="R25" s="31">
        <f t="shared" si="16"/>
        <v>0.33389132097288865</v>
      </c>
      <c r="S25" s="37">
        <f t="shared" si="15"/>
        <v>-0.30603492677475524</v>
      </c>
      <c r="T25" s="31">
        <f t="shared" si="21"/>
        <v>-0.44896895002282555</v>
      </c>
      <c r="U25" s="37">
        <f t="shared" si="17"/>
        <v>0.47251641402864658</v>
      </c>
      <c r="V25" s="31">
        <f t="shared" si="23"/>
        <v>-0.34835557718328669</v>
      </c>
      <c r="W25" s="37">
        <f t="shared" si="22"/>
        <v>0.37245682583758305</v>
      </c>
      <c r="X25" s="31">
        <f t="shared" si="25"/>
        <v>0.94940550730831141</v>
      </c>
      <c r="Y25" s="37">
        <f t="shared" si="24"/>
        <v>-0.91816127014565507</v>
      </c>
      <c r="Z25" s="31">
        <f t="shared" si="27"/>
        <v>0.73007479242491247</v>
      </c>
      <c r="AA25" s="37">
        <f t="shared" si="26"/>
        <v>-0.70003777036114023</v>
      </c>
      <c r="AB25" s="31">
        <f t="shared" si="29"/>
        <v>4.6675172324916581E-2</v>
      </c>
      <c r="AC25" s="37">
        <f t="shared" si="28"/>
        <v>-2.0399640485598277E-2</v>
      </c>
      <c r="BB25" s="5">
        <f>$B52</f>
        <v>0.11605347477574002</v>
      </c>
      <c r="BC25" s="5">
        <f>$B53</f>
        <v>-3.0762833531228218E-3</v>
      </c>
      <c r="BD25" s="5">
        <f>$B54</f>
        <v>0.43816778589147853</v>
      </c>
      <c r="BE25" s="5">
        <f>$B55</f>
        <v>-0.90026975567057832</v>
      </c>
      <c r="BF25" s="5">
        <f>$B56</f>
        <v>2.229787617648471E-2</v>
      </c>
      <c r="BG25" s="5">
        <f>$B57</f>
        <v>-0.24527310281108861</v>
      </c>
      <c r="BH25" s="5">
        <f>$B58</f>
        <v>0.71892485916834037</v>
      </c>
      <c r="BI25" s="5">
        <f>$B59</f>
        <v>-0.91553761668613998</v>
      </c>
      <c r="BJ25" s="5">
        <f>$B60</f>
        <v>-0.37974613960518422</v>
      </c>
      <c r="BK25" s="5">
        <f>$B61</f>
        <v>0.6660167432723072</v>
      </c>
      <c r="BL25" s="5">
        <f>$B62</f>
        <v>0.51441091990860821</v>
      </c>
      <c r="BM25" s="5">
        <f>$B63</f>
        <v>-0.3830342276925367</v>
      </c>
    </row>
    <row r="26" spans="1:65" x14ac:dyDescent="0.25">
      <c r="A26" s="28">
        <v>23</v>
      </c>
      <c r="B26" s="51">
        <v>0.40556150267752678</v>
      </c>
      <c r="C26" s="30">
        <f t="shared" si="0"/>
        <v>0.37939887363882535</v>
      </c>
      <c r="D26" s="30">
        <f t="shared" si="1"/>
        <v>0.37939887363882535</v>
      </c>
      <c r="E26" s="30">
        <f t="shared" si="2"/>
        <v>0.14394350531840935</v>
      </c>
      <c r="F26" s="31">
        <f t="shared" si="4"/>
        <v>-0.9683332850446229</v>
      </c>
      <c r="G26" s="37">
        <f t="shared" si="3"/>
        <v>-0.37731062964162732</v>
      </c>
      <c r="H26" s="31">
        <f t="shared" si="6"/>
        <v>0.9727614592554148</v>
      </c>
      <c r="I26" s="37">
        <f t="shared" si="5"/>
        <v>0.3591385299720507</v>
      </c>
      <c r="J26" s="31">
        <f t="shared" si="8"/>
        <v>-0.89326847982062763</v>
      </c>
      <c r="K26" s="37">
        <f t="shared" si="7"/>
        <v>-0.34883112708972569</v>
      </c>
      <c r="L26" s="31">
        <f t="shared" si="10"/>
        <v>-0.70983565726568898</v>
      </c>
      <c r="M26" s="37">
        <f t="shared" si="9"/>
        <v>-0.27923692082399143</v>
      </c>
      <c r="N26" s="31">
        <f t="shared" si="12"/>
        <v>-0.4249954114720893</v>
      </c>
      <c r="O26" s="37">
        <f t="shared" si="11"/>
        <v>-0.17116885240289353</v>
      </c>
      <c r="P26" s="31">
        <f t="shared" si="14"/>
        <v>-0.80095775317542195</v>
      </c>
      <c r="Q26" s="37">
        <f t="shared" si="13"/>
        <v>-0.31380854137575315</v>
      </c>
      <c r="R26" s="31">
        <f t="shared" si="16"/>
        <v>0.2572462064294081</v>
      </c>
      <c r="S26" s="37">
        <f t="shared" si="15"/>
        <v>8.7672848978464432E-2</v>
      </c>
      <c r="T26" s="31">
        <f t="shared" si="21"/>
        <v>0.33389132097288865</v>
      </c>
      <c r="U26" s="37">
        <f t="shared" si="17"/>
        <v>0.11675191910617971</v>
      </c>
      <c r="V26" s="31">
        <f t="shared" si="23"/>
        <v>-0.44896895002282555</v>
      </c>
      <c r="W26" s="37">
        <f t="shared" si="22"/>
        <v>-0.18026438592617983</v>
      </c>
      <c r="X26" s="31">
        <f t="shared" si="25"/>
        <v>-0.34835557718328669</v>
      </c>
      <c r="Y26" s="37">
        <f t="shared" si="24"/>
        <v>-0.1420917855978556</v>
      </c>
      <c r="Z26" s="31">
        <f t="shared" si="27"/>
        <v>0.94940550730831141</v>
      </c>
      <c r="AA26" s="37">
        <f t="shared" si="26"/>
        <v>0.35027730811055713</v>
      </c>
      <c r="AB26" s="31">
        <f t="shared" si="29"/>
        <v>0.73007479242491247</v>
      </c>
      <c r="AC26" s="37">
        <f t="shared" si="28"/>
        <v>0.26706348192939727</v>
      </c>
      <c r="BB26" s="11">
        <f>$B64</f>
        <v>-0.93949858462107549</v>
      </c>
      <c r="BC26" s="11">
        <f>$B65</f>
        <v>0.71345031945212334</v>
      </c>
      <c r="BD26" s="11">
        <f>$B66</f>
        <v>0.23751284429279362</v>
      </c>
      <c r="BE26" s="11">
        <f>$B67</f>
        <v>0.58049931356084361</v>
      </c>
      <c r="BF26" s="11">
        <f>$B68</f>
        <v>-0.60726850379972053</v>
      </c>
      <c r="BG26" s="11">
        <f>$B69</f>
        <v>-0.74601802436204245</v>
      </c>
      <c r="BH26" s="11">
        <f>$B70</f>
        <v>-0.68703954181854954</v>
      </c>
      <c r="BI26" s="11">
        <f>$B71</f>
        <v>-0.16338728382035139</v>
      </c>
      <c r="BJ26" s="11">
        <f>$B72</f>
        <v>0.20443395352321225</v>
      </c>
      <c r="BK26" s="11">
        <f>$B73</f>
        <v>0.54408850178344093</v>
      </c>
      <c r="BL26" s="11">
        <f>$B74</f>
        <v>0.91761467139105246</v>
      </c>
      <c r="BM26" s="11">
        <f>$B75</f>
        <v>-0.22824925746761338</v>
      </c>
    </row>
    <row r="27" spans="1:65" x14ac:dyDescent="0.25">
      <c r="A27" s="28">
        <v>24</v>
      </c>
      <c r="B27" s="51">
        <v>0.73835628491164229</v>
      </c>
      <c r="C27" s="30">
        <f t="shared" si="0"/>
        <v>0.71219365587294081</v>
      </c>
      <c r="D27" s="30">
        <f t="shared" si="1"/>
        <v>0.71219365587294081</v>
      </c>
      <c r="E27" s="30">
        <f t="shared" si="2"/>
        <v>0.50721980346566486</v>
      </c>
      <c r="F27" s="31">
        <f t="shared" si="4"/>
        <v>0.40556150267752678</v>
      </c>
      <c r="G27" s="37">
        <f t="shared" si="3"/>
        <v>0.27020547085091096</v>
      </c>
      <c r="H27" s="31">
        <f t="shared" si="6"/>
        <v>-0.9683332850446229</v>
      </c>
      <c r="I27" s="37">
        <f t="shared" si="5"/>
        <v>-0.70827368080170483</v>
      </c>
      <c r="J27" s="31">
        <f t="shared" si="8"/>
        <v>0.9727614592554148</v>
      </c>
      <c r="K27" s="37">
        <f t="shared" si="7"/>
        <v>0.67416168153709022</v>
      </c>
      <c r="L27" s="31">
        <f t="shared" si="10"/>
        <v>-0.89326847982062763</v>
      </c>
      <c r="M27" s="37">
        <f t="shared" si="9"/>
        <v>-0.6548130027418374</v>
      </c>
      <c r="N27" s="31">
        <f t="shared" si="12"/>
        <v>-0.70983565726568898</v>
      </c>
      <c r="O27" s="37">
        <f t="shared" si="11"/>
        <v>-0.52417331023934322</v>
      </c>
      <c r="P27" s="31">
        <f t="shared" si="14"/>
        <v>-0.4249954114720893</v>
      </c>
      <c r="Q27" s="37">
        <f t="shared" si="13"/>
        <v>-0.32131189424785239</v>
      </c>
      <c r="R27" s="31">
        <f t="shared" si="16"/>
        <v>-0.80095775317542195</v>
      </c>
      <c r="S27" s="37">
        <f t="shared" si="15"/>
        <v>-0.58906988885610068</v>
      </c>
      <c r="T27" s="31">
        <f t="shared" si="21"/>
        <v>0.2572462064294081</v>
      </c>
      <c r="U27" s="37">
        <f t="shared" si="17"/>
        <v>0.16457625779408502</v>
      </c>
      <c r="V27" s="31">
        <f t="shared" si="23"/>
        <v>0.33389132097288865</v>
      </c>
      <c r="W27" s="37">
        <f t="shared" si="22"/>
        <v>0.21916242212560674</v>
      </c>
      <c r="X27" s="31">
        <f t="shared" si="25"/>
        <v>-0.44896895002282555</v>
      </c>
      <c r="Y27" s="37">
        <f t="shared" si="24"/>
        <v>-0.33838569631251214</v>
      </c>
      <c r="Z27" s="31">
        <f t="shared" si="27"/>
        <v>-0.34835557718328669</v>
      </c>
      <c r="AA27" s="37">
        <f t="shared" si="26"/>
        <v>-0.26672949048021366</v>
      </c>
      <c r="AB27" s="31">
        <f t="shared" si="29"/>
        <v>0.94940550730831141</v>
      </c>
      <c r="AC27" s="37">
        <f t="shared" si="28"/>
        <v>0.65752772073348997</v>
      </c>
      <c r="BB27" s="11">
        <f>$B76</f>
        <v>0.29931049487339312</v>
      </c>
      <c r="BC27" s="11">
        <f>$B77</f>
        <v>-0.20813545606660799</v>
      </c>
      <c r="BD27" s="11">
        <f>$B78</f>
        <v>0.46509262579599664</v>
      </c>
      <c r="BE27" s="11">
        <f>$B79</f>
        <v>-3.5095563350688863E-3</v>
      </c>
      <c r="BF27" s="11">
        <f>$B80</f>
        <v>-0.58144071190526803</v>
      </c>
      <c r="BG27" s="11">
        <f>$B81</f>
        <v>-0.14296920569669735</v>
      </c>
      <c r="BH27" s="11">
        <f>$B82</f>
        <v>-0.10837217389214704</v>
      </c>
      <c r="BI27" s="11">
        <f>$B83</f>
        <v>0.9798023609443125</v>
      </c>
      <c r="BJ27" s="11">
        <f>$B84</f>
        <v>-0.95870865729062515</v>
      </c>
      <c r="BK27" s="11">
        <f>$B85</f>
        <v>0.17881422692118853</v>
      </c>
      <c r="BL27" s="11">
        <f>$B86</f>
        <v>0.71075628745593145</v>
      </c>
      <c r="BM27" s="11">
        <f>$B87</f>
        <v>2.8287889832007806E-2</v>
      </c>
    </row>
    <row r="28" spans="1:65" x14ac:dyDescent="0.25">
      <c r="A28" s="28">
        <v>25</v>
      </c>
      <c r="B28" s="51">
        <v>-0.65092237507092943</v>
      </c>
      <c r="C28" s="30">
        <f t="shared" si="0"/>
        <v>0.67708500410963091</v>
      </c>
      <c r="D28" s="30">
        <f t="shared" si="1"/>
        <v>-0.67708500410963091</v>
      </c>
      <c r="E28" s="30">
        <f t="shared" si="2"/>
        <v>0.45844410279013892</v>
      </c>
      <c r="F28" s="31">
        <f t="shared" si="4"/>
        <v>0.73835628491164229</v>
      </c>
      <c r="G28" s="37">
        <f t="shared" si="3"/>
        <v>-0.48221564441358317</v>
      </c>
      <c r="H28" s="31">
        <f t="shared" si="6"/>
        <v>0.40556150267752678</v>
      </c>
      <c r="I28" s="37">
        <f t="shared" si="5"/>
        <v>-0.25688528791693338</v>
      </c>
      <c r="J28" s="31">
        <f t="shared" si="8"/>
        <v>-0.9683332850446229</v>
      </c>
      <c r="K28" s="37">
        <f t="shared" si="7"/>
        <v>0.67335827007411886</v>
      </c>
      <c r="L28" s="31">
        <f t="shared" si="10"/>
        <v>0.9727614592554148</v>
      </c>
      <c r="M28" s="37">
        <f t="shared" si="9"/>
        <v>-0.64092787284745512</v>
      </c>
      <c r="N28" s="31">
        <f t="shared" si="12"/>
        <v>-0.89326847982062763</v>
      </c>
      <c r="O28" s="37">
        <f t="shared" si="11"/>
        <v>0.62253301612054135</v>
      </c>
      <c r="P28" s="31">
        <f t="shared" si="14"/>
        <v>-0.70983565726568898</v>
      </c>
      <c r="Q28" s="37">
        <f t="shared" si="13"/>
        <v>0.49833340270708953</v>
      </c>
      <c r="R28" s="31">
        <f t="shared" si="16"/>
        <v>-0.4249954114720893</v>
      </c>
      <c r="S28" s="37">
        <f t="shared" si="15"/>
        <v>0.30547234371334175</v>
      </c>
      <c r="T28" s="31">
        <f t="shared" si="21"/>
        <v>-0.80095775317542195</v>
      </c>
      <c r="U28" s="37">
        <f t="shared" si="17"/>
        <v>0.56003080739060929</v>
      </c>
      <c r="V28" s="31">
        <f t="shared" si="23"/>
        <v>0.2572462064294081</v>
      </c>
      <c r="W28" s="37">
        <f t="shared" si="22"/>
        <v>-0.15646322494725481</v>
      </c>
      <c r="X28" s="31">
        <f t="shared" si="25"/>
        <v>0.33389132097288865</v>
      </c>
      <c r="Y28" s="37">
        <f t="shared" si="24"/>
        <v>-0.20835848264291051</v>
      </c>
      <c r="Z28" s="31">
        <f t="shared" si="27"/>
        <v>-0.44896895002282555</v>
      </c>
      <c r="AA28" s="37">
        <f t="shared" si="26"/>
        <v>0.32170446716148943</v>
      </c>
      <c r="AB28" s="31">
        <f t="shared" si="29"/>
        <v>-0.34835557718328669</v>
      </c>
      <c r="AC28" s="37">
        <f t="shared" si="28"/>
        <v>0.2535806611989464</v>
      </c>
      <c r="BB28" s="11">
        <f>$B88</f>
        <v>0.35121305425591176</v>
      </c>
      <c r="BC28" s="11">
        <f>$B89</f>
        <v>0.45824171250558932</v>
      </c>
      <c r="BD28" s="11">
        <f>$B90</f>
        <v>-0.94941644634018907</v>
      </c>
      <c r="BE28" s="11">
        <f>$B91</f>
        <v>-0.8153640705773002</v>
      </c>
      <c r="BF28" s="11">
        <f>$B92</f>
        <v>-0.77337262169734089</v>
      </c>
      <c r="BG28" s="11">
        <f>$B93</f>
        <v>-0.89827761584761312</v>
      </c>
      <c r="BH28" s="11">
        <f>$B94</f>
        <v>0.56205689470993381</v>
      </c>
      <c r="BI28" s="11">
        <f>$B95</f>
        <v>0.62022246888379717</v>
      </c>
      <c r="BJ28" s="11">
        <f>$B96</f>
        <v>0.10042114600536056</v>
      </c>
      <c r="BK28" s="11">
        <f>$B97</f>
        <v>0.73198885983835327</v>
      </c>
      <c r="BL28" s="11">
        <f>$B98</f>
        <v>0.16061499064031759</v>
      </c>
      <c r="BM28" s="11">
        <f>$B99</f>
        <v>-0.5294174330034811</v>
      </c>
    </row>
    <row r="29" spans="1:65" x14ac:dyDescent="0.25">
      <c r="A29" s="28">
        <v>26</v>
      </c>
      <c r="B29" s="51">
        <v>-0.9121931129562455</v>
      </c>
      <c r="C29" s="30">
        <f t="shared" si="0"/>
        <v>0.93835574199494698</v>
      </c>
      <c r="D29" s="30">
        <f t="shared" si="1"/>
        <v>-0.93835574199494698</v>
      </c>
      <c r="E29" s="30">
        <f t="shared" si="2"/>
        <v>0.88051149853488753</v>
      </c>
      <c r="F29" s="31">
        <f t="shared" si="4"/>
        <v>-0.65092237507092943</v>
      </c>
      <c r="G29" s="37">
        <f t="shared" si="3"/>
        <v>0.63534660142494448</v>
      </c>
      <c r="H29" s="31">
        <f t="shared" si="6"/>
        <v>0.73835628491164229</v>
      </c>
      <c r="I29" s="37">
        <f t="shared" si="5"/>
        <v>-0.66829100640074734</v>
      </c>
      <c r="J29" s="31">
        <f t="shared" si="8"/>
        <v>0.40556150267752678</v>
      </c>
      <c r="K29" s="37">
        <f t="shared" si="7"/>
        <v>-0.3560111115854071</v>
      </c>
      <c r="L29" s="31">
        <f t="shared" si="10"/>
        <v>-0.9683332850446229</v>
      </c>
      <c r="M29" s="37">
        <f t="shared" si="9"/>
        <v>0.93319095137060093</v>
      </c>
      <c r="N29" s="31">
        <f t="shared" si="12"/>
        <v>0.9727614592554148</v>
      </c>
      <c r="O29" s="37">
        <f t="shared" si="11"/>
        <v>-0.88824644769955285</v>
      </c>
      <c r="P29" s="31">
        <f t="shared" si="14"/>
        <v>-0.89326847982062763</v>
      </c>
      <c r="Q29" s="37">
        <f t="shared" si="13"/>
        <v>0.86275346036693268</v>
      </c>
      <c r="R29" s="31">
        <f t="shared" si="16"/>
        <v>-0.70983565726568898</v>
      </c>
      <c r="S29" s="37">
        <f t="shared" si="15"/>
        <v>0.69062821805216579</v>
      </c>
      <c r="T29" s="31">
        <f t="shared" si="21"/>
        <v>-0.4249954114720893</v>
      </c>
      <c r="U29" s="37">
        <f t="shared" si="17"/>
        <v>0.42334673786048937</v>
      </c>
      <c r="V29" s="31">
        <f t="shared" si="23"/>
        <v>-0.80095775317542195</v>
      </c>
      <c r="W29" s="37">
        <f t="shared" si="22"/>
        <v>0.77613315997167798</v>
      </c>
      <c r="X29" s="31">
        <f t="shared" si="25"/>
        <v>0.2572462064294081</v>
      </c>
      <c r="Y29" s="37">
        <f t="shared" si="24"/>
        <v>-0.21683860172530328</v>
      </c>
      <c r="Z29" s="31">
        <f t="shared" si="27"/>
        <v>0.33389132097288865</v>
      </c>
      <c r="AA29" s="37">
        <f t="shared" si="26"/>
        <v>-0.28875898505303871</v>
      </c>
      <c r="AB29" s="31">
        <f t="shared" si="29"/>
        <v>-0.44896895002282555</v>
      </c>
      <c r="AC29" s="37">
        <f t="shared" si="28"/>
        <v>0.44584244541550994</v>
      </c>
      <c r="BB29" s="11">
        <f>$B100</f>
        <v>0.27946005810260832</v>
      </c>
      <c r="BC29" s="11">
        <f>$B101</f>
        <v>-3.1607486240716298E-2</v>
      </c>
      <c r="BD29" s="11">
        <f>$B102</f>
        <v>0.59405544836538393</v>
      </c>
      <c r="BE29" s="11">
        <f>$B103</f>
        <v>5.5336699676970857E-2</v>
      </c>
      <c r="BF29" s="11"/>
      <c r="BG29" s="11"/>
      <c r="BH29" s="11"/>
      <c r="BI29" s="11"/>
      <c r="BJ29" s="11"/>
      <c r="BK29" s="11"/>
      <c r="BL29" s="11"/>
      <c r="BM29" s="11"/>
    </row>
    <row r="30" spans="1:65" x14ac:dyDescent="0.25">
      <c r="A30" s="28">
        <v>27</v>
      </c>
      <c r="B30" s="51">
        <v>0.69516565460189739</v>
      </c>
      <c r="C30" s="30">
        <f t="shared" si="0"/>
        <v>0.66900302556319591</v>
      </c>
      <c r="D30" s="30">
        <f t="shared" si="1"/>
        <v>0.66900302556319591</v>
      </c>
      <c r="E30" s="30">
        <f t="shared" si="2"/>
        <v>0.44756504821271015</v>
      </c>
      <c r="F30" s="31">
        <f t="shared" si="4"/>
        <v>-0.9121931129562455</v>
      </c>
      <c r="G30" s="37">
        <f t="shared" si="3"/>
        <v>-0.62776283044921721</v>
      </c>
      <c r="H30" s="31">
        <f t="shared" si="6"/>
        <v>-0.65092237507092943</v>
      </c>
      <c r="I30" s="37">
        <f t="shared" si="5"/>
        <v>-0.45297191631281203</v>
      </c>
      <c r="J30" s="31">
        <f t="shared" si="8"/>
        <v>0.73835628491164229</v>
      </c>
      <c r="K30" s="37">
        <f t="shared" si="7"/>
        <v>0.47645971056591097</v>
      </c>
      <c r="L30" s="31">
        <f t="shared" si="10"/>
        <v>0.40556150267752678</v>
      </c>
      <c r="M30" s="37">
        <f t="shared" si="9"/>
        <v>0.25381899435964284</v>
      </c>
      <c r="N30" s="31">
        <f t="shared" si="12"/>
        <v>-0.9683332850446229</v>
      </c>
      <c r="O30" s="37">
        <f t="shared" si="11"/>
        <v>-0.66532077543198009</v>
      </c>
      <c r="P30" s="31">
        <f t="shared" si="14"/>
        <v>0.9727614592554148</v>
      </c>
      <c r="Q30" s="37">
        <f t="shared" si="13"/>
        <v>0.63327748140956319</v>
      </c>
      <c r="R30" s="31">
        <f t="shared" si="16"/>
        <v>-0.89326847982062763</v>
      </c>
      <c r="S30" s="37">
        <f t="shared" si="15"/>
        <v>-0.61510219362381535</v>
      </c>
      <c r="T30" s="31">
        <f t="shared" si="21"/>
        <v>-0.70983565726568898</v>
      </c>
      <c r="U30" s="37">
        <f t="shared" si="17"/>
        <v>-0.49238508034696449</v>
      </c>
      <c r="V30" s="31">
        <f t="shared" si="23"/>
        <v>-0.4249954114720893</v>
      </c>
      <c r="W30" s="37">
        <f t="shared" si="22"/>
        <v>-0.30182609410888189</v>
      </c>
      <c r="X30" s="31">
        <f t="shared" si="25"/>
        <v>-0.80095775317542195</v>
      </c>
      <c r="Y30" s="37">
        <f t="shared" si="24"/>
        <v>-0.55334603820623562</v>
      </c>
      <c r="Z30" s="31">
        <f t="shared" si="27"/>
        <v>0.2572462064294081</v>
      </c>
      <c r="AA30" s="37">
        <f t="shared" si="26"/>
        <v>0.15459561243234968</v>
      </c>
      <c r="AB30" s="31">
        <f t="shared" si="29"/>
        <v>0.33389132097288865</v>
      </c>
      <c r="AC30" s="37">
        <f t="shared" si="28"/>
        <v>0.2058714259565759</v>
      </c>
    </row>
    <row r="31" spans="1:65" x14ac:dyDescent="0.25">
      <c r="A31" s="28">
        <v>28</v>
      </c>
      <c r="B31" s="51">
        <v>-0.20062583337097173</v>
      </c>
      <c r="C31" s="30">
        <f t="shared" si="0"/>
        <v>0.22678846240967318</v>
      </c>
      <c r="D31" s="30">
        <f t="shared" si="1"/>
        <v>-0.22678846240967318</v>
      </c>
      <c r="E31" s="30">
        <f t="shared" si="2"/>
        <v>5.1433006682143748E-2</v>
      </c>
      <c r="F31" s="31">
        <f t="shared" si="4"/>
        <v>0.69516565460189739</v>
      </c>
      <c r="G31" s="37">
        <f t="shared" si="3"/>
        <v>-0.15172216751489648</v>
      </c>
      <c r="H31" s="31">
        <f t="shared" si="6"/>
        <v>-0.9121931129562455</v>
      </c>
      <c r="I31" s="37">
        <f t="shared" si="5"/>
        <v>0.21280825592032201</v>
      </c>
      <c r="J31" s="31">
        <f t="shared" si="8"/>
        <v>-0.65092237507092943</v>
      </c>
      <c r="K31" s="37">
        <f t="shared" si="7"/>
        <v>0.15355506700267044</v>
      </c>
      <c r="L31" s="31">
        <f t="shared" si="10"/>
        <v>0.73835628491164229</v>
      </c>
      <c r="M31" s="37">
        <f t="shared" si="9"/>
        <v>-0.16151730415334817</v>
      </c>
      <c r="N31" s="31">
        <f t="shared" si="12"/>
        <v>0.40556150267752678</v>
      </c>
      <c r="O31" s="37">
        <f t="shared" si="11"/>
        <v>-8.6043287192511086E-2</v>
      </c>
      <c r="P31" s="31">
        <f t="shared" si="14"/>
        <v>-0.9683332850446229</v>
      </c>
      <c r="Q31" s="37">
        <f t="shared" si="13"/>
        <v>0.22554019922765958</v>
      </c>
      <c r="R31" s="31">
        <f t="shared" si="16"/>
        <v>0.9727614592554148</v>
      </c>
      <c r="S31" s="37">
        <f t="shared" si="15"/>
        <v>-0.21467769322364369</v>
      </c>
      <c r="T31" s="31">
        <f t="shared" si="21"/>
        <v>-0.89326847982062763</v>
      </c>
      <c r="U31" s="37">
        <f t="shared" si="17"/>
        <v>0.2085163674698281</v>
      </c>
      <c r="V31" s="31">
        <f t="shared" si="23"/>
        <v>-0.70983565726568898</v>
      </c>
      <c r="W31" s="37">
        <f t="shared" si="22"/>
        <v>0.16691591968712713</v>
      </c>
      <c r="X31" s="31">
        <f t="shared" si="25"/>
        <v>-0.4249954114720893</v>
      </c>
      <c r="Y31" s="37">
        <f t="shared" si="24"/>
        <v>0.10231743831120327</v>
      </c>
      <c r="Z31" s="31">
        <f t="shared" si="27"/>
        <v>-0.80095775317542195</v>
      </c>
      <c r="AA31" s="37">
        <f t="shared" si="26"/>
        <v>0.18758135971004225</v>
      </c>
      <c r="AB31" s="31">
        <f t="shared" si="29"/>
        <v>0.2572462064294081</v>
      </c>
      <c r="AC31" s="37">
        <f t="shared" si="28"/>
        <v>-5.2407089204565077E-2</v>
      </c>
    </row>
    <row r="32" spans="1:65" x14ac:dyDescent="0.25">
      <c r="A32" s="28">
        <v>29</v>
      </c>
      <c r="B32" s="51">
        <v>0.68091846961791758</v>
      </c>
      <c r="C32" s="30">
        <f t="shared" si="0"/>
        <v>0.6547558405792161</v>
      </c>
      <c r="D32" s="30">
        <f t="shared" si="1"/>
        <v>0.6547558405792161</v>
      </c>
      <c r="E32" s="30">
        <f t="shared" si="2"/>
        <v>0.42870521077259582</v>
      </c>
      <c r="F32" s="31">
        <f t="shared" si="4"/>
        <v>-0.20062583337097173</v>
      </c>
      <c r="G32" s="37">
        <f t="shared" si="3"/>
        <v>-0.1484910703387135</v>
      </c>
      <c r="H32" s="31">
        <f t="shared" si="6"/>
        <v>0.69516565460189739</v>
      </c>
      <c r="I32" s="37">
        <f t="shared" si="5"/>
        <v>0.43803363835266912</v>
      </c>
      <c r="J32" s="31">
        <f t="shared" si="8"/>
        <v>-0.9121931129562455</v>
      </c>
      <c r="K32" s="37">
        <f t="shared" si="7"/>
        <v>-0.61439390261223559</v>
      </c>
      <c r="L32" s="31">
        <f t="shared" si="10"/>
        <v>-0.65092237507092943</v>
      </c>
      <c r="M32" s="37">
        <f t="shared" si="9"/>
        <v>-0.44332536100938336</v>
      </c>
      <c r="N32" s="31">
        <f t="shared" si="12"/>
        <v>0.73835628491164229</v>
      </c>
      <c r="O32" s="37">
        <f t="shared" si="11"/>
        <v>0.4663129558062723</v>
      </c>
      <c r="P32" s="31">
        <f t="shared" si="14"/>
        <v>0.40556150267752678</v>
      </c>
      <c r="Q32" s="37">
        <f t="shared" si="13"/>
        <v>0.2484136284241969</v>
      </c>
      <c r="R32" s="31">
        <f t="shared" si="16"/>
        <v>-0.9683332850446229</v>
      </c>
      <c r="S32" s="37">
        <f t="shared" si="15"/>
        <v>-0.65115200817822294</v>
      </c>
      <c r="T32" s="31">
        <f t="shared" si="21"/>
        <v>0.9727614592554148</v>
      </c>
      <c r="U32" s="37">
        <f t="shared" si="17"/>
        <v>0.61979111276984677</v>
      </c>
      <c r="V32" s="31">
        <f t="shared" si="23"/>
        <v>-0.89326847982062763</v>
      </c>
      <c r="W32" s="37">
        <f t="shared" si="22"/>
        <v>-0.60200288853587081</v>
      </c>
      <c r="X32" s="31">
        <f t="shared" si="25"/>
        <v>-0.70983565726568898</v>
      </c>
      <c r="Y32" s="37">
        <f t="shared" si="24"/>
        <v>-0.4818991766140937</v>
      </c>
      <c r="Z32" s="31">
        <f t="shared" si="27"/>
        <v>-0.4249954114720893</v>
      </c>
      <c r="AA32" s="37">
        <f t="shared" si="26"/>
        <v>-0.29539836204871484</v>
      </c>
      <c r="AB32" s="31">
        <f t="shared" si="29"/>
        <v>-0.80095775317542195</v>
      </c>
      <c r="AC32" s="37">
        <f t="shared" si="28"/>
        <v>-0.54156190111681091</v>
      </c>
    </row>
    <row r="33" spans="1:29" x14ac:dyDescent="0.25">
      <c r="A33" s="28">
        <v>30</v>
      </c>
      <c r="B33" s="51">
        <v>-0.74568244589956967</v>
      </c>
      <c r="C33" s="30">
        <f t="shared" si="0"/>
        <v>0.77184507493827115</v>
      </c>
      <c r="D33" s="30">
        <f t="shared" si="1"/>
        <v>-0.77184507493827115</v>
      </c>
      <c r="E33" s="30">
        <f t="shared" si="2"/>
        <v>0.59574481970646542</v>
      </c>
      <c r="F33" s="31">
        <f t="shared" si="4"/>
        <v>0.68091846961791758</v>
      </c>
      <c r="G33" s="37">
        <f t="shared" si="3"/>
        <v>-0.50537007083813579</v>
      </c>
      <c r="H33" s="31">
        <f t="shared" si="6"/>
        <v>-0.20062583337097173</v>
      </c>
      <c r="I33" s="37">
        <f t="shared" si="5"/>
        <v>0.17504555776372949</v>
      </c>
      <c r="J33" s="31">
        <f t="shared" si="8"/>
        <v>0.69516565460189739</v>
      </c>
      <c r="K33" s="37">
        <f t="shared" si="7"/>
        <v>-0.51636669039975502</v>
      </c>
      <c r="L33" s="31">
        <f t="shared" si="10"/>
        <v>-0.9121931129562455</v>
      </c>
      <c r="M33" s="37">
        <f t="shared" si="9"/>
        <v>0.72426525799884689</v>
      </c>
      <c r="N33" s="31">
        <f t="shared" si="12"/>
        <v>-0.65092237507092943</v>
      </c>
      <c r="O33" s="37">
        <f t="shared" si="11"/>
        <v>0.52260472573657768</v>
      </c>
      <c r="P33" s="31">
        <f t="shared" si="14"/>
        <v>0.73835628491164229</v>
      </c>
      <c r="Q33" s="37">
        <f t="shared" si="13"/>
        <v>-0.5497031656878113</v>
      </c>
      <c r="R33" s="31">
        <f t="shared" si="16"/>
        <v>0.40556150267752678</v>
      </c>
      <c r="S33" s="37">
        <f t="shared" si="15"/>
        <v>-0.29283715205525485</v>
      </c>
      <c r="T33" s="31">
        <f t="shared" si="21"/>
        <v>-0.9683332850446229</v>
      </c>
      <c r="U33" s="37">
        <f t="shared" si="17"/>
        <v>0.76759677333144793</v>
      </c>
      <c r="V33" s="31">
        <f t="shared" si="23"/>
        <v>0.9727614592554148</v>
      </c>
      <c r="W33" s="37">
        <f t="shared" si="22"/>
        <v>-0.73062764504509892</v>
      </c>
      <c r="X33" s="31">
        <f t="shared" si="25"/>
        <v>-0.89326847982062763</v>
      </c>
      <c r="Y33" s="37">
        <f t="shared" si="24"/>
        <v>0.70965837311810664</v>
      </c>
      <c r="Z33" s="31">
        <f t="shared" si="27"/>
        <v>-0.70983565726568898</v>
      </c>
      <c r="AA33" s="37">
        <f t="shared" si="26"/>
        <v>0.56807665244705141</v>
      </c>
      <c r="AB33" s="31">
        <f t="shared" si="29"/>
        <v>-0.4249954114720893</v>
      </c>
      <c r="AC33" s="37">
        <f t="shared" si="28"/>
        <v>0.34822411158705485</v>
      </c>
    </row>
    <row r="34" spans="1:29" x14ac:dyDescent="0.25">
      <c r="A34" s="28">
        <v>31</v>
      </c>
      <c r="B34" s="51">
        <v>-0.87998196492692271</v>
      </c>
      <c r="C34" s="30">
        <f t="shared" si="0"/>
        <v>0.90614459396562419</v>
      </c>
      <c r="D34" s="30">
        <f t="shared" si="1"/>
        <v>-0.90614459396562419</v>
      </c>
      <c r="E34" s="30">
        <f t="shared" si="2"/>
        <v>0.82109802517312591</v>
      </c>
      <c r="F34" s="31">
        <f t="shared" si="4"/>
        <v>-0.74568244589956967</v>
      </c>
      <c r="G34" s="37">
        <f t="shared" si="3"/>
        <v>0.69940324203430648</v>
      </c>
      <c r="H34" s="31">
        <f t="shared" si="6"/>
        <v>0.68091846961791758</v>
      </c>
      <c r="I34" s="37">
        <f t="shared" si="5"/>
        <v>-0.59330346530827471</v>
      </c>
      <c r="J34" s="31">
        <f t="shared" si="8"/>
        <v>-0.20062583337097173</v>
      </c>
      <c r="K34" s="37">
        <f t="shared" si="7"/>
        <v>0.20550313918630153</v>
      </c>
      <c r="L34" s="31">
        <f t="shared" si="10"/>
        <v>0.69516565460189739</v>
      </c>
      <c r="M34" s="37">
        <f t="shared" si="9"/>
        <v>-0.6062134749607363</v>
      </c>
      <c r="N34" s="31">
        <f t="shared" si="12"/>
        <v>-0.9121931129562455</v>
      </c>
      <c r="O34" s="37">
        <f t="shared" si="11"/>
        <v>0.85028598282532319</v>
      </c>
      <c r="P34" s="31">
        <f t="shared" si="14"/>
        <v>-0.65092237507092943</v>
      </c>
      <c r="Q34" s="37">
        <f t="shared" si="13"/>
        <v>0.61353691612913452</v>
      </c>
      <c r="R34" s="31">
        <f t="shared" si="16"/>
        <v>0.73835628491164229</v>
      </c>
      <c r="S34" s="37">
        <f t="shared" si="15"/>
        <v>-0.64535043112587942</v>
      </c>
      <c r="T34" s="31">
        <f t="shared" si="21"/>
        <v>0.40556150267752678</v>
      </c>
      <c r="U34" s="37">
        <f t="shared" si="17"/>
        <v>-0.34379023830446853</v>
      </c>
      <c r="V34" s="31">
        <f t="shared" si="23"/>
        <v>-0.9683332850446229</v>
      </c>
      <c r="W34" s="37">
        <f t="shared" si="22"/>
        <v>0.90115709626750629</v>
      </c>
      <c r="X34" s="31">
        <f t="shared" si="25"/>
        <v>0.9727614592554148</v>
      </c>
      <c r="Y34" s="37">
        <f t="shared" si="24"/>
        <v>-0.8577554126550585</v>
      </c>
      <c r="Z34" s="31">
        <f t="shared" si="27"/>
        <v>-0.89326847982062763</v>
      </c>
      <c r="AA34" s="37">
        <f t="shared" si="26"/>
        <v>0.83313752881670033</v>
      </c>
      <c r="AB34" s="31">
        <f t="shared" si="29"/>
        <v>-0.70983565726568898</v>
      </c>
      <c r="AC34" s="37">
        <f t="shared" si="28"/>
        <v>0.66692086830268715</v>
      </c>
    </row>
    <row r="35" spans="1:29" x14ac:dyDescent="0.25">
      <c r="A35" s="28">
        <v>32</v>
      </c>
      <c r="B35" s="51">
        <v>0.54277042281965038</v>
      </c>
      <c r="C35" s="30">
        <f t="shared" si="0"/>
        <v>0.5166077937809489</v>
      </c>
      <c r="D35" s="30">
        <f t="shared" si="1"/>
        <v>0.5166077937809489</v>
      </c>
      <c r="E35" s="30">
        <f t="shared" si="2"/>
        <v>0.26688361259521942</v>
      </c>
      <c r="F35" s="31">
        <f t="shared" si="4"/>
        <v>-0.87998196492692271</v>
      </c>
      <c r="G35" s="37">
        <f t="shared" si="3"/>
        <v>-0.46812135953511486</v>
      </c>
      <c r="H35" s="31">
        <f t="shared" si="6"/>
        <v>-0.74568244589956967</v>
      </c>
      <c r="I35" s="37">
        <f t="shared" si="5"/>
        <v>-0.39874118130455144</v>
      </c>
      <c r="J35" s="31">
        <f t="shared" si="8"/>
        <v>0.68091846961791758</v>
      </c>
      <c r="K35" s="37">
        <f t="shared" si="7"/>
        <v>0.33825197026681952</v>
      </c>
      <c r="L35" s="31">
        <f t="shared" si="10"/>
        <v>-0.20062583337097173</v>
      </c>
      <c r="M35" s="37">
        <f t="shared" si="9"/>
        <v>-0.11716068722043492</v>
      </c>
      <c r="N35" s="31">
        <f t="shared" si="12"/>
        <v>0.69516565460189739</v>
      </c>
      <c r="O35" s="37">
        <f t="shared" si="11"/>
        <v>0.3456121770689824</v>
      </c>
      <c r="P35" s="31">
        <f t="shared" si="14"/>
        <v>-0.9121931129562455</v>
      </c>
      <c r="Q35" s="37">
        <f t="shared" si="13"/>
        <v>-0.48476188965369488</v>
      </c>
      <c r="R35" s="31">
        <f t="shared" si="16"/>
        <v>-0.65092237507092943</v>
      </c>
      <c r="S35" s="37">
        <f t="shared" si="15"/>
        <v>-0.34978739017524113</v>
      </c>
      <c r="T35" s="31">
        <f t="shared" si="21"/>
        <v>0.73835628491164229</v>
      </c>
      <c r="U35" s="37">
        <f t="shared" si="17"/>
        <v>0.36792479330530831</v>
      </c>
      <c r="V35" s="31">
        <f t="shared" si="23"/>
        <v>0.40556150267752678</v>
      </c>
      <c r="W35" s="37">
        <f t="shared" si="22"/>
        <v>0.19600041507353058</v>
      </c>
      <c r="X35" s="31">
        <f t="shared" si="25"/>
        <v>-0.9683332850446229</v>
      </c>
      <c r="Y35" s="37">
        <f t="shared" si="24"/>
        <v>-0.51376434009875427</v>
      </c>
      <c r="Z35" s="31">
        <f t="shared" si="27"/>
        <v>0.9727614592554148</v>
      </c>
      <c r="AA35" s="37">
        <f t="shared" si="26"/>
        <v>0.48902033327388328</v>
      </c>
      <c r="AB35" s="31">
        <f t="shared" si="29"/>
        <v>-0.89326847982062763</v>
      </c>
      <c r="AC35" s="37">
        <f t="shared" si="28"/>
        <v>-0.47498527668138946</v>
      </c>
    </row>
    <row r="36" spans="1:29" x14ac:dyDescent="0.25">
      <c r="A36" s="28">
        <v>33</v>
      </c>
      <c r="B36" s="51">
        <v>0.89392394493460392</v>
      </c>
      <c r="C36" s="30">
        <f t="shared" si="0"/>
        <v>0.86776131589590244</v>
      </c>
      <c r="D36" s="30">
        <f t="shared" si="1"/>
        <v>0.86776131589590244</v>
      </c>
      <c r="E36" s="30">
        <f t="shared" si="2"/>
        <v>0.75300970136538814</v>
      </c>
      <c r="F36" s="31">
        <f t="shared" si="4"/>
        <v>0.54277042281965038</v>
      </c>
      <c r="G36" s="37">
        <f t="shared" si="3"/>
        <v>0.44829225893343522</v>
      </c>
      <c r="H36" s="31">
        <f t="shared" si="6"/>
        <v>-0.87998196492692271</v>
      </c>
      <c r="I36" s="37">
        <f t="shared" si="5"/>
        <v>-0.78631722525156822</v>
      </c>
      <c r="J36" s="31">
        <f t="shared" si="8"/>
        <v>-0.74568244589956967</v>
      </c>
      <c r="K36" s="37">
        <f t="shared" si="7"/>
        <v>-0.66977729789620555</v>
      </c>
      <c r="L36" s="31">
        <f t="shared" si="10"/>
        <v>0.68091846961791758</v>
      </c>
      <c r="M36" s="37">
        <f t="shared" si="9"/>
        <v>0.56817178981154826</v>
      </c>
      <c r="N36" s="31">
        <f t="shared" si="12"/>
        <v>-0.20062583337097173</v>
      </c>
      <c r="O36" s="37">
        <f t="shared" si="11"/>
        <v>-0.19679825457062641</v>
      </c>
      <c r="P36" s="31">
        <f t="shared" si="14"/>
        <v>0.69516565460189739</v>
      </c>
      <c r="Q36" s="37">
        <f t="shared" si="13"/>
        <v>0.58053494580105891</v>
      </c>
      <c r="R36" s="31">
        <f t="shared" si="16"/>
        <v>-0.9121931129562455</v>
      </c>
      <c r="S36" s="37">
        <f t="shared" si="15"/>
        <v>-0.81426881345201108</v>
      </c>
      <c r="T36" s="31">
        <f t="shared" si="21"/>
        <v>-0.65092237507092943</v>
      </c>
      <c r="U36" s="37">
        <f t="shared" si="17"/>
        <v>-0.58754817413955585</v>
      </c>
      <c r="V36" s="31">
        <f t="shared" si="23"/>
        <v>0.73835628491164229</v>
      </c>
      <c r="W36" s="37">
        <f t="shared" si="22"/>
        <v>0.61801410399301659</v>
      </c>
      <c r="X36" s="31">
        <f t="shared" si="25"/>
        <v>0.40556150267752678</v>
      </c>
      <c r="Y36" s="37">
        <f t="shared" si="24"/>
        <v>0.32922766583825031</v>
      </c>
      <c r="Z36" s="31">
        <f t="shared" si="27"/>
        <v>-0.9683332850446229</v>
      </c>
      <c r="AA36" s="37">
        <f t="shared" si="26"/>
        <v>-0.86298508305804389</v>
      </c>
      <c r="AB36" s="31">
        <f t="shared" si="29"/>
        <v>0.9727614592554148</v>
      </c>
      <c r="AC36" s="37">
        <f t="shared" si="28"/>
        <v>0.82142184653437711</v>
      </c>
    </row>
    <row r="37" spans="1:29" x14ac:dyDescent="0.25">
      <c r="A37" s="28">
        <v>34</v>
      </c>
      <c r="B37" s="51">
        <v>0.7551035865738438</v>
      </c>
      <c r="C37" s="30">
        <f t="shared" si="0"/>
        <v>0.72894095753514232</v>
      </c>
      <c r="D37" s="30">
        <f t="shared" si="1"/>
        <v>0.72894095753514232</v>
      </c>
      <c r="E37" s="30">
        <f t="shared" si="2"/>
        <v>0.53135491957225012</v>
      </c>
      <c r="F37" s="31">
        <f t="shared" si="4"/>
        <v>0.89392394493460392</v>
      </c>
      <c r="G37" s="37">
        <f t="shared" si="3"/>
        <v>0.63254676452111425</v>
      </c>
      <c r="H37" s="31">
        <f t="shared" si="6"/>
        <v>0.54277042281965038</v>
      </c>
      <c r="I37" s="37">
        <f t="shared" si="5"/>
        <v>0.37657657986880222</v>
      </c>
      <c r="J37" s="31">
        <f t="shared" si="8"/>
        <v>-0.87998196492692271</v>
      </c>
      <c r="K37" s="37">
        <f t="shared" si="7"/>
        <v>-0.66052590799059485</v>
      </c>
      <c r="L37" s="31">
        <f t="shared" si="10"/>
        <v>-0.74568244589956967</v>
      </c>
      <c r="M37" s="37">
        <f t="shared" si="9"/>
        <v>-0.56262948799428703</v>
      </c>
      <c r="N37" s="31">
        <f t="shared" si="12"/>
        <v>0.68091846961791758</v>
      </c>
      <c r="O37" s="37">
        <f t="shared" si="11"/>
        <v>0.4772783493835408</v>
      </c>
      <c r="P37" s="31">
        <f t="shared" si="14"/>
        <v>-0.20062583337097173</v>
      </c>
      <c r="Q37" s="37">
        <f t="shared" si="13"/>
        <v>-0.16531539894682981</v>
      </c>
      <c r="R37" s="31">
        <f t="shared" si="16"/>
        <v>0.69516565460189739</v>
      </c>
      <c r="S37" s="37">
        <f t="shared" si="15"/>
        <v>0.48766370604794335</v>
      </c>
      <c r="T37" s="31">
        <f t="shared" si="21"/>
        <v>-0.9121931129562455</v>
      </c>
      <c r="U37" s="37">
        <f t="shared" si="17"/>
        <v>-0.68400593307839563</v>
      </c>
      <c r="V37" s="31">
        <f t="shared" si="23"/>
        <v>-0.65092237507092943</v>
      </c>
      <c r="W37" s="37">
        <f t="shared" si="22"/>
        <v>-0.49355499122836011</v>
      </c>
      <c r="X37" s="31">
        <f t="shared" si="25"/>
        <v>0.73835628491164229</v>
      </c>
      <c r="Y37" s="37">
        <f t="shared" si="24"/>
        <v>0.5191471254624751</v>
      </c>
      <c r="Z37" s="31">
        <f t="shared" si="27"/>
        <v>0.40556150267752678</v>
      </c>
      <c r="AA37" s="37">
        <f t="shared" si="26"/>
        <v>0.27655937823803983</v>
      </c>
      <c r="AB37" s="31">
        <f t="shared" si="29"/>
        <v>-0.9683332850446229</v>
      </c>
      <c r="AC37" s="37">
        <f t="shared" si="28"/>
        <v>-0.72492880387668512</v>
      </c>
    </row>
    <row r="38" spans="1:29" x14ac:dyDescent="0.25">
      <c r="A38" s="28">
        <v>35</v>
      </c>
      <c r="B38" s="51">
        <v>5.0130541764992209E-4</v>
      </c>
      <c r="C38" s="30">
        <f t="shared" si="0"/>
        <v>2.5661323621051526E-2</v>
      </c>
      <c r="D38" s="30">
        <f t="shared" si="1"/>
        <v>-2.5661323621051526E-2</v>
      </c>
      <c r="E38" s="30">
        <f t="shared" si="2"/>
        <v>6.5850352998433697E-4</v>
      </c>
      <c r="F38" s="31">
        <f t="shared" si="4"/>
        <v>0.7551035865738438</v>
      </c>
      <c r="G38" s="37">
        <f t="shared" si="3"/>
        <v>-1.8705589811948465E-2</v>
      </c>
      <c r="H38" s="31">
        <f t="shared" si="6"/>
        <v>0.89392394493460392</v>
      </c>
      <c r="I38" s="37">
        <f t="shared" si="5"/>
        <v>-2.2267903953034275E-2</v>
      </c>
      <c r="J38" s="31">
        <f t="shared" si="8"/>
        <v>0.54277042281965038</v>
      </c>
      <c r="K38" s="37">
        <f t="shared" si="7"/>
        <v>-1.3256839781370379E-2</v>
      </c>
      <c r="L38" s="31">
        <f t="shared" si="10"/>
        <v>-0.87998196492692271</v>
      </c>
      <c r="M38" s="37">
        <f t="shared" si="9"/>
        <v>2.3252869673218216E-2</v>
      </c>
      <c r="N38" s="31">
        <f t="shared" si="12"/>
        <v>-0.74568244589956967</v>
      </c>
      <c r="O38" s="37">
        <f t="shared" si="11"/>
        <v>1.9806566253305742E-2</v>
      </c>
      <c r="P38" s="31">
        <f t="shared" si="14"/>
        <v>0.68091846961791758</v>
      </c>
      <c r="Q38" s="37">
        <f t="shared" si="13"/>
        <v>-1.6801901517876885E-2</v>
      </c>
      <c r="R38" s="31">
        <f t="shared" si="16"/>
        <v>-0.20062583337097173</v>
      </c>
      <c r="S38" s="37">
        <f t="shared" si="15"/>
        <v>5.8196921274153027E-3</v>
      </c>
      <c r="T38" s="31">
        <f t="shared" si="21"/>
        <v>0.69516565460189739</v>
      </c>
      <c r="U38" s="37">
        <f t="shared" si="17"/>
        <v>-1.7167503142439776E-2</v>
      </c>
      <c r="V38" s="31">
        <f t="shared" si="23"/>
        <v>-0.9121931129562455</v>
      </c>
      <c r="W38" s="37">
        <f t="shared" si="22"/>
        <v>2.4079450367004263E-2</v>
      </c>
      <c r="X38" s="31">
        <f t="shared" si="25"/>
        <v>-0.65092237507092943</v>
      </c>
      <c r="Y38" s="37">
        <f t="shared" si="24"/>
        <v>1.7374897409418243E-2</v>
      </c>
      <c r="Z38" s="31">
        <f t="shared" si="27"/>
        <v>0.73835628491164229</v>
      </c>
      <c r="AA38" s="37">
        <f t="shared" si="26"/>
        <v>-1.8275831884215339E-2</v>
      </c>
      <c r="AB38" s="31">
        <f t="shared" si="29"/>
        <v>0.40556150267752678</v>
      </c>
      <c r="AC38" s="37">
        <f t="shared" si="28"/>
        <v>-9.7358772779083322E-3</v>
      </c>
    </row>
    <row r="39" spans="1:29" x14ac:dyDescent="0.25">
      <c r="A39" s="28">
        <v>36</v>
      </c>
      <c r="B39" s="51">
        <v>-0.84570414050355369</v>
      </c>
      <c r="C39" s="30">
        <f t="shared" si="0"/>
        <v>0.87186676954225517</v>
      </c>
      <c r="D39" s="30">
        <f t="shared" si="1"/>
        <v>-0.87186676954225517</v>
      </c>
      <c r="E39" s="30">
        <f t="shared" si="2"/>
        <v>0.76015166383204791</v>
      </c>
      <c r="F39" s="31">
        <f t="shared" si="4"/>
        <v>5.0130541764992209E-4</v>
      </c>
      <c r="G39" s="37">
        <f t="shared" si="3"/>
        <v>2.237325532766456E-2</v>
      </c>
      <c r="H39" s="31">
        <f t="shared" si="6"/>
        <v>0.7551035865738438</v>
      </c>
      <c r="I39" s="37">
        <f t="shared" si="5"/>
        <v>-0.63553939783320279</v>
      </c>
      <c r="J39" s="31">
        <f t="shared" si="8"/>
        <v>0.89392394493460392</v>
      </c>
      <c r="K39" s="37">
        <f t="shared" si="7"/>
        <v>-0.75657225522389682</v>
      </c>
      <c r="L39" s="31">
        <f t="shared" si="10"/>
        <v>0.54277042281965038</v>
      </c>
      <c r="M39" s="37">
        <f t="shared" si="9"/>
        <v>-0.45041316828414746</v>
      </c>
      <c r="N39" s="31">
        <f t="shared" si="12"/>
        <v>-0.87998196492692271</v>
      </c>
      <c r="O39" s="37">
        <f t="shared" si="11"/>
        <v>0.79003735987898727</v>
      </c>
      <c r="P39" s="31">
        <f t="shared" si="14"/>
        <v>-0.74568244589956967</v>
      </c>
      <c r="Q39" s="37">
        <f t="shared" si="13"/>
        <v>0.6729460720735303</v>
      </c>
      <c r="R39" s="31">
        <f t="shared" si="16"/>
        <v>0.68091846961791758</v>
      </c>
      <c r="S39" s="37">
        <f t="shared" si="15"/>
        <v>-0.57085985956472496</v>
      </c>
      <c r="T39" s="31">
        <f t="shared" si="21"/>
        <v>-0.20062583337097173</v>
      </c>
      <c r="U39" s="37">
        <f t="shared" si="17"/>
        <v>0.19772932409057692</v>
      </c>
      <c r="V39" s="31">
        <f t="shared" si="23"/>
        <v>0.69516565460189739</v>
      </c>
      <c r="W39" s="37">
        <f t="shared" si="22"/>
        <v>-0.58328150671177836</v>
      </c>
      <c r="X39" s="31">
        <f t="shared" si="25"/>
        <v>-0.9121931129562455</v>
      </c>
      <c r="Y39" s="37">
        <f t="shared" si="24"/>
        <v>0.81812118945456025</v>
      </c>
      <c r="Z39" s="31">
        <f t="shared" si="27"/>
        <v>-0.65092237507092943</v>
      </c>
      <c r="AA39" s="37">
        <f t="shared" si="26"/>
        <v>0.59032791523856842</v>
      </c>
      <c r="AB39" s="31">
        <f t="shared" si="29"/>
        <v>0.73835628491164229</v>
      </c>
      <c r="AC39" s="37">
        <f t="shared" si="28"/>
        <v>-0.62093798203442951</v>
      </c>
    </row>
    <row r="40" spans="1:29" x14ac:dyDescent="0.25">
      <c r="A40" s="28">
        <v>37</v>
      </c>
      <c r="B40" s="51">
        <v>-0.61200692602780649</v>
      </c>
      <c r="C40" s="30">
        <f t="shared" si="0"/>
        <v>0.63816955506650797</v>
      </c>
      <c r="D40" s="30">
        <f t="shared" si="1"/>
        <v>-0.63816955506650797</v>
      </c>
      <c r="E40" s="30">
        <f t="shared" si="2"/>
        <v>0.40726038101378476</v>
      </c>
      <c r="F40" s="31">
        <f t="shared" si="4"/>
        <v>-0.84570414050355369</v>
      </c>
      <c r="G40" s="37">
        <f t="shared" si="3"/>
        <v>0.55639882839605459</v>
      </c>
      <c r="H40" s="31">
        <f t="shared" si="6"/>
        <v>5.0130541764992209E-4</v>
      </c>
      <c r="I40" s="37">
        <f t="shared" si="5"/>
        <v>1.6376275477664123E-2</v>
      </c>
      <c r="J40" s="31">
        <f t="shared" si="8"/>
        <v>0.7551035865738438</v>
      </c>
      <c r="K40" s="37">
        <f t="shared" si="7"/>
        <v>-0.46518792653995605</v>
      </c>
      <c r="L40" s="31">
        <f t="shared" si="10"/>
        <v>0.89392394493460392</v>
      </c>
      <c r="M40" s="37">
        <f t="shared" si="9"/>
        <v>-0.55377885286921558</v>
      </c>
      <c r="N40" s="31">
        <f t="shared" si="12"/>
        <v>0.54277042281965038</v>
      </c>
      <c r="O40" s="37">
        <f t="shared" si="11"/>
        <v>-0.32968336590107844</v>
      </c>
      <c r="P40" s="31">
        <f t="shared" si="14"/>
        <v>-0.87998196492692271</v>
      </c>
      <c r="Q40" s="37">
        <f t="shared" si="13"/>
        <v>0.57827389235696391</v>
      </c>
      <c r="R40" s="31">
        <f t="shared" si="16"/>
        <v>-0.74568244589956967</v>
      </c>
      <c r="S40" s="37">
        <f t="shared" si="15"/>
        <v>0.49256802805363198</v>
      </c>
      <c r="T40" s="31">
        <f t="shared" si="21"/>
        <v>0.68091846961791758</v>
      </c>
      <c r="U40" s="37">
        <f t="shared" si="17"/>
        <v>-0.41784524345963575</v>
      </c>
      <c r="V40" s="31">
        <f t="shared" si="23"/>
        <v>-0.20062583337097173</v>
      </c>
      <c r="W40" s="37">
        <f t="shared" si="22"/>
        <v>0.14472949215019859</v>
      </c>
      <c r="X40" s="31">
        <f t="shared" si="25"/>
        <v>0.69516565460189739</v>
      </c>
      <c r="Y40" s="37">
        <f t="shared" si="24"/>
        <v>-0.42693736316181241</v>
      </c>
      <c r="Z40" s="31">
        <f t="shared" si="27"/>
        <v>-0.9121931129562455</v>
      </c>
      <c r="AA40" s="37">
        <f t="shared" si="26"/>
        <v>0.59883006636301828</v>
      </c>
      <c r="AB40" s="31">
        <f t="shared" si="29"/>
        <v>-0.65092237507092943</v>
      </c>
      <c r="AC40" s="37">
        <f t="shared" si="28"/>
        <v>0.43209503581484787</v>
      </c>
    </row>
    <row r="41" spans="1:29" x14ac:dyDescent="0.25">
      <c r="A41" s="28">
        <v>38</v>
      </c>
      <c r="B41" s="51">
        <v>-0.13538891522506491</v>
      </c>
      <c r="C41" s="30">
        <f t="shared" si="0"/>
        <v>0.16155154426376636</v>
      </c>
      <c r="D41" s="30">
        <f t="shared" si="1"/>
        <v>-0.16155154426376636</v>
      </c>
      <c r="E41" s="30">
        <f t="shared" si="2"/>
        <v>2.6098901454007662E-2</v>
      </c>
      <c r="F41" s="31">
        <f t="shared" si="4"/>
        <v>-0.61200692602780649</v>
      </c>
      <c r="G41" s="37">
        <f t="shared" si="3"/>
        <v>0.10309727712311505</v>
      </c>
      <c r="H41" s="31">
        <f t="shared" si="6"/>
        <v>-0.84570414050355369</v>
      </c>
      <c r="I41" s="37">
        <f t="shared" si="5"/>
        <v>0.14085142301181261</v>
      </c>
      <c r="J41" s="31">
        <f t="shared" si="8"/>
        <v>5.0130541764992209E-4</v>
      </c>
      <c r="K41" s="37">
        <f t="shared" si="7"/>
        <v>4.1456264588331385E-3</v>
      </c>
      <c r="L41" s="31">
        <f t="shared" si="10"/>
        <v>0.7551035865738438</v>
      </c>
      <c r="M41" s="37">
        <f t="shared" si="9"/>
        <v>-0.11776153736691078</v>
      </c>
      <c r="N41" s="31">
        <f t="shared" si="12"/>
        <v>0.89392394493460392</v>
      </c>
      <c r="O41" s="37">
        <f t="shared" si="11"/>
        <v>-0.14018818063534103</v>
      </c>
      <c r="P41" s="31">
        <f t="shared" si="14"/>
        <v>0.54277042281965038</v>
      </c>
      <c r="Q41" s="37">
        <f t="shared" si="13"/>
        <v>-8.3458786864009649E-2</v>
      </c>
      <c r="R41" s="31">
        <f t="shared" si="16"/>
        <v>-0.87998196492692271</v>
      </c>
      <c r="S41" s="37">
        <f t="shared" si="15"/>
        <v>0.14638905848141012</v>
      </c>
      <c r="T41" s="31">
        <f t="shared" si="21"/>
        <v>-0.74568244589956967</v>
      </c>
      <c r="U41" s="37">
        <f t="shared" si="17"/>
        <v>0.12469276378866018</v>
      </c>
      <c r="V41" s="31">
        <f t="shared" si="23"/>
        <v>0.68091846961791758</v>
      </c>
      <c r="W41" s="37">
        <f t="shared" si="22"/>
        <v>-0.10577681716129278</v>
      </c>
      <c r="X41" s="31">
        <f t="shared" si="25"/>
        <v>-0.20062583337097173</v>
      </c>
      <c r="Y41" s="37">
        <f t="shared" si="24"/>
        <v>3.6638026323487831E-2</v>
      </c>
      <c r="Z41" s="31">
        <f t="shared" si="27"/>
        <v>0.69516565460189739</v>
      </c>
      <c r="AA41" s="37">
        <f t="shared" si="26"/>
        <v>-0.10807847189686626</v>
      </c>
      <c r="AB41" s="31">
        <f t="shared" si="29"/>
        <v>-0.9121931129562455</v>
      </c>
      <c r="AC41" s="37">
        <f t="shared" si="28"/>
        <v>0.151592819188056</v>
      </c>
    </row>
    <row r="42" spans="1:29" x14ac:dyDescent="0.25">
      <c r="A42" s="28">
        <v>39</v>
      </c>
      <c r="B42" s="51">
        <v>-0.31913398255648584</v>
      </c>
      <c r="C42" s="30">
        <f t="shared" si="0"/>
        <v>0.34529661159518726</v>
      </c>
      <c r="D42" s="30">
        <f t="shared" si="1"/>
        <v>-0.34529661159518726</v>
      </c>
      <c r="E42" s="30">
        <f t="shared" si="2"/>
        <v>0.11922974997911762</v>
      </c>
      <c r="F42" s="31">
        <f t="shared" si="4"/>
        <v>-0.13538891522506491</v>
      </c>
      <c r="G42" s="37">
        <f t="shared" si="3"/>
        <v>5.5783200832248435E-2</v>
      </c>
      <c r="H42" s="31">
        <f t="shared" si="6"/>
        <v>-0.61200692602780649</v>
      </c>
      <c r="I42" s="37">
        <f t="shared" si="5"/>
        <v>0.22035778498767347</v>
      </c>
      <c r="J42" s="31">
        <f t="shared" si="8"/>
        <v>-0.84570414050355369</v>
      </c>
      <c r="K42" s="37">
        <f t="shared" si="7"/>
        <v>0.30105264128538273</v>
      </c>
      <c r="L42" s="31">
        <f t="shared" si="10"/>
        <v>5.0130541764992209E-4</v>
      </c>
      <c r="M42" s="37">
        <f t="shared" si="9"/>
        <v>8.8607680953966331E-3</v>
      </c>
      <c r="N42" s="31">
        <f t="shared" si="12"/>
        <v>0.7551035865738438</v>
      </c>
      <c r="O42" s="37">
        <f t="shared" si="11"/>
        <v>-0.25170084268983595</v>
      </c>
      <c r="P42" s="31">
        <f t="shared" si="14"/>
        <v>0.89392394493460392</v>
      </c>
      <c r="Q42" s="37">
        <f t="shared" si="13"/>
        <v>-0.29963504205223601</v>
      </c>
      <c r="R42" s="31">
        <f t="shared" si="16"/>
        <v>0.54277042281965038</v>
      </c>
      <c r="S42" s="37">
        <f t="shared" si="15"/>
        <v>-0.17838292071622691</v>
      </c>
      <c r="T42" s="31">
        <f t="shared" si="21"/>
        <v>-0.87998196492692271</v>
      </c>
      <c r="U42" s="37">
        <f t="shared" si="17"/>
        <v>0.31288865791162679</v>
      </c>
      <c r="V42" s="31">
        <f t="shared" si="23"/>
        <v>-0.74568244589956967</v>
      </c>
      <c r="W42" s="37">
        <f t="shared" si="22"/>
        <v>0.2665154890526184</v>
      </c>
      <c r="X42" s="31">
        <f t="shared" si="25"/>
        <v>0.68091846961791758</v>
      </c>
      <c r="Y42" s="37">
        <f t="shared" si="24"/>
        <v>-0.22608497317416193</v>
      </c>
      <c r="Z42" s="31">
        <f t="shared" si="27"/>
        <v>-0.20062583337097173</v>
      </c>
      <c r="AA42" s="37">
        <f t="shared" si="26"/>
        <v>7.8309287618942652E-2</v>
      </c>
      <c r="AB42" s="31">
        <f t="shared" si="29"/>
        <v>0.69516565460189739</v>
      </c>
      <c r="AC42" s="37">
        <f t="shared" si="28"/>
        <v>-0.23100447787389999</v>
      </c>
    </row>
    <row r="43" spans="1:29" x14ac:dyDescent="0.25">
      <c r="A43" s="28">
        <v>40</v>
      </c>
      <c r="B43" s="51">
        <v>0.58186489177066258</v>
      </c>
      <c r="C43" s="30">
        <f t="shared" si="0"/>
        <v>0.55570226273196111</v>
      </c>
      <c r="D43" s="30">
        <f t="shared" si="1"/>
        <v>0.55570226273196111</v>
      </c>
      <c r="E43" s="30">
        <f t="shared" si="2"/>
        <v>0.3088050048054215</v>
      </c>
      <c r="F43" s="31">
        <f t="shared" si="4"/>
        <v>-0.31913398255648584</v>
      </c>
      <c r="G43" s="37">
        <f t="shared" si="3"/>
        <v>-0.19188210837712469</v>
      </c>
      <c r="H43" s="31">
        <f t="shared" si="6"/>
        <v>-0.13538891522506491</v>
      </c>
      <c r="I43" s="37">
        <f t="shared" si="5"/>
        <v>-8.9774558695217541E-2</v>
      </c>
      <c r="J43" s="31">
        <f t="shared" si="8"/>
        <v>-0.61200692602780649</v>
      </c>
      <c r="K43" s="37">
        <f t="shared" si="7"/>
        <v>-0.35463226575710732</v>
      </c>
      <c r="L43" s="31">
        <f t="shared" si="10"/>
        <v>-0.84570414050355369</v>
      </c>
      <c r="M43" s="37">
        <f t="shared" si="9"/>
        <v>-0.48449833663543646</v>
      </c>
      <c r="N43" s="31">
        <f t="shared" si="12"/>
        <v>5.0130541764992209E-4</v>
      </c>
      <c r="O43" s="37">
        <f t="shared" si="11"/>
        <v>-1.4260055600915455E-2</v>
      </c>
      <c r="P43" s="31">
        <f t="shared" si="14"/>
        <v>0.7551035865738438</v>
      </c>
      <c r="Q43" s="37">
        <f t="shared" si="13"/>
        <v>0.40507413950028098</v>
      </c>
      <c r="R43" s="31">
        <f t="shared" si="16"/>
        <v>0.89392394493460392</v>
      </c>
      <c r="S43" s="37">
        <f t="shared" si="15"/>
        <v>0.48221692675461708</v>
      </c>
      <c r="T43" s="31">
        <f t="shared" si="21"/>
        <v>0.54277042281965038</v>
      </c>
      <c r="U43" s="37">
        <f t="shared" si="17"/>
        <v>0.28708011994903965</v>
      </c>
      <c r="V43" s="31">
        <f t="shared" si="23"/>
        <v>-0.87998196492692271</v>
      </c>
      <c r="W43" s="37">
        <f t="shared" si="22"/>
        <v>-0.5035466012290315</v>
      </c>
      <c r="X43" s="31">
        <f t="shared" si="25"/>
        <v>-0.74568244589956967</v>
      </c>
      <c r="Y43" s="37">
        <f t="shared" si="24"/>
        <v>-0.42891605462171734</v>
      </c>
      <c r="Z43" s="31">
        <f t="shared" si="27"/>
        <v>0.68091846961791758</v>
      </c>
      <c r="AA43" s="37">
        <f t="shared" si="26"/>
        <v>0.36384930214683758</v>
      </c>
      <c r="AB43" s="31">
        <f t="shared" si="29"/>
        <v>-0.20062583337097173</v>
      </c>
      <c r="AC43" s="37">
        <f t="shared" si="28"/>
        <v>-0.1260268617225577</v>
      </c>
    </row>
    <row r="44" spans="1:29" x14ac:dyDescent="0.25">
      <c r="A44" s="28">
        <v>41</v>
      </c>
      <c r="B44" s="51">
        <v>0.54825844410787461</v>
      </c>
      <c r="C44" s="30">
        <f t="shared" si="0"/>
        <v>0.52209581506917313</v>
      </c>
      <c r="D44" s="30">
        <f t="shared" si="1"/>
        <v>0.52209581506917313</v>
      </c>
      <c r="E44" s="30">
        <f t="shared" si="2"/>
        <v>0.27258404011274423</v>
      </c>
      <c r="F44" s="31">
        <f t="shared" si="4"/>
        <v>0.58186489177066258</v>
      </c>
      <c r="G44" s="37">
        <f t="shared" si="3"/>
        <v>0.290129825796827</v>
      </c>
      <c r="H44" s="31">
        <f t="shared" si="6"/>
        <v>-0.31913398255648584</v>
      </c>
      <c r="I44" s="37">
        <f t="shared" si="5"/>
        <v>-0.18027791587141298</v>
      </c>
      <c r="J44" s="31">
        <f t="shared" si="8"/>
        <v>-0.13538891522506491</v>
      </c>
      <c r="K44" s="37">
        <f t="shared" si="7"/>
        <v>-8.4345385178074703E-2</v>
      </c>
      <c r="L44" s="31">
        <f t="shared" si="10"/>
        <v>-0.61200692602780649</v>
      </c>
      <c r="M44" s="37">
        <f t="shared" si="9"/>
        <v>-0.33318565400478006</v>
      </c>
      <c r="N44" s="31">
        <f t="shared" si="12"/>
        <v>-0.84570414050355369</v>
      </c>
      <c r="O44" s="37">
        <f t="shared" si="11"/>
        <v>-0.45519799167589065</v>
      </c>
      <c r="P44" s="31">
        <f t="shared" si="14"/>
        <v>5.0130541764992209E-4</v>
      </c>
      <c r="Q44" s="37">
        <f t="shared" si="13"/>
        <v>-1.3397669671686721E-2</v>
      </c>
      <c r="R44" s="31">
        <f t="shared" si="16"/>
        <v>0.7551035865738438</v>
      </c>
      <c r="S44" s="37">
        <f t="shared" si="15"/>
        <v>0.38057702336161364</v>
      </c>
      <c r="T44" s="31">
        <f t="shared" si="21"/>
        <v>0.89392394493460392</v>
      </c>
      <c r="U44" s="37">
        <f t="shared" si="17"/>
        <v>0.45305455150816942</v>
      </c>
      <c r="V44" s="31">
        <f t="shared" si="23"/>
        <v>0.54277042281965038</v>
      </c>
      <c r="W44" s="37">
        <f t="shared" si="22"/>
        <v>0.26971876716515181</v>
      </c>
      <c r="X44" s="31">
        <f t="shared" si="25"/>
        <v>-0.87998196492692271</v>
      </c>
      <c r="Y44" s="37">
        <f t="shared" si="24"/>
        <v>-0.4730943003570075</v>
      </c>
      <c r="Z44" s="31">
        <f t="shared" si="27"/>
        <v>-0.74568244589956967</v>
      </c>
      <c r="AA44" s="37">
        <f t="shared" si="26"/>
        <v>-0.40297708350702371</v>
      </c>
      <c r="AB44" s="31">
        <f t="shared" si="29"/>
        <v>0.68091846961791758</v>
      </c>
      <c r="AC44" s="37">
        <f t="shared" si="28"/>
        <v>0.34184528425850741</v>
      </c>
    </row>
    <row r="45" spans="1:29" x14ac:dyDescent="0.25">
      <c r="A45" s="28">
        <v>42</v>
      </c>
      <c r="B45" s="51">
        <v>0.29008645001635425</v>
      </c>
      <c r="C45" s="30">
        <f t="shared" si="0"/>
        <v>0.26392382097765282</v>
      </c>
      <c r="D45" s="30">
        <f t="shared" si="1"/>
        <v>0.26392382097765282</v>
      </c>
      <c r="E45" s="30">
        <f t="shared" si="2"/>
        <v>6.9655783279444133E-2</v>
      </c>
      <c r="F45" s="31">
        <f t="shared" si="4"/>
        <v>0.54825844410787461</v>
      </c>
      <c r="G45" s="37">
        <f t="shared" si="3"/>
        <v>0.13779352242949819</v>
      </c>
      <c r="H45" s="31">
        <f t="shared" si="6"/>
        <v>0.58186489177066258</v>
      </c>
      <c r="I45" s="37">
        <f t="shared" si="5"/>
        <v>0.14666306450614669</v>
      </c>
      <c r="J45" s="31">
        <f t="shared" si="8"/>
        <v>-0.31913398255648584</v>
      </c>
      <c r="K45" s="37">
        <f t="shared" si="7"/>
        <v>-9.1132001102838325E-2</v>
      </c>
      <c r="L45" s="31">
        <f t="shared" si="10"/>
        <v>-0.13538891522506491</v>
      </c>
      <c r="M45" s="37">
        <f t="shared" si="9"/>
        <v>-4.263730084693363E-2</v>
      </c>
      <c r="N45" s="31">
        <f t="shared" si="12"/>
        <v>-0.61200692602780649</v>
      </c>
      <c r="O45" s="37">
        <f t="shared" si="11"/>
        <v>-0.16842814740476139</v>
      </c>
      <c r="P45" s="31">
        <f t="shared" si="14"/>
        <v>-0.84570414050355369</v>
      </c>
      <c r="Q45" s="37">
        <f t="shared" si="13"/>
        <v>-0.23010640920103465</v>
      </c>
      <c r="R45" s="31">
        <f t="shared" si="16"/>
        <v>5.0130541764992209E-4</v>
      </c>
      <c r="S45" s="37">
        <f t="shared" si="15"/>
        <v>-6.7726345814120162E-3</v>
      </c>
      <c r="T45" s="31">
        <f t="shared" si="21"/>
        <v>0.7551035865738438</v>
      </c>
      <c r="U45" s="37">
        <f t="shared" si="17"/>
        <v>0.19238488277978372</v>
      </c>
      <c r="V45" s="31">
        <f t="shared" si="23"/>
        <v>0.89392394493460392</v>
      </c>
      <c r="W45" s="37">
        <f t="shared" si="22"/>
        <v>0.22902288218784259</v>
      </c>
      <c r="X45" s="31">
        <f t="shared" si="25"/>
        <v>0.54277042281965038</v>
      </c>
      <c r="Y45" s="37">
        <f t="shared" si="24"/>
        <v>0.13634510288150334</v>
      </c>
      <c r="Z45" s="31">
        <f t="shared" si="27"/>
        <v>-0.87998196492692271</v>
      </c>
      <c r="AA45" s="37">
        <f t="shared" si="26"/>
        <v>-0.2391531435976513</v>
      </c>
      <c r="AB45" s="31">
        <f t="shared" si="29"/>
        <v>-0.74568244589956967</v>
      </c>
      <c r="AC45" s="37">
        <f t="shared" si="28"/>
        <v>-0.20370830138049131</v>
      </c>
    </row>
    <row r="46" spans="1:29" x14ac:dyDescent="0.25">
      <c r="A46" s="28">
        <v>43</v>
      </c>
      <c r="B46" s="51">
        <v>0.54157996480603643</v>
      </c>
      <c r="C46" s="30">
        <f t="shared" si="0"/>
        <v>0.51541733576733495</v>
      </c>
      <c r="D46" s="30">
        <f t="shared" si="1"/>
        <v>0.51541733576733495</v>
      </c>
      <c r="E46" s="30">
        <f t="shared" si="2"/>
        <v>0.26565503000949769</v>
      </c>
      <c r="F46" s="31">
        <f t="shared" si="4"/>
        <v>0.29008645001635425</v>
      </c>
      <c r="G46" s="37">
        <f t="shared" si="3"/>
        <v>0.13603091265383688</v>
      </c>
      <c r="H46" s="31">
        <f t="shared" si="6"/>
        <v>0.54825844410787461</v>
      </c>
      <c r="I46" s="37">
        <f t="shared" si="5"/>
        <v>0.26909723401822844</v>
      </c>
      <c r="J46" s="31">
        <f t="shared" si="8"/>
        <v>0.58186489177066258</v>
      </c>
      <c r="K46" s="37">
        <f t="shared" si="7"/>
        <v>0.28641857973718698</v>
      </c>
      <c r="L46" s="31">
        <f t="shared" si="10"/>
        <v>-0.31913398255648584</v>
      </c>
      <c r="M46" s="37">
        <f t="shared" si="9"/>
        <v>-0.17797185959787967</v>
      </c>
      <c r="N46" s="31">
        <f t="shared" si="12"/>
        <v>-0.13538891522506491</v>
      </c>
      <c r="O46" s="37">
        <f t="shared" si="11"/>
        <v>-8.3266466533529135E-2</v>
      </c>
      <c r="P46" s="31">
        <f t="shared" si="14"/>
        <v>-0.61200692602780649</v>
      </c>
      <c r="Q46" s="37">
        <f t="shared" si="13"/>
        <v>-0.32892365184020511</v>
      </c>
      <c r="R46" s="31">
        <f t="shared" si="16"/>
        <v>-0.84570414050355369</v>
      </c>
      <c r="S46" s="37">
        <f t="shared" si="15"/>
        <v>-0.44937524750154217</v>
      </c>
      <c r="T46" s="31">
        <f t="shared" si="21"/>
        <v>5.0130541764992209E-4</v>
      </c>
      <c r="U46" s="37">
        <f t="shared" si="17"/>
        <v>-1.3226291053025759E-2</v>
      </c>
      <c r="V46" s="31">
        <f t="shared" si="23"/>
        <v>0.7551035865738438</v>
      </c>
      <c r="W46" s="37">
        <f t="shared" si="22"/>
        <v>0.37570880626445308</v>
      </c>
      <c r="X46" s="31">
        <f t="shared" si="25"/>
        <v>0.89392394493460392</v>
      </c>
      <c r="Y46" s="37">
        <f t="shared" si="24"/>
        <v>0.44725922552102276</v>
      </c>
      <c r="Z46" s="31">
        <f t="shared" si="27"/>
        <v>0.54277042281965038</v>
      </c>
      <c r="AA46" s="37">
        <f t="shared" si="26"/>
        <v>0.26626861270721747</v>
      </c>
      <c r="AB46" s="31">
        <f t="shared" si="29"/>
        <v>-0.87998196492692271</v>
      </c>
      <c r="AC46" s="37">
        <f t="shared" si="28"/>
        <v>-0.46704263244173549</v>
      </c>
    </row>
    <row r="47" spans="1:29" x14ac:dyDescent="0.25">
      <c r="A47" s="28">
        <v>44</v>
      </c>
      <c r="B47" s="51">
        <v>-5.0191960819464754E-2</v>
      </c>
      <c r="C47" s="30">
        <f t="shared" si="0"/>
        <v>7.6354589858166205E-2</v>
      </c>
      <c r="D47" s="30">
        <f t="shared" si="1"/>
        <v>-7.6354589858166205E-2</v>
      </c>
      <c r="E47" s="30">
        <f t="shared" si="2"/>
        <v>5.8300233924087775E-3</v>
      </c>
      <c r="F47" s="31">
        <f t="shared" si="4"/>
        <v>0.54157996480603643</v>
      </c>
      <c r="G47" s="37">
        <f t="shared" si="3"/>
        <v>-3.93544792783036E-2</v>
      </c>
      <c r="H47" s="31">
        <f t="shared" si="6"/>
        <v>0.29008645001635425</v>
      </c>
      <c r="I47" s="37">
        <f t="shared" si="5"/>
        <v>-2.0151795104548762E-2</v>
      </c>
      <c r="J47" s="31">
        <f t="shared" si="8"/>
        <v>0.54825844410787461</v>
      </c>
      <c r="K47" s="37">
        <f t="shared" si="7"/>
        <v>-3.9864411826271706E-2</v>
      </c>
      <c r="L47" s="31">
        <f t="shared" si="10"/>
        <v>0.58186489177066258</v>
      </c>
      <c r="M47" s="37">
        <f t="shared" si="9"/>
        <v>-4.2430418354153808E-2</v>
      </c>
      <c r="N47" s="31">
        <f t="shared" si="12"/>
        <v>-0.31913398255648584</v>
      </c>
      <c r="O47" s="37">
        <f t="shared" si="11"/>
        <v>2.636498115776504E-2</v>
      </c>
      <c r="P47" s="31">
        <f t="shared" si="14"/>
        <v>-0.13538891522506491</v>
      </c>
      <c r="Q47" s="37">
        <f t="shared" si="13"/>
        <v>1.2335201903213263E-2</v>
      </c>
      <c r="R47" s="31">
        <f t="shared" si="16"/>
        <v>-0.61200692602780649</v>
      </c>
      <c r="S47" s="37">
        <f t="shared" si="15"/>
        <v>4.872717463707163E-2</v>
      </c>
      <c r="T47" s="31">
        <f t="shared" si="21"/>
        <v>-0.84570414050355369</v>
      </c>
      <c r="U47" s="37">
        <f t="shared" si="17"/>
        <v>6.6571029599363216E-2</v>
      </c>
      <c r="V47" s="31">
        <f t="shared" si="23"/>
        <v>5.0130541764992209E-4</v>
      </c>
      <c r="W47" s="37">
        <f t="shared" si="22"/>
        <v>1.9593598403030619E-3</v>
      </c>
      <c r="X47" s="31">
        <f t="shared" si="25"/>
        <v>0.7551035865738438</v>
      </c>
      <c r="Y47" s="37">
        <f t="shared" si="24"/>
        <v>-5.565798784341474E-2</v>
      </c>
      <c r="Z47" s="31">
        <f t="shared" si="27"/>
        <v>0.89392394493460392</v>
      </c>
      <c r="AA47" s="37">
        <f t="shared" si="26"/>
        <v>-6.6257559370014235E-2</v>
      </c>
      <c r="AB47" s="31">
        <f t="shared" si="29"/>
        <v>0.54277042281965038</v>
      </c>
      <c r="AC47" s="37">
        <f t="shared" si="28"/>
        <v>-3.9445376211676458E-2</v>
      </c>
    </row>
    <row r="48" spans="1:29" x14ac:dyDescent="0.25">
      <c r="A48" s="28">
        <v>45</v>
      </c>
      <c r="B48" s="51">
        <v>0.89729143885811391</v>
      </c>
      <c r="C48" s="30">
        <f t="shared" si="0"/>
        <v>0.87112880981941243</v>
      </c>
      <c r="D48" s="30">
        <f t="shared" si="1"/>
        <v>0.87112880981941243</v>
      </c>
      <c r="E48" s="30">
        <f t="shared" si="2"/>
        <v>0.75886540329738605</v>
      </c>
      <c r="F48" s="31">
        <f t="shared" si="4"/>
        <v>-5.0191960819464754E-2</v>
      </c>
      <c r="G48" s="37">
        <f t="shared" si="3"/>
        <v>-6.65146829873937E-2</v>
      </c>
      <c r="H48" s="31">
        <f t="shared" si="6"/>
        <v>0.54157996480603643</v>
      </c>
      <c r="I48" s="37">
        <f t="shared" si="5"/>
        <v>0.44899489026729095</v>
      </c>
      <c r="J48" s="31">
        <f t="shared" si="8"/>
        <v>0.29008645001635425</v>
      </c>
      <c r="K48" s="37">
        <f t="shared" si="7"/>
        <v>0.22991164405125439</v>
      </c>
      <c r="L48" s="31">
        <f t="shared" si="10"/>
        <v>0.54825844410787461</v>
      </c>
      <c r="M48" s="37">
        <f t="shared" si="9"/>
        <v>0.45481270599290485</v>
      </c>
      <c r="N48" s="31">
        <f t="shared" si="12"/>
        <v>0.58186489177066258</v>
      </c>
      <c r="O48" s="37">
        <f t="shared" si="11"/>
        <v>0.48408825074764772</v>
      </c>
      <c r="P48" s="31">
        <f t="shared" si="14"/>
        <v>-0.31913398255648584</v>
      </c>
      <c r="Q48" s="37">
        <f t="shared" si="13"/>
        <v>-0.30079782629359142</v>
      </c>
      <c r="R48" s="31">
        <f t="shared" si="16"/>
        <v>-0.13538891522506491</v>
      </c>
      <c r="S48" s="37">
        <f t="shared" si="15"/>
        <v>-0.14073220447898291</v>
      </c>
      <c r="T48" s="31">
        <f t="shared" si="21"/>
        <v>-0.61200692602780649</v>
      </c>
      <c r="U48" s="37">
        <f t="shared" si="17"/>
        <v>-0.55592788496807111</v>
      </c>
      <c r="V48" s="31">
        <f t="shared" si="23"/>
        <v>-0.84570414050355369</v>
      </c>
      <c r="W48" s="37">
        <f t="shared" si="22"/>
        <v>-0.75950826127244064</v>
      </c>
      <c r="X48" s="31">
        <f t="shared" si="25"/>
        <v>5.0130541764992209E-4</v>
      </c>
      <c r="Y48" s="37">
        <f t="shared" si="24"/>
        <v>-2.2354318304397391E-2</v>
      </c>
      <c r="Z48" s="31">
        <f t="shared" si="27"/>
        <v>0.7551035865738438</v>
      </c>
      <c r="AA48" s="37">
        <f t="shared" si="26"/>
        <v>0.63500146876621144</v>
      </c>
      <c r="AB48" s="31">
        <f t="shared" si="29"/>
        <v>0.89392394493460392</v>
      </c>
      <c r="AC48" s="37">
        <f t="shared" si="28"/>
        <v>0.75593188232372466</v>
      </c>
    </row>
    <row r="49" spans="1:29" x14ac:dyDescent="0.25">
      <c r="A49" s="28">
        <v>46</v>
      </c>
      <c r="B49" s="51">
        <v>0.97948873724281404</v>
      </c>
      <c r="C49" s="30">
        <f t="shared" si="0"/>
        <v>0.95332610820411257</v>
      </c>
      <c r="D49" s="30">
        <f t="shared" si="1"/>
        <v>0.95332610820411257</v>
      </c>
      <c r="E49" s="30">
        <f t="shared" si="2"/>
        <v>0.90883066858359929</v>
      </c>
      <c r="F49" s="31">
        <f t="shared" si="4"/>
        <v>0.89729143885811391</v>
      </c>
      <c r="G49" s="37">
        <f t="shared" si="3"/>
        <v>0.83046983800962093</v>
      </c>
      <c r="H49" s="31">
        <f t="shared" si="6"/>
        <v>-5.0191960819464754E-2</v>
      </c>
      <c r="I49" s="37">
        <f t="shared" si="5"/>
        <v>-7.2790823993006792E-2</v>
      </c>
      <c r="J49" s="31">
        <f t="shared" si="8"/>
        <v>0.54157996480603643</v>
      </c>
      <c r="K49" s="37">
        <f t="shared" si="7"/>
        <v>0.49136080280800576</v>
      </c>
      <c r="L49" s="31">
        <f t="shared" si="10"/>
        <v>0.29008645001635425</v>
      </c>
      <c r="M49" s="37">
        <f t="shared" si="9"/>
        <v>0.25160546911498471</v>
      </c>
      <c r="N49" s="31">
        <f t="shared" si="12"/>
        <v>0.54825844410787461</v>
      </c>
      <c r="O49" s="37">
        <f t="shared" si="11"/>
        <v>0.49772757148954888</v>
      </c>
      <c r="P49" s="31">
        <f t="shared" si="14"/>
        <v>0.58186489177066258</v>
      </c>
      <c r="Q49" s="37">
        <f t="shared" si="13"/>
        <v>0.52976547545047969</v>
      </c>
      <c r="R49" s="31">
        <f t="shared" si="16"/>
        <v>-0.31913398255648584</v>
      </c>
      <c r="S49" s="37">
        <f t="shared" si="15"/>
        <v>-0.32918027490810692</v>
      </c>
      <c r="T49" s="31">
        <f t="shared" si="21"/>
        <v>-0.13538891522506491</v>
      </c>
      <c r="U49" s="37">
        <f t="shared" si="17"/>
        <v>-0.15401130496734081</v>
      </c>
      <c r="V49" s="31">
        <f t="shared" si="23"/>
        <v>-0.61200692602780649</v>
      </c>
      <c r="W49" s="37">
        <f t="shared" si="22"/>
        <v>-0.60838369830590411</v>
      </c>
      <c r="X49" s="31">
        <f t="shared" si="25"/>
        <v>-0.84570414050355369</v>
      </c>
      <c r="Y49" s="37">
        <f t="shared" si="24"/>
        <v>-0.83117335428021</v>
      </c>
      <c r="Z49" s="31">
        <f t="shared" si="27"/>
        <v>5.0130541764992209E-4</v>
      </c>
      <c r="AA49" s="37">
        <f t="shared" si="26"/>
        <v>-2.4463609779023315E-2</v>
      </c>
      <c r="AB49" s="31">
        <f t="shared" si="29"/>
        <v>0.7551035865738438</v>
      </c>
      <c r="AC49" s="37">
        <f t="shared" si="28"/>
        <v>0.69491844615755649</v>
      </c>
    </row>
    <row r="50" spans="1:29" x14ac:dyDescent="0.25">
      <c r="A50" s="28">
        <v>47</v>
      </c>
      <c r="B50" s="51">
        <v>0.27879992254069608</v>
      </c>
      <c r="C50" s="30">
        <f t="shared" si="0"/>
        <v>0.25263729350199465</v>
      </c>
      <c r="D50" s="30">
        <f t="shared" si="1"/>
        <v>0.25263729350199465</v>
      </c>
      <c r="E50" s="30">
        <f t="shared" si="2"/>
        <v>6.3825602068012993E-2</v>
      </c>
      <c r="F50" s="31">
        <f t="shared" si="4"/>
        <v>0.97948873724281404</v>
      </c>
      <c r="G50" s="37">
        <f t="shared" si="3"/>
        <v>0.2408457278014767</v>
      </c>
      <c r="H50" s="31">
        <f t="shared" si="6"/>
        <v>0.89729143885811391</v>
      </c>
      <c r="I50" s="37">
        <f t="shared" si="5"/>
        <v>0.22007962480439017</v>
      </c>
      <c r="J50" s="31">
        <f t="shared" si="8"/>
        <v>-5.0191960819464754E-2</v>
      </c>
      <c r="K50" s="37">
        <f t="shared" si="7"/>
        <v>-1.9290016928221961E-2</v>
      </c>
      <c r="L50" s="31">
        <f t="shared" si="10"/>
        <v>0.54157996480603643</v>
      </c>
      <c r="M50" s="37">
        <f t="shared" si="9"/>
        <v>0.13021364073226832</v>
      </c>
      <c r="N50" s="31">
        <f t="shared" si="12"/>
        <v>0.29008645001635425</v>
      </c>
      <c r="O50" s="37">
        <f t="shared" si="11"/>
        <v>6.6676999822499167E-2</v>
      </c>
      <c r="P50" s="31">
        <f t="shared" si="14"/>
        <v>0.54825844410787461</v>
      </c>
      <c r="Q50" s="37">
        <f t="shared" si="13"/>
        <v>0.13190087366779382</v>
      </c>
      <c r="R50" s="31">
        <f t="shared" si="16"/>
        <v>0.58186489177066258</v>
      </c>
      <c r="S50" s="37">
        <f t="shared" si="15"/>
        <v>0.14039111564953699</v>
      </c>
      <c r="T50" s="31">
        <f t="shared" si="21"/>
        <v>-0.31913398255648584</v>
      </c>
      <c r="U50" s="37">
        <f t="shared" si="17"/>
        <v>-8.7234801408817578E-2</v>
      </c>
      <c r="V50" s="31">
        <f t="shared" si="23"/>
        <v>-0.13538891522506491</v>
      </c>
      <c r="W50" s="37">
        <f t="shared" si="22"/>
        <v>-4.0813944903865626E-2</v>
      </c>
      <c r="X50" s="31">
        <f t="shared" si="25"/>
        <v>-0.61200692602780649</v>
      </c>
      <c r="Y50" s="37">
        <f t="shared" si="24"/>
        <v>-0.1612254291873747</v>
      </c>
      <c r="Z50" s="31">
        <f t="shared" si="27"/>
        <v>-0.84570414050355369</v>
      </c>
      <c r="AA50" s="37">
        <f t="shared" si="26"/>
        <v>-0.22026606095148266</v>
      </c>
      <c r="AB50" s="31">
        <f t="shared" si="29"/>
        <v>5.0130541764992209E-4</v>
      </c>
      <c r="AC50" s="37">
        <f t="shared" si="28"/>
        <v>-6.4830073473012622E-3</v>
      </c>
    </row>
    <row r="51" spans="1:29" x14ac:dyDescent="0.25">
      <c r="A51" s="28">
        <v>48</v>
      </c>
      <c r="B51" s="51">
        <v>0.18205564912372374</v>
      </c>
      <c r="C51" s="30">
        <f t="shared" si="0"/>
        <v>0.15589302008502229</v>
      </c>
      <c r="D51" s="30">
        <f t="shared" si="1"/>
        <v>0.15589302008502229</v>
      </c>
      <c r="E51" s="30">
        <f t="shared" si="2"/>
        <v>2.4302633711229163E-2</v>
      </c>
      <c r="F51" s="31">
        <f t="shared" si="4"/>
        <v>0.27879992254069608</v>
      </c>
      <c r="G51" s="37">
        <f t="shared" si="3"/>
        <v>3.9384390670132122E-2</v>
      </c>
      <c r="H51" s="31">
        <f t="shared" si="6"/>
        <v>0.97948873724281404</v>
      </c>
      <c r="I51" s="37">
        <f t="shared" si="5"/>
        <v>0.14861688613383986</v>
      </c>
      <c r="J51" s="31">
        <f t="shared" si="8"/>
        <v>0.89729143885811391</v>
      </c>
      <c r="K51" s="37">
        <f t="shared" si="7"/>
        <v>0.13580290104581921</v>
      </c>
      <c r="L51" s="31">
        <f t="shared" si="10"/>
        <v>-5.0191960819464754E-2</v>
      </c>
      <c r="M51" s="37">
        <f t="shared" si="9"/>
        <v>-1.1903147610342743E-2</v>
      </c>
      <c r="N51" s="31">
        <f t="shared" si="12"/>
        <v>0.54157996480603643</v>
      </c>
      <c r="O51" s="37">
        <f t="shared" si="11"/>
        <v>8.034996507694582E-2</v>
      </c>
      <c r="P51" s="31">
        <f t="shared" si="14"/>
        <v>0.29008645001635425</v>
      </c>
      <c r="Q51" s="37">
        <f t="shared" si="13"/>
        <v>4.1143881524585056E-2</v>
      </c>
      <c r="R51" s="31">
        <f t="shared" si="16"/>
        <v>0.54825844410787461</v>
      </c>
      <c r="S51" s="37">
        <f t="shared" si="15"/>
        <v>8.1391093384884691E-2</v>
      </c>
      <c r="T51" s="31">
        <f t="shared" si="21"/>
        <v>0.58186489177066258</v>
      </c>
      <c r="U51" s="37">
        <f t="shared" si="17"/>
        <v>8.6630104005365943E-2</v>
      </c>
      <c r="V51" s="31">
        <f t="shared" si="23"/>
        <v>-0.31913398255648584</v>
      </c>
      <c r="W51" s="37">
        <f t="shared" si="22"/>
        <v>-5.3829331606698665E-2</v>
      </c>
      <c r="X51" s="31">
        <f t="shared" si="25"/>
        <v>-0.13538891522506491</v>
      </c>
      <c r="Y51" s="37">
        <f t="shared" si="24"/>
        <v>-2.5184758134677698E-2</v>
      </c>
      <c r="Z51" s="31">
        <f t="shared" si="27"/>
        <v>-0.61200692602780649</v>
      </c>
      <c r="AA51" s="37">
        <f t="shared" si="26"/>
        <v>-9.9486179265632857E-2</v>
      </c>
      <c r="AB51" s="31">
        <f t="shared" si="29"/>
        <v>-0.84570414050355369</v>
      </c>
      <c r="AC51" s="37">
        <f t="shared" si="28"/>
        <v>-0.13591794381571429</v>
      </c>
    </row>
    <row r="52" spans="1:29" x14ac:dyDescent="0.25">
      <c r="A52" s="28">
        <v>49</v>
      </c>
      <c r="B52" s="51">
        <v>0.11605347477574002</v>
      </c>
      <c r="C52" s="30">
        <f t="shared" si="0"/>
        <v>8.9890845737038566E-2</v>
      </c>
      <c r="D52" s="30">
        <f t="shared" si="1"/>
        <v>8.9890845737038566E-2</v>
      </c>
      <c r="E52" s="30">
        <f t="shared" si="2"/>
        <v>8.0803641473200637E-3</v>
      </c>
      <c r="F52" s="31">
        <f t="shared" si="4"/>
        <v>0.18205564912372374</v>
      </c>
      <c r="G52" s="37">
        <f t="shared" si="3"/>
        <v>1.4013355419943793E-2</v>
      </c>
      <c r="H52" s="31">
        <f t="shared" si="6"/>
        <v>0.27879992254069608</v>
      </c>
      <c r="I52" s="37">
        <f t="shared" si="5"/>
        <v>2.2709779977610738E-2</v>
      </c>
      <c r="J52" s="31">
        <f t="shared" si="8"/>
        <v>0.97948873724281404</v>
      </c>
      <c r="K52" s="37">
        <f t="shared" si="7"/>
        <v>8.5695290129667215E-2</v>
      </c>
      <c r="L52" s="31">
        <f t="shared" si="10"/>
        <v>0.89729143885811391</v>
      </c>
      <c r="M52" s="37">
        <f t="shared" si="9"/>
        <v>7.8306505460566805E-2</v>
      </c>
      <c r="N52" s="31">
        <f t="shared" si="12"/>
        <v>-5.0191960819464754E-2</v>
      </c>
      <c r="O52" s="37">
        <f t="shared" si="11"/>
        <v>-6.8635786582552675E-3</v>
      </c>
      <c r="P52" s="31">
        <f t="shared" si="14"/>
        <v>0.54157996480603643</v>
      </c>
      <c r="Q52" s="37">
        <f t="shared" si="13"/>
        <v>4.6331300219656917E-2</v>
      </c>
      <c r="R52" s="31">
        <f t="shared" si="16"/>
        <v>0.29008645001635425</v>
      </c>
      <c r="S52" s="37">
        <f t="shared" si="15"/>
        <v>2.3724335477831975E-2</v>
      </c>
      <c r="T52" s="31">
        <f t="shared" si="21"/>
        <v>0.54825844410787461</v>
      </c>
      <c r="U52" s="37">
        <f t="shared" si="17"/>
        <v>4.693163437233646E-2</v>
      </c>
      <c r="V52" s="31">
        <f t="shared" si="23"/>
        <v>0.58186489177066258</v>
      </c>
      <c r="W52" s="37">
        <f t="shared" si="22"/>
        <v>4.9952546374961992E-2</v>
      </c>
      <c r="X52" s="31">
        <f t="shared" si="25"/>
        <v>-0.31913398255648584</v>
      </c>
      <c r="Y52" s="37">
        <f t="shared" si="24"/>
        <v>-3.10390044464251E-2</v>
      </c>
      <c r="Z52" s="31">
        <f t="shared" si="27"/>
        <v>-0.13538891522506491</v>
      </c>
      <c r="AA52" s="37">
        <f t="shared" si="26"/>
        <v>-1.452200494399458E-2</v>
      </c>
      <c r="AB52" s="31">
        <f t="shared" si="29"/>
        <v>-0.61200692602780649</v>
      </c>
      <c r="AC52" s="37">
        <f t="shared" si="28"/>
        <v>-5.7365601028558005E-2</v>
      </c>
    </row>
    <row r="53" spans="1:29" x14ac:dyDescent="0.25">
      <c r="A53" s="28">
        <v>50</v>
      </c>
      <c r="B53" s="51">
        <v>-3.0762833531228218E-3</v>
      </c>
      <c r="C53" s="30">
        <f t="shared" si="0"/>
        <v>2.923891239182427E-2</v>
      </c>
      <c r="D53" s="30">
        <f t="shared" si="1"/>
        <v>-2.923891239182427E-2</v>
      </c>
      <c r="E53" s="30">
        <f t="shared" si="2"/>
        <v>8.5491399785677486E-4</v>
      </c>
      <c r="F53" s="31">
        <f t="shared" si="4"/>
        <v>0.11605347477574002</v>
      </c>
      <c r="G53" s="37">
        <f t="shared" si="3"/>
        <v>-2.6283105633322606E-3</v>
      </c>
      <c r="H53" s="31">
        <f t="shared" si="6"/>
        <v>0.18205564912372374</v>
      </c>
      <c r="I53" s="37">
        <f t="shared" si="5"/>
        <v>-4.5581423567628678E-3</v>
      </c>
      <c r="J53" s="31">
        <f t="shared" si="8"/>
        <v>0.27879992254069608</v>
      </c>
      <c r="K53" s="37">
        <f t="shared" si="7"/>
        <v>-7.3868396916124167E-3</v>
      </c>
      <c r="L53" s="31">
        <f t="shared" si="10"/>
        <v>0.97948873724281404</v>
      </c>
      <c r="M53" s="37">
        <f t="shared" si="9"/>
        <v>-2.7874218558618831E-2</v>
      </c>
      <c r="N53" s="31">
        <f t="shared" si="12"/>
        <v>0.89729143885811391</v>
      </c>
      <c r="O53" s="37">
        <f t="shared" si="11"/>
        <v>-2.5470858952303947E-2</v>
      </c>
      <c r="P53" s="31">
        <f t="shared" si="14"/>
        <v>-5.0191960819464754E-2</v>
      </c>
      <c r="Q53" s="37">
        <f t="shared" si="13"/>
        <v>2.2325251635765954E-3</v>
      </c>
      <c r="R53" s="31">
        <f t="shared" si="16"/>
        <v>0.54157996480603643</v>
      </c>
      <c r="S53" s="37">
        <f t="shared" si="15"/>
        <v>-1.5070242325728581E-2</v>
      </c>
      <c r="T53" s="31">
        <f t="shared" si="21"/>
        <v>0.29008645001635425</v>
      </c>
      <c r="U53" s="37">
        <f t="shared" si="17"/>
        <v>-7.716845479681103E-3</v>
      </c>
      <c r="V53" s="31">
        <f t="shared" si="23"/>
        <v>0.54825844410787461</v>
      </c>
      <c r="W53" s="37">
        <f t="shared" si="22"/>
        <v>-1.5265513796945639E-2</v>
      </c>
      <c r="X53" s="31">
        <f t="shared" si="25"/>
        <v>0.58186489177066258</v>
      </c>
      <c r="Y53" s="37">
        <f t="shared" si="24"/>
        <v>-1.6248129775958322E-2</v>
      </c>
      <c r="Z53" s="31">
        <f t="shared" si="27"/>
        <v>-0.31913398255648584</v>
      </c>
      <c r="AA53" s="37">
        <f t="shared" si="26"/>
        <v>1.0096097375625453E-2</v>
      </c>
      <c r="AB53" s="31">
        <f t="shared" si="29"/>
        <v>-0.13538891522506491</v>
      </c>
      <c r="AC53" s="37">
        <f t="shared" si="28"/>
        <v>4.7235914494921849E-3</v>
      </c>
    </row>
    <row r="54" spans="1:29" x14ac:dyDescent="0.25">
      <c r="A54" s="28">
        <v>51</v>
      </c>
      <c r="B54" s="51">
        <v>0.43816778589147853</v>
      </c>
      <c r="C54" s="30">
        <f t="shared" si="0"/>
        <v>0.41200515685277711</v>
      </c>
      <c r="D54" s="30">
        <f t="shared" si="1"/>
        <v>0.41200515685277711</v>
      </c>
      <c r="E54" s="30">
        <f t="shared" si="2"/>
        <v>0.16974824927328147</v>
      </c>
      <c r="F54" s="31">
        <f t="shared" si="4"/>
        <v>-3.0762833531228218E-3</v>
      </c>
      <c r="G54" s="37">
        <f t="shared" si="3"/>
        <v>-1.2046582686198166E-2</v>
      </c>
      <c r="H54" s="31">
        <f t="shared" si="6"/>
        <v>0.11605347477574002</v>
      </c>
      <c r="I54" s="37">
        <f t="shared" si="5"/>
        <v>3.7035491997517364E-2</v>
      </c>
      <c r="J54" s="31">
        <f t="shared" si="8"/>
        <v>0.18205564912372374</v>
      </c>
      <c r="K54" s="37">
        <f t="shared" si="7"/>
        <v>6.4228728192382734E-2</v>
      </c>
      <c r="L54" s="31">
        <f t="shared" si="10"/>
        <v>0.27879992254069608</v>
      </c>
      <c r="M54" s="37">
        <f t="shared" si="9"/>
        <v>0.10408786773615039</v>
      </c>
      <c r="N54" s="31">
        <f t="shared" si="12"/>
        <v>0.97948873724281404</v>
      </c>
      <c r="O54" s="37">
        <f t="shared" si="11"/>
        <v>0.39277527274248297</v>
      </c>
      <c r="P54" s="31">
        <f t="shared" si="14"/>
        <v>0.89729143885811391</v>
      </c>
      <c r="Q54" s="37">
        <f t="shared" si="13"/>
        <v>0.35890956192862006</v>
      </c>
      <c r="R54" s="31">
        <f t="shared" si="16"/>
        <v>-5.0191960819464754E-2</v>
      </c>
      <c r="S54" s="37">
        <f t="shared" si="15"/>
        <v>-3.1458484770943235E-2</v>
      </c>
      <c r="T54" s="31">
        <f t="shared" si="21"/>
        <v>0.54157996480603643</v>
      </c>
      <c r="U54" s="37">
        <f t="shared" si="17"/>
        <v>0.21235460026746134</v>
      </c>
      <c r="V54" s="31">
        <f t="shared" si="23"/>
        <v>0.29008645001635425</v>
      </c>
      <c r="W54" s="37">
        <f t="shared" si="22"/>
        <v>0.10873797525908212</v>
      </c>
      <c r="X54" s="31">
        <f t="shared" si="25"/>
        <v>0.54825844410787461</v>
      </c>
      <c r="Y54" s="37">
        <f t="shared" si="24"/>
        <v>0.2151061681797532</v>
      </c>
      <c r="Z54" s="31">
        <f t="shared" si="27"/>
        <v>0.58186489177066258</v>
      </c>
      <c r="AA54" s="37">
        <f t="shared" si="26"/>
        <v>0.22895219792032478</v>
      </c>
      <c r="AB54" s="31">
        <f t="shared" si="29"/>
        <v>-0.31913398255648584</v>
      </c>
      <c r="AC54" s="37">
        <f t="shared" si="28"/>
        <v>-0.14226398462100759</v>
      </c>
    </row>
    <row r="55" spans="1:29" x14ac:dyDescent="0.25">
      <c r="A55" s="28">
        <v>52</v>
      </c>
      <c r="B55" s="51">
        <v>-0.90026975567057832</v>
      </c>
      <c r="C55" s="30">
        <f t="shared" si="0"/>
        <v>0.9264323847092798</v>
      </c>
      <c r="D55" s="30">
        <f t="shared" si="1"/>
        <v>-0.9264323847092798</v>
      </c>
      <c r="E55" s="30">
        <f t="shared" si="2"/>
        <v>0.85827696343812299</v>
      </c>
      <c r="F55" s="31">
        <f t="shared" si="4"/>
        <v>0.43816778589147853</v>
      </c>
      <c r="G55" s="37">
        <f t="shared" si="3"/>
        <v>-0.38169491997563915</v>
      </c>
      <c r="H55" s="31">
        <f t="shared" si="6"/>
        <v>-3.0762833531228218E-3</v>
      </c>
      <c r="I55" s="37">
        <f t="shared" si="5"/>
        <v>2.7087875333463469E-2</v>
      </c>
      <c r="J55" s="31">
        <f t="shared" si="8"/>
        <v>0.11605347477574002</v>
      </c>
      <c r="K55" s="37">
        <f t="shared" si="7"/>
        <v>-8.3277790579698641E-2</v>
      </c>
      <c r="L55" s="31">
        <f t="shared" si="10"/>
        <v>0.18205564912372374</v>
      </c>
      <c r="M55" s="37">
        <f t="shared" si="9"/>
        <v>-0.14442434235689885</v>
      </c>
      <c r="N55" s="31">
        <f t="shared" si="12"/>
        <v>0.27879992254069608</v>
      </c>
      <c r="O55" s="37">
        <f t="shared" si="11"/>
        <v>-0.23405137028555115</v>
      </c>
      <c r="P55" s="31">
        <f t="shared" si="14"/>
        <v>0.97948873724281404</v>
      </c>
      <c r="Q55" s="37">
        <f t="shared" si="13"/>
        <v>-0.88319217982915288</v>
      </c>
      <c r="R55" s="31">
        <f t="shared" si="16"/>
        <v>0.89729143885811391</v>
      </c>
      <c r="S55" s="37">
        <f t="shared" si="15"/>
        <v>-0.80704194066995494</v>
      </c>
      <c r="T55" s="31">
        <f t="shared" si="21"/>
        <v>-5.0191960819464754E-2</v>
      </c>
      <c r="U55" s="37">
        <f t="shared" si="17"/>
        <v>7.0737364765799907E-2</v>
      </c>
      <c r="V55" s="31">
        <f t="shared" si="23"/>
        <v>0.54157996480603643</v>
      </c>
      <c r="W55" s="37">
        <f t="shared" si="22"/>
        <v>-0.47749931149543567</v>
      </c>
      <c r="X55" s="31">
        <f t="shared" si="25"/>
        <v>0.29008645001635425</v>
      </c>
      <c r="Y55" s="37">
        <f t="shared" si="24"/>
        <v>-0.24450757484991195</v>
      </c>
      <c r="Z55" s="31">
        <f t="shared" si="27"/>
        <v>0.54825844410787461</v>
      </c>
      <c r="AA55" s="37">
        <f t="shared" si="26"/>
        <v>-0.48368647100126921</v>
      </c>
      <c r="AB55" s="31">
        <f t="shared" si="29"/>
        <v>0.58186489177066258</v>
      </c>
      <c r="AC55" s="37">
        <f t="shared" si="28"/>
        <v>-0.51482057245111346</v>
      </c>
    </row>
    <row r="56" spans="1:29" x14ac:dyDescent="0.25">
      <c r="A56" s="28">
        <v>53</v>
      </c>
      <c r="B56" s="51">
        <v>2.229787617648471E-2</v>
      </c>
      <c r="C56" s="30">
        <f t="shared" si="0"/>
        <v>3.8647528622167381E-3</v>
      </c>
      <c r="D56" s="30">
        <f t="shared" si="1"/>
        <v>-3.8647528622167381E-3</v>
      </c>
      <c r="E56" s="30">
        <f t="shared" si="2"/>
        <v>1.493631468601247E-5</v>
      </c>
      <c r="F56" s="31">
        <f t="shared" si="4"/>
        <v>-0.90026975567057832</v>
      </c>
      <c r="G56" s="37">
        <f t="shared" si="3"/>
        <v>3.5804322104554674E-3</v>
      </c>
      <c r="H56" s="31">
        <f t="shared" si="6"/>
        <v>0.43816778589147853</v>
      </c>
      <c r="I56" s="37">
        <f t="shared" si="5"/>
        <v>-1.5922981091948264E-3</v>
      </c>
      <c r="J56" s="31">
        <f t="shared" si="8"/>
        <v>-3.0762833531228218E-3</v>
      </c>
      <c r="K56" s="37">
        <f t="shared" si="7"/>
        <v>1.130011703544073E-4</v>
      </c>
      <c r="L56" s="31">
        <f t="shared" si="10"/>
        <v>0.11605347477574002</v>
      </c>
      <c r="M56" s="37">
        <f t="shared" si="9"/>
        <v>-3.4740590334930309E-4</v>
      </c>
      <c r="N56" s="31">
        <f t="shared" si="12"/>
        <v>0.18205564912372374</v>
      </c>
      <c r="O56" s="37">
        <f t="shared" si="11"/>
        <v>-6.0248799557320132E-4</v>
      </c>
      <c r="P56" s="31">
        <f t="shared" si="14"/>
        <v>0.27879992254069608</v>
      </c>
      <c r="Q56" s="37">
        <f t="shared" si="13"/>
        <v>-9.76380703164524E-4</v>
      </c>
      <c r="R56" s="31">
        <f t="shared" si="16"/>
        <v>0.97948873724281404</v>
      </c>
      <c r="S56" s="37">
        <f t="shared" si="15"/>
        <v>-3.6843698053077877E-3</v>
      </c>
      <c r="T56" s="31">
        <f t="shared" si="21"/>
        <v>0.89729143885811391</v>
      </c>
      <c r="U56" s="37">
        <f t="shared" si="17"/>
        <v>-3.3666975611090348E-3</v>
      </c>
      <c r="V56" s="31">
        <f t="shared" si="23"/>
        <v>-5.0191960819464754E-2</v>
      </c>
      <c r="W56" s="37">
        <f t="shared" si="22"/>
        <v>2.9509161969773295E-4</v>
      </c>
      <c r="X56" s="31">
        <f t="shared" si="25"/>
        <v>0.54157996480603643</v>
      </c>
      <c r="Y56" s="37">
        <f t="shared" si="24"/>
        <v>-1.9919606236429334E-3</v>
      </c>
      <c r="Z56" s="31">
        <f t="shared" si="27"/>
        <v>0.29008645001635425</v>
      </c>
      <c r="AA56" s="37">
        <f t="shared" si="26"/>
        <v>-1.0200003425305617E-3</v>
      </c>
      <c r="AB56" s="31">
        <f t="shared" si="29"/>
        <v>0.54825844410787461</v>
      </c>
      <c r="AC56" s="37">
        <f t="shared" si="28"/>
        <v>-2.0177712956399676E-3</v>
      </c>
    </row>
    <row r="57" spans="1:29" x14ac:dyDescent="0.25">
      <c r="A57" s="28">
        <v>54</v>
      </c>
      <c r="B57" s="51">
        <v>-0.24527310281108861</v>
      </c>
      <c r="C57" s="30">
        <f t="shared" si="0"/>
        <v>0.27143573184979003</v>
      </c>
      <c r="D57" s="30">
        <f t="shared" si="1"/>
        <v>-0.27143573184979003</v>
      </c>
      <c r="E57" s="30">
        <f t="shared" si="2"/>
        <v>7.3677356524831122E-2</v>
      </c>
      <c r="F57" s="31">
        <f t="shared" si="4"/>
        <v>2.229787617648471E-2</v>
      </c>
      <c r="G57" s="37">
        <f t="shared" si="3"/>
        <v>1.0490320215743711E-3</v>
      </c>
      <c r="H57" s="31">
        <f t="shared" si="6"/>
        <v>-0.90026975567057832</v>
      </c>
      <c r="I57" s="37">
        <f t="shared" si="5"/>
        <v>0.25146685235290961</v>
      </c>
      <c r="J57" s="31">
        <f t="shared" si="8"/>
        <v>0.43816778589147853</v>
      </c>
      <c r="K57" s="37">
        <f t="shared" si="7"/>
        <v>-0.11183292127622109</v>
      </c>
      <c r="L57" s="31">
        <f t="shared" si="10"/>
        <v>-3.0762833531228218E-3</v>
      </c>
      <c r="M57" s="37">
        <f t="shared" si="9"/>
        <v>7.9364855835667159E-3</v>
      </c>
      <c r="N57" s="31">
        <f t="shared" si="12"/>
        <v>0.11605347477574002</v>
      </c>
      <c r="O57" s="37">
        <f t="shared" si="11"/>
        <v>-2.4399587499229641E-2</v>
      </c>
      <c r="P57" s="31">
        <f t="shared" si="14"/>
        <v>0.18205564912372374</v>
      </c>
      <c r="Q57" s="37">
        <f t="shared" si="13"/>
        <v>-4.2314935997052043E-2</v>
      </c>
      <c r="R57" s="31">
        <f t="shared" si="16"/>
        <v>0.27879992254069608</v>
      </c>
      <c r="S57" s="37">
        <f t="shared" si="15"/>
        <v>-6.8574788654264127E-2</v>
      </c>
      <c r="T57" s="31">
        <f t="shared" si="21"/>
        <v>0.97948873724281404</v>
      </c>
      <c r="U57" s="37">
        <f t="shared" si="17"/>
        <v>-0.2587667698718954</v>
      </c>
      <c r="V57" s="31">
        <f t="shared" si="23"/>
        <v>0.89729143885811391</v>
      </c>
      <c r="W57" s="37">
        <f t="shared" si="22"/>
        <v>-0.23645548602876876</v>
      </c>
      <c r="X57" s="31">
        <f t="shared" si="25"/>
        <v>-5.0191960819464754E-2</v>
      </c>
      <c r="Y57" s="37">
        <f t="shared" si="24"/>
        <v>2.0725363978241901E-2</v>
      </c>
      <c r="Z57" s="31">
        <f t="shared" si="27"/>
        <v>0.54157996480603643</v>
      </c>
      <c r="AA57" s="37">
        <f t="shared" si="26"/>
        <v>-0.13990268174207551</v>
      </c>
      <c r="AB57" s="31">
        <f t="shared" si="29"/>
        <v>0.29008645001635425</v>
      </c>
      <c r="AC57" s="37">
        <f t="shared" si="28"/>
        <v>-7.163835549966216E-2</v>
      </c>
    </row>
    <row r="58" spans="1:29" x14ac:dyDescent="0.25">
      <c r="A58" s="28">
        <v>55</v>
      </c>
      <c r="B58" s="51">
        <v>0.71892485916834037</v>
      </c>
      <c r="C58" s="30">
        <f t="shared" si="0"/>
        <v>0.69276223012963889</v>
      </c>
      <c r="D58" s="30">
        <f t="shared" si="1"/>
        <v>0.69276223012963889</v>
      </c>
      <c r="E58" s="30">
        <f t="shared" si="2"/>
        <v>0.47991950749419077</v>
      </c>
      <c r="F58" s="31">
        <f t="shared" si="4"/>
        <v>-0.24527310281108861</v>
      </c>
      <c r="G58" s="37">
        <f t="shared" si="3"/>
        <v>-0.1880404229331312</v>
      </c>
      <c r="H58" s="31">
        <f t="shared" si="6"/>
        <v>2.229787617648471E-2</v>
      </c>
      <c r="I58" s="37">
        <f t="shared" si="5"/>
        <v>-2.6773548117291724E-3</v>
      </c>
      <c r="J58" s="31">
        <f t="shared" si="8"/>
        <v>-0.90026975567057832</v>
      </c>
      <c r="K58" s="37">
        <f t="shared" si="7"/>
        <v>-0.64179736489552019</v>
      </c>
      <c r="L58" s="31">
        <f t="shared" si="10"/>
        <v>0.43816778589147853</v>
      </c>
      <c r="M58" s="37">
        <f t="shared" si="9"/>
        <v>0.28542161128624155</v>
      </c>
      <c r="N58" s="31">
        <f t="shared" si="12"/>
        <v>-3.0762833531228218E-3</v>
      </c>
      <c r="O58" s="37">
        <f t="shared" si="11"/>
        <v>-2.0255614155125314E-2</v>
      </c>
      <c r="P58" s="31">
        <f t="shared" si="14"/>
        <v>0.11605347477574002</v>
      </c>
      <c r="Q58" s="37">
        <f t="shared" si="13"/>
        <v>6.2272982761030181E-2</v>
      </c>
      <c r="R58" s="31">
        <f t="shared" si="16"/>
        <v>0.18205564912372374</v>
      </c>
      <c r="S58" s="37">
        <f t="shared" si="15"/>
        <v>0.10799679625574463</v>
      </c>
      <c r="T58" s="31">
        <f t="shared" si="21"/>
        <v>0.27879992254069608</v>
      </c>
      <c r="U58" s="37">
        <f t="shared" si="17"/>
        <v>0.17501757486035793</v>
      </c>
      <c r="V58" s="31">
        <f t="shared" si="23"/>
        <v>0.97948873724281404</v>
      </c>
      <c r="W58" s="37">
        <f t="shared" si="22"/>
        <v>0.66042832076029045</v>
      </c>
      <c r="X58" s="31">
        <f t="shared" si="25"/>
        <v>0.89729143885811391</v>
      </c>
      <c r="Y58" s="37">
        <f t="shared" si="24"/>
        <v>0.60348513702067419</v>
      </c>
      <c r="Z58" s="31">
        <f t="shared" si="27"/>
        <v>-5.0191960819464754E-2</v>
      </c>
      <c r="AA58" s="37">
        <f t="shared" si="26"/>
        <v>-5.2895575950777131E-2</v>
      </c>
      <c r="AB58" s="31">
        <f t="shared" si="29"/>
        <v>0.54157996480603643</v>
      </c>
      <c r="AC58" s="37">
        <f t="shared" si="28"/>
        <v>0.35706166297365582</v>
      </c>
    </row>
    <row r="59" spans="1:29" x14ac:dyDescent="0.25">
      <c r="A59" s="28">
        <v>56</v>
      </c>
      <c r="B59" s="51">
        <v>-0.91553761668613998</v>
      </c>
      <c r="C59" s="30">
        <f t="shared" si="0"/>
        <v>0.94170024572484146</v>
      </c>
      <c r="D59" s="30">
        <f t="shared" si="1"/>
        <v>-0.94170024572484146</v>
      </c>
      <c r="E59" s="30">
        <f t="shared" si="2"/>
        <v>0.88679935279822675</v>
      </c>
      <c r="F59" s="31">
        <f t="shared" si="4"/>
        <v>0.71892485916834037</v>
      </c>
      <c r="G59" s="37">
        <f t="shared" si="3"/>
        <v>-0.6523743623419701</v>
      </c>
      <c r="H59" s="31">
        <f t="shared" si="6"/>
        <v>-0.24527310281108861</v>
      </c>
      <c r="I59" s="37">
        <f t="shared" si="5"/>
        <v>0.25561109538144944</v>
      </c>
      <c r="J59" s="31">
        <f t="shared" si="8"/>
        <v>2.229787617648471E-2</v>
      </c>
      <c r="K59" s="37">
        <f t="shared" si="7"/>
        <v>3.6394387200152866E-3</v>
      </c>
      <c r="L59" s="31">
        <f t="shared" si="10"/>
        <v>-0.90026975567057832</v>
      </c>
      <c r="M59" s="37">
        <f t="shared" si="9"/>
        <v>0.87242160432817961</v>
      </c>
      <c r="N59" s="31">
        <f t="shared" si="12"/>
        <v>0.43816778589147853</v>
      </c>
      <c r="O59" s="37">
        <f t="shared" si="11"/>
        <v>-0.38798535744816204</v>
      </c>
      <c r="P59" s="31">
        <f t="shared" si="14"/>
        <v>-3.0762833531228218E-3</v>
      </c>
      <c r="Q59" s="37">
        <f t="shared" si="13"/>
        <v>2.7534290984108027E-2</v>
      </c>
      <c r="R59" s="31">
        <f t="shared" si="16"/>
        <v>0.11605347477574002</v>
      </c>
      <c r="S59" s="37">
        <f t="shared" si="15"/>
        <v>-8.465023151898303E-2</v>
      </c>
      <c r="T59" s="31">
        <f t="shared" si="21"/>
        <v>0.18205564912372374</v>
      </c>
      <c r="U59" s="37">
        <f t="shared" si="17"/>
        <v>-0.14680449532085313</v>
      </c>
      <c r="V59" s="31">
        <f t="shared" si="23"/>
        <v>0.27879992254069608</v>
      </c>
      <c r="W59" s="37">
        <f t="shared" si="22"/>
        <v>-0.23790860137008726</v>
      </c>
      <c r="X59" s="31">
        <f t="shared" si="25"/>
        <v>0.97948873724281404</v>
      </c>
      <c r="Y59" s="37">
        <f t="shared" si="24"/>
        <v>-0.89774743035171956</v>
      </c>
      <c r="Z59" s="31">
        <f t="shared" si="27"/>
        <v>0.89729143885811391</v>
      </c>
      <c r="AA59" s="37">
        <f t="shared" si="26"/>
        <v>-0.82034221426492937</v>
      </c>
      <c r="AB59" s="31">
        <f t="shared" si="29"/>
        <v>-5.0191960819464754E-2</v>
      </c>
      <c r="AC59" s="37">
        <f t="shared" si="28"/>
        <v>7.1903136031654602E-2</v>
      </c>
    </row>
    <row r="60" spans="1:29" x14ac:dyDescent="0.25">
      <c r="A60" s="28">
        <f>A59+1</f>
        <v>57</v>
      </c>
      <c r="B60" s="51">
        <v>-0.37974613960518422</v>
      </c>
      <c r="C60" s="30">
        <f t="shared" si="0"/>
        <v>0.40590876864388564</v>
      </c>
      <c r="D60" s="30">
        <f t="shared" si="1"/>
        <v>-0.40590876864388564</v>
      </c>
      <c r="E60" s="30">
        <f t="shared" si="2"/>
        <v>0.16476192846199547</v>
      </c>
      <c r="F60" s="31">
        <f t="shared" si="4"/>
        <v>-0.91553761668613998</v>
      </c>
      <c r="G60" s="37">
        <f t="shared" si="3"/>
        <v>0.38224438717381493</v>
      </c>
      <c r="H60" s="31">
        <f t="shared" si="6"/>
        <v>0.71892485916834037</v>
      </c>
      <c r="I60" s="37">
        <f t="shared" si="5"/>
        <v>-0.28119826379491386</v>
      </c>
      <c r="J60" s="31">
        <f t="shared" si="8"/>
        <v>-0.24527310281108861</v>
      </c>
      <c r="K60" s="37">
        <f t="shared" si="7"/>
        <v>0.1101781436811002</v>
      </c>
      <c r="L60" s="31">
        <f t="shared" si="10"/>
        <v>2.229787617648471E-2</v>
      </c>
      <c r="M60" s="37">
        <f t="shared" si="9"/>
        <v>1.5687370754153287E-3</v>
      </c>
      <c r="N60" s="31">
        <f t="shared" si="12"/>
        <v>-0.90026975567057832</v>
      </c>
      <c r="O60" s="37">
        <f t="shared" si="11"/>
        <v>0.37604702850916233</v>
      </c>
      <c r="P60" s="31">
        <f t="shared" si="14"/>
        <v>0.43816778589147853</v>
      </c>
      <c r="Q60" s="37">
        <f t="shared" si="13"/>
        <v>-0.16723650589304173</v>
      </c>
      <c r="R60" s="31">
        <f t="shared" si="16"/>
        <v>-3.0762833531228218E-3</v>
      </c>
      <c r="S60" s="37">
        <f t="shared" si="15"/>
        <v>1.1868330925451838E-2</v>
      </c>
      <c r="T60" s="31">
        <f t="shared" si="21"/>
        <v>0.11605347477574002</v>
      </c>
      <c r="U60" s="37">
        <f t="shared" si="17"/>
        <v>-3.6487482505478799E-2</v>
      </c>
      <c r="V60" s="31">
        <f t="shared" si="23"/>
        <v>0.18205564912372374</v>
      </c>
      <c r="W60" s="37">
        <f t="shared" si="22"/>
        <v>-6.3278343822887925E-2</v>
      </c>
      <c r="X60" s="31">
        <f t="shared" si="25"/>
        <v>0.27879992254069608</v>
      </c>
      <c r="Y60" s="37">
        <f t="shared" si="24"/>
        <v>-0.10254769271891859</v>
      </c>
      <c r="Z60" s="31">
        <f t="shared" si="27"/>
        <v>0.97948873724281404</v>
      </c>
      <c r="AA60" s="37">
        <f t="shared" si="26"/>
        <v>-0.38696342669719902</v>
      </c>
      <c r="AB60" s="31">
        <f t="shared" si="29"/>
        <v>0.89729143885811391</v>
      </c>
      <c r="AC60" s="37">
        <f t="shared" si="28"/>
        <v>-0.35359882252401131</v>
      </c>
    </row>
    <row r="61" spans="1:29" x14ac:dyDescent="0.25">
      <c r="A61" s="28">
        <f t="shared" ref="A61:A103" si="30">A60+1</f>
        <v>58</v>
      </c>
      <c r="B61" s="51">
        <v>0.6660167432723072</v>
      </c>
      <c r="C61" s="30">
        <f t="shared" si="0"/>
        <v>0.63985411423360572</v>
      </c>
      <c r="D61" s="30">
        <f t="shared" si="1"/>
        <v>0.63985411423360572</v>
      </c>
      <c r="E61" s="30">
        <f t="shared" si="2"/>
        <v>0.40941328750167216</v>
      </c>
      <c r="F61" s="31">
        <f t="shared" si="4"/>
        <v>-0.37974613960518422</v>
      </c>
      <c r="G61" s="37">
        <f t="shared" si="3"/>
        <v>-0.25972239562028704</v>
      </c>
      <c r="H61" s="31">
        <f t="shared" si="6"/>
        <v>-0.91553761668613998</v>
      </c>
      <c r="I61" s="37">
        <f t="shared" si="5"/>
        <v>-0.60255077660183731</v>
      </c>
      <c r="J61" s="31">
        <f t="shared" si="8"/>
        <v>0.71892485916834037</v>
      </c>
      <c r="K61" s="37">
        <f t="shared" si="7"/>
        <v>0.44326676313409741</v>
      </c>
      <c r="L61" s="31">
        <f t="shared" si="10"/>
        <v>-0.24527310281108861</v>
      </c>
      <c r="M61" s="37">
        <f t="shared" si="9"/>
        <v>-0.17367926977409792</v>
      </c>
      <c r="N61" s="31">
        <f t="shared" si="12"/>
        <v>2.229787617648471E-2</v>
      </c>
      <c r="O61" s="37">
        <f t="shared" si="11"/>
        <v>-2.4728780193854832E-3</v>
      </c>
      <c r="P61" s="31">
        <f t="shared" si="14"/>
        <v>-0.90026975567057832</v>
      </c>
      <c r="Q61" s="37">
        <f t="shared" si="13"/>
        <v>-0.59278157291548328</v>
      </c>
      <c r="R61" s="31">
        <f t="shared" si="16"/>
        <v>0.43816778589147853</v>
      </c>
      <c r="S61" s="37">
        <f t="shared" si="15"/>
        <v>0.2636231946977115</v>
      </c>
      <c r="T61" s="31">
        <f t="shared" si="21"/>
        <v>-3.0762833531228218E-3</v>
      </c>
      <c r="U61" s="37">
        <f t="shared" si="17"/>
        <v>-1.8708638389624718E-2</v>
      </c>
      <c r="V61" s="31">
        <f t="shared" si="23"/>
        <v>0.11605347477574002</v>
      </c>
      <c r="W61" s="37">
        <f t="shared" si="22"/>
        <v>5.7517027476782508E-2</v>
      </c>
      <c r="X61" s="31">
        <f t="shared" si="25"/>
        <v>0.18205564912372374</v>
      </c>
      <c r="Y61" s="37">
        <f t="shared" si="24"/>
        <v>9.9748790281703636E-2</v>
      </c>
      <c r="Z61" s="31">
        <f t="shared" si="27"/>
        <v>0.27879992254069608</v>
      </c>
      <c r="AA61" s="37">
        <f t="shared" si="26"/>
        <v>0.16165101165609427</v>
      </c>
      <c r="AB61" s="31">
        <f t="shared" si="29"/>
        <v>0.97948873724281404</v>
      </c>
      <c r="AC61" s="37">
        <f t="shared" si="28"/>
        <v>0.60998963254071303</v>
      </c>
    </row>
    <row r="62" spans="1:29" x14ac:dyDescent="0.25">
      <c r="A62" s="28">
        <f t="shared" si="30"/>
        <v>59</v>
      </c>
      <c r="B62" s="51">
        <v>0.51441091990860821</v>
      </c>
      <c r="C62" s="30">
        <f t="shared" si="0"/>
        <v>0.48824829086990679</v>
      </c>
      <c r="D62" s="30">
        <f t="shared" si="1"/>
        <v>0.48824829086990679</v>
      </c>
      <c r="E62" s="30">
        <f t="shared" si="2"/>
        <v>0.23838639353738511</v>
      </c>
      <c r="F62" s="31">
        <f t="shared" si="4"/>
        <v>0.6660167432723072</v>
      </c>
      <c r="G62" s="37">
        <f t="shared" si="3"/>
        <v>0.3124076776806361</v>
      </c>
      <c r="H62" s="31">
        <f t="shared" si="6"/>
        <v>-0.37974613960518422</v>
      </c>
      <c r="I62" s="37">
        <f t="shared" si="5"/>
        <v>-0.19818426253948557</v>
      </c>
      <c r="J62" s="31">
        <f t="shared" si="8"/>
        <v>-0.91553761668613998</v>
      </c>
      <c r="K62" s="37">
        <f t="shared" si="7"/>
        <v>-0.45978353548692508</v>
      </c>
      <c r="L62" s="31">
        <f t="shared" si="10"/>
        <v>0.71892485916834037</v>
      </c>
      <c r="M62" s="37">
        <f t="shared" si="9"/>
        <v>0.33823997484002122</v>
      </c>
      <c r="N62" s="31">
        <f t="shared" si="12"/>
        <v>-0.24527310281108861</v>
      </c>
      <c r="O62" s="37">
        <f t="shared" si="11"/>
        <v>-0.1325280321566823</v>
      </c>
      <c r="P62" s="31">
        <f t="shared" si="14"/>
        <v>2.229787617648471E-2</v>
      </c>
      <c r="Q62" s="37">
        <f t="shared" si="13"/>
        <v>-1.8869589796119027E-3</v>
      </c>
      <c r="R62" s="31">
        <f t="shared" si="16"/>
        <v>-0.90026975567057832</v>
      </c>
      <c r="S62" s="37">
        <f t="shared" si="15"/>
        <v>-0.45232902844083783</v>
      </c>
      <c r="T62" s="31">
        <f t="shared" si="21"/>
        <v>0.43816778589147853</v>
      </c>
      <c r="U62" s="37">
        <f t="shared" si="17"/>
        <v>0.20116081366295629</v>
      </c>
      <c r="V62" s="31">
        <f t="shared" si="23"/>
        <v>-3.0762833531228218E-3</v>
      </c>
      <c r="W62" s="37">
        <f t="shared" si="22"/>
        <v>-1.4275849002203139E-2</v>
      </c>
      <c r="X62" s="31">
        <f t="shared" si="25"/>
        <v>0.11605347477574002</v>
      </c>
      <c r="Y62" s="37">
        <f t="shared" si="24"/>
        <v>4.3889051795959526E-2</v>
      </c>
      <c r="Z62" s="31">
        <f t="shared" si="27"/>
        <v>0.18205564912372374</v>
      </c>
      <c r="AA62" s="37">
        <f t="shared" si="26"/>
        <v>7.6114500615060185E-2</v>
      </c>
      <c r="AB62" s="31">
        <f t="shared" si="29"/>
        <v>0.27879992254069608</v>
      </c>
      <c r="AC62" s="37">
        <f t="shared" si="28"/>
        <v>0.1233497267623479</v>
      </c>
    </row>
    <row r="63" spans="1:29" x14ac:dyDescent="0.25">
      <c r="A63" s="28">
        <f t="shared" si="30"/>
        <v>60</v>
      </c>
      <c r="B63" s="51">
        <v>-0.3830342276925367</v>
      </c>
      <c r="C63" s="30">
        <f t="shared" si="0"/>
        <v>0.40919685673123812</v>
      </c>
      <c r="D63" s="30">
        <f t="shared" si="1"/>
        <v>-0.40919685673123812</v>
      </c>
      <c r="E63" s="30">
        <f t="shared" si="2"/>
        <v>0.16744206755872543</v>
      </c>
      <c r="F63" s="31">
        <f t="shared" si="4"/>
        <v>0.51441091990860821</v>
      </c>
      <c r="G63" s="37">
        <f t="shared" si="3"/>
        <v>-0.19978966592836514</v>
      </c>
      <c r="H63" s="31">
        <f t="shared" si="6"/>
        <v>0.6660167432723072</v>
      </c>
      <c r="I63" s="37">
        <f t="shared" si="5"/>
        <v>-0.26182629231094201</v>
      </c>
      <c r="J63" s="31">
        <f t="shared" si="8"/>
        <v>-0.37974613960518422</v>
      </c>
      <c r="K63" s="37">
        <f t="shared" si="7"/>
        <v>0.16609659224872536</v>
      </c>
      <c r="L63" s="31">
        <f t="shared" si="10"/>
        <v>-0.91553761668613998</v>
      </c>
      <c r="M63" s="37">
        <f t="shared" si="9"/>
        <v>0.38534078053363968</v>
      </c>
      <c r="N63" s="31">
        <f t="shared" si="12"/>
        <v>0.71892485916834037</v>
      </c>
      <c r="O63" s="37">
        <f t="shared" si="11"/>
        <v>-0.28347612703117087</v>
      </c>
      <c r="P63" s="31">
        <f t="shared" si="14"/>
        <v>-0.24527310281108861</v>
      </c>
      <c r="Q63" s="37">
        <f t="shared" si="13"/>
        <v>0.1110706482774773</v>
      </c>
      <c r="R63" s="31">
        <f t="shared" si="16"/>
        <v>2.229787617648471E-2</v>
      </c>
      <c r="S63" s="37">
        <f t="shared" si="15"/>
        <v>1.581444723262145E-3</v>
      </c>
      <c r="T63" s="31">
        <f t="shared" si="21"/>
        <v>-0.90026975567057832</v>
      </c>
      <c r="U63" s="37">
        <f t="shared" si="17"/>
        <v>0.37909321979706245</v>
      </c>
      <c r="V63" s="31">
        <f t="shared" si="23"/>
        <v>0.43816778589147853</v>
      </c>
      <c r="W63" s="37">
        <f t="shared" si="22"/>
        <v>-0.16859121514121714</v>
      </c>
      <c r="X63" s="31">
        <f t="shared" si="25"/>
        <v>-3.0762833531228218E-3</v>
      </c>
      <c r="Y63" s="37">
        <f t="shared" si="24"/>
        <v>1.1964471044974539E-2</v>
      </c>
      <c r="Z63" s="31">
        <f t="shared" si="27"/>
        <v>0.11605347477574002</v>
      </c>
      <c r="AA63" s="37">
        <f t="shared" si="26"/>
        <v>-3.6783051524508795E-2</v>
      </c>
      <c r="AB63" s="31">
        <f t="shared" si="29"/>
        <v>0.18205564912372374</v>
      </c>
      <c r="AC63" s="37">
        <f t="shared" si="28"/>
        <v>-6.3790933805130887E-2</v>
      </c>
    </row>
    <row r="64" spans="1:29" x14ac:dyDescent="0.25">
      <c r="A64" s="28">
        <f t="shared" si="30"/>
        <v>61</v>
      </c>
      <c r="B64" s="51">
        <v>-0.93949858462107549</v>
      </c>
      <c r="C64" s="30">
        <f t="shared" si="0"/>
        <v>0.96566121365977697</v>
      </c>
      <c r="D64" s="30">
        <f t="shared" si="1"/>
        <v>-0.96566121365977697</v>
      </c>
      <c r="E64" s="30">
        <f t="shared" si="2"/>
        <v>0.93250157956687341</v>
      </c>
      <c r="F64" s="31">
        <f t="shared" si="4"/>
        <v>-0.3830342276925367</v>
      </c>
      <c r="G64" s="37">
        <f t="shared" si="3"/>
        <v>0.39514553329685326</v>
      </c>
      <c r="H64" s="31">
        <f t="shared" si="6"/>
        <v>0.51441091990860821</v>
      </c>
      <c r="I64" s="37">
        <f t="shared" si="5"/>
        <v>-0.47148243712874599</v>
      </c>
      <c r="J64" s="31">
        <f t="shared" si="8"/>
        <v>0.6660167432723072</v>
      </c>
      <c r="K64" s="37">
        <f t="shared" si="7"/>
        <v>-0.61788230051602533</v>
      </c>
      <c r="L64" s="31">
        <f t="shared" si="10"/>
        <v>-0.37974613960518422</v>
      </c>
      <c r="M64" s="37">
        <f t="shared" si="9"/>
        <v>0.39197035416380022</v>
      </c>
      <c r="N64" s="31">
        <f t="shared" si="12"/>
        <v>-0.91553761668613998</v>
      </c>
      <c r="O64" s="37">
        <f t="shared" si="11"/>
        <v>0.9093634021903606</v>
      </c>
      <c r="P64" s="31">
        <f t="shared" si="14"/>
        <v>0.71892485916834037</v>
      </c>
      <c r="Q64" s="37">
        <f t="shared" si="13"/>
        <v>-0.66897361592464077</v>
      </c>
      <c r="R64" s="31">
        <f t="shared" si="16"/>
        <v>-0.24527310281108861</v>
      </c>
      <c r="S64" s="37">
        <f t="shared" si="15"/>
        <v>0.26211495824869802</v>
      </c>
      <c r="T64" s="31">
        <f t="shared" si="21"/>
        <v>2.229787617648471E-2</v>
      </c>
      <c r="U64" s="37">
        <f t="shared" si="17"/>
        <v>3.7320419394233119E-3</v>
      </c>
      <c r="V64" s="31">
        <f t="shared" si="23"/>
        <v>-0.90026975567057832</v>
      </c>
      <c r="W64" s="37">
        <f t="shared" si="22"/>
        <v>0.89461982099208459</v>
      </c>
      <c r="X64" s="31">
        <f t="shared" si="25"/>
        <v>0.43816778589147853</v>
      </c>
      <c r="Y64" s="37">
        <f t="shared" si="24"/>
        <v>-0.39785739980053952</v>
      </c>
      <c r="Z64" s="31">
        <f t="shared" si="27"/>
        <v>-3.0762833531228218E-3</v>
      </c>
      <c r="AA64" s="37">
        <f t="shared" si="26"/>
        <v>2.8234883626380918E-2</v>
      </c>
      <c r="AB64" s="31">
        <f t="shared" si="29"/>
        <v>0.11605347477574002</v>
      </c>
      <c r="AC64" s="37">
        <f t="shared" si="28"/>
        <v>-8.6804103191332457E-2</v>
      </c>
    </row>
    <row r="65" spans="1:29" x14ac:dyDescent="0.25">
      <c r="A65" s="28">
        <f t="shared" si="30"/>
        <v>62</v>
      </c>
      <c r="B65" s="51">
        <v>0.71345031945212334</v>
      </c>
      <c r="C65" s="30">
        <f t="shared" si="0"/>
        <v>0.68728769041342186</v>
      </c>
      <c r="D65" s="30">
        <f t="shared" si="1"/>
        <v>0.68728769041342186</v>
      </c>
      <c r="E65" s="30">
        <f t="shared" si="2"/>
        <v>0.4723643693938156</v>
      </c>
      <c r="F65" s="31">
        <f t="shared" si="4"/>
        <v>-0.93949858462107549</v>
      </c>
      <c r="G65" s="37">
        <f t="shared" si="3"/>
        <v>-0.66368706525804999</v>
      </c>
      <c r="H65" s="31">
        <f t="shared" si="6"/>
        <v>-0.3830342276925367</v>
      </c>
      <c r="I65" s="37">
        <f t="shared" si="5"/>
        <v>-0.28123596258724454</v>
      </c>
      <c r="J65" s="31">
        <f t="shared" si="8"/>
        <v>0.51441091990860821</v>
      </c>
      <c r="K65" s="37">
        <f t="shared" si="7"/>
        <v>0.33556704018027883</v>
      </c>
      <c r="L65" s="31">
        <f t="shared" si="10"/>
        <v>0.6660167432723072</v>
      </c>
      <c r="M65" s="37">
        <f t="shared" si="9"/>
        <v>0.43976385637314069</v>
      </c>
      <c r="N65" s="31">
        <f t="shared" si="12"/>
        <v>-0.37974613960518422</v>
      </c>
      <c r="O65" s="37">
        <f t="shared" si="11"/>
        <v>-0.27897610011981216</v>
      </c>
      <c r="P65" s="31">
        <f t="shared" si="14"/>
        <v>-0.91553761668613998</v>
      </c>
      <c r="Q65" s="37">
        <f t="shared" si="13"/>
        <v>-0.64721898694597813</v>
      </c>
      <c r="R65" s="31">
        <f t="shared" si="16"/>
        <v>0.71892485916834037</v>
      </c>
      <c r="S65" s="37">
        <f t="shared" si="15"/>
        <v>0.47612695315145098</v>
      </c>
      <c r="T65" s="31">
        <f t="shared" si="21"/>
        <v>-0.24527310281108861</v>
      </c>
      <c r="U65" s="37">
        <f t="shared" si="17"/>
        <v>-0.18655443723871909</v>
      </c>
      <c r="V65" s="31">
        <f t="shared" si="23"/>
        <v>2.229787617648471E-2</v>
      </c>
      <c r="W65" s="37">
        <f t="shared" si="22"/>
        <v>-2.6561970686916035E-3</v>
      </c>
      <c r="X65" s="31">
        <f t="shared" si="25"/>
        <v>-0.90026975567057832</v>
      </c>
      <c r="Y65" s="37">
        <f t="shared" si="24"/>
        <v>-0.63672557401103969</v>
      </c>
      <c r="Z65" s="31">
        <f t="shared" si="27"/>
        <v>0.43816778589147853</v>
      </c>
      <c r="AA65" s="37">
        <f t="shared" si="26"/>
        <v>0.2831660726917648</v>
      </c>
      <c r="AB65" s="31">
        <f t="shared" si="29"/>
        <v>-3.0762833531228218E-3</v>
      </c>
      <c r="AC65" s="37">
        <f t="shared" si="28"/>
        <v>-2.0095544567977283E-2</v>
      </c>
    </row>
    <row r="66" spans="1:29" x14ac:dyDescent="0.25">
      <c r="A66" s="28">
        <f t="shared" si="30"/>
        <v>63</v>
      </c>
      <c r="B66" s="51">
        <v>0.23751284429279362</v>
      </c>
      <c r="C66" s="30">
        <f t="shared" si="0"/>
        <v>0.21135021525409217</v>
      </c>
      <c r="D66" s="30">
        <f t="shared" si="1"/>
        <v>0.21135021525409217</v>
      </c>
      <c r="E66" s="30">
        <f t="shared" si="2"/>
        <v>4.4668913487951094E-2</v>
      </c>
      <c r="F66" s="31">
        <f t="shared" si="4"/>
        <v>0.71345031945212334</v>
      </c>
      <c r="G66" s="37">
        <f t="shared" si="3"/>
        <v>0.14525840131036458</v>
      </c>
      <c r="H66" s="31">
        <f t="shared" si="6"/>
        <v>-0.93949858462107549</v>
      </c>
      <c r="I66" s="37">
        <f t="shared" si="5"/>
        <v>-0.20409270536952176</v>
      </c>
      <c r="J66" s="31">
        <f t="shared" si="8"/>
        <v>-0.3830342276925367</v>
      </c>
      <c r="K66" s="37">
        <f t="shared" si="7"/>
        <v>-8.6483843751445091E-2</v>
      </c>
      <c r="L66" s="31">
        <f t="shared" si="10"/>
        <v>0.51441091990860821</v>
      </c>
      <c r="M66" s="37">
        <f t="shared" si="9"/>
        <v>0.1031913813727974</v>
      </c>
      <c r="N66" s="31">
        <f t="shared" si="12"/>
        <v>0.6660167432723072</v>
      </c>
      <c r="O66" s="37">
        <f t="shared" si="11"/>
        <v>0.13523330477448905</v>
      </c>
      <c r="P66" s="31">
        <f t="shared" si="14"/>
        <v>-0.37974613960518422</v>
      </c>
      <c r="Q66" s="37">
        <f t="shared" si="13"/>
        <v>-8.5788905626408729E-2</v>
      </c>
      <c r="R66" s="31">
        <f t="shared" si="16"/>
        <v>-0.91553761668613998</v>
      </c>
      <c r="S66" s="37">
        <f t="shared" si="15"/>
        <v>-0.19902854963877673</v>
      </c>
      <c r="T66" s="31">
        <f t="shared" si="21"/>
        <v>0.71892485916834037</v>
      </c>
      <c r="U66" s="37">
        <f t="shared" si="17"/>
        <v>0.1464154464578041</v>
      </c>
      <c r="V66" s="31">
        <f t="shared" si="23"/>
        <v>-0.24527310281108861</v>
      </c>
      <c r="W66" s="37">
        <f t="shared" si="22"/>
        <v>-5.7368000354105164E-2</v>
      </c>
      <c r="X66" s="31">
        <f t="shared" si="25"/>
        <v>2.229787617648471E-2</v>
      </c>
      <c r="Y66" s="37">
        <f t="shared" si="24"/>
        <v>-8.168163493333764E-4</v>
      </c>
      <c r="Z66" s="31">
        <f t="shared" si="27"/>
        <v>-0.90026975567057832</v>
      </c>
      <c r="AA66" s="37">
        <f t="shared" si="26"/>
        <v>-0.19580168392666822</v>
      </c>
      <c r="AB66" s="31">
        <f t="shared" si="29"/>
        <v>0.43816778589147853</v>
      </c>
      <c r="AC66" s="37">
        <f t="shared" si="28"/>
        <v>8.7077378586630449E-2</v>
      </c>
    </row>
    <row r="67" spans="1:29" x14ac:dyDescent="0.25">
      <c r="A67" s="28">
        <f t="shared" si="30"/>
        <v>64</v>
      </c>
      <c r="B67" s="51">
        <v>0.58049931356084361</v>
      </c>
      <c r="C67" s="30">
        <f t="shared" si="0"/>
        <v>0.55433668452214213</v>
      </c>
      <c r="D67" s="30">
        <f t="shared" si="1"/>
        <v>0.55433668452214213</v>
      </c>
      <c r="E67" s="30">
        <f t="shared" si="2"/>
        <v>0.30728915980700094</v>
      </c>
      <c r="F67" s="31">
        <f t="shared" si="4"/>
        <v>0.23751284429279362</v>
      </c>
      <c r="G67" s="37">
        <f t="shared" si="3"/>
        <v>0.11715917759699453</v>
      </c>
      <c r="H67" s="31">
        <f t="shared" si="6"/>
        <v>0.71345031945212334</v>
      </c>
      <c r="I67" s="37">
        <f t="shared" si="5"/>
        <v>0.38098877961665673</v>
      </c>
      <c r="J67" s="31">
        <f t="shared" si="8"/>
        <v>-0.93949858462107549</v>
      </c>
      <c r="K67" s="37">
        <f t="shared" si="7"/>
        <v>-0.53530143555178866</v>
      </c>
      <c r="L67" s="31">
        <f t="shared" si="10"/>
        <v>-0.3830342276925367</v>
      </c>
      <c r="M67" s="37">
        <f t="shared" si="9"/>
        <v>-0.22683282887727654</v>
      </c>
      <c r="N67" s="31">
        <f t="shared" si="12"/>
        <v>0.51441091990860821</v>
      </c>
      <c r="O67" s="37">
        <f t="shared" si="11"/>
        <v>0.27065393878442662</v>
      </c>
      <c r="P67" s="31">
        <f t="shared" si="14"/>
        <v>0.6660167432723072</v>
      </c>
      <c r="Q67" s="37">
        <f t="shared" si="13"/>
        <v>0.35469460826210897</v>
      </c>
      <c r="R67" s="31">
        <f t="shared" si="16"/>
        <v>-0.37974613960518422</v>
      </c>
      <c r="S67" s="37">
        <f t="shared" si="15"/>
        <v>-0.22501012102851681</v>
      </c>
      <c r="T67" s="31">
        <f t="shared" si="21"/>
        <v>-0.91553761668613998</v>
      </c>
      <c r="U67" s="37">
        <f t="shared" si="17"/>
        <v>-0.5220189920287952</v>
      </c>
      <c r="V67" s="31">
        <f t="shared" si="23"/>
        <v>0.71892485916834037</v>
      </c>
      <c r="W67" s="37">
        <f t="shared" si="22"/>
        <v>0.38402351781222926</v>
      </c>
      <c r="X67" s="31">
        <f t="shared" si="25"/>
        <v>-0.24527310281108861</v>
      </c>
      <c r="Y67" s="37">
        <f t="shared" si="24"/>
        <v>-0.15046678365445382</v>
      </c>
      <c r="Z67" s="31">
        <f t="shared" si="27"/>
        <v>2.229787617648471E-2</v>
      </c>
      <c r="AA67" s="37">
        <f t="shared" si="26"/>
        <v>-2.1423742881386859E-3</v>
      </c>
      <c r="AB67" s="31">
        <f t="shared" si="29"/>
        <v>-0.90026975567057832</v>
      </c>
      <c r="AC67" s="37">
        <f t="shared" si="28"/>
        <v>-0.51355545657368384</v>
      </c>
    </row>
    <row r="68" spans="1:29" x14ac:dyDescent="0.25">
      <c r="A68" s="28">
        <f t="shared" si="30"/>
        <v>65</v>
      </c>
      <c r="B68" s="51">
        <v>-0.60726850379972053</v>
      </c>
      <c r="C68" s="30">
        <f t="shared" ref="C68:C103" si="31">ABS(B68-$AF$4)</f>
        <v>0.63343113283842201</v>
      </c>
      <c r="D68" s="30">
        <f t="shared" ref="D68:D103" si="32">B68-$AF$4</f>
        <v>-0.63343113283842201</v>
      </c>
      <c r="E68" s="30">
        <f t="shared" ref="E68:E103" si="33">(B68-$AF$4)^2</f>
        <v>0.40123500004896662</v>
      </c>
      <c r="F68" s="31">
        <f t="shared" si="4"/>
        <v>0.58049931356084361</v>
      </c>
      <c r="G68" s="37">
        <f t="shared" si="3"/>
        <v>-0.35113411405075545</v>
      </c>
      <c r="H68" s="31">
        <f t="shared" si="6"/>
        <v>0.23751284429279362</v>
      </c>
      <c r="I68" s="37">
        <f t="shared" si="5"/>
        <v>-0.13387580627404394</v>
      </c>
      <c r="J68" s="31">
        <f t="shared" si="8"/>
        <v>0.71345031945212334</v>
      </c>
      <c r="K68" s="37">
        <f t="shared" si="7"/>
        <v>-0.43534942032447649</v>
      </c>
      <c r="L68" s="31">
        <f t="shared" si="10"/>
        <v>-0.93949858462107549</v>
      </c>
      <c r="M68" s="37">
        <f t="shared" si="9"/>
        <v>0.61167987650663802</v>
      </c>
      <c r="N68" s="31">
        <f t="shared" si="12"/>
        <v>-0.3830342276925367</v>
      </c>
      <c r="O68" s="37">
        <f t="shared" si="11"/>
        <v>0.25919802851318963</v>
      </c>
      <c r="P68" s="31">
        <f t="shared" si="14"/>
        <v>0.51441091990860821</v>
      </c>
      <c r="Q68" s="37">
        <f t="shared" si="13"/>
        <v>-0.30927166799214845</v>
      </c>
      <c r="R68" s="31">
        <f t="shared" si="16"/>
        <v>0.6660167432723072</v>
      </c>
      <c r="S68" s="37">
        <f t="shared" si="15"/>
        <v>-0.40530351643031798</v>
      </c>
      <c r="T68" s="31">
        <f t="shared" si="21"/>
        <v>-0.37974613960518422</v>
      </c>
      <c r="U68" s="37">
        <f t="shared" si="17"/>
        <v>0.25711525115114542</v>
      </c>
      <c r="V68" s="31">
        <f t="shared" si="23"/>
        <v>-0.91553761668613998</v>
      </c>
      <c r="W68" s="37">
        <f t="shared" si="22"/>
        <v>0.59650225344370666</v>
      </c>
      <c r="X68" s="31">
        <f t="shared" si="25"/>
        <v>0.71892485916834037</v>
      </c>
      <c r="Y68" s="37">
        <f t="shared" si="24"/>
        <v>-0.43881716421868877</v>
      </c>
      <c r="Z68" s="31">
        <f t="shared" si="27"/>
        <v>-0.24527310281108861</v>
      </c>
      <c r="AA68" s="37">
        <f t="shared" si="26"/>
        <v>0.17193584311843865</v>
      </c>
      <c r="AB68" s="31">
        <f t="shared" si="29"/>
        <v>2.229787617648471E-2</v>
      </c>
      <c r="AC68" s="37">
        <f t="shared" si="28"/>
        <v>2.4480547836544823E-3</v>
      </c>
    </row>
    <row r="69" spans="1:29" x14ac:dyDescent="0.25">
      <c r="A69" s="28">
        <f t="shared" si="30"/>
        <v>66</v>
      </c>
      <c r="B69" s="51">
        <v>-0.74601802436204245</v>
      </c>
      <c r="C69" s="30">
        <f t="shared" si="31"/>
        <v>0.77218065340074393</v>
      </c>
      <c r="D69" s="30">
        <f t="shared" si="32"/>
        <v>-0.77218065340074393</v>
      </c>
      <c r="E69" s="30">
        <f t="shared" si="33"/>
        <v>0.59626296148639979</v>
      </c>
      <c r="F69" s="31">
        <f t="shared" si="4"/>
        <v>-0.60726850379972053</v>
      </c>
      <c r="G69" s="37">
        <f t="shared" ref="G69:G103" si="34">$D69*(F69-$AF$4)</f>
        <v>0.48912326603954615</v>
      </c>
      <c r="H69" s="31">
        <f t="shared" si="6"/>
        <v>0.58049931356084361</v>
      </c>
      <c r="I69" s="37">
        <f t="shared" si="5"/>
        <v>-0.42804806325830974</v>
      </c>
      <c r="J69" s="31">
        <f t="shared" si="8"/>
        <v>0.23751284429279362</v>
      </c>
      <c r="K69" s="37">
        <f t="shared" si="7"/>
        <v>-0.16320054731129277</v>
      </c>
      <c r="L69" s="31">
        <f t="shared" si="10"/>
        <v>0.71345031945212334</v>
      </c>
      <c r="M69" s="37">
        <f t="shared" si="9"/>
        <v>-0.5307102578577243</v>
      </c>
      <c r="N69" s="31">
        <f t="shared" si="12"/>
        <v>-0.93949858462107549</v>
      </c>
      <c r="O69" s="37">
        <f t="shared" si="11"/>
        <v>0.74566490692756193</v>
      </c>
      <c r="P69" s="31">
        <f t="shared" si="14"/>
        <v>-0.3830342276925367</v>
      </c>
      <c r="Q69" s="37">
        <f t="shared" si="13"/>
        <v>0.31597389620025806</v>
      </c>
      <c r="R69" s="31">
        <f t="shared" si="16"/>
        <v>0.51441091990860821</v>
      </c>
      <c r="S69" s="37">
        <f t="shared" si="15"/>
        <v>-0.37701588426572108</v>
      </c>
      <c r="T69" s="31">
        <f t="shared" si="21"/>
        <v>0.6660167432723072</v>
      </c>
      <c r="U69" s="37">
        <f t="shared" si="17"/>
        <v>-0.49408296801005991</v>
      </c>
      <c r="V69" s="31">
        <f t="shared" si="23"/>
        <v>-0.37974613960518422</v>
      </c>
      <c r="W69" s="37">
        <f t="shared" si="22"/>
        <v>0.31343489819252701</v>
      </c>
      <c r="X69" s="31">
        <f t="shared" si="25"/>
        <v>-0.91553761668613998</v>
      </c>
      <c r="Y69" s="37">
        <f t="shared" si="24"/>
        <v>0.72716271105144914</v>
      </c>
      <c r="Z69" s="31">
        <f t="shared" si="27"/>
        <v>0.71892485916834037</v>
      </c>
      <c r="AA69" s="37">
        <f t="shared" si="26"/>
        <v>-0.53493759151286113</v>
      </c>
      <c r="AB69" s="31">
        <f t="shared" si="29"/>
        <v>-0.24527310281108861</v>
      </c>
      <c r="AC69" s="37">
        <f t="shared" si="28"/>
        <v>0.20959742077607998</v>
      </c>
    </row>
    <row r="70" spans="1:29" x14ac:dyDescent="0.25">
      <c r="A70" s="28">
        <f t="shared" si="30"/>
        <v>67</v>
      </c>
      <c r="B70" s="51">
        <v>-0.68703954181854954</v>
      </c>
      <c r="C70" s="30">
        <f t="shared" si="31"/>
        <v>0.71320217085725102</v>
      </c>
      <c r="D70" s="30">
        <f t="shared" si="32"/>
        <v>-0.71320217085725102</v>
      </c>
      <c r="E70" s="30">
        <f t="shared" si="33"/>
        <v>0.5086573365154955</v>
      </c>
      <c r="F70" s="31">
        <f t="shared" ref="F70:F103" si="35">B69</f>
        <v>-0.74601802436204245</v>
      </c>
      <c r="G70" s="37">
        <f t="shared" si="34"/>
        <v>0.55072091829938108</v>
      </c>
      <c r="H70" s="31">
        <f t="shared" si="6"/>
        <v>-0.60726850379972053</v>
      </c>
      <c r="I70" s="37">
        <f t="shared" ref="I70:I103" si="36">$D70*(H70-$AF$4)</f>
        <v>0.45176445902893031</v>
      </c>
      <c r="J70" s="31">
        <f t="shared" si="8"/>
        <v>0.58049931356084361</v>
      </c>
      <c r="K70" s="37">
        <f t="shared" si="7"/>
        <v>-0.39535412678700288</v>
      </c>
      <c r="L70" s="31">
        <f t="shared" si="10"/>
        <v>0.23751284429279362</v>
      </c>
      <c r="M70" s="37">
        <f t="shared" si="9"/>
        <v>-0.15073543233036582</v>
      </c>
      <c r="N70" s="31">
        <f t="shared" si="12"/>
        <v>0.71345031945212334</v>
      </c>
      <c r="O70" s="37">
        <f t="shared" si="11"/>
        <v>-0.49017507280631872</v>
      </c>
      <c r="P70" s="31">
        <f t="shared" si="14"/>
        <v>-0.93949858462107549</v>
      </c>
      <c r="Q70" s="37">
        <f t="shared" si="13"/>
        <v>0.68871167389480059</v>
      </c>
      <c r="R70" s="31">
        <f t="shared" si="16"/>
        <v>-0.3830342276925367</v>
      </c>
      <c r="S70" s="37">
        <f t="shared" si="15"/>
        <v>0.29184008652868254</v>
      </c>
      <c r="T70" s="31">
        <f t="shared" si="21"/>
        <v>0.51441091990860821</v>
      </c>
      <c r="U70" s="37">
        <f t="shared" si="17"/>
        <v>-0.34821974096576003</v>
      </c>
      <c r="V70" s="31">
        <f t="shared" si="23"/>
        <v>0.6660167432723072</v>
      </c>
      <c r="W70" s="37">
        <f t="shared" si="22"/>
        <v>-0.45634534330335108</v>
      </c>
      <c r="X70" s="31">
        <f t="shared" si="25"/>
        <v>-0.37974613960518422</v>
      </c>
      <c r="Y70" s="37">
        <f t="shared" si="24"/>
        <v>0.2894950149668129</v>
      </c>
      <c r="Z70" s="31">
        <f t="shared" si="27"/>
        <v>-0.91553761668613998</v>
      </c>
      <c r="AA70" s="37">
        <f t="shared" si="26"/>
        <v>0.67162265954776368</v>
      </c>
      <c r="AB70" s="31">
        <f t="shared" si="29"/>
        <v>0.71892485916834037</v>
      </c>
      <c r="AC70" s="37">
        <f t="shared" si="28"/>
        <v>-0.49407952641636899</v>
      </c>
    </row>
    <row r="71" spans="1:29" x14ac:dyDescent="0.25">
      <c r="A71" s="28">
        <f t="shared" si="30"/>
        <v>68</v>
      </c>
      <c r="B71" s="51">
        <v>-0.16338728382035139</v>
      </c>
      <c r="C71" s="30">
        <f t="shared" si="31"/>
        <v>0.18954991285905284</v>
      </c>
      <c r="D71" s="30">
        <f t="shared" si="32"/>
        <v>-0.18954991285905284</v>
      </c>
      <c r="E71" s="30">
        <f t="shared" si="33"/>
        <v>3.5929169464874525E-2</v>
      </c>
      <c r="F71" s="31">
        <f t="shared" si="35"/>
        <v>-0.68703954181854954</v>
      </c>
      <c r="G71" s="37">
        <f t="shared" si="34"/>
        <v>0.13518740933687926</v>
      </c>
      <c r="H71" s="31">
        <f t="shared" ref="H71:H103" si="37">B69</f>
        <v>-0.74601802436204245</v>
      </c>
      <c r="I71" s="37">
        <f t="shared" si="36"/>
        <v>0.14636677556355751</v>
      </c>
      <c r="J71" s="31">
        <f t="shared" si="8"/>
        <v>-0.60726850379972053</v>
      </c>
      <c r="K71" s="37">
        <f t="shared" ref="K71:K103" si="38">$D71*(J71-$AF$4)</f>
        <v>0.12006681603173401</v>
      </c>
      <c r="L71" s="31">
        <f t="shared" si="10"/>
        <v>0.58049931356084361</v>
      </c>
      <c r="M71" s="37">
        <f t="shared" si="9"/>
        <v>-0.10507447024574831</v>
      </c>
      <c r="N71" s="31">
        <f t="shared" si="12"/>
        <v>0.23751284429279362</v>
      </c>
      <c r="O71" s="37">
        <f t="shared" si="11"/>
        <v>-4.0061414884155232E-2</v>
      </c>
      <c r="P71" s="31">
        <f t="shared" si="14"/>
        <v>0.71345031945212334</v>
      </c>
      <c r="Q71" s="37">
        <f t="shared" si="13"/>
        <v>-0.1302753218269638</v>
      </c>
      <c r="R71" s="31">
        <f t="shared" si="16"/>
        <v>-0.93949858462107549</v>
      </c>
      <c r="S71" s="37">
        <f t="shared" si="15"/>
        <v>0.18304099890057793</v>
      </c>
      <c r="T71" s="31">
        <f t="shared" si="21"/>
        <v>-0.3830342276925367</v>
      </c>
      <c r="U71" s="37">
        <f t="shared" si="17"/>
        <v>7.7563228535604517E-2</v>
      </c>
      <c r="V71" s="31">
        <f t="shared" si="23"/>
        <v>0.51441091990860821</v>
      </c>
      <c r="W71" s="37">
        <f t="shared" si="22"/>
        <v>-9.254742098797232E-2</v>
      </c>
      <c r="X71" s="31">
        <f t="shared" si="25"/>
        <v>0.6660167432723072</v>
      </c>
      <c r="Y71" s="37">
        <f t="shared" si="24"/>
        <v>-0.12128429159548641</v>
      </c>
      <c r="Z71" s="31">
        <f t="shared" si="27"/>
        <v>-0.37974613960518422</v>
      </c>
      <c r="AA71" s="37">
        <f t="shared" si="26"/>
        <v>7.6939971725173958E-2</v>
      </c>
      <c r="AB71" s="31">
        <f t="shared" si="29"/>
        <v>-0.91553761668613998</v>
      </c>
      <c r="AC71" s="37">
        <f t="shared" si="28"/>
        <v>0.17849919951649235</v>
      </c>
    </row>
    <row r="72" spans="1:29" x14ac:dyDescent="0.25">
      <c r="A72" s="28">
        <f t="shared" si="30"/>
        <v>69</v>
      </c>
      <c r="B72" s="51">
        <v>0.20443395352321225</v>
      </c>
      <c r="C72" s="30">
        <f t="shared" si="31"/>
        <v>0.1782713244845108</v>
      </c>
      <c r="D72" s="30">
        <f t="shared" si="32"/>
        <v>0.1782713244845108</v>
      </c>
      <c r="E72" s="30">
        <f t="shared" si="33"/>
        <v>3.1780665133461741E-2</v>
      </c>
      <c r="F72" s="31">
        <f t="shared" si="35"/>
        <v>-0.16338728382035139</v>
      </c>
      <c r="G72" s="37">
        <f t="shared" si="34"/>
        <v>-3.3791314021306959E-2</v>
      </c>
      <c r="H72" s="31">
        <f t="shared" si="37"/>
        <v>-0.68703954181854954</v>
      </c>
      <c r="I72" s="37">
        <f t="shared" si="36"/>
        <v>-0.1271434956239505</v>
      </c>
      <c r="J72" s="31">
        <f t="shared" ref="J72:J103" si="39">B69</f>
        <v>-0.74601802436204245</v>
      </c>
      <c r="K72" s="37">
        <f t="shared" si="38"/>
        <v>-0.1376576678230656</v>
      </c>
      <c r="L72" s="31">
        <f t="shared" si="10"/>
        <v>-0.60726850379972053</v>
      </c>
      <c r="M72" s="37">
        <f t="shared" ref="M72:M103" si="40">$D72*(L72-$AF$4)</f>
        <v>-0.1129226070208296</v>
      </c>
      <c r="N72" s="31">
        <f t="shared" si="12"/>
        <v>0.58049931356084361</v>
      </c>
      <c r="O72" s="37">
        <f t="shared" si="11"/>
        <v>9.8822334960114694E-2</v>
      </c>
      <c r="P72" s="31">
        <f t="shared" si="14"/>
        <v>0.23751284429279362</v>
      </c>
      <c r="Q72" s="37">
        <f t="shared" si="13"/>
        <v>3.767768280343347E-2</v>
      </c>
      <c r="R72" s="31">
        <f t="shared" si="16"/>
        <v>0.71345031945212334</v>
      </c>
      <c r="S72" s="37">
        <f t="shared" si="15"/>
        <v>0.12252368687190113</v>
      </c>
      <c r="T72" s="31">
        <f t="shared" si="21"/>
        <v>-0.93949858462107549</v>
      </c>
      <c r="U72" s="37">
        <f t="shared" si="17"/>
        <v>-0.1721497035624486</v>
      </c>
      <c r="V72" s="31">
        <f t="shared" si="23"/>
        <v>-0.3830342276925367</v>
      </c>
      <c r="W72" s="37">
        <f t="shared" si="22"/>
        <v>-7.2948065624376432E-2</v>
      </c>
      <c r="X72" s="31">
        <f t="shared" si="25"/>
        <v>0.51441091990860821</v>
      </c>
      <c r="Y72" s="37">
        <f t="shared" si="24"/>
        <v>8.7040669490676958E-2</v>
      </c>
      <c r="Z72" s="31">
        <f t="shared" si="27"/>
        <v>0.6660167432723072</v>
      </c>
      <c r="AA72" s="37">
        <f t="shared" si="26"/>
        <v>0.11406764042128836</v>
      </c>
      <c r="AB72" s="31">
        <f t="shared" si="29"/>
        <v>-0.37974613960518422</v>
      </c>
      <c r="AC72" s="37">
        <f t="shared" si="28"/>
        <v>-7.2361893806022357E-2</v>
      </c>
    </row>
    <row r="73" spans="1:29" x14ac:dyDescent="0.25">
      <c r="A73" s="28">
        <f t="shared" si="30"/>
        <v>70</v>
      </c>
      <c r="B73" s="51">
        <v>0.54408850178344093</v>
      </c>
      <c r="C73" s="30">
        <f t="shared" si="31"/>
        <v>0.51792587274473945</v>
      </c>
      <c r="D73" s="30">
        <f t="shared" si="32"/>
        <v>0.51792587274473945</v>
      </c>
      <c r="E73" s="30">
        <f t="shared" si="33"/>
        <v>0.26824720965840004</v>
      </c>
      <c r="F73" s="31">
        <f t="shared" si="35"/>
        <v>0.20443395352321225</v>
      </c>
      <c r="G73" s="37">
        <f t="shared" si="34"/>
        <v>9.2331331319000898E-2</v>
      </c>
      <c r="H73" s="31">
        <f t="shared" si="37"/>
        <v>-0.16338728382035139</v>
      </c>
      <c r="I73" s="37">
        <f t="shared" si="36"/>
        <v>-9.8172804046214257E-2</v>
      </c>
      <c r="J73" s="31">
        <f t="shared" si="39"/>
        <v>-0.68703954181854954</v>
      </c>
      <c r="K73" s="37">
        <f t="shared" si="38"/>
        <v>-0.3693858567846845</v>
      </c>
      <c r="L73" s="31">
        <f t="shared" ref="L73:L103" si="41">B69</f>
        <v>-0.74601802436204245</v>
      </c>
      <c r="M73" s="37">
        <f t="shared" si="40"/>
        <v>-0.39993233882918344</v>
      </c>
      <c r="N73" s="31">
        <f t="shared" si="12"/>
        <v>-0.60726850379972053</v>
      </c>
      <c r="O73" s="37">
        <f t="shared" ref="O73:O103" si="42">$D73*(N73-$AF$4)</f>
        <v>-0.32807037229902869</v>
      </c>
      <c r="P73" s="31">
        <f t="shared" si="14"/>
        <v>0.58049931356084361</v>
      </c>
      <c r="Q73" s="37">
        <f t="shared" si="13"/>
        <v>0.28710531112555576</v>
      </c>
      <c r="R73" s="31">
        <f t="shared" si="16"/>
        <v>0.23751284429279362</v>
      </c>
      <c r="S73" s="37">
        <f t="shared" si="15"/>
        <v>0.10946374469026424</v>
      </c>
      <c r="T73" s="31">
        <f t="shared" si="21"/>
        <v>0.71345031945212334</v>
      </c>
      <c r="U73" s="37">
        <f t="shared" si="17"/>
        <v>0.35596407688408782</v>
      </c>
      <c r="V73" s="31">
        <f t="shared" si="23"/>
        <v>-0.93949858462107549</v>
      </c>
      <c r="W73" s="37">
        <f t="shared" si="22"/>
        <v>-0.50014092686048428</v>
      </c>
      <c r="X73" s="31">
        <f t="shared" si="25"/>
        <v>-0.3830342276925367</v>
      </c>
      <c r="Y73" s="37">
        <f t="shared" si="24"/>
        <v>-0.21193363914693061</v>
      </c>
      <c r="Z73" s="31">
        <f t="shared" si="27"/>
        <v>0.51441091990860821</v>
      </c>
      <c r="AA73" s="37">
        <f t="shared" si="26"/>
        <v>0.2528764221649239</v>
      </c>
      <c r="AB73" s="31">
        <f t="shared" si="29"/>
        <v>0.6660167432723072</v>
      </c>
      <c r="AC73" s="37">
        <f t="shared" si="28"/>
        <v>0.33139700054375243</v>
      </c>
    </row>
    <row r="74" spans="1:29" x14ac:dyDescent="0.25">
      <c r="A74" s="28">
        <f t="shared" si="30"/>
        <v>71</v>
      </c>
      <c r="B74" s="51">
        <v>0.91761467139105246</v>
      </c>
      <c r="C74" s="30">
        <f t="shared" si="31"/>
        <v>0.89145204235235098</v>
      </c>
      <c r="D74" s="30">
        <f t="shared" si="32"/>
        <v>0.89145204235235098</v>
      </c>
      <c r="E74" s="30">
        <f t="shared" si="33"/>
        <v>0.79468674381417781</v>
      </c>
      <c r="F74" s="31">
        <f t="shared" si="35"/>
        <v>0.54408850178344093</v>
      </c>
      <c r="G74" s="37">
        <f t="shared" si="34"/>
        <v>0.46170607704542183</v>
      </c>
      <c r="H74" s="31">
        <f t="shared" si="37"/>
        <v>0.20443395352321225</v>
      </c>
      <c r="I74" s="37">
        <f t="shared" si="36"/>
        <v>0.15892033630457583</v>
      </c>
      <c r="J74" s="31">
        <f t="shared" si="39"/>
        <v>-0.16338728382035139</v>
      </c>
      <c r="K74" s="37">
        <f t="shared" si="38"/>
        <v>-0.16897465694591282</v>
      </c>
      <c r="L74" s="31">
        <f t="shared" si="41"/>
        <v>-0.68703954181854954</v>
      </c>
      <c r="M74" s="37">
        <f t="shared" si="40"/>
        <v>-0.63578553182082675</v>
      </c>
      <c r="N74" s="31">
        <f t="shared" ref="N74:N103" si="43">B69</f>
        <v>-0.74601802436204245</v>
      </c>
      <c r="O74" s="37">
        <f t="shared" si="42"/>
        <v>-0.68836202053906603</v>
      </c>
      <c r="P74" s="31">
        <f t="shared" si="14"/>
        <v>-0.60726850379972053</v>
      </c>
      <c r="Q74" s="37">
        <f t="shared" ref="Q74:Q103" si="44">$D74*(P74-$AF$4)</f>
        <v>-0.56467347705837467</v>
      </c>
      <c r="R74" s="31">
        <f t="shared" si="16"/>
        <v>0.58049931356084361</v>
      </c>
      <c r="S74" s="37">
        <f t="shared" si="15"/>
        <v>0.49416456956809446</v>
      </c>
      <c r="T74" s="31">
        <f t="shared" si="21"/>
        <v>0.23751284429279362</v>
      </c>
      <c r="U74" s="37">
        <f t="shared" si="17"/>
        <v>0.18840858103986946</v>
      </c>
      <c r="V74" s="31">
        <f t="shared" si="23"/>
        <v>0.71345031945212334</v>
      </c>
      <c r="W74" s="37">
        <f t="shared" si="22"/>
        <v>0.61268401530267524</v>
      </c>
      <c r="X74" s="31">
        <f t="shared" si="25"/>
        <v>-0.93949858462107549</v>
      </c>
      <c r="Y74" s="37">
        <f t="shared" si="24"/>
        <v>-0.86084066113745816</v>
      </c>
      <c r="Z74" s="31">
        <f t="shared" si="27"/>
        <v>-0.3830342276925367</v>
      </c>
      <c r="AA74" s="37">
        <f t="shared" si="26"/>
        <v>-0.36477937365722457</v>
      </c>
      <c r="AB74" s="31">
        <f t="shared" si="29"/>
        <v>0.51441091990860821</v>
      </c>
      <c r="AC74" s="37">
        <f t="shared" si="28"/>
        <v>0.43524993607102314</v>
      </c>
    </row>
    <row r="75" spans="1:29" x14ac:dyDescent="0.25">
      <c r="A75" s="28">
        <f t="shared" si="30"/>
        <v>72</v>
      </c>
      <c r="B75" s="51">
        <v>-0.22824925746761338</v>
      </c>
      <c r="C75" s="30">
        <f t="shared" si="31"/>
        <v>0.2544118865063148</v>
      </c>
      <c r="D75" s="30">
        <f t="shared" si="32"/>
        <v>-0.2544118865063148</v>
      </c>
      <c r="E75" s="30">
        <f t="shared" si="33"/>
        <v>6.4725407995702006E-2</v>
      </c>
      <c r="F75" s="31">
        <f t="shared" si="35"/>
        <v>0.91761467139105246</v>
      </c>
      <c r="G75" s="37">
        <f t="shared" si="34"/>
        <v>-0.22679599582476886</v>
      </c>
      <c r="H75" s="31">
        <f t="shared" si="37"/>
        <v>0.54408850178344093</v>
      </c>
      <c r="I75" s="37">
        <f t="shared" si="36"/>
        <v>-0.1317664983554187</v>
      </c>
      <c r="J75" s="31">
        <f t="shared" si="39"/>
        <v>0.20443395352321225</v>
      </c>
      <c r="K75" s="37">
        <f t="shared" si="38"/>
        <v>-4.535434397208378E-2</v>
      </c>
      <c r="L75" s="31">
        <f t="shared" si="41"/>
        <v>-0.16338728382035139</v>
      </c>
      <c r="M75" s="37">
        <f t="shared" si="40"/>
        <v>4.822375091757921E-2</v>
      </c>
      <c r="N75" s="31">
        <f t="shared" si="43"/>
        <v>-0.68703954181854954</v>
      </c>
      <c r="O75" s="37">
        <f t="shared" si="42"/>
        <v>0.18144710974819228</v>
      </c>
      <c r="P75" s="31">
        <f t="shared" ref="P75:P103" si="45">B69</f>
        <v>-0.74601802436204245</v>
      </c>
      <c r="Q75" s="37">
        <f t="shared" si="44"/>
        <v>0.19645193675536207</v>
      </c>
      <c r="R75" s="31">
        <f t="shared" si="16"/>
        <v>-0.60726850379972053</v>
      </c>
      <c r="S75" s="37">
        <f t="shared" ref="S75:S103" si="46">$D75*(R75-$AF$4)</f>
        <v>0.16115240947725504</v>
      </c>
      <c r="T75" s="31">
        <f t="shared" si="21"/>
        <v>0.58049931356084361</v>
      </c>
      <c r="U75" s="37">
        <f t="shared" si="17"/>
        <v>-0.14102984166893406</v>
      </c>
      <c r="V75" s="31">
        <f t="shared" si="23"/>
        <v>0.23751284429279362</v>
      </c>
      <c r="W75" s="37">
        <f t="shared" si="22"/>
        <v>-5.3770006976309299E-2</v>
      </c>
      <c r="X75" s="31">
        <f t="shared" si="25"/>
        <v>0.71345031945212334</v>
      </c>
      <c r="Y75" s="37">
        <f t="shared" si="24"/>
        <v>-0.17485415789064671</v>
      </c>
      <c r="Z75" s="31">
        <f t="shared" si="27"/>
        <v>-0.93949858462107549</v>
      </c>
      <c r="AA75" s="37">
        <f t="shared" si="26"/>
        <v>0.2456756910931614</v>
      </c>
      <c r="AB75" s="31">
        <f t="shared" si="29"/>
        <v>-0.3830342276925367</v>
      </c>
      <c r="AC75" s="37">
        <f t="shared" si="28"/>
        <v>0.10410454427344851</v>
      </c>
    </row>
    <row r="76" spans="1:29" x14ac:dyDescent="0.25">
      <c r="A76" s="28">
        <f t="shared" si="30"/>
        <v>73</v>
      </c>
      <c r="B76" s="51">
        <v>0.29931049487339312</v>
      </c>
      <c r="C76" s="30">
        <f t="shared" si="31"/>
        <v>0.27314786583469169</v>
      </c>
      <c r="D76" s="30">
        <f t="shared" si="32"/>
        <v>0.27314786583469169</v>
      </c>
      <c r="E76" s="30">
        <f t="shared" si="33"/>
        <v>7.4609756610046735E-2</v>
      </c>
      <c r="F76" s="31">
        <f t="shared" si="35"/>
        <v>-0.22824925746761338</v>
      </c>
      <c r="G76" s="37">
        <f t="shared" si="34"/>
        <v>-6.9492063842177682E-2</v>
      </c>
      <c r="H76" s="31">
        <f t="shared" si="37"/>
        <v>0.91761467139105246</v>
      </c>
      <c r="I76" s="37">
        <f t="shared" si="36"/>
        <v>0.24349822286252187</v>
      </c>
      <c r="J76" s="31">
        <f t="shared" si="39"/>
        <v>0.54408850178344093</v>
      </c>
      <c r="K76" s="37">
        <f t="shared" si="38"/>
        <v>0.1414703468007957</v>
      </c>
      <c r="L76" s="31">
        <f t="shared" si="41"/>
        <v>0.20443395352321225</v>
      </c>
      <c r="M76" s="37">
        <f t="shared" si="40"/>
        <v>4.8694431822467944E-2</v>
      </c>
      <c r="N76" s="31">
        <f t="shared" si="43"/>
        <v>-0.16338728382035139</v>
      </c>
      <c r="O76" s="37">
        <f t="shared" si="42"/>
        <v>-5.1775154166602069E-2</v>
      </c>
      <c r="P76" s="31">
        <f t="shared" si="45"/>
        <v>-0.68703954181854954</v>
      </c>
      <c r="Q76" s="37">
        <f t="shared" si="44"/>
        <v>-0.19480965087832727</v>
      </c>
      <c r="R76" s="31">
        <f t="shared" ref="R76:R103" si="47">B69</f>
        <v>-0.74601802436204245</v>
      </c>
      <c r="S76" s="37">
        <f t="shared" si="46"/>
        <v>-0.21091949751525096</v>
      </c>
      <c r="T76" s="31">
        <f t="shared" si="21"/>
        <v>-0.60726850379972053</v>
      </c>
      <c r="U76" s="37">
        <f t="shared" ref="U76:U103" si="48">$D76*(T76-$AF$4)</f>
        <v>-0.17302036208806607</v>
      </c>
      <c r="V76" s="31">
        <f t="shared" si="23"/>
        <v>0.58049931356084361</v>
      </c>
      <c r="W76" s="37">
        <f t="shared" si="22"/>
        <v>0.1514158823311019</v>
      </c>
      <c r="X76" s="31">
        <f t="shared" si="25"/>
        <v>0.23751284429279362</v>
      </c>
      <c r="Y76" s="37">
        <f t="shared" si="24"/>
        <v>5.7729860240357977E-2</v>
      </c>
      <c r="Z76" s="31">
        <f t="shared" si="27"/>
        <v>0.71345031945212334</v>
      </c>
      <c r="AA76" s="37">
        <f t="shared" si="26"/>
        <v>0.18773116585088048</v>
      </c>
      <c r="AB76" s="31">
        <f t="shared" si="29"/>
        <v>-0.93949858462107549</v>
      </c>
      <c r="AC76" s="37">
        <f t="shared" si="28"/>
        <v>-0.2637682996305063</v>
      </c>
    </row>
    <row r="77" spans="1:29" x14ac:dyDescent="0.25">
      <c r="A77" s="28">
        <f t="shared" si="30"/>
        <v>74</v>
      </c>
      <c r="B77" s="51">
        <v>-0.20813545606660799</v>
      </c>
      <c r="C77" s="30">
        <f t="shared" si="31"/>
        <v>0.23429808510530944</v>
      </c>
      <c r="D77" s="30">
        <f t="shared" si="32"/>
        <v>-0.23429808510530944</v>
      </c>
      <c r="E77" s="30">
        <f t="shared" si="33"/>
        <v>5.4895592684014831E-2</v>
      </c>
      <c r="F77" s="31">
        <f t="shared" si="35"/>
        <v>0.29931049487339312</v>
      </c>
      <c r="G77" s="37">
        <f t="shared" si="34"/>
        <v>-6.3998021915670236E-2</v>
      </c>
      <c r="H77" s="31">
        <f t="shared" si="37"/>
        <v>-0.22824925746761338</v>
      </c>
      <c r="I77" s="37">
        <f t="shared" si="36"/>
        <v>5.9608217836458872E-2</v>
      </c>
      <c r="J77" s="31">
        <f t="shared" si="39"/>
        <v>0.91761467139105246</v>
      </c>
      <c r="K77" s="37">
        <f t="shared" si="38"/>
        <v>-0.20886550648637306</v>
      </c>
      <c r="L77" s="31">
        <f t="shared" si="41"/>
        <v>0.54408850178344093</v>
      </c>
      <c r="M77" s="37">
        <f t="shared" si="40"/>
        <v>-0.12134904021058864</v>
      </c>
      <c r="N77" s="31">
        <f t="shared" si="43"/>
        <v>0.20443395352321225</v>
      </c>
      <c r="O77" s="37">
        <f t="shared" si="42"/>
        <v>-4.1768629955908146E-2</v>
      </c>
      <c r="P77" s="31">
        <f t="shared" si="45"/>
        <v>-0.16338728382035139</v>
      </c>
      <c r="Q77" s="37">
        <f t="shared" si="44"/>
        <v>4.4411181614754353E-2</v>
      </c>
      <c r="R77" s="31">
        <f t="shared" si="47"/>
        <v>-0.68703954181854954</v>
      </c>
      <c r="S77" s="37">
        <f t="shared" si="46"/>
        <v>0.16710190292480365</v>
      </c>
      <c r="T77" s="31">
        <f t="shared" ref="T77:T103" si="49">B69</f>
        <v>-0.74601802436204245</v>
      </c>
      <c r="U77" s="37">
        <f t="shared" si="48"/>
        <v>0.18092044844716096</v>
      </c>
      <c r="V77" s="31">
        <f t="shared" si="23"/>
        <v>-0.60726850379972053</v>
      </c>
      <c r="W77" s="37">
        <f t="shared" ref="W77:W103" si="50">$D77*(V77-$AF$4)</f>
        <v>0.14841170147012916</v>
      </c>
      <c r="X77" s="31">
        <f t="shared" si="25"/>
        <v>0.58049931356084361</v>
      </c>
      <c r="Y77" s="37">
        <f t="shared" si="24"/>
        <v>-0.12988002368716392</v>
      </c>
      <c r="Z77" s="31">
        <f t="shared" si="27"/>
        <v>0.23751284429279362</v>
      </c>
      <c r="AA77" s="37">
        <f t="shared" si="26"/>
        <v>-4.9518950720628757E-2</v>
      </c>
      <c r="AB77" s="31">
        <f t="shared" si="29"/>
        <v>0.71345031945212334</v>
      </c>
      <c r="AC77" s="37">
        <f t="shared" si="28"/>
        <v>-0.1610301897803155</v>
      </c>
    </row>
    <row r="78" spans="1:29" x14ac:dyDescent="0.25">
      <c r="A78" s="28">
        <f t="shared" si="30"/>
        <v>75</v>
      </c>
      <c r="B78" s="51">
        <v>0.46509262579599664</v>
      </c>
      <c r="C78" s="30">
        <f t="shared" si="31"/>
        <v>0.43892999675729522</v>
      </c>
      <c r="D78" s="30">
        <f t="shared" si="32"/>
        <v>0.43892999675729522</v>
      </c>
      <c r="E78" s="30">
        <f t="shared" si="33"/>
        <v>0.1926595420533592</v>
      </c>
      <c r="F78" s="31">
        <f t="shared" si="35"/>
        <v>-0.20813545606660799</v>
      </c>
      <c r="G78" s="37">
        <f t="shared" si="34"/>
        <v>-0.10284045773551395</v>
      </c>
      <c r="H78" s="31">
        <f t="shared" si="37"/>
        <v>0.29931049487339312</v>
      </c>
      <c r="I78" s="37">
        <f t="shared" si="36"/>
        <v>0.11989279186508334</v>
      </c>
      <c r="J78" s="31">
        <f t="shared" si="39"/>
        <v>-0.22824925746761338</v>
      </c>
      <c r="K78" s="37">
        <f t="shared" si="38"/>
        <v>-0.11166900851923411</v>
      </c>
      <c r="L78" s="31">
        <f t="shared" si="41"/>
        <v>0.91761467139105246</v>
      </c>
      <c r="M78" s="37">
        <f t="shared" si="40"/>
        <v>0.39128504205900161</v>
      </c>
      <c r="N78" s="31">
        <f t="shared" si="43"/>
        <v>0.54408850178344093</v>
      </c>
      <c r="O78" s="37">
        <f t="shared" si="42"/>
        <v>0.22733320164436777</v>
      </c>
      <c r="P78" s="31">
        <f t="shared" si="45"/>
        <v>0.20443395352321225</v>
      </c>
      <c r="Q78" s="37">
        <f t="shared" si="44"/>
        <v>7.8248631877905053E-2</v>
      </c>
      <c r="R78" s="31">
        <f t="shared" si="47"/>
        <v>-0.16338728382035139</v>
      </c>
      <c r="S78" s="37">
        <f t="shared" si="46"/>
        <v>-8.3199142636569662E-2</v>
      </c>
      <c r="T78" s="31">
        <f t="shared" si="49"/>
        <v>-0.68703954181854954</v>
      </c>
      <c r="U78" s="37">
        <f t="shared" si="48"/>
        <v>-0.31304582654166907</v>
      </c>
      <c r="V78" s="31">
        <f t="shared" ref="V78:V103" si="51">B69</f>
        <v>-0.74601802436204245</v>
      </c>
      <c r="W78" s="37">
        <f t="shared" si="50"/>
        <v>-0.33893325169323463</v>
      </c>
      <c r="X78" s="31">
        <f t="shared" si="25"/>
        <v>-0.60726850379972053</v>
      </c>
      <c r="Y78" s="37">
        <f t="shared" ref="Y78:Y103" si="52">$D78*(X78-$AF$4)</f>
        <v>-0.27803192508273838</v>
      </c>
      <c r="Z78" s="31">
        <f t="shared" si="27"/>
        <v>0.58049931356084361</v>
      </c>
      <c r="AA78" s="37">
        <f t="shared" si="26"/>
        <v>0.24331499913975363</v>
      </c>
      <c r="AB78" s="31">
        <f t="shared" si="29"/>
        <v>0.23751284429279362</v>
      </c>
      <c r="AC78" s="37">
        <f t="shared" si="28"/>
        <v>9.2767949296132329E-2</v>
      </c>
    </row>
    <row r="79" spans="1:29" x14ac:dyDescent="0.25">
      <c r="A79" s="28">
        <f t="shared" si="30"/>
        <v>76</v>
      </c>
      <c r="B79" s="51">
        <v>-3.5095563350688863E-3</v>
      </c>
      <c r="C79" s="30">
        <f t="shared" si="31"/>
        <v>2.9672185373770334E-2</v>
      </c>
      <c r="D79" s="30">
        <f t="shared" si="32"/>
        <v>-2.9672185373770334E-2</v>
      </c>
      <c r="E79" s="30">
        <f t="shared" si="33"/>
        <v>8.8043858485539013E-4</v>
      </c>
      <c r="F79" s="31">
        <f t="shared" si="35"/>
        <v>0.46509262579599664</v>
      </c>
      <c r="G79" s="37">
        <f t="shared" si="34"/>
        <v>-1.3024012229890875E-2</v>
      </c>
      <c r="H79" s="31">
        <f t="shared" si="37"/>
        <v>-0.20813545606660799</v>
      </c>
      <c r="I79" s="37">
        <f t="shared" si="36"/>
        <v>6.95213621396416E-3</v>
      </c>
      <c r="J79" s="31">
        <f t="shared" si="39"/>
        <v>0.29931049487339312</v>
      </c>
      <c r="K79" s="37">
        <f t="shared" si="38"/>
        <v>-8.1048941094967204E-3</v>
      </c>
      <c r="L79" s="31">
        <f t="shared" si="41"/>
        <v>-0.22824925746761338</v>
      </c>
      <c r="M79" s="37">
        <f t="shared" si="40"/>
        <v>7.548956657705992E-3</v>
      </c>
      <c r="N79" s="31">
        <f t="shared" si="43"/>
        <v>0.91761467139105246</v>
      </c>
      <c r="O79" s="37">
        <f t="shared" si="42"/>
        <v>-2.6451330252505123E-2</v>
      </c>
      <c r="P79" s="31">
        <f t="shared" si="45"/>
        <v>0.54408850178344093</v>
      </c>
      <c r="Q79" s="37">
        <f t="shared" si="44"/>
        <v>-1.5367992505953693E-2</v>
      </c>
      <c r="R79" s="31">
        <f t="shared" si="47"/>
        <v>0.20443395352321225</v>
      </c>
      <c r="S79" s="37">
        <f t="shared" si="46"/>
        <v>-5.2896997869319668E-3</v>
      </c>
      <c r="T79" s="31">
        <f t="shared" si="49"/>
        <v>-0.16338728382035139</v>
      </c>
      <c r="U79" s="37">
        <f t="shared" si="48"/>
        <v>5.6243601519358295E-3</v>
      </c>
      <c r="V79" s="31">
        <f t="shared" si="51"/>
        <v>-0.68703954181854954</v>
      </c>
      <c r="W79" s="37">
        <f t="shared" si="50"/>
        <v>2.1162267022651775E-2</v>
      </c>
      <c r="X79" s="31">
        <f t="shared" ref="X79:X103" si="53">B69</f>
        <v>-0.74601802436204245</v>
      </c>
      <c r="Y79" s="37">
        <f t="shared" si="52"/>
        <v>2.2912287489745973E-2</v>
      </c>
      <c r="Z79" s="31">
        <f t="shared" si="27"/>
        <v>-0.60726850379972053</v>
      </c>
      <c r="AA79" s="37">
        <f t="shared" ref="AA79:AA103" si="54">$D79*(Z79-$AF$4)</f>
        <v>1.8795285995098998E-2</v>
      </c>
      <c r="AB79" s="31">
        <f t="shared" si="29"/>
        <v>0.58049931356084361</v>
      </c>
      <c r="AC79" s="37">
        <f t="shared" si="28"/>
        <v>-1.6448380862622246E-2</v>
      </c>
    </row>
    <row r="80" spans="1:29" x14ac:dyDescent="0.25">
      <c r="A80" s="28">
        <f t="shared" si="30"/>
        <v>77</v>
      </c>
      <c r="B80" s="51">
        <v>-0.58144071190526803</v>
      </c>
      <c r="C80" s="30">
        <f t="shared" si="31"/>
        <v>0.60760334094396951</v>
      </c>
      <c r="D80" s="30">
        <f t="shared" si="32"/>
        <v>-0.60760334094396951</v>
      </c>
      <c r="E80" s="30">
        <f t="shared" si="33"/>
        <v>0.36918181992627364</v>
      </c>
      <c r="F80" s="31">
        <f t="shared" si="35"/>
        <v>-3.5095563350688863E-3</v>
      </c>
      <c r="G80" s="37">
        <f t="shared" si="34"/>
        <v>1.8028918966211643E-2</v>
      </c>
      <c r="H80" s="31">
        <f t="shared" si="37"/>
        <v>0.46509262579599664</v>
      </c>
      <c r="I80" s="37">
        <f t="shared" si="36"/>
        <v>-0.26669533247025828</v>
      </c>
      <c r="J80" s="31">
        <f t="shared" si="39"/>
        <v>-0.20813545606660799</v>
      </c>
      <c r="K80" s="37">
        <f t="shared" si="38"/>
        <v>0.14236029928676053</v>
      </c>
      <c r="L80" s="31">
        <f t="shared" si="41"/>
        <v>0.29931049487339312</v>
      </c>
      <c r="M80" s="37">
        <f t="shared" si="40"/>
        <v>-0.16596555585287381</v>
      </c>
      <c r="N80" s="31">
        <f t="shared" si="43"/>
        <v>-0.22824925746761338</v>
      </c>
      <c r="O80" s="37">
        <f t="shared" si="42"/>
        <v>0.15458151221709487</v>
      </c>
      <c r="P80" s="31">
        <f t="shared" si="45"/>
        <v>0.91761467139105246</v>
      </c>
      <c r="Q80" s="37">
        <f t="shared" si="44"/>
        <v>-0.5416492392246135</v>
      </c>
      <c r="R80" s="31">
        <f t="shared" si="47"/>
        <v>0.54408850178344093</v>
      </c>
      <c r="S80" s="37">
        <f t="shared" si="46"/>
        <v>-0.31469349064102486</v>
      </c>
      <c r="T80" s="31">
        <f t="shared" si="49"/>
        <v>0.20443395352321225</v>
      </c>
      <c r="U80" s="37">
        <f t="shared" si="48"/>
        <v>-0.10831825235129523</v>
      </c>
      <c r="V80" s="31">
        <f t="shared" si="51"/>
        <v>-0.16338728382035139</v>
      </c>
      <c r="W80" s="37">
        <f t="shared" si="50"/>
        <v>0.11517116032879879</v>
      </c>
      <c r="X80" s="31">
        <f t="shared" si="53"/>
        <v>-0.68703954181854954</v>
      </c>
      <c r="Y80" s="37">
        <f t="shared" si="52"/>
        <v>0.4333440217813575</v>
      </c>
      <c r="Z80" s="31">
        <f t="shared" ref="Z80:Z103" si="55">B69</f>
        <v>-0.74601802436204245</v>
      </c>
      <c r="AA80" s="37">
        <f t="shared" si="54"/>
        <v>0.46917954481858937</v>
      </c>
      <c r="AB80" s="31">
        <f t="shared" si="29"/>
        <v>-0.60726850379972053</v>
      </c>
      <c r="AC80" s="37">
        <f t="shared" ref="AC80:AC103" si="56">$D80*(AB80-$AF$4)</f>
        <v>0.38487487257054859</v>
      </c>
    </row>
    <row r="81" spans="1:29" x14ac:dyDescent="0.25">
      <c r="A81" s="28">
        <f t="shared" si="30"/>
        <v>78</v>
      </c>
      <c r="B81" s="51">
        <v>-0.14296920569669735</v>
      </c>
      <c r="C81" s="30">
        <f t="shared" si="31"/>
        <v>0.16913183473539881</v>
      </c>
      <c r="D81" s="30">
        <f t="shared" si="32"/>
        <v>-0.16913183473539881</v>
      </c>
      <c r="E81" s="30">
        <f t="shared" si="33"/>
        <v>2.8605577520962253E-2</v>
      </c>
      <c r="F81" s="31">
        <f t="shared" si="35"/>
        <v>-0.58144071190526803</v>
      </c>
      <c r="G81" s="37">
        <f t="shared" si="34"/>
        <v>0.10276506784521162</v>
      </c>
      <c r="H81" s="31">
        <f t="shared" si="37"/>
        <v>-3.5095563350688863E-3</v>
      </c>
      <c r="I81" s="37">
        <f t="shared" si="36"/>
        <v>5.0185111528746416E-3</v>
      </c>
      <c r="J81" s="31">
        <f t="shared" si="39"/>
        <v>0.46509262579599664</v>
      </c>
      <c r="K81" s="37">
        <f t="shared" si="38"/>
        <v>-7.4237035671963991E-2</v>
      </c>
      <c r="L81" s="31">
        <f t="shared" si="41"/>
        <v>-0.20813545606660799</v>
      </c>
      <c r="M81" s="37">
        <f t="shared" si="40"/>
        <v>3.9627265008851602E-2</v>
      </c>
      <c r="N81" s="31">
        <f t="shared" si="43"/>
        <v>0.29931049487339312</v>
      </c>
      <c r="O81" s="37">
        <f t="shared" si="42"/>
        <v>-4.6197999702679959E-2</v>
      </c>
      <c r="P81" s="31">
        <f t="shared" si="45"/>
        <v>-0.22824925746761338</v>
      </c>
      <c r="Q81" s="37">
        <f t="shared" si="44"/>
        <v>4.302914914330707E-2</v>
      </c>
      <c r="R81" s="31">
        <f t="shared" si="47"/>
        <v>0.91761467139105246</v>
      </c>
      <c r="S81" s="37">
        <f t="shared" si="46"/>
        <v>-0.15077291950167157</v>
      </c>
      <c r="T81" s="31">
        <f t="shared" si="49"/>
        <v>0.54408850178344093</v>
      </c>
      <c r="U81" s="37">
        <f t="shared" si="48"/>
        <v>-8.7597753114250471E-2</v>
      </c>
      <c r="V81" s="31">
        <f t="shared" si="51"/>
        <v>0.20443395352321225</v>
      </c>
      <c r="W81" s="37">
        <f t="shared" si="50"/>
        <v>-3.0151356190774935E-2</v>
      </c>
      <c r="X81" s="31">
        <f t="shared" si="53"/>
        <v>-0.16338728382035139</v>
      </c>
      <c r="Y81" s="37">
        <f t="shared" si="52"/>
        <v>3.205892453578657E-2</v>
      </c>
      <c r="Z81" s="31">
        <f t="shared" si="55"/>
        <v>-0.68703954181854954</v>
      </c>
      <c r="AA81" s="37">
        <f t="shared" si="54"/>
        <v>0.12062519169435625</v>
      </c>
      <c r="AB81" s="31">
        <f t="shared" ref="AB81:AB103" si="57">B69</f>
        <v>-0.74601802436204245</v>
      </c>
      <c r="AC81" s="37">
        <f t="shared" si="56"/>
        <v>0.1306003306568469</v>
      </c>
    </row>
    <row r="82" spans="1:29" x14ac:dyDescent="0.25">
      <c r="A82" s="28">
        <f t="shared" si="30"/>
        <v>79</v>
      </c>
      <c r="B82" s="51">
        <v>-0.10837217389214704</v>
      </c>
      <c r="C82" s="30">
        <f t="shared" si="31"/>
        <v>0.13453480293084849</v>
      </c>
      <c r="D82" s="30">
        <f t="shared" si="32"/>
        <v>-0.13453480293084849</v>
      </c>
      <c r="E82" s="30">
        <f t="shared" si="33"/>
        <v>1.8099613199642241E-2</v>
      </c>
      <c r="F82" s="31">
        <f t="shared" si="35"/>
        <v>-0.14296920569669735</v>
      </c>
      <c r="G82" s="37">
        <f t="shared" si="34"/>
        <v>2.2754118055459713E-2</v>
      </c>
      <c r="H82" s="31">
        <f t="shared" si="37"/>
        <v>-0.58144071190526803</v>
      </c>
      <c r="I82" s="37">
        <f t="shared" si="36"/>
        <v>8.1743795734022087E-2</v>
      </c>
      <c r="J82" s="31">
        <f t="shared" si="39"/>
        <v>-3.5095563350688863E-3</v>
      </c>
      <c r="K82" s="37">
        <f t="shared" si="38"/>
        <v>3.9919416117877972E-3</v>
      </c>
      <c r="L82" s="31">
        <f t="shared" si="41"/>
        <v>0.46509262579599664</v>
      </c>
      <c r="M82" s="37">
        <f t="shared" si="40"/>
        <v>-5.9051360614180676E-2</v>
      </c>
      <c r="N82" s="31">
        <f t="shared" si="43"/>
        <v>-0.20813545606660799</v>
      </c>
      <c r="O82" s="37">
        <f t="shared" si="42"/>
        <v>3.1521246706717972E-2</v>
      </c>
      <c r="P82" s="31">
        <f t="shared" si="45"/>
        <v>0.29931049487339312</v>
      </c>
      <c r="Q82" s="37">
        <f t="shared" si="44"/>
        <v>-3.6747894301052089E-2</v>
      </c>
      <c r="R82" s="31">
        <f t="shared" si="47"/>
        <v>-0.22824925746761338</v>
      </c>
      <c r="S82" s="37">
        <f t="shared" si="46"/>
        <v>3.4227253014392452E-2</v>
      </c>
      <c r="T82" s="31">
        <f t="shared" si="49"/>
        <v>0.91761467139105246</v>
      </c>
      <c r="U82" s="37">
        <f t="shared" si="48"/>
        <v>-0.11993132484017593</v>
      </c>
      <c r="V82" s="31">
        <f t="shared" si="51"/>
        <v>0.54408850178344093</v>
      </c>
      <c r="W82" s="37">
        <f t="shared" si="50"/>
        <v>-6.9679055222501229E-2</v>
      </c>
      <c r="X82" s="31">
        <f t="shared" si="53"/>
        <v>0.20443395352321225</v>
      </c>
      <c r="Y82" s="37">
        <f t="shared" si="52"/>
        <v>-2.3983697507745007E-2</v>
      </c>
      <c r="Z82" s="31">
        <f t="shared" si="55"/>
        <v>-0.16338728382035139</v>
      </c>
      <c r="AA82" s="37">
        <f t="shared" si="54"/>
        <v>2.5501060172052177E-2</v>
      </c>
      <c r="AB82" s="31">
        <f t="shared" si="57"/>
        <v>-0.68703954181854954</v>
      </c>
      <c r="AC82" s="37">
        <f t="shared" si="56"/>
        <v>9.5950513506133595E-2</v>
      </c>
    </row>
    <row r="83" spans="1:29" x14ac:dyDescent="0.25">
      <c r="A83" s="28">
        <f t="shared" si="30"/>
        <v>80</v>
      </c>
      <c r="B83" s="51">
        <v>0.9798023609443125</v>
      </c>
      <c r="C83" s="30">
        <f t="shared" si="31"/>
        <v>0.95363973190561102</v>
      </c>
      <c r="D83" s="30">
        <f t="shared" si="32"/>
        <v>0.95363973190561102</v>
      </c>
      <c r="E83" s="30">
        <f t="shared" si="33"/>
        <v>0.90942873826900561</v>
      </c>
      <c r="F83" s="31">
        <f t="shared" si="35"/>
        <v>-0.10837217389214704</v>
      </c>
      <c r="G83" s="37">
        <f t="shared" si="34"/>
        <v>-0.12829773339894857</v>
      </c>
      <c r="H83" s="31">
        <f t="shared" si="37"/>
        <v>-0.14296920569669735</v>
      </c>
      <c r="I83" s="37">
        <f t="shared" si="36"/>
        <v>-0.16129083753376983</v>
      </c>
      <c r="J83" s="31">
        <f t="shared" si="39"/>
        <v>-0.58144071190526803</v>
      </c>
      <c r="K83" s="37">
        <f t="shared" si="38"/>
        <v>-0.5794346871627607</v>
      </c>
      <c r="L83" s="31">
        <f t="shared" si="41"/>
        <v>-3.5095563350688863E-3</v>
      </c>
      <c r="M83" s="37">
        <f t="shared" si="40"/>
        <v>-2.8296574904895934E-2</v>
      </c>
      <c r="N83" s="31">
        <f t="shared" si="43"/>
        <v>0.46509262579599664</v>
      </c>
      <c r="O83" s="37">
        <f t="shared" si="42"/>
        <v>0.41858108443295772</v>
      </c>
      <c r="P83" s="31">
        <f t="shared" si="45"/>
        <v>-0.20813545606660799</v>
      </c>
      <c r="Q83" s="37">
        <f t="shared" si="44"/>
        <v>-0.22343596306582533</v>
      </c>
      <c r="R83" s="31">
        <f t="shared" si="47"/>
        <v>0.29931049487339312</v>
      </c>
      <c r="S83" s="37">
        <f t="shared" si="46"/>
        <v>0.26048465754518518</v>
      </c>
      <c r="T83" s="31">
        <f t="shared" si="49"/>
        <v>-0.22824925746761338</v>
      </c>
      <c r="U83" s="37">
        <f t="shared" si="48"/>
        <v>-0.2426172832414828</v>
      </c>
      <c r="V83" s="31">
        <f t="shared" si="51"/>
        <v>0.91761467139105246</v>
      </c>
      <c r="W83" s="37">
        <f t="shared" si="50"/>
        <v>0.85012408667560535</v>
      </c>
      <c r="X83" s="31">
        <f t="shared" si="53"/>
        <v>0.54408850178344093</v>
      </c>
      <c r="Y83" s="37">
        <f t="shared" si="52"/>
        <v>0.49391469043127295</v>
      </c>
      <c r="Z83" s="31">
        <f t="shared" si="55"/>
        <v>0.20443395352321225</v>
      </c>
      <c r="AA83" s="37">
        <f t="shared" si="54"/>
        <v>0.17000661808786707</v>
      </c>
      <c r="AB83" s="31">
        <f t="shared" si="57"/>
        <v>-0.16338728382035139</v>
      </c>
      <c r="AC83" s="37">
        <f t="shared" si="56"/>
        <v>-0.18076232808163908</v>
      </c>
    </row>
    <row r="84" spans="1:29" x14ac:dyDescent="0.25">
      <c r="A84" s="28">
        <f t="shared" si="30"/>
        <v>81</v>
      </c>
      <c r="B84" s="51">
        <v>-0.95870865729062515</v>
      </c>
      <c r="C84" s="30">
        <f t="shared" si="31"/>
        <v>0.98487128632932663</v>
      </c>
      <c r="D84" s="30">
        <f t="shared" si="32"/>
        <v>-0.98487128632932663</v>
      </c>
      <c r="E84" s="30">
        <f t="shared" si="33"/>
        <v>0.96997145063598245</v>
      </c>
      <c r="F84" s="31">
        <f t="shared" si="35"/>
        <v>0.9798023609443125</v>
      </c>
      <c r="G84" s="37">
        <f t="shared" si="34"/>
        <v>-0.93921238945663332</v>
      </c>
      <c r="H84" s="31">
        <f t="shared" si="37"/>
        <v>-0.10837217389214704</v>
      </c>
      <c r="I84" s="37">
        <f t="shared" si="36"/>
        <v>0.13249946441856722</v>
      </c>
      <c r="J84" s="31">
        <f t="shared" si="39"/>
        <v>-0.14296920569669735</v>
      </c>
      <c r="K84" s="37">
        <f t="shared" si="38"/>
        <v>0.16657308763509132</v>
      </c>
      <c r="L84" s="31">
        <f t="shared" si="41"/>
        <v>-0.58144071190526803</v>
      </c>
      <c r="M84" s="37">
        <f t="shared" si="40"/>
        <v>0.59841108397348364</v>
      </c>
      <c r="N84" s="31">
        <f t="shared" si="43"/>
        <v>-3.5095563350688863E-3</v>
      </c>
      <c r="O84" s="37">
        <f t="shared" si="42"/>
        <v>2.9223283377267421E-2</v>
      </c>
      <c r="P84" s="31">
        <f t="shared" si="45"/>
        <v>0.46509262579599664</v>
      </c>
      <c r="Q84" s="37">
        <f t="shared" si="44"/>
        <v>-0.43228955051488449</v>
      </c>
      <c r="R84" s="31">
        <f t="shared" si="47"/>
        <v>-0.20813545606660799</v>
      </c>
      <c r="S84" s="37">
        <f t="shared" si="46"/>
        <v>0.23075345646216416</v>
      </c>
      <c r="T84" s="31">
        <f t="shared" si="49"/>
        <v>0.29931049487339312</v>
      </c>
      <c r="U84" s="37">
        <f t="shared" si="48"/>
        <v>-0.26901548998272312</v>
      </c>
      <c r="V84" s="31">
        <f t="shared" si="51"/>
        <v>-0.22824925746761338</v>
      </c>
      <c r="W84" s="37">
        <f t="shared" si="50"/>
        <v>0.2505629619209449</v>
      </c>
      <c r="X84" s="31">
        <f t="shared" si="53"/>
        <v>0.91761467139105246</v>
      </c>
      <c r="Y84" s="37">
        <f t="shared" si="52"/>
        <v>-0.87796551965246528</v>
      </c>
      <c r="Z84" s="31">
        <f t="shared" si="55"/>
        <v>0.54408850178344093</v>
      </c>
      <c r="AA84" s="37">
        <f t="shared" si="54"/>
        <v>-0.51009032051335068</v>
      </c>
      <c r="AB84" s="31">
        <f t="shared" si="57"/>
        <v>0.20443395352321225</v>
      </c>
      <c r="AC84" s="37">
        <f t="shared" si="56"/>
        <v>-0.17557430866069293</v>
      </c>
    </row>
    <row r="85" spans="1:29" x14ac:dyDescent="0.25">
      <c r="A85" s="28">
        <f t="shared" si="30"/>
        <v>82</v>
      </c>
      <c r="B85" s="51">
        <v>0.17881422692118853</v>
      </c>
      <c r="C85" s="30">
        <f t="shared" si="31"/>
        <v>0.15265159788248708</v>
      </c>
      <c r="D85" s="30">
        <f t="shared" si="32"/>
        <v>0.15265159788248708</v>
      </c>
      <c r="E85" s="30">
        <f t="shared" si="33"/>
        <v>2.3302510336076537E-2</v>
      </c>
      <c r="F85" s="31">
        <f t="shared" si="35"/>
        <v>-0.95870865729062515</v>
      </c>
      <c r="G85" s="37">
        <f t="shared" si="34"/>
        <v>-0.15034217556675217</v>
      </c>
      <c r="H85" s="31">
        <f t="shared" si="37"/>
        <v>0.9798023609443125</v>
      </c>
      <c r="I85" s="37">
        <f t="shared" si="36"/>
        <v>0.14557462887961811</v>
      </c>
      <c r="J85" s="31">
        <f t="shared" si="39"/>
        <v>-0.10837217389214704</v>
      </c>
      <c r="K85" s="37">
        <f t="shared" si="38"/>
        <v>-2.0536952638199529E-2</v>
      </c>
      <c r="L85" s="31">
        <f t="shared" si="41"/>
        <v>-0.14296920569669735</v>
      </c>
      <c r="M85" s="37">
        <f t="shared" si="40"/>
        <v>-2.5818244825155361E-2</v>
      </c>
      <c r="N85" s="31">
        <f t="shared" si="43"/>
        <v>-0.58144071190526803</v>
      </c>
      <c r="O85" s="37">
        <f t="shared" si="42"/>
        <v>-9.2751620873834539E-2</v>
      </c>
      <c r="P85" s="31">
        <f t="shared" si="45"/>
        <v>-3.5095563350688863E-3</v>
      </c>
      <c r="Q85" s="37">
        <f t="shared" si="44"/>
        <v>-4.5295065099714036E-3</v>
      </c>
      <c r="R85" s="31">
        <f t="shared" si="47"/>
        <v>0.46509262579599664</v>
      </c>
      <c r="S85" s="37">
        <f t="shared" si="46"/>
        <v>6.7003365363555986E-2</v>
      </c>
      <c r="T85" s="31">
        <f t="shared" si="49"/>
        <v>-0.20813545606660799</v>
      </c>
      <c r="U85" s="37">
        <f t="shared" si="48"/>
        <v>-3.5765977072132436E-2</v>
      </c>
      <c r="V85" s="31">
        <f t="shared" si="51"/>
        <v>0.29931049487339312</v>
      </c>
      <c r="W85" s="37">
        <f t="shared" si="50"/>
        <v>4.1696458177856888E-2</v>
      </c>
      <c r="X85" s="31">
        <f t="shared" si="53"/>
        <v>-0.22824925746761338</v>
      </c>
      <c r="Y85" s="37">
        <f t="shared" si="52"/>
        <v>-3.8836380995486912E-2</v>
      </c>
      <c r="Z85" s="31">
        <f t="shared" si="55"/>
        <v>0.91761467139105246</v>
      </c>
      <c r="AA85" s="37">
        <f t="shared" si="54"/>
        <v>0.13608157870069293</v>
      </c>
      <c r="AB85" s="31">
        <f t="shared" si="57"/>
        <v>0.54408850178344093</v>
      </c>
      <c r="AC85" s="37">
        <f t="shared" si="56"/>
        <v>7.9062212059166137E-2</v>
      </c>
    </row>
    <row r="86" spans="1:29" x14ac:dyDescent="0.25">
      <c r="A86" s="28">
        <f t="shared" si="30"/>
        <v>83</v>
      </c>
      <c r="B86" s="51">
        <v>0.71075628745593145</v>
      </c>
      <c r="C86" s="30">
        <f t="shared" si="31"/>
        <v>0.68459365841722997</v>
      </c>
      <c r="D86" s="30">
        <f t="shared" si="32"/>
        <v>0.68459365841722997</v>
      </c>
      <c r="E86" s="30">
        <f t="shared" si="33"/>
        <v>0.46866847714508691</v>
      </c>
      <c r="F86" s="31">
        <f t="shared" si="35"/>
        <v>0.17881422692118853</v>
      </c>
      <c r="G86" s="37">
        <f t="shared" si="34"/>
        <v>0.10450431585760771</v>
      </c>
      <c r="H86" s="31">
        <f t="shared" si="37"/>
        <v>-0.95870865729062515</v>
      </c>
      <c r="I86" s="37">
        <f t="shared" si="36"/>
        <v>-0.67423663697827696</v>
      </c>
      <c r="J86" s="31">
        <f t="shared" si="39"/>
        <v>0.9798023609443125</v>
      </c>
      <c r="K86" s="37">
        <f t="shared" si="38"/>
        <v>0.65285571287728861</v>
      </c>
      <c r="L86" s="31">
        <f t="shared" si="41"/>
        <v>-0.10837217389214704</v>
      </c>
      <c r="M86" s="37">
        <f t="shared" si="40"/>
        <v>-9.2101672922870637E-2</v>
      </c>
      <c r="N86" s="31">
        <f t="shared" si="43"/>
        <v>-0.14296920569669735</v>
      </c>
      <c r="O86" s="37">
        <f t="shared" si="42"/>
        <v>-0.11578658149632499</v>
      </c>
      <c r="P86" s="31">
        <f t="shared" si="45"/>
        <v>-0.58144071190526803</v>
      </c>
      <c r="Q86" s="37">
        <f t="shared" si="44"/>
        <v>-0.41596139404336357</v>
      </c>
      <c r="R86" s="31">
        <f t="shared" si="47"/>
        <v>-3.5095563350688863E-3</v>
      </c>
      <c r="S86" s="37">
        <f t="shared" si="46"/>
        <v>-2.0313389938263655E-2</v>
      </c>
      <c r="T86" s="31">
        <f t="shared" si="49"/>
        <v>0.46509262579599664</v>
      </c>
      <c r="U86" s="37">
        <f t="shared" si="48"/>
        <v>0.3004886922691396</v>
      </c>
      <c r="V86" s="31">
        <f t="shared" si="51"/>
        <v>-0.20813545606660799</v>
      </c>
      <c r="W86" s="37">
        <f t="shared" si="50"/>
        <v>-0.16039898324239529</v>
      </c>
      <c r="X86" s="31">
        <f t="shared" si="53"/>
        <v>0.29931049487339312</v>
      </c>
      <c r="Y86" s="37">
        <f t="shared" si="52"/>
        <v>0.18699529676063029</v>
      </c>
      <c r="Z86" s="31">
        <f t="shared" si="55"/>
        <v>-0.22824925746761338</v>
      </c>
      <c r="AA86" s="37">
        <f t="shared" si="54"/>
        <v>-0.17416876412818716</v>
      </c>
      <c r="AB86" s="31">
        <f t="shared" si="57"/>
        <v>0.91761467139105246</v>
      </c>
      <c r="AC86" s="37">
        <f t="shared" si="56"/>
        <v>0.61028241497750735</v>
      </c>
    </row>
    <row r="87" spans="1:29" x14ac:dyDescent="0.25">
      <c r="A87" s="28">
        <f t="shared" si="30"/>
        <v>84</v>
      </c>
      <c r="B87" s="51">
        <v>2.8287889832007806E-2</v>
      </c>
      <c r="C87" s="30">
        <f t="shared" si="31"/>
        <v>2.1252607933063584E-3</v>
      </c>
      <c r="D87" s="30">
        <f t="shared" si="32"/>
        <v>2.1252607933063584E-3</v>
      </c>
      <c r="E87" s="30">
        <f t="shared" si="33"/>
        <v>4.5167334395651719E-6</v>
      </c>
      <c r="F87" s="31">
        <f t="shared" si="35"/>
        <v>0.71075628745593145</v>
      </c>
      <c r="G87" s="37">
        <f t="shared" si="34"/>
        <v>1.4549400615803043E-3</v>
      </c>
      <c r="H87" s="31">
        <f t="shared" si="37"/>
        <v>0.17881422692118853</v>
      </c>
      <c r="I87" s="37">
        <f t="shared" si="36"/>
        <v>3.2442445601521774E-4</v>
      </c>
      <c r="J87" s="31">
        <f t="shared" si="39"/>
        <v>-0.95870865729062515</v>
      </c>
      <c r="K87" s="37">
        <f t="shared" si="38"/>
        <v>-2.0931083312889184E-3</v>
      </c>
      <c r="L87" s="31">
        <f t="shared" si="41"/>
        <v>0.9798023609443125</v>
      </c>
      <c r="M87" s="37">
        <f t="shared" si="40"/>
        <v>2.0267331331581817E-3</v>
      </c>
      <c r="N87" s="31">
        <f t="shared" si="43"/>
        <v>-0.10837217389214704</v>
      </c>
      <c r="O87" s="37">
        <f t="shared" si="42"/>
        <v>-2.8592154200412964E-4</v>
      </c>
      <c r="P87" s="31">
        <f t="shared" si="45"/>
        <v>-0.14296920569669735</v>
      </c>
      <c r="Q87" s="37">
        <f t="shared" si="44"/>
        <v>-3.5944925726311356E-4</v>
      </c>
      <c r="R87" s="31">
        <f t="shared" si="47"/>
        <v>-0.58144071190526803</v>
      </c>
      <c r="S87" s="37">
        <f t="shared" si="46"/>
        <v>-1.2913155583901745E-3</v>
      </c>
      <c r="T87" s="31">
        <f t="shared" si="49"/>
        <v>-3.5095563350688863E-3</v>
      </c>
      <c r="U87" s="37">
        <f t="shared" si="48"/>
        <v>-6.3061132226592466E-5</v>
      </c>
      <c r="V87" s="31">
        <f t="shared" si="51"/>
        <v>0.46509262579599664</v>
      </c>
      <c r="W87" s="37">
        <f t="shared" si="50"/>
        <v>9.328407131143666E-4</v>
      </c>
      <c r="X87" s="31">
        <f t="shared" si="53"/>
        <v>-0.20813545606660799</v>
      </c>
      <c r="Y87" s="37">
        <f t="shared" si="52"/>
        <v>-4.9794453422107065E-4</v>
      </c>
      <c r="Z87" s="31">
        <f t="shared" si="55"/>
        <v>0.29931049487339312</v>
      </c>
      <c r="AA87" s="37">
        <f t="shared" si="54"/>
        <v>5.8051045003377566E-4</v>
      </c>
      <c r="AB87" s="31">
        <f t="shared" si="57"/>
        <v>-0.22824925746761338</v>
      </c>
      <c r="AC87" s="37">
        <f t="shared" si="56"/>
        <v>-5.4069160774297784E-4</v>
      </c>
    </row>
    <row r="88" spans="1:29" x14ac:dyDescent="0.25">
      <c r="A88" s="28">
        <f t="shared" si="30"/>
        <v>85</v>
      </c>
      <c r="B88" s="51">
        <v>0.35121305425591176</v>
      </c>
      <c r="C88" s="30">
        <f t="shared" si="31"/>
        <v>0.32505042521721034</v>
      </c>
      <c r="D88" s="30">
        <f t="shared" si="32"/>
        <v>0.32505042521721034</v>
      </c>
      <c r="E88" s="30">
        <f t="shared" si="33"/>
        <v>0.10565777893388925</v>
      </c>
      <c r="F88" s="31">
        <f t="shared" si="35"/>
        <v>2.8287889832007806E-2</v>
      </c>
      <c r="G88" s="37">
        <f t="shared" si="34"/>
        <v>6.9081692456169762E-4</v>
      </c>
      <c r="H88" s="31">
        <f t="shared" si="37"/>
        <v>0.71075628745593145</v>
      </c>
      <c r="I88" s="37">
        <f t="shared" si="36"/>
        <v>0.22252745976952626</v>
      </c>
      <c r="J88" s="31">
        <f t="shared" si="39"/>
        <v>0.17881422692118853</v>
      </c>
      <c r="K88" s="37">
        <f t="shared" si="38"/>
        <v>4.9619466801789032E-2</v>
      </c>
      <c r="L88" s="31">
        <f t="shared" si="41"/>
        <v>-0.95870865729062515</v>
      </c>
      <c r="M88" s="37">
        <f t="shared" si="40"/>
        <v>-0.32013283040556856</v>
      </c>
      <c r="N88" s="31">
        <f t="shared" si="43"/>
        <v>0.9798023609443125</v>
      </c>
      <c r="O88" s="37">
        <f t="shared" si="42"/>
        <v>0.3099810003599453</v>
      </c>
      <c r="P88" s="31">
        <f t="shared" si="45"/>
        <v>-0.10837217389214704</v>
      </c>
      <c r="Q88" s="37">
        <f t="shared" si="44"/>
        <v>-4.3730594899185897E-2</v>
      </c>
      <c r="R88" s="31">
        <f t="shared" si="47"/>
        <v>-0.14296920569669735</v>
      </c>
      <c r="S88" s="37">
        <f t="shared" si="46"/>
        <v>-5.497637479850833E-2</v>
      </c>
      <c r="T88" s="31">
        <f t="shared" si="49"/>
        <v>-0.58144071190526803</v>
      </c>
      <c r="U88" s="37">
        <f t="shared" si="48"/>
        <v>-0.19750172433723492</v>
      </c>
      <c r="V88" s="31">
        <f t="shared" si="51"/>
        <v>-3.5095563350688863E-3</v>
      </c>
      <c r="W88" s="37">
        <f t="shared" si="50"/>
        <v>-9.6449564728679372E-3</v>
      </c>
      <c r="X88" s="31">
        <f t="shared" si="53"/>
        <v>0.46509262579599664</v>
      </c>
      <c r="Y88" s="37">
        <f t="shared" si="52"/>
        <v>0.14267438208654756</v>
      </c>
      <c r="Z88" s="31">
        <f t="shared" si="55"/>
        <v>-0.20813545606660799</v>
      </c>
      <c r="AA88" s="37">
        <f t="shared" si="54"/>
        <v>-7.6158692191058974E-2</v>
      </c>
      <c r="AB88" s="31">
        <f t="shared" si="57"/>
        <v>0.29931049487339312</v>
      </c>
      <c r="AC88" s="37">
        <f t="shared" si="56"/>
        <v>8.8786829936740058E-2</v>
      </c>
    </row>
    <row r="89" spans="1:29" x14ac:dyDescent="0.25">
      <c r="A89" s="28">
        <f t="shared" si="30"/>
        <v>86</v>
      </c>
      <c r="B89" s="51">
        <v>0.45824171250558932</v>
      </c>
      <c r="C89" s="30">
        <f t="shared" si="31"/>
        <v>0.43207908346688789</v>
      </c>
      <c r="D89" s="30">
        <f t="shared" si="32"/>
        <v>0.43207908346688789</v>
      </c>
      <c r="E89" s="30">
        <f t="shared" si="33"/>
        <v>0.18669233436958588</v>
      </c>
      <c r="F89" s="31">
        <f t="shared" si="35"/>
        <v>0.35121305425591176</v>
      </c>
      <c r="G89" s="37">
        <f t="shared" si="34"/>
        <v>0.14044748980837443</v>
      </c>
      <c r="H89" s="31">
        <f t="shared" si="37"/>
        <v>2.8287889832007806E-2</v>
      </c>
      <c r="I89" s="37">
        <f t="shared" si="36"/>
        <v>9.1828073569992247E-4</v>
      </c>
      <c r="J89" s="31">
        <f t="shared" si="39"/>
        <v>0.71075628745593145</v>
      </c>
      <c r="K89" s="37">
        <f t="shared" si="38"/>
        <v>0.29579860047616047</v>
      </c>
      <c r="L89" s="31">
        <f t="shared" si="41"/>
        <v>0.17881422692118853</v>
      </c>
      <c r="M89" s="37">
        <f t="shared" si="40"/>
        <v>6.5957562502820949E-2</v>
      </c>
      <c r="N89" s="31">
        <f t="shared" si="43"/>
        <v>-0.95870865729062515</v>
      </c>
      <c r="O89" s="37">
        <f t="shared" si="42"/>
        <v>-0.42554228273003036</v>
      </c>
      <c r="P89" s="31">
        <f t="shared" si="45"/>
        <v>0.9798023609443125</v>
      </c>
      <c r="Q89" s="37">
        <f t="shared" si="44"/>
        <v>0.41204778131938508</v>
      </c>
      <c r="R89" s="31">
        <f t="shared" si="47"/>
        <v>-0.10837217389214704</v>
      </c>
      <c r="S89" s="37">
        <f t="shared" si="46"/>
        <v>-5.8129674344759401E-2</v>
      </c>
      <c r="T89" s="31">
        <f t="shared" si="49"/>
        <v>-0.14296920569669735</v>
      </c>
      <c r="U89" s="37">
        <f t="shared" si="48"/>
        <v>-7.3078328137544266E-2</v>
      </c>
      <c r="V89" s="31">
        <f t="shared" si="51"/>
        <v>-0.58144071190526803</v>
      </c>
      <c r="W89" s="37">
        <f t="shared" si="50"/>
        <v>-0.26253269466648932</v>
      </c>
      <c r="X89" s="31">
        <f t="shared" si="53"/>
        <v>-3.5095563350688863E-3</v>
      </c>
      <c r="Y89" s="37">
        <f t="shared" si="52"/>
        <v>-1.2820730660758282E-2</v>
      </c>
      <c r="Z89" s="31">
        <f t="shared" si="55"/>
        <v>0.46509262579599664</v>
      </c>
      <c r="AA89" s="37">
        <f t="shared" si="54"/>
        <v>0.1896524707050162</v>
      </c>
      <c r="AB89" s="31">
        <f t="shared" si="57"/>
        <v>-0.20813545606660799</v>
      </c>
      <c r="AC89" s="37">
        <f t="shared" si="56"/>
        <v>-0.101235301870349</v>
      </c>
    </row>
    <row r="90" spans="1:29" x14ac:dyDescent="0.25">
      <c r="A90" s="28">
        <f t="shared" si="30"/>
        <v>87</v>
      </c>
      <c r="B90" s="51">
        <v>-0.94941644634018907</v>
      </c>
      <c r="C90" s="30">
        <f t="shared" si="31"/>
        <v>0.97557907537889055</v>
      </c>
      <c r="D90" s="30">
        <f t="shared" si="32"/>
        <v>-0.97557907537889055</v>
      </c>
      <c r="E90" s="30">
        <f t="shared" si="33"/>
        <v>0.95175453231713103</v>
      </c>
      <c r="F90" s="31">
        <f t="shared" si="35"/>
        <v>0.45824171250558932</v>
      </c>
      <c r="G90" s="37">
        <f t="shared" si="34"/>
        <v>-0.42152731273918498</v>
      </c>
      <c r="H90" s="31">
        <f t="shared" si="37"/>
        <v>0.35121305425591176</v>
      </c>
      <c r="I90" s="37">
        <f t="shared" si="36"/>
        <v>-0.31711239328492125</v>
      </c>
      <c r="J90" s="31">
        <f t="shared" si="39"/>
        <v>2.8287889832007806E-2</v>
      </c>
      <c r="K90" s="37">
        <f t="shared" si="38"/>
        <v>-2.0733599596728246E-3</v>
      </c>
      <c r="L90" s="31">
        <f t="shared" si="41"/>
        <v>0.71075628745593145</v>
      </c>
      <c r="M90" s="37">
        <f t="shared" si="40"/>
        <v>-0.66787524828893319</v>
      </c>
      <c r="N90" s="31">
        <f t="shared" si="43"/>
        <v>0.17881422692118853</v>
      </c>
      <c r="O90" s="37">
        <f t="shared" si="42"/>
        <v>-0.14892370471730695</v>
      </c>
      <c r="P90" s="31">
        <f t="shared" si="45"/>
        <v>-0.95870865729062515</v>
      </c>
      <c r="Q90" s="37">
        <f t="shared" si="44"/>
        <v>0.96081981888438306</v>
      </c>
      <c r="R90" s="31">
        <f t="shared" si="47"/>
        <v>0.9798023609443125</v>
      </c>
      <c r="S90" s="37">
        <f t="shared" si="46"/>
        <v>-0.93035096789704907</v>
      </c>
      <c r="T90" s="31">
        <f t="shared" si="49"/>
        <v>-0.10837217389214704</v>
      </c>
      <c r="U90" s="37">
        <f t="shared" si="48"/>
        <v>0.13124933864955843</v>
      </c>
      <c r="V90" s="31">
        <f t="shared" si="51"/>
        <v>-0.14296920569669735</v>
      </c>
      <c r="W90" s="37">
        <f t="shared" si="50"/>
        <v>0.1650014789482957</v>
      </c>
      <c r="X90" s="31">
        <f t="shared" si="53"/>
        <v>-0.58144071190526803</v>
      </c>
      <c r="Y90" s="37">
        <f t="shared" si="52"/>
        <v>0.59276510555524253</v>
      </c>
      <c r="Z90" s="31">
        <f t="shared" si="55"/>
        <v>-3.5095563350688863E-3</v>
      </c>
      <c r="AA90" s="37">
        <f t="shared" si="54"/>
        <v>2.8947563171413903E-2</v>
      </c>
      <c r="AB90" s="31">
        <f t="shared" si="57"/>
        <v>0.46509262579599664</v>
      </c>
      <c r="AC90" s="37">
        <f t="shared" si="56"/>
        <v>-0.42821092039254149</v>
      </c>
    </row>
    <row r="91" spans="1:29" x14ac:dyDescent="0.25">
      <c r="A91" s="28">
        <f t="shared" si="30"/>
        <v>88</v>
      </c>
      <c r="B91" s="51">
        <v>-0.8153640705773002</v>
      </c>
      <c r="C91" s="30">
        <f t="shared" si="31"/>
        <v>0.84152669961600168</v>
      </c>
      <c r="D91" s="30">
        <f t="shared" si="32"/>
        <v>-0.84152669961600168</v>
      </c>
      <c r="E91" s="30">
        <f t="shared" si="33"/>
        <v>0.70816718616660035</v>
      </c>
      <c r="F91" s="31">
        <f t="shared" si="35"/>
        <v>-0.94941644634018907</v>
      </c>
      <c r="G91" s="37">
        <f t="shared" si="34"/>
        <v>0.82097583951802833</v>
      </c>
      <c r="H91" s="31">
        <f t="shared" si="37"/>
        <v>0.45824171250558932</v>
      </c>
      <c r="I91" s="37">
        <f t="shared" si="36"/>
        <v>-0.36360608508299708</v>
      </c>
      <c r="J91" s="31">
        <f t="shared" si="39"/>
        <v>0.35121305425591176</v>
      </c>
      <c r="K91" s="37">
        <f t="shared" si="38"/>
        <v>-0.27353861154181697</v>
      </c>
      <c r="L91" s="31">
        <f t="shared" si="41"/>
        <v>2.8287889832007806E-2</v>
      </c>
      <c r="M91" s="37">
        <f t="shared" si="40"/>
        <v>-1.7884637012143853E-3</v>
      </c>
      <c r="N91" s="31">
        <f t="shared" si="43"/>
        <v>0.71075628745593145</v>
      </c>
      <c r="O91" s="37">
        <f t="shared" si="42"/>
        <v>-0.57610384194589592</v>
      </c>
      <c r="P91" s="31">
        <f t="shared" si="45"/>
        <v>0.17881422692118853</v>
      </c>
      <c r="Q91" s="37">
        <f t="shared" si="44"/>
        <v>-0.12846039535715839</v>
      </c>
      <c r="R91" s="31">
        <f t="shared" si="47"/>
        <v>-0.95870865729062515</v>
      </c>
      <c r="S91" s="37">
        <f t="shared" si="46"/>
        <v>0.82879548313128448</v>
      </c>
      <c r="T91" s="31">
        <f t="shared" si="49"/>
        <v>0.9798023609443125</v>
      </c>
      <c r="U91" s="37">
        <f t="shared" si="48"/>
        <v>-0.80251329621321754</v>
      </c>
      <c r="V91" s="31">
        <f t="shared" si="51"/>
        <v>-0.10837217389214704</v>
      </c>
      <c r="W91" s="37">
        <f t="shared" si="50"/>
        <v>0.11321462869388613</v>
      </c>
      <c r="X91" s="31">
        <f t="shared" si="53"/>
        <v>-0.14296920569669735</v>
      </c>
      <c r="Y91" s="37">
        <f t="shared" si="52"/>
        <v>0.14232895468487919</v>
      </c>
      <c r="Z91" s="31">
        <f t="shared" si="55"/>
        <v>-0.58144071190526803</v>
      </c>
      <c r="AA91" s="37">
        <f t="shared" si="54"/>
        <v>0.51131443418023492</v>
      </c>
      <c r="AB91" s="31">
        <f t="shared" si="57"/>
        <v>-3.5095563350688863E-3</v>
      </c>
      <c r="AC91" s="37">
        <f t="shared" si="56"/>
        <v>2.4969936227983148E-2</v>
      </c>
    </row>
    <row r="92" spans="1:29" x14ac:dyDescent="0.25">
      <c r="A92" s="28">
        <f t="shared" si="30"/>
        <v>89</v>
      </c>
      <c r="B92" s="51">
        <v>-0.77337262169734089</v>
      </c>
      <c r="C92" s="30">
        <f t="shared" si="31"/>
        <v>0.79953525073604237</v>
      </c>
      <c r="D92" s="30">
        <f t="shared" si="32"/>
        <v>-0.79953525073604237</v>
      </c>
      <c r="E92" s="30">
        <f t="shared" si="33"/>
        <v>0.63925661716954618</v>
      </c>
      <c r="F92" s="31">
        <f t="shared" si="35"/>
        <v>-0.8153640705773002</v>
      </c>
      <c r="G92" s="37">
        <f t="shared" si="34"/>
        <v>0.67283026077855412</v>
      </c>
      <c r="H92" s="31">
        <f t="shared" si="37"/>
        <v>-0.94941644634018907</v>
      </c>
      <c r="I92" s="37">
        <f t="shared" si="36"/>
        <v>0.78000986064589761</v>
      </c>
      <c r="J92" s="31">
        <f t="shared" si="39"/>
        <v>0.45824171250558932</v>
      </c>
      <c r="K92" s="37">
        <f t="shared" si="38"/>
        <v>-0.34546245833749761</v>
      </c>
      <c r="L92" s="31">
        <f t="shared" si="41"/>
        <v>0.35121305425591176</v>
      </c>
      <c r="M92" s="37">
        <f t="shared" si="40"/>
        <v>-0.25988927322789945</v>
      </c>
      <c r="N92" s="31">
        <f t="shared" si="43"/>
        <v>2.8287889832007806E-2</v>
      </c>
      <c r="O92" s="37">
        <f t="shared" si="42"/>
        <v>-1.6992209212556796E-3</v>
      </c>
      <c r="P92" s="31">
        <f t="shared" si="45"/>
        <v>0.71075628745593145</v>
      </c>
      <c r="Q92" s="37">
        <f t="shared" si="44"/>
        <v>-0.54735676233492447</v>
      </c>
      <c r="R92" s="31">
        <f t="shared" si="47"/>
        <v>0.17881422692118853</v>
      </c>
      <c r="S92" s="37">
        <f t="shared" si="46"/>
        <v>-0.12205033358823182</v>
      </c>
      <c r="T92" s="31">
        <f t="shared" si="49"/>
        <v>-0.95870865729062515</v>
      </c>
      <c r="U92" s="37">
        <f t="shared" si="48"/>
        <v>0.78743931085804675</v>
      </c>
      <c r="V92" s="31">
        <f t="shared" si="51"/>
        <v>0.9798023609443125</v>
      </c>
      <c r="W92" s="37">
        <f t="shared" si="50"/>
        <v>-0.76246858216100488</v>
      </c>
      <c r="X92" s="31">
        <f t="shared" si="53"/>
        <v>-0.10837217389214704</v>
      </c>
      <c r="Y92" s="37">
        <f t="shared" si="52"/>
        <v>0.10756531739403999</v>
      </c>
      <c r="Z92" s="31">
        <f t="shared" si="55"/>
        <v>-0.14296920569669735</v>
      </c>
      <c r="AA92" s="37">
        <f t="shared" si="54"/>
        <v>0.13522686389261396</v>
      </c>
      <c r="AB92" s="31">
        <f t="shared" si="57"/>
        <v>-0.58144071190526803</v>
      </c>
      <c r="AC92" s="37">
        <f t="shared" si="56"/>
        <v>0.48580028954969368</v>
      </c>
    </row>
    <row r="93" spans="1:29" x14ac:dyDescent="0.25">
      <c r="A93" s="28">
        <f t="shared" si="30"/>
        <v>90</v>
      </c>
      <c r="B93" s="51">
        <v>-0.89827761584761312</v>
      </c>
      <c r="C93" s="30">
        <f t="shared" si="31"/>
        <v>0.9244402448863146</v>
      </c>
      <c r="D93" s="30">
        <f t="shared" si="32"/>
        <v>-0.9244402448863146</v>
      </c>
      <c r="E93" s="30">
        <f t="shared" si="33"/>
        <v>0.85458976636546935</v>
      </c>
      <c r="F93" s="31">
        <f t="shared" si="35"/>
        <v>-0.77337262169734089</v>
      </c>
      <c r="G93" s="37">
        <f t="shared" si="34"/>
        <v>0.73912256298566792</v>
      </c>
      <c r="H93" s="31">
        <f t="shared" si="37"/>
        <v>-0.8153640705773002</v>
      </c>
      <c r="I93" s="37">
        <f t="shared" si="36"/>
        <v>0.77794114827138872</v>
      </c>
      <c r="J93" s="31">
        <f t="shared" si="39"/>
        <v>-0.94941644634018907</v>
      </c>
      <c r="K93" s="37">
        <f t="shared" si="38"/>
        <v>0.90186455934922594</v>
      </c>
      <c r="L93" s="31">
        <f t="shared" si="41"/>
        <v>0.45824171250558932</v>
      </c>
      <c r="M93" s="37">
        <f t="shared" si="40"/>
        <v>-0.39943129373038422</v>
      </c>
      <c r="N93" s="31">
        <f t="shared" si="43"/>
        <v>0.35121305425591176</v>
      </c>
      <c r="O93" s="37">
        <f t="shared" si="42"/>
        <v>-0.30048969468819864</v>
      </c>
      <c r="P93" s="31">
        <f t="shared" si="45"/>
        <v>2.8287889832007806E-2</v>
      </c>
      <c r="Q93" s="37">
        <f t="shared" si="44"/>
        <v>-1.9646766082114134E-3</v>
      </c>
      <c r="R93" s="31">
        <f t="shared" si="47"/>
        <v>0.71075628745593145</v>
      </c>
      <c r="S93" s="37">
        <f t="shared" si="46"/>
        <v>-0.63286592923484208</v>
      </c>
      <c r="T93" s="31">
        <f t="shared" si="49"/>
        <v>0.17881422692118853</v>
      </c>
      <c r="U93" s="37">
        <f t="shared" si="48"/>
        <v>-0.14111728052877359</v>
      </c>
      <c r="V93" s="31">
        <f t="shared" si="51"/>
        <v>-0.95870865729062515</v>
      </c>
      <c r="W93" s="37">
        <f t="shared" si="50"/>
        <v>0.91045465311578233</v>
      </c>
      <c r="X93" s="31">
        <f t="shared" si="53"/>
        <v>0.9798023609443125</v>
      </c>
      <c r="Y93" s="37">
        <f t="shared" si="52"/>
        <v>-0.88158294729614251</v>
      </c>
      <c r="Z93" s="31">
        <f t="shared" si="55"/>
        <v>-0.10837217389214704</v>
      </c>
      <c r="AA93" s="37">
        <f t="shared" si="54"/>
        <v>0.12436938616712566</v>
      </c>
      <c r="AB93" s="31">
        <f t="shared" si="57"/>
        <v>-0.14296920569669735</v>
      </c>
      <c r="AC93" s="37">
        <f t="shared" si="56"/>
        <v>0.15635227472086377</v>
      </c>
    </row>
    <row r="94" spans="1:29" x14ac:dyDescent="0.25">
      <c r="A94" s="28">
        <f t="shared" si="30"/>
        <v>91</v>
      </c>
      <c r="B94" s="51">
        <v>0.56205689470993381</v>
      </c>
      <c r="C94" s="30">
        <f t="shared" si="31"/>
        <v>0.53589426567123233</v>
      </c>
      <c r="D94" s="30">
        <f t="shared" si="32"/>
        <v>0.53589426567123233</v>
      </c>
      <c r="E94" s="30">
        <f t="shared" si="33"/>
        <v>0.28718266397930936</v>
      </c>
      <c r="F94" s="31">
        <f t="shared" si="35"/>
        <v>-0.89827761584761312</v>
      </c>
      <c r="G94" s="37">
        <f t="shared" si="34"/>
        <v>-0.49540222619028573</v>
      </c>
      <c r="H94" s="31">
        <f t="shared" si="37"/>
        <v>-0.77337262169734089</v>
      </c>
      <c r="I94" s="37">
        <f t="shared" si="36"/>
        <v>-0.42846635607145606</v>
      </c>
      <c r="J94" s="31">
        <f t="shared" si="39"/>
        <v>-0.8153640705773002</v>
      </c>
      <c r="K94" s="37">
        <f t="shared" si="38"/>
        <v>-0.45096933273345291</v>
      </c>
      <c r="L94" s="31">
        <f t="shared" si="41"/>
        <v>-0.94941644634018907</v>
      </c>
      <c r="M94" s="37">
        <f t="shared" si="40"/>
        <v>-0.5228072322043904</v>
      </c>
      <c r="N94" s="31">
        <f t="shared" si="43"/>
        <v>0.45824171250558932</v>
      </c>
      <c r="O94" s="37">
        <f t="shared" si="42"/>
        <v>0.23154870314638698</v>
      </c>
      <c r="P94" s="31">
        <f t="shared" si="45"/>
        <v>0.35121305425591176</v>
      </c>
      <c r="Q94" s="37">
        <f t="shared" si="44"/>
        <v>0.17419265892789876</v>
      </c>
      <c r="R94" s="31">
        <f t="shared" si="47"/>
        <v>2.8287889832007806E-2</v>
      </c>
      <c r="S94" s="37">
        <f t="shared" si="46"/>
        <v>1.1389150721887716E-3</v>
      </c>
      <c r="T94" s="31">
        <f t="shared" si="49"/>
        <v>0.71075628745593145</v>
      </c>
      <c r="U94" s="37">
        <f t="shared" si="48"/>
        <v>0.3668698158606839</v>
      </c>
      <c r="V94" s="31">
        <f t="shared" si="51"/>
        <v>0.17881422692118853</v>
      </c>
      <c r="W94" s="37">
        <f t="shared" si="50"/>
        <v>8.1805115950775664E-2</v>
      </c>
      <c r="X94" s="31">
        <f t="shared" si="53"/>
        <v>-0.95870865729062515</v>
      </c>
      <c r="Y94" s="37">
        <f t="shared" si="52"/>
        <v>-0.52778687476813646</v>
      </c>
      <c r="Z94" s="31">
        <f t="shared" si="55"/>
        <v>0.9798023609443125</v>
      </c>
      <c r="AA94" s="37">
        <f t="shared" si="54"/>
        <v>0.51105006384446827</v>
      </c>
      <c r="AB94" s="31">
        <f t="shared" si="57"/>
        <v>-0.10837217389214704</v>
      </c>
      <c r="AC94" s="37">
        <f t="shared" si="56"/>
        <v>-7.2096429423851013E-2</v>
      </c>
    </row>
    <row r="95" spans="1:29" x14ac:dyDescent="0.25">
      <c r="A95" s="28">
        <f t="shared" si="30"/>
        <v>92</v>
      </c>
      <c r="B95" s="51">
        <v>0.62022246888379717</v>
      </c>
      <c r="C95" s="30">
        <f t="shared" si="31"/>
        <v>0.59405983984509569</v>
      </c>
      <c r="D95" s="30">
        <f t="shared" si="32"/>
        <v>0.59405983984509569</v>
      </c>
      <c r="E95" s="30">
        <f t="shared" si="33"/>
        <v>0.35290709331678077</v>
      </c>
      <c r="F95" s="31">
        <f t="shared" si="35"/>
        <v>0.56205689470993381</v>
      </c>
      <c r="G95" s="37">
        <f t="shared" si="34"/>
        <v>0.31835326163855743</v>
      </c>
      <c r="H95" s="31">
        <f t="shared" si="37"/>
        <v>-0.89827761584761312</v>
      </c>
      <c r="I95" s="37">
        <f t="shared" si="36"/>
        <v>-0.54917282382352506</v>
      </c>
      <c r="J95" s="31">
        <f t="shared" si="39"/>
        <v>-0.77337262169734089</v>
      </c>
      <c r="K95" s="37">
        <f t="shared" si="38"/>
        <v>-0.47497178300276177</v>
      </c>
      <c r="L95" s="31">
        <f t="shared" si="41"/>
        <v>-0.8153640705773002</v>
      </c>
      <c r="M95" s="37">
        <f t="shared" si="40"/>
        <v>-0.49991721639925391</v>
      </c>
      <c r="N95" s="31">
        <f t="shared" si="43"/>
        <v>-0.94941644634018907</v>
      </c>
      <c r="O95" s="37">
        <f t="shared" si="42"/>
        <v>-0.57955234927581023</v>
      </c>
      <c r="P95" s="31">
        <f t="shared" si="45"/>
        <v>0.45824171250558932</v>
      </c>
      <c r="Q95" s="37">
        <f t="shared" si="44"/>
        <v>0.25668083112475515</v>
      </c>
      <c r="R95" s="31">
        <f t="shared" si="47"/>
        <v>0.35121305425591176</v>
      </c>
      <c r="S95" s="37">
        <f t="shared" si="46"/>
        <v>0.19309940354611624</v>
      </c>
      <c r="T95" s="31">
        <f t="shared" si="49"/>
        <v>2.8287889832007806E-2</v>
      </c>
      <c r="U95" s="37">
        <f t="shared" si="48"/>
        <v>1.2625320865006363E-3</v>
      </c>
      <c r="V95" s="31">
        <f t="shared" si="51"/>
        <v>0.71075628745593145</v>
      </c>
      <c r="W95" s="37">
        <f t="shared" si="50"/>
        <v>0.40668959907830776</v>
      </c>
      <c r="X95" s="31">
        <f t="shared" si="53"/>
        <v>0.17881422692118853</v>
      </c>
      <c r="Y95" s="37">
        <f t="shared" si="52"/>
        <v>9.0684183790168224E-2</v>
      </c>
      <c r="Z95" s="31">
        <f t="shared" si="55"/>
        <v>-0.95870865729062515</v>
      </c>
      <c r="AA95" s="37">
        <f t="shared" si="54"/>
        <v>-0.58507247862483314</v>
      </c>
      <c r="AB95" s="31">
        <f t="shared" si="57"/>
        <v>0.9798023609443125</v>
      </c>
      <c r="AC95" s="37">
        <f t="shared" si="56"/>
        <v>0.56651906640576732</v>
      </c>
    </row>
    <row r="96" spans="1:29" x14ac:dyDescent="0.25">
      <c r="A96" s="28">
        <f t="shared" si="30"/>
        <v>93</v>
      </c>
      <c r="B96" s="51">
        <v>0.10042114600536056</v>
      </c>
      <c r="C96" s="30">
        <f t="shared" si="31"/>
        <v>7.4258516966659111E-2</v>
      </c>
      <c r="D96" s="30">
        <f t="shared" si="32"/>
        <v>7.4258516966659111E-2</v>
      </c>
      <c r="E96" s="30">
        <f t="shared" si="33"/>
        <v>5.514327342087599E-3</v>
      </c>
      <c r="F96" s="31">
        <f t="shared" si="35"/>
        <v>0.62022246888379717</v>
      </c>
      <c r="G96" s="37">
        <f t="shared" si="34"/>
        <v>4.4114002696347833E-2</v>
      </c>
      <c r="H96" s="31">
        <f t="shared" si="37"/>
        <v>0.56205689470993381</v>
      </c>
      <c r="I96" s="37">
        <f t="shared" si="36"/>
        <v>3.9794713419682534E-2</v>
      </c>
      <c r="J96" s="31">
        <f t="shared" si="39"/>
        <v>-0.89827761584761312</v>
      </c>
      <c r="K96" s="37">
        <f t="shared" si="38"/>
        <v>-6.864756160955289E-2</v>
      </c>
      <c r="L96" s="31">
        <f t="shared" si="41"/>
        <v>-0.77337262169734089</v>
      </c>
      <c r="M96" s="37">
        <f t="shared" si="40"/>
        <v>-5.937230198222445E-2</v>
      </c>
      <c r="N96" s="31">
        <f t="shared" si="43"/>
        <v>-0.8153640705773002</v>
      </c>
      <c r="O96" s="37">
        <f t="shared" si="42"/>
        <v>-6.2490524701331505E-2</v>
      </c>
      <c r="P96" s="31">
        <f t="shared" si="45"/>
        <v>-0.94941644634018907</v>
      </c>
      <c r="Q96" s="37">
        <f t="shared" si="44"/>
        <v>-7.2445055321340948E-2</v>
      </c>
      <c r="R96" s="31">
        <f t="shared" si="47"/>
        <v>0.45824171250558932</v>
      </c>
      <c r="S96" s="37">
        <f t="shared" si="46"/>
        <v>3.2085551950564416E-2</v>
      </c>
      <c r="T96" s="31">
        <f t="shared" si="49"/>
        <v>0.35121305425591176</v>
      </c>
      <c r="U96" s="37">
        <f t="shared" si="48"/>
        <v>2.4137762516011973E-2</v>
      </c>
      <c r="V96" s="31">
        <f t="shared" si="51"/>
        <v>2.8287889832007806E-2</v>
      </c>
      <c r="W96" s="37">
        <f t="shared" si="50"/>
        <v>1.5781871467831563E-4</v>
      </c>
      <c r="X96" s="31">
        <f t="shared" si="53"/>
        <v>0.71075628745593145</v>
      </c>
      <c r="Y96" s="37">
        <f t="shared" si="52"/>
        <v>5.0836909798843102E-2</v>
      </c>
      <c r="Z96" s="31">
        <f t="shared" si="55"/>
        <v>0.17881422692118853</v>
      </c>
      <c r="AA96" s="37">
        <f t="shared" si="54"/>
        <v>1.1335681271344291E-2</v>
      </c>
      <c r="AB96" s="31">
        <f t="shared" si="57"/>
        <v>-0.95870865729062515</v>
      </c>
      <c r="AC96" s="37">
        <f t="shared" si="56"/>
        <v>-7.3135081125861687E-2</v>
      </c>
    </row>
    <row r="97" spans="1:36" x14ac:dyDescent="0.25">
      <c r="A97" s="28">
        <f t="shared" si="30"/>
        <v>94</v>
      </c>
      <c r="B97" s="51">
        <v>0.73198885983835327</v>
      </c>
      <c r="C97" s="30">
        <f t="shared" si="31"/>
        <v>0.70582623079965179</v>
      </c>
      <c r="D97" s="30">
        <f t="shared" si="32"/>
        <v>0.70582623079965179</v>
      </c>
      <c r="E97" s="30">
        <f t="shared" si="33"/>
        <v>0.4981906680848433</v>
      </c>
      <c r="F97" s="31">
        <f t="shared" si="35"/>
        <v>0.10042114600536056</v>
      </c>
      <c r="G97" s="37">
        <f t="shared" si="34"/>
        <v>5.2413609135348989E-2</v>
      </c>
      <c r="H97" s="31">
        <f t="shared" si="37"/>
        <v>0.62022246888379717</v>
      </c>
      <c r="I97" s="37">
        <f t="shared" si="36"/>
        <v>0.41930301762730871</v>
      </c>
      <c r="J97" s="31">
        <f t="shared" si="39"/>
        <v>0.56205689470993381</v>
      </c>
      <c r="K97" s="37">
        <f t="shared" si="38"/>
        <v>0.37824822964587312</v>
      </c>
      <c r="L97" s="31">
        <f t="shared" si="41"/>
        <v>-0.89827761584761312</v>
      </c>
      <c r="M97" s="37">
        <f t="shared" si="40"/>
        <v>-0.65249417364761453</v>
      </c>
      <c r="N97" s="31">
        <f t="shared" si="43"/>
        <v>-0.77337262169734089</v>
      </c>
      <c r="O97" s="37">
        <f t="shared" si="42"/>
        <v>-0.56433295241847525</v>
      </c>
      <c r="P97" s="31">
        <f t="shared" si="45"/>
        <v>-0.8153640705773002</v>
      </c>
      <c r="Q97" s="37">
        <f t="shared" si="44"/>
        <v>-0.59397161850723323</v>
      </c>
      <c r="R97" s="31">
        <f t="shared" si="47"/>
        <v>-0.94941644634018907</v>
      </c>
      <c r="S97" s="37">
        <f t="shared" si="46"/>
        <v>-0.68858930162169174</v>
      </c>
      <c r="T97" s="31">
        <f t="shared" si="49"/>
        <v>0.45824171250558932</v>
      </c>
      <c r="U97" s="37">
        <f t="shared" si="48"/>
        <v>0.30497275089080161</v>
      </c>
      <c r="V97" s="31">
        <f t="shared" si="51"/>
        <v>0.35121305425591176</v>
      </c>
      <c r="W97" s="37">
        <f t="shared" si="50"/>
        <v>0.22942911645088765</v>
      </c>
      <c r="X97" s="31">
        <f t="shared" si="53"/>
        <v>2.8287889832007806E-2</v>
      </c>
      <c r="Y97" s="37">
        <f t="shared" si="52"/>
        <v>1.5000648152057048E-3</v>
      </c>
      <c r="Z97" s="31">
        <f t="shared" si="55"/>
        <v>0.71075628745593145</v>
      </c>
      <c r="AA97" s="37">
        <f t="shared" si="54"/>
        <v>0.48320416154997775</v>
      </c>
      <c r="AB97" s="31">
        <f t="shared" si="57"/>
        <v>0.17881422692118853</v>
      </c>
      <c r="AC97" s="37">
        <f t="shared" si="56"/>
        <v>0.10774550195893996</v>
      </c>
    </row>
    <row r="98" spans="1:36" x14ac:dyDescent="0.25">
      <c r="A98" s="28">
        <f t="shared" si="30"/>
        <v>95</v>
      </c>
      <c r="B98" s="51">
        <v>0.16061499064031759</v>
      </c>
      <c r="C98" s="30">
        <f t="shared" si="31"/>
        <v>0.13445236160161614</v>
      </c>
      <c r="D98" s="30">
        <f t="shared" si="32"/>
        <v>0.13445236160161614</v>
      </c>
      <c r="E98" s="30">
        <f t="shared" si="33"/>
        <v>1.8077437540251741E-2</v>
      </c>
      <c r="F98" s="31">
        <f t="shared" si="35"/>
        <v>0.73198885983835327</v>
      </c>
      <c r="G98" s="37">
        <f t="shared" si="34"/>
        <v>9.4900003611380554E-2</v>
      </c>
      <c r="H98" s="31">
        <f t="shared" si="37"/>
        <v>0.10042114600536056</v>
      </c>
      <c r="I98" s="37">
        <f t="shared" si="36"/>
        <v>9.9842329752009972E-3</v>
      </c>
      <c r="J98" s="31">
        <f t="shared" si="39"/>
        <v>0.62022246888379717</v>
      </c>
      <c r="K98" s="37">
        <f t="shared" si="38"/>
        <v>7.9872748399850979E-2</v>
      </c>
      <c r="L98" s="31">
        <f t="shared" si="41"/>
        <v>0.56205689470993381</v>
      </c>
      <c r="M98" s="37">
        <f t="shared" si="40"/>
        <v>7.2052249588261078E-2</v>
      </c>
      <c r="N98" s="31">
        <f t="shared" si="43"/>
        <v>-0.89827761584761312</v>
      </c>
      <c r="O98" s="37">
        <f t="shared" si="42"/>
        <v>-0.12429317408454134</v>
      </c>
      <c r="P98" s="31">
        <f t="shared" si="45"/>
        <v>-0.77337262169734089</v>
      </c>
      <c r="Q98" s="37">
        <f t="shared" si="44"/>
        <v>-0.10749940264520119</v>
      </c>
      <c r="R98" s="31">
        <f t="shared" si="47"/>
        <v>-0.8153640705773002</v>
      </c>
      <c r="S98" s="37">
        <f t="shared" si="46"/>
        <v>-0.11314525211418526</v>
      </c>
      <c r="T98" s="31">
        <f t="shared" si="49"/>
        <v>-0.94941644634018907</v>
      </c>
      <c r="U98" s="37">
        <f t="shared" si="48"/>
        <v>-0.13116891061381292</v>
      </c>
      <c r="V98" s="31">
        <f t="shared" si="51"/>
        <v>0.45824171250558932</v>
      </c>
      <c r="W98" s="37">
        <f t="shared" si="50"/>
        <v>5.8094053170784893E-2</v>
      </c>
      <c r="X98" s="31">
        <f t="shared" si="53"/>
        <v>0.35121305425591176</v>
      </c>
      <c r="Y98" s="37">
        <f t="shared" si="52"/>
        <v>4.370379731006345E-2</v>
      </c>
      <c r="Z98" s="31">
        <f t="shared" si="55"/>
        <v>2.8287889832007806E-2</v>
      </c>
      <c r="AA98" s="37">
        <f t="shared" si="54"/>
        <v>2.8574633267936406E-4</v>
      </c>
      <c r="AB98" s="31">
        <f t="shared" si="57"/>
        <v>0.71075628745593145</v>
      </c>
      <c r="AC98" s="37">
        <f t="shared" si="56"/>
        <v>9.2045234111686691E-2</v>
      </c>
    </row>
    <row r="99" spans="1:36" x14ac:dyDescent="0.25">
      <c r="A99" s="28">
        <f t="shared" si="30"/>
        <v>96</v>
      </c>
      <c r="B99" s="51">
        <v>-0.5294174330034811</v>
      </c>
      <c r="C99" s="30">
        <f t="shared" si="31"/>
        <v>0.55558006204218258</v>
      </c>
      <c r="D99" s="30">
        <f t="shared" si="32"/>
        <v>-0.55558006204218258</v>
      </c>
      <c r="E99" s="30">
        <f t="shared" si="33"/>
        <v>0.30866920533879544</v>
      </c>
      <c r="F99" s="31">
        <f t="shared" si="35"/>
        <v>0.16061499064031759</v>
      </c>
      <c r="G99" s="37">
        <f t="shared" si="34"/>
        <v>-7.4699051400343858E-2</v>
      </c>
      <c r="H99" s="31">
        <f t="shared" si="37"/>
        <v>0.73198885983835327</v>
      </c>
      <c r="I99" s="37">
        <f t="shared" si="36"/>
        <v>-0.39214298109867041</v>
      </c>
      <c r="J99" s="31">
        <f t="shared" si="39"/>
        <v>0.10042114600536056</v>
      </c>
      <c r="K99" s="37">
        <f t="shared" si="38"/>
        <v>-4.1256551463496938E-2</v>
      </c>
      <c r="L99" s="31">
        <f t="shared" si="41"/>
        <v>0.62022246888379717</v>
      </c>
      <c r="M99" s="37">
        <f t="shared" si="40"/>
        <v>-0.33004780267790729</v>
      </c>
      <c r="N99" s="31">
        <f t="shared" si="43"/>
        <v>0.56205689470993381</v>
      </c>
      <c r="O99" s="37">
        <f t="shared" si="42"/>
        <v>-0.29773216936967312</v>
      </c>
      <c r="P99" s="31">
        <f t="shared" si="45"/>
        <v>-0.89827761584761312</v>
      </c>
      <c r="Q99" s="37">
        <f t="shared" si="44"/>
        <v>0.51360056860822911</v>
      </c>
      <c r="R99" s="31">
        <f t="shared" si="47"/>
        <v>-0.77337262169734089</v>
      </c>
      <c r="S99" s="37">
        <f t="shared" si="46"/>
        <v>0.4442058442088424</v>
      </c>
      <c r="T99" s="31">
        <f t="shared" si="49"/>
        <v>-0.8153640705773002</v>
      </c>
      <c r="U99" s="37">
        <f t="shared" si="48"/>
        <v>0.46753545598281138</v>
      </c>
      <c r="V99" s="31">
        <f t="shared" si="51"/>
        <v>-0.94941644634018907</v>
      </c>
      <c r="W99" s="37">
        <f t="shared" si="50"/>
        <v>0.5420122832260591</v>
      </c>
      <c r="X99" s="31">
        <f t="shared" si="53"/>
        <v>0.45824171250558932</v>
      </c>
      <c r="Y99" s="37">
        <f t="shared" si="52"/>
        <v>-0.24005452399966296</v>
      </c>
      <c r="Z99" s="31">
        <f t="shared" si="55"/>
        <v>0.35121305425591176</v>
      </c>
      <c r="AA99" s="37">
        <f t="shared" si="54"/>
        <v>-0.18059153540901554</v>
      </c>
      <c r="AB99" s="31">
        <f t="shared" si="57"/>
        <v>2.8287889832007806E-2</v>
      </c>
      <c r="AC99" s="37">
        <f t="shared" si="56"/>
        <v>-1.1807525234009647E-3</v>
      </c>
    </row>
    <row r="100" spans="1:36" x14ac:dyDescent="0.25">
      <c r="A100" s="28">
        <f t="shared" si="30"/>
        <v>97</v>
      </c>
      <c r="B100" s="51">
        <v>0.27946005810260832</v>
      </c>
      <c r="C100" s="30">
        <f t="shared" si="31"/>
        <v>0.2532974290639069</v>
      </c>
      <c r="D100" s="30">
        <f t="shared" si="32"/>
        <v>0.2532974290639069</v>
      </c>
      <c r="E100" s="30">
        <f t="shared" si="33"/>
        <v>6.4159587570384952E-2</v>
      </c>
      <c r="F100" s="31">
        <f t="shared" si="35"/>
        <v>-0.5294174330034811</v>
      </c>
      <c r="G100" s="37">
        <f t="shared" si="34"/>
        <v>-0.14072700135445074</v>
      </c>
      <c r="H100" s="31">
        <f t="shared" si="37"/>
        <v>0.16061499064031759</v>
      </c>
      <c r="I100" s="37">
        <f t="shared" si="36"/>
        <v>3.4056437525260122E-2</v>
      </c>
      <c r="J100" s="31">
        <f t="shared" si="39"/>
        <v>0.73198885983835327</v>
      </c>
      <c r="K100" s="37">
        <f t="shared" si="38"/>
        <v>0.17878396962741958</v>
      </c>
      <c r="L100" s="31">
        <f t="shared" si="41"/>
        <v>0.10042114600536056</v>
      </c>
      <c r="M100" s="37">
        <f t="shared" si="40"/>
        <v>1.8809491433753264E-2</v>
      </c>
      <c r="N100" s="31">
        <f t="shared" si="43"/>
        <v>0.62022246888379717</v>
      </c>
      <c r="O100" s="37">
        <f t="shared" si="42"/>
        <v>0.15047383014287902</v>
      </c>
      <c r="P100" s="31">
        <f t="shared" si="45"/>
        <v>0.56205689470993381</v>
      </c>
      <c r="Q100" s="37">
        <f t="shared" si="44"/>
        <v>0.13574063974461345</v>
      </c>
      <c r="R100" s="31">
        <f t="shared" si="47"/>
        <v>-0.89827761584761312</v>
      </c>
      <c r="S100" s="37">
        <f t="shared" si="46"/>
        <v>-0.234158337352912</v>
      </c>
      <c r="T100" s="31">
        <f t="shared" si="49"/>
        <v>-0.77337262169734089</v>
      </c>
      <c r="U100" s="37">
        <f t="shared" si="48"/>
        <v>-0.2025202234574057</v>
      </c>
      <c r="V100" s="31">
        <f t="shared" si="51"/>
        <v>-0.8153640705773002</v>
      </c>
      <c r="W100" s="37">
        <f t="shared" si="50"/>
        <v>-0.21315654950136786</v>
      </c>
      <c r="X100" s="31">
        <f t="shared" si="53"/>
        <v>-0.94941644634018907</v>
      </c>
      <c r="Y100" s="37">
        <f t="shared" si="52"/>
        <v>-0.24711167164201642</v>
      </c>
      <c r="Z100" s="31">
        <f t="shared" si="55"/>
        <v>0.45824171250558932</v>
      </c>
      <c r="AA100" s="37">
        <f t="shared" si="54"/>
        <v>0.10944452099445194</v>
      </c>
      <c r="AB100" s="31">
        <f t="shared" si="57"/>
        <v>0.35121305425591176</v>
      </c>
      <c r="AC100" s="37">
        <f t="shared" si="56"/>
        <v>8.2334437023649107E-2</v>
      </c>
    </row>
    <row r="101" spans="1:36" x14ac:dyDescent="0.25">
      <c r="A101" s="28">
        <f t="shared" si="30"/>
        <v>98</v>
      </c>
      <c r="B101" s="51">
        <v>-3.1607486240716298E-2</v>
      </c>
      <c r="C101" s="30">
        <f t="shared" si="31"/>
        <v>5.777011527941775E-2</v>
      </c>
      <c r="D101" s="30">
        <f t="shared" si="32"/>
        <v>-5.777011527941775E-2</v>
      </c>
      <c r="E101" s="30">
        <f t="shared" si="33"/>
        <v>3.337386219397216E-3</v>
      </c>
      <c r="F101" s="31">
        <f t="shared" si="35"/>
        <v>0.27946005810260832</v>
      </c>
      <c r="G101" s="37">
        <f t="shared" si="34"/>
        <v>-1.4633021677002041E-2</v>
      </c>
      <c r="H101" s="31">
        <f t="shared" si="37"/>
        <v>-0.5294174330034811</v>
      </c>
      <c r="I101" s="37">
        <f t="shared" si="36"/>
        <v>3.2095924231122952E-2</v>
      </c>
      <c r="J101" s="31">
        <f t="shared" si="39"/>
        <v>0.16061499064031759</v>
      </c>
      <c r="K101" s="37">
        <f t="shared" si="38"/>
        <v>-7.767328429315325E-3</v>
      </c>
      <c r="L101" s="31">
        <f t="shared" si="41"/>
        <v>0.73198885983835327</v>
      </c>
      <c r="M101" s="37">
        <f t="shared" si="40"/>
        <v>-4.0775662720532804E-2</v>
      </c>
      <c r="N101" s="31">
        <f t="shared" si="43"/>
        <v>0.10042114600536056</v>
      </c>
      <c r="O101" s="37">
        <f t="shared" si="42"/>
        <v>-4.2899230856424959E-3</v>
      </c>
      <c r="P101" s="31">
        <f t="shared" si="45"/>
        <v>0.62022246888379717</v>
      </c>
      <c r="Q101" s="37">
        <f t="shared" si="44"/>
        <v>-3.4318905430723627E-2</v>
      </c>
      <c r="R101" s="31">
        <f t="shared" si="47"/>
        <v>0.56205689470993381</v>
      </c>
      <c r="S101" s="37">
        <f t="shared" si="46"/>
        <v>-3.0958673505406015E-2</v>
      </c>
      <c r="T101" s="31">
        <f t="shared" si="49"/>
        <v>-0.89827761584761312</v>
      </c>
      <c r="U101" s="37">
        <f t="shared" si="48"/>
        <v>5.3405019516015569E-2</v>
      </c>
      <c r="V101" s="31">
        <f t="shared" si="51"/>
        <v>-0.77337262169734089</v>
      </c>
      <c r="W101" s="37">
        <f t="shared" si="50"/>
        <v>4.6189243604979342E-2</v>
      </c>
      <c r="X101" s="31">
        <f t="shared" si="53"/>
        <v>-0.8153640705773002</v>
      </c>
      <c r="Y101" s="37">
        <f t="shared" si="52"/>
        <v>4.8615094447524369E-2</v>
      </c>
      <c r="Z101" s="31">
        <f t="shared" si="55"/>
        <v>-0.94941644634018907</v>
      </c>
      <c r="AA101" s="37">
        <f t="shared" si="54"/>
        <v>5.6359315648826284E-2</v>
      </c>
      <c r="AB101" s="31">
        <f t="shared" si="57"/>
        <v>0.45824171250558932</v>
      </c>
      <c r="AC101" s="37">
        <f t="shared" si="56"/>
        <v>-2.4961258461707277E-2</v>
      </c>
    </row>
    <row r="102" spans="1:36" x14ac:dyDescent="0.25">
      <c r="A102" s="28">
        <f t="shared" si="30"/>
        <v>99</v>
      </c>
      <c r="B102" s="51">
        <v>0.59405544836538393</v>
      </c>
      <c r="C102" s="30">
        <f t="shared" si="31"/>
        <v>0.56789281932668245</v>
      </c>
      <c r="D102" s="30">
        <f t="shared" si="32"/>
        <v>0.56789281932668245</v>
      </c>
      <c r="E102" s="30">
        <f t="shared" si="33"/>
        <v>0.32250225424280798</v>
      </c>
      <c r="F102" s="31">
        <f t="shared" si="35"/>
        <v>-3.1607486240716298E-2</v>
      </c>
      <c r="G102" s="37">
        <f t="shared" si="34"/>
        <v>-3.2807233638856001E-2</v>
      </c>
      <c r="H102" s="31">
        <f t="shared" si="37"/>
        <v>0.27946005810260832</v>
      </c>
      <c r="I102" s="37">
        <f t="shared" si="36"/>
        <v>0.14384579111930246</v>
      </c>
      <c r="J102" s="31">
        <f t="shared" si="39"/>
        <v>-0.5294174330034811</v>
      </c>
      <c r="K102" s="37">
        <f t="shared" si="38"/>
        <v>-0.31550992779482823</v>
      </c>
      <c r="L102" s="31">
        <f t="shared" si="41"/>
        <v>0.16061499064031759</v>
      </c>
      <c r="M102" s="37">
        <f t="shared" si="40"/>
        <v>7.6354530695072365E-2</v>
      </c>
      <c r="N102" s="31">
        <f t="shared" si="43"/>
        <v>0.73198885983835327</v>
      </c>
      <c r="O102" s="37">
        <f t="shared" si="42"/>
        <v>0.40083364816353995</v>
      </c>
      <c r="P102" s="31">
        <f t="shared" si="45"/>
        <v>0.10042114600536056</v>
      </c>
      <c r="Q102" s="37">
        <f t="shared" si="44"/>
        <v>4.2170878559214323E-2</v>
      </c>
      <c r="R102" s="31">
        <f t="shared" si="47"/>
        <v>0.62022246888379717</v>
      </c>
      <c r="S102" s="37">
        <f t="shared" si="46"/>
        <v>0.33736231729838884</v>
      </c>
      <c r="T102" s="31">
        <f t="shared" si="49"/>
        <v>0.56205689470993381</v>
      </c>
      <c r="U102" s="37">
        <f t="shared" si="48"/>
        <v>0.3043305053930383</v>
      </c>
      <c r="V102" s="31">
        <f t="shared" si="51"/>
        <v>-0.89827761584761312</v>
      </c>
      <c r="W102" s="37">
        <f t="shared" si="50"/>
        <v>-0.52498297696753793</v>
      </c>
      <c r="X102" s="31">
        <f t="shared" si="53"/>
        <v>-0.77337262169734089</v>
      </c>
      <c r="Y102" s="37">
        <f t="shared" si="52"/>
        <v>-0.45405032769155707</v>
      </c>
      <c r="Z102" s="31">
        <f t="shared" si="55"/>
        <v>-0.8153640705773002</v>
      </c>
      <c r="AA102" s="37">
        <f t="shared" si="54"/>
        <v>-0.47789696998360942</v>
      </c>
      <c r="AB102" s="31">
        <f t="shared" si="57"/>
        <v>-0.94941644634018907</v>
      </c>
      <c r="AC102" s="37">
        <f t="shared" si="56"/>
        <v>-0.5540243515930362</v>
      </c>
    </row>
    <row r="103" spans="1:36" x14ac:dyDescent="0.25">
      <c r="A103" s="28">
        <f t="shared" si="30"/>
        <v>100</v>
      </c>
      <c r="B103" s="51">
        <v>5.5336699676970857E-2</v>
      </c>
      <c r="C103" s="30">
        <f t="shared" si="31"/>
        <v>2.9174070638269409E-2</v>
      </c>
      <c r="D103" s="30">
        <f t="shared" si="32"/>
        <v>2.9174070638269409E-2</v>
      </c>
      <c r="E103" s="30">
        <f t="shared" si="33"/>
        <v>8.5112639760673325E-4</v>
      </c>
      <c r="F103" s="31">
        <f t="shared" si="35"/>
        <v>0.59405544836538393</v>
      </c>
      <c r="G103" s="37">
        <f t="shared" si="34"/>
        <v>1.65677452260026E-2</v>
      </c>
      <c r="H103" s="31">
        <f t="shared" si="37"/>
        <v>-3.1607486240716298E-2</v>
      </c>
      <c r="I103" s="37">
        <f t="shared" si="36"/>
        <v>-1.6853894239427004E-3</v>
      </c>
      <c r="J103" s="31">
        <f t="shared" si="39"/>
        <v>0.27946005810260832</v>
      </c>
      <c r="K103" s="37">
        <f t="shared" si="38"/>
        <v>7.3897170880024548E-3</v>
      </c>
      <c r="L103" s="31">
        <f t="shared" si="41"/>
        <v>-0.5294174330034811</v>
      </c>
      <c r="M103" s="37">
        <f t="shared" si="40"/>
        <v>-1.6208531975232737E-2</v>
      </c>
      <c r="N103" s="31">
        <f t="shared" si="43"/>
        <v>0.16061499064031759</v>
      </c>
      <c r="O103" s="37">
        <f t="shared" si="42"/>
        <v>3.922522694847691E-3</v>
      </c>
      <c r="P103" s="31">
        <f t="shared" si="45"/>
        <v>0.73198885983835327</v>
      </c>
      <c r="Q103" s="37">
        <f t="shared" si="44"/>
        <v>2.0591824315692488E-2</v>
      </c>
      <c r="R103" s="31">
        <f t="shared" si="47"/>
        <v>0.10042114600536056</v>
      </c>
      <c r="S103" s="37">
        <f t="shared" si="46"/>
        <v>2.1664232194784404E-3</v>
      </c>
      <c r="T103" s="31">
        <f t="shared" si="49"/>
        <v>0.62022246888379717</v>
      </c>
      <c r="U103" s="37">
        <f t="shared" si="48"/>
        <v>1.7331143730999834E-2</v>
      </c>
      <c r="V103" s="31">
        <f t="shared" si="51"/>
        <v>0.56205689470993381</v>
      </c>
      <c r="W103" s="37">
        <f t="shared" si="50"/>
        <v>1.5634217161336044E-2</v>
      </c>
      <c r="X103" s="31">
        <f t="shared" si="53"/>
        <v>-0.89827761584761312</v>
      </c>
      <c r="Y103" s="37">
        <f t="shared" si="52"/>
        <v>-2.6969685005172415E-2</v>
      </c>
      <c r="Z103" s="31">
        <f t="shared" si="55"/>
        <v>-0.77337262169734089</v>
      </c>
      <c r="AA103" s="37">
        <f t="shared" si="54"/>
        <v>-2.3325697882759743E-2</v>
      </c>
      <c r="AB103" s="31">
        <f t="shared" si="57"/>
        <v>-0.8153640705773002</v>
      </c>
      <c r="AC103" s="37">
        <f t="shared" si="56"/>
        <v>-2.4550759378586955E-2</v>
      </c>
    </row>
    <row r="105" spans="1:36" x14ac:dyDescent="0.25">
      <c r="B105" s="11">
        <f>AVERAGE(B4,B16,B28,B40,B52,B64,B76,B88,B100)</f>
        <v>-0.22357706733519014</v>
      </c>
    </row>
    <row r="106" spans="1:36" x14ac:dyDescent="0.25">
      <c r="B106" s="11">
        <f>AVERAGE(B5,B17,B29,B41,B53,B65,B77,B89,B101)</f>
        <v>-5.0570997636974716E-2</v>
      </c>
    </row>
    <row r="107" spans="1:36" x14ac:dyDescent="0.25">
      <c r="B107" s="11">
        <f t="shared" ref="B107:B108" si="58">AVERAGE(B6,B18,B30,B42,B54,B66,B78,B90,B102)</f>
        <v>7.6543571824056578E-2</v>
      </c>
    </row>
    <row r="108" spans="1:36" x14ac:dyDescent="0.25">
      <c r="B108" s="11">
        <f t="shared" si="58"/>
        <v>-0.13316619042759434</v>
      </c>
    </row>
    <row r="109" spans="1:36" x14ac:dyDescent="0.25">
      <c r="B109" s="11">
        <f>AVERAGE(B8,B20,B32,B44,B56,B68,B80,B92)</f>
        <v>-0.13320691325359643</v>
      </c>
    </row>
    <row r="110" spans="1:36" x14ac:dyDescent="0.25">
      <c r="B110" s="11">
        <f t="shared" ref="B110:B116" si="59">AVERAGE(B9,B21,B33,B45,B57,B69,B81,B93)</f>
        <v>-0.27900458187803279</v>
      </c>
      <c r="AJ110">
        <v>-32247.333779382338</v>
      </c>
    </row>
    <row r="111" spans="1:36" x14ac:dyDescent="0.25">
      <c r="B111" s="11">
        <f t="shared" si="59"/>
        <v>-7.9368873669159956E-2</v>
      </c>
    </row>
    <row r="112" spans="1:36" x14ac:dyDescent="0.25">
      <c r="B112" s="11">
        <f t="shared" si="59"/>
        <v>9.610186017932848E-2</v>
      </c>
    </row>
    <row r="113" spans="2:2" x14ac:dyDescent="0.25">
      <c r="B113" s="11">
        <f t="shared" si="59"/>
        <v>0.2741437396432147</v>
      </c>
    </row>
    <row r="114" spans="2:2" x14ac:dyDescent="0.25">
      <c r="B114" s="11">
        <f t="shared" si="59"/>
        <v>0.36673031786403015</v>
      </c>
    </row>
    <row r="115" spans="2:2" x14ac:dyDescent="0.25">
      <c r="B115" s="11">
        <f t="shared" si="59"/>
        <v>0.4647917990570869</v>
      </c>
    </row>
    <row r="116" spans="2:2" x14ac:dyDescent="0.25">
      <c r="B116" s="11">
        <f t="shared" si="59"/>
        <v>-1.1037465936437452E-2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D793-676B-49FC-9574-B00C4F1499BB}">
  <dimension ref="A1:BM116"/>
  <sheetViews>
    <sheetView showGridLines="0" zoomScale="90" zoomScaleNormal="90" workbookViewId="0">
      <selection activeCell="BD9" sqref="BD9"/>
    </sheetView>
  </sheetViews>
  <sheetFormatPr defaultRowHeight="15" outlineLevelCol="1" x14ac:dyDescent="0.25"/>
  <cols>
    <col min="1" max="1" width="5.28515625" customWidth="1"/>
    <col min="2" max="2" width="6.5703125" style="49" customWidth="1"/>
    <col min="3" max="4" width="6.5703125" style="1" customWidth="1"/>
    <col min="5" max="5" width="7.140625" style="1" bestFit="1" customWidth="1"/>
    <col min="6" max="6" width="6.140625" style="1" customWidth="1"/>
    <col min="7" max="7" width="7" style="1" customWidth="1"/>
    <col min="8" max="8" width="6.28515625" style="1" hidden="1" customWidth="1" outlineLevel="1"/>
    <col min="9" max="9" width="7" style="1" hidden="1" customWidth="1" outlineLevel="1"/>
    <col min="10" max="10" width="6.28515625" style="1" hidden="1" customWidth="1" outlineLevel="1"/>
    <col min="11" max="11" width="7" style="1" hidden="1" customWidth="1" outlineLevel="1"/>
    <col min="12" max="12" width="6.28515625" style="1" hidden="1" customWidth="1" outlineLevel="1"/>
    <col min="13" max="13" width="7" style="1" hidden="1" customWidth="1" outlineLevel="1"/>
    <col min="14" max="14" width="6.28515625" style="1" hidden="1" customWidth="1" outlineLevel="1"/>
    <col min="15" max="15" width="7" style="1" hidden="1" customWidth="1" outlineLevel="1"/>
    <col min="16" max="16" width="6.28515625" style="1" hidden="1" customWidth="1" outlineLevel="1"/>
    <col min="17" max="17" width="7" style="1" hidden="1" customWidth="1" outlineLevel="1"/>
    <col min="18" max="18" width="6.28515625" style="1" hidden="1" customWidth="1" outlineLevel="1"/>
    <col min="19" max="19" width="7" style="1" hidden="1" customWidth="1" outlineLevel="1"/>
    <col min="20" max="20" width="6.28515625" style="1" hidden="1" customWidth="1" outlineLevel="1"/>
    <col min="21" max="21" width="7" style="1" hidden="1" customWidth="1" outlineLevel="1"/>
    <col min="22" max="22" width="6.28515625" style="1" hidden="1" customWidth="1" outlineLevel="1"/>
    <col min="23" max="23" width="7" style="1" hidden="1" customWidth="1" outlineLevel="1"/>
    <col min="24" max="24" width="6.28515625" style="1" hidden="1" customWidth="1" outlineLevel="1"/>
    <col min="25" max="25" width="7" style="1" hidden="1" customWidth="1" outlineLevel="1"/>
    <col min="26" max="26" width="6.28515625" style="1" hidden="1" customWidth="1" outlineLevel="1"/>
    <col min="27" max="27" width="7" style="1" hidden="1" customWidth="1" outlineLevel="1"/>
    <col min="28" max="28" width="6.28515625" style="1" hidden="1" customWidth="1" outlineLevel="1"/>
    <col min="29" max="29" width="7" style="1" hidden="1" customWidth="1" outlineLevel="1"/>
    <col min="30" max="30" width="7.140625" customWidth="1" collapsed="1"/>
    <col min="31" max="31" width="6.85546875" customWidth="1"/>
    <col min="32" max="33" width="8.42578125" customWidth="1"/>
    <col min="44" max="44" width="7.140625" customWidth="1"/>
    <col min="54" max="65" width="5.42578125" customWidth="1"/>
  </cols>
  <sheetData>
    <row r="1" spans="1:34" x14ac:dyDescent="0.25">
      <c r="AH1">
        <v>1</v>
      </c>
    </row>
    <row r="2" spans="1:34" x14ac:dyDescent="0.25">
      <c r="C2" s="1" t="s">
        <v>21</v>
      </c>
      <c r="E2" s="8" t="s">
        <v>22</v>
      </c>
      <c r="F2" s="42"/>
      <c r="G2" s="43" t="s">
        <v>32</v>
      </c>
      <c r="H2" s="42"/>
      <c r="I2" s="43" t="s">
        <v>34</v>
      </c>
      <c r="J2" s="42"/>
      <c r="K2" s="43" t="s">
        <v>49</v>
      </c>
      <c r="L2" s="42"/>
      <c r="M2" s="43" t="s">
        <v>50</v>
      </c>
      <c r="N2" s="42"/>
      <c r="O2" s="43" t="s">
        <v>51</v>
      </c>
      <c r="P2" s="42"/>
      <c r="Q2" s="43" t="s">
        <v>52</v>
      </c>
      <c r="R2" s="42"/>
      <c r="S2" s="43" t="s">
        <v>53</v>
      </c>
      <c r="T2" s="42"/>
      <c r="U2" s="43" t="s">
        <v>55</v>
      </c>
      <c r="V2" s="42"/>
      <c r="W2" s="43" t="s">
        <v>56</v>
      </c>
      <c r="X2" s="42"/>
      <c r="Y2" s="43" t="s">
        <v>58</v>
      </c>
      <c r="Z2" s="42"/>
      <c r="AA2" s="43" t="s">
        <v>60</v>
      </c>
      <c r="AB2" s="42"/>
      <c r="AC2" s="43" t="s">
        <v>62</v>
      </c>
    </row>
    <row r="3" spans="1:34" ht="15.75" thickBot="1" x14ac:dyDescent="0.3">
      <c r="B3" s="7" t="s">
        <v>0</v>
      </c>
      <c r="C3" s="7" t="s">
        <v>18</v>
      </c>
      <c r="D3" s="7" t="s">
        <v>24</v>
      </c>
      <c r="E3" s="7" t="s">
        <v>19</v>
      </c>
      <c r="F3" s="44" t="s">
        <v>25</v>
      </c>
      <c r="G3" s="45" t="s">
        <v>33</v>
      </c>
      <c r="H3" s="44" t="s">
        <v>26</v>
      </c>
      <c r="I3" s="45" t="s">
        <v>33</v>
      </c>
      <c r="J3" s="44" t="s">
        <v>27</v>
      </c>
      <c r="K3" s="45" t="s">
        <v>33</v>
      </c>
      <c r="L3" s="44" t="s">
        <v>28</v>
      </c>
      <c r="M3" s="45" t="s">
        <v>33</v>
      </c>
      <c r="N3" s="44" t="s">
        <v>29</v>
      </c>
      <c r="O3" s="45" t="s">
        <v>33</v>
      </c>
      <c r="P3" s="44" t="s">
        <v>30</v>
      </c>
      <c r="Q3" s="45" t="s">
        <v>33</v>
      </c>
      <c r="R3" s="44" t="s">
        <v>31</v>
      </c>
      <c r="S3" s="45" t="s">
        <v>33</v>
      </c>
      <c r="T3" s="44" t="s">
        <v>54</v>
      </c>
      <c r="U3" s="45" t="s">
        <v>33</v>
      </c>
      <c r="V3" s="44" t="s">
        <v>57</v>
      </c>
      <c r="W3" s="45" t="s">
        <v>33</v>
      </c>
      <c r="X3" s="44" t="s">
        <v>59</v>
      </c>
      <c r="Y3" s="45" t="s">
        <v>33</v>
      </c>
      <c r="Z3" s="44" t="s">
        <v>61</v>
      </c>
      <c r="AA3" s="45" t="s">
        <v>33</v>
      </c>
      <c r="AB3" s="44" t="s">
        <v>63</v>
      </c>
      <c r="AC3" s="45" t="s">
        <v>33</v>
      </c>
    </row>
    <row r="4" spans="1:34" x14ac:dyDescent="0.25">
      <c r="A4" s="24">
        <v>1</v>
      </c>
      <c r="B4" s="50">
        <v>-0.39559332384495305</v>
      </c>
      <c r="C4" s="26">
        <f t="shared" ref="C4:C35" si="0">ABS(B4-$AF$4)</f>
        <v>0.84049320701259655</v>
      </c>
      <c r="D4" s="26">
        <f t="shared" ref="D4:D35" si="1">B4-$AF$4</f>
        <v>-0.84049320701259655</v>
      </c>
      <c r="E4" s="26">
        <f t="shared" ref="E4:E35" si="2">(B4-$AF$4)^2</f>
        <v>0.70642883103431953</v>
      </c>
      <c r="F4" s="52">
        <v>0</v>
      </c>
      <c r="G4" s="53">
        <v>0</v>
      </c>
      <c r="H4" s="52">
        <v>0</v>
      </c>
      <c r="I4" s="53">
        <v>0</v>
      </c>
      <c r="J4" s="52">
        <v>0</v>
      </c>
      <c r="K4" s="53">
        <v>0</v>
      </c>
      <c r="L4" s="52">
        <v>0</v>
      </c>
      <c r="M4" s="53">
        <v>0</v>
      </c>
      <c r="N4" s="52">
        <v>0</v>
      </c>
      <c r="O4" s="53">
        <v>0</v>
      </c>
      <c r="P4" s="52">
        <v>0</v>
      </c>
      <c r="Q4" s="53">
        <v>0</v>
      </c>
      <c r="R4" s="52">
        <v>0</v>
      </c>
      <c r="S4" s="53">
        <v>0</v>
      </c>
      <c r="T4" s="52">
        <v>0</v>
      </c>
      <c r="U4" s="53">
        <v>0</v>
      </c>
      <c r="V4" s="52">
        <v>0</v>
      </c>
      <c r="W4" s="53">
        <v>0</v>
      </c>
      <c r="X4" s="52">
        <v>0</v>
      </c>
      <c r="Y4" s="53">
        <v>0</v>
      </c>
      <c r="Z4" s="52">
        <v>0</v>
      </c>
      <c r="AA4" s="53">
        <v>0</v>
      </c>
      <c r="AB4" s="52">
        <v>0</v>
      </c>
      <c r="AC4" s="53">
        <v>0</v>
      </c>
      <c r="AE4" s="3" t="s">
        <v>1</v>
      </c>
      <c r="AF4" s="5">
        <f>AVERAGE($B$4:$B$103)</f>
        <v>0.44489988316764356</v>
      </c>
    </row>
    <row r="5" spans="1:34" x14ac:dyDescent="0.25">
      <c r="A5" s="28">
        <v>2</v>
      </c>
      <c r="B5" s="51">
        <v>1.4017472632640928</v>
      </c>
      <c r="C5" s="30">
        <f t="shared" si="0"/>
        <v>0.95684738009644921</v>
      </c>
      <c r="D5" s="30">
        <f t="shared" si="1"/>
        <v>0.95684738009644921</v>
      </c>
      <c r="E5" s="30">
        <f t="shared" si="2"/>
        <v>0.91555690879743878</v>
      </c>
      <c r="F5" s="31">
        <f>B4</f>
        <v>-0.39559332384495305</v>
      </c>
      <c r="G5" s="37">
        <f t="shared" ref="G5:G36" si="3">$D5*(F5-$AF$4)</f>
        <v>-0.80422372311886559</v>
      </c>
      <c r="H5" s="54">
        <v>0</v>
      </c>
      <c r="I5" s="55">
        <v>0</v>
      </c>
      <c r="J5" s="54">
        <v>0</v>
      </c>
      <c r="K5" s="55">
        <v>0</v>
      </c>
      <c r="L5" s="54">
        <v>0</v>
      </c>
      <c r="M5" s="55">
        <v>0</v>
      </c>
      <c r="N5" s="54">
        <v>0</v>
      </c>
      <c r="O5" s="55">
        <v>0</v>
      </c>
      <c r="P5" s="54">
        <v>0</v>
      </c>
      <c r="Q5" s="55">
        <v>0</v>
      </c>
      <c r="R5" s="54">
        <v>0</v>
      </c>
      <c r="S5" s="55">
        <v>0</v>
      </c>
      <c r="T5" s="54">
        <v>0</v>
      </c>
      <c r="U5" s="55">
        <v>0</v>
      </c>
      <c r="V5" s="54">
        <v>0</v>
      </c>
      <c r="W5" s="55">
        <v>0</v>
      </c>
      <c r="X5" s="54">
        <v>0</v>
      </c>
      <c r="Y5" s="55">
        <v>0</v>
      </c>
      <c r="Z5" s="54">
        <v>0</v>
      </c>
      <c r="AA5" s="55">
        <v>0</v>
      </c>
      <c r="AB5" s="54">
        <v>0</v>
      </c>
      <c r="AC5" s="55">
        <v>0</v>
      </c>
      <c r="AE5" s="4" t="s">
        <v>4</v>
      </c>
      <c r="AF5" s="5">
        <f>MEDIAN($B$4:$B$103)</f>
        <v>0.46928120158610398</v>
      </c>
    </row>
    <row r="6" spans="1:34" ht="17.25" x14ac:dyDescent="0.25">
      <c r="A6" s="28">
        <v>3</v>
      </c>
      <c r="B6" s="51">
        <v>0.36019494438534061</v>
      </c>
      <c r="C6" s="30">
        <f t="shared" si="0"/>
        <v>8.4704938782302952E-2</v>
      </c>
      <c r="D6" s="30">
        <f t="shared" si="1"/>
        <v>-8.4704938782302952E-2</v>
      </c>
      <c r="E6" s="30">
        <f t="shared" si="2"/>
        <v>7.174926654113691E-3</v>
      </c>
      <c r="F6" s="31">
        <f t="shared" ref="F6:F69" si="4">B5</f>
        <v>1.4017472632640928</v>
      </c>
      <c r="G6" s="37">
        <f t="shared" si="3"/>
        <v>-8.1049698755076699E-2</v>
      </c>
      <c r="H6" s="31">
        <f>B4</f>
        <v>-0.39559332384495305</v>
      </c>
      <c r="I6" s="37">
        <f t="shared" ref="I6:I37" si="5">$D6*(H6-$AF$4)</f>
        <v>7.1193925646943476E-2</v>
      </c>
      <c r="J6" s="54">
        <v>0</v>
      </c>
      <c r="K6" s="55">
        <v>0</v>
      </c>
      <c r="L6" s="54">
        <v>0</v>
      </c>
      <c r="M6" s="55">
        <v>0</v>
      </c>
      <c r="N6" s="54">
        <v>0</v>
      </c>
      <c r="O6" s="55">
        <v>0</v>
      </c>
      <c r="P6" s="54">
        <v>0</v>
      </c>
      <c r="Q6" s="55">
        <v>0</v>
      </c>
      <c r="R6" s="54">
        <v>0</v>
      </c>
      <c r="S6" s="55">
        <v>0</v>
      </c>
      <c r="T6" s="54">
        <v>0</v>
      </c>
      <c r="U6" s="55">
        <v>0</v>
      </c>
      <c r="V6" s="54">
        <v>0</v>
      </c>
      <c r="W6" s="55">
        <v>0</v>
      </c>
      <c r="X6" s="54">
        <v>0</v>
      </c>
      <c r="Y6" s="55">
        <v>0</v>
      </c>
      <c r="Z6" s="54">
        <v>0</v>
      </c>
      <c r="AA6" s="55">
        <v>0</v>
      </c>
      <c r="AB6" s="54">
        <v>0</v>
      </c>
      <c r="AC6" s="55">
        <v>0</v>
      </c>
      <c r="AE6" s="12" t="s">
        <v>2</v>
      </c>
      <c r="AF6" s="13">
        <f>SUM(E4:E103)/(COUNT(E4:E103)-1)</f>
        <v>1.0076085909914057</v>
      </c>
      <c r="AG6" s="10" t="s">
        <v>23</v>
      </c>
    </row>
    <row r="7" spans="1:34" x14ac:dyDescent="0.25">
      <c r="A7" s="28">
        <v>4</v>
      </c>
      <c r="B7" s="51">
        <v>2.3147076436673224</v>
      </c>
      <c r="C7" s="30">
        <f t="shared" si="0"/>
        <v>1.8698077604996788</v>
      </c>
      <c r="D7" s="30">
        <f t="shared" si="1"/>
        <v>1.8698077604996788</v>
      </c>
      <c r="E7" s="30">
        <f t="shared" si="2"/>
        <v>3.4961810612248243</v>
      </c>
      <c r="F7" s="31">
        <f t="shared" si="4"/>
        <v>0.36019494438534061</v>
      </c>
      <c r="G7" s="37">
        <f t="shared" si="3"/>
        <v>-0.15838195188780027</v>
      </c>
      <c r="H7" s="31">
        <f t="shared" ref="H7:H70" si="6">B5</f>
        <v>1.4017472632640928</v>
      </c>
      <c r="I7" s="37">
        <f t="shared" si="5"/>
        <v>1.7891206569181266</v>
      </c>
      <c r="J7" s="31">
        <f>B4</f>
        <v>-0.39559332384495305</v>
      </c>
      <c r="K7" s="37">
        <f t="shared" ref="K7:K38" si="7">$D7*(J7-$AF$4)</f>
        <v>-1.571560721119416</v>
      </c>
      <c r="L7" s="54">
        <v>0</v>
      </c>
      <c r="M7" s="55">
        <v>0</v>
      </c>
      <c r="N7" s="54">
        <v>0</v>
      </c>
      <c r="O7" s="55">
        <v>0</v>
      </c>
      <c r="P7" s="54">
        <v>0</v>
      </c>
      <c r="Q7" s="55">
        <v>0</v>
      </c>
      <c r="R7" s="54">
        <v>0</v>
      </c>
      <c r="S7" s="55">
        <v>0</v>
      </c>
      <c r="T7" s="54">
        <v>0</v>
      </c>
      <c r="U7" s="55">
        <v>0</v>
      </c>
      <c r="V7" s="54">
        <v>0</v>
      </c>
      <c r="W7" s="55">
        <v>0</v>
      </c>
      <c r="X7" s="54">
        <v>0</v>
      </c>
      <c r="Y7" s="55">
        <v>0</v>
      </c>
      <c r="Z7" s="54">
        <v>0</v>
      </c>
      <c r="AA7" s="55">
        <v>0</v>
      </c>
      <c r="AB7" s="54">
        <v>0</v>
      </c>
      <c r="AC7" s="55">
        <v>0</v>
      </c>
      <c r="AE7" s="14" t="s">
        <v>20</v>
      </c>
      <c r="AF7" s="15">
        <f>SUM($E$4:$E$103)/COUNT($E$4:$E$103)</f>
        <v>0.99753250508149161</v>
      </c>
    </row>
    <row r="8" spans="1:34" x14ac:dyDescent="0.25">
      <c r="A8" s="28">
        <v>5</v>
      </c>
      <c r="B8" s="51">
        <v>0.73981512078453848</v>
      </c>
      <c r="C8" s="30">
        <f t="shared" si="0"/>
        <v>0.29491523761689492</v>
      </c>
      <c r="D8" s="30">
        <f t="shared" si="1"/>
        <v>0.29491523761689492</v>
      </c>
      <c r="E8" s="30">
        <f t="shared" si="2"/>
        <v>8.6974997378629598E-2</v>
      </c>
      <c r="F8" s="31">
        <f t="shared" si="4"/>
        <v>2.3147076436673224</v>
      </c>
      <c r="G8" s="37">
        <f t="shared" si="3"/>
        <v>0.5514347999856769</v>
      </c>
      <c r="H8" s="31">
        <f t="shared" si="6"/>
        <v>0.36019494438534061</v>
      </c>
      <c r="I8" s="37">
        <f t="shared" si="5"/>
        <v>-2.4980777148307414E-2</v>
      </c>
      <c r="J8" s="31">
        <f t="shared" ref="J8:J71" si="8">B5</f>
        <v>1.4017472632640928</v>
      </c>
      <c r="K8" s="37">
        <f t="shared" si="7"/>
        <v>0.28218887246424768</v>
      </c>
      <c r="L8" s="31">
        <f>B4</f>
        <v>-0.39559332384495305</v>
      </c>
      <c r="M8" s="37">
        <f t="shared" ref="M8:M39" si="9">$D8*(L8-$AF$4)</f>
        <v>-0.24787425386150597</v>
      </c>
      <c r="N8" s="54">
        <v>0</v>
      </c>
      <c r="O8" s="55">
        <v>0</v>
      </c>
      <c r="P8" s="54">
        <v>0</v>
      </c>
      <c r="Q8" s="55">
        <v>0</v>
      </c>
      <c r="R8" s="54">
        <v>0</v>
      </c>
      <c r="S8" s="55">
        <v>0</v>
      </c>
      <c r="T8" s="54">
        <v>0</v>
      </c>
      <c r="U8" s="55">
        <v>0</v>
      </c>
      <c r="V8" s="54">
        <v>0</v>
      </c>
      <c r="W8" s="55">
        <v>0</v>
      </c>
      <c r="X8" s="54">
        <v>0</v>
      </c>
      <c r="Y8" s="55">
        <v>0</v>
      </c>
      <c r="Z8" s="54">
        <v>0</v>
      </c>
      <c r="AA8" s="55">
        <v>0</v>
      </c>
      <c r="AB8" s="54">
        <v>0</v>
      </c>
      <c r="AC8" s="55">
        <v>0</v>
      </c>
      <c r="AE8" s="12" t="s">
        <v>3</v>
      </c>
      <c r="AF8" s="13">
        <f>SQRT(AF6)</f>
        <v>1.0037970865625212</v>
      </c>
      <c r="AG8" s="10" t="s">
        <v>23</v>
      </c>
    </row>
    <row r="9" spans="1:34" x14ac:dyDescent="0.25">
      <c r="A9" s="28">
        <v>6</v>
      </c>
      <c r="B9" s="51">
        <v>-0.2039389099278659</v>
      </c>
      <c r="C9" s="30">
        <f t="shared" si="0"/>
        <v>0.64883879309550951</v>
      </c>
      <c r="D9" s="30">
        <f t="shared" si="1"/>
        <v>-0.64883879309550951</v>
      </c>
      <c r="E9" s="30">
        <f t="shared" si="2"/>
        <v>0.42099177942563742</v>
      </c>
      <c r="F9" s="31">
        <f t="shared" si="4"/>
        <v>0.73981512078453848</v>
      </c>
      <c r="G9" s="37">
        <f t="shared" si="3"/>
        <v>-0.19135244684082151</v>
      </c>
      <c r="H9" s="31">
        <f t="shared" si="6"/>
        <v>2.3147076436673224</v>
      </c>
      <c r="I9" s="37">
        <f t="shared" si="5"/>
        <v>-1.213203810643229</v>
      </c>
      <c r="J9" s="31">
        <f t="shared" si="8"/>
        <v>0.36019494438534061</v>
      </c>
      <c r="K9" s="37">
        <f t="shared" si="7"/>
        <v>5.4959850248738465E-2</v>
      </c>
      <c r="L9" s="31">
        <f t="shared" ref="L9:L72" si="10">B5</f>
        <v>1.4017472632640928</v>
      </c>
      <c r="M9" s="37">
        <f t="shared" si="9"/>
        <v>-0.62083969927838034</v>
      </c>
      <c r="N9" s="31">
        <f>B4</f>
        <v>-0.39559332384495305</v>
      </c>
      <c r="O9" s="37">
        <f t="shared" ref="O9:O40" si="11">$D9*(N9-$AF$4)</f>
        <v>0.54534459804302737</v>
      </c>
      <c r="P9" s="54">
        <v>0</v>
      </c>
      <c r="Q9" s="55">
        <v>0</v>
      </c>
      <c r="R9" s="54">
        <v>0</v>
      </c>
      <c r="S9" s="55">
        <v>0</v>
      </c>
      <c r="T9" s="54">
        <v>0</v>
      </c>
      <c r="U9" s="55">
        <v>0</v>
      </c>
      <c r="V9" s="54">
        <v>0</v>
      </c>
      <c r="W9" s="55">
        <v>0</v>
      </c>
      <c r="X9" s="54">
        <v>0</v>
      </c>
      <c r="Y9" s="55">
        <v>0</v>
      </c>
      <c r="Z9" s="54">
        <v>0</v>
      </c>
      <c r="AA9" s="55">
        <v>0</v>
      </c>
      <c r="AB9" s="54">
        <v>0</v>
      </c>
      <c r="AC9" s="55">
        <v>0</v>
      </c>
      <c r="AE9" s="16" t="s">
        <v>5</v>
      </c>
      <c r="AF9" s="17">
        <f>SUM($C$4:$C$103)/COUNT($B$4:$B$103)</f>
        <v>0.83092911473986542</v>
      </c>
    </row>
    <row r="10" spans="1:34" x14ac:dyDescent="0.25">
      <c r="A10" s="28">
        <v>7</v>
      </c>
      <c r="B10" s="51">
        <v>-0.57472410636457827</v>
      </c>
      <c r="C10" s="30">
        <f t="shared" si="0"/>
        <v>1.0196239895322219</v>
      </c>
      <c r="D10" s="30">
        <f t="shared" si="1"/>
        <v>-1.0196239895322219</v>
      </c>
      <c r="E10" s="30">
        <f t="shared" si="2"/>
        <v>1.0396330800296045</v>
      </c>
      <c r="F10" s="31">
        <f t="shared" si="4"/>
        <v>-0.2039389099278659</v>
      </c>
      <c r="G10" s="37">
        <f t="shared" si="3"/>
        <v>0.66157159877931526</v>
      </c>
      <c r="H10" s="31">
        <f t="shared" si="6"/>
        <v>0.73981512078453848</v>
      </c>
      <c r="I10" s="37">
        <f t="shared" si="5"/>
        <v>-0.30070265115278161</v>
      </c>
      <c r="J10" s="31">
        <f t="shared" si="8"/>
        <v>2.3147076436673224</v>
      </c>
      <c r="K10" s="37">
        <f t="shared" si="7"/>
        <v>-1.9065008484189918</v>
      </c>
      <c r="L10" s="31">
        <f t="shared" si="10"/>
        <v>0.36019494438534061</v>
      </c>
      <c r="M10" s="37">
        <f t="shared" si="9"/>
        <v>8.6367187614294363E-2</v>
      </c>
      <c r="N10" s="31">
        <f t="shared" ref="N10:N73" si="12">B5</f>
        <v>1.4017472632640928</v>
      </c>
      <c r="O10" s="37">
        <f t="shared" si="11"/>
        <v>-0.97562454306739588</v>
      </c>
      <c r="P10" s="31">
        <f>B4</f>
        <v>-0.39559332384495305</v>
      </c>
      <c r="Q10" s="37">
        <f t="shared" ref="Q10:Q41" si="13">$D10*(P10-$AF$4)</f>
        <v>0.85698703690891531</v>
      </c>
      <c r="R10" s="54">
        <v>0</v>
      </c>
      <c r="S10" s="55">
        <v>0</v>
      </c>
      <c r="T10" s="54">
        <v>0</v>
      </c>
      <c r="U10" s="55">
        <v>0</v>
      </c>
      <c r="V10" s="54">
        <v>0</v>
      </c>
      <c r="W10" s="55">
        <v>0</v>
      </c>
      <c r="X10" s="54">
        <v>0</v>
      </c>
      <c r="Y10" s="55">
        <v>0</v>
      </c>
      <c r="Z10" s="54">
        <v>0</v>
      </c>
      <c r="AA10" s="55">
        <v>0</v>
      </c>
      <c r="AB10" s="54">
        <v>0</v>
      </c>
      <c r="AC10" s="55">
        <v>0</v>
      </c>
    </row>
    <row r="11" spans="1:34" x14ac:dyDescent="0.25">
      <c r="A11" s="28">
        <v>8</v>
      </c>
      <c r="B11" s="51">
        <v>-0.7268523117844512</v>
      </c>
      <c r="C11" s="30">
        <f t="shared" si="0"/>
        <v>1.1717521949520948</v>
      </c>
      <c r="D11" s="30">
        <f t="shared" si="1"/>
        <v>-1.1717521949520948</v>
      </c>
      <c r="E11" s="30">
        <f t="shared" si="2"/>
        <v>1.3730032063750519</v>
      </c>
      <c r="F11" s="31">
        <f t="shared" si="4"/>
        <v>-0.57472410636457827</v>
      </c>
      <c r="G11" s="37">
        <f t="shared" si="3"/>
        <v>1.1947466477601927</v>
      </c>
      <c r="H11" s="31">
        <f t="shared" si="6"/>
        <v>-0.2039389099278659</v>
      </c>
      <c r="I11" s="37">
        <f t="shared" si="5"/>
        <v>0.76027827997973141</v>
      </c>
      <c r="J11" s="31">
        <f t="shared" si="8"/>
        <v>0.73981512078453848</v>
      </c>
      <c r="K11" s="37">
        <f t="shared" si="7"/>
        <v>-0.34556757700241525</v>
      </c>
      <c r="L11" s="31">
        <f t="shared" si="10"/>
        <v>2.3147076436673224</v>
      </c>
      <c r="M11" s="37">
        <f t="shared" si="9"/>
        <v>-2.1909513475039595</v>
      </c>
      <c r="N11" s="31">
        <f t="shared" si="12"/>
        <v>0.36019494438534061</v>
      </c>
      <c r="O11" s="37">
        <f t="shared" si="11"/>
        <v>9.9253197941446311E-2</v>
      </c>
      <c r="P11" s="31">
        <f t="shared" ref="P11:P74" si="14">B5</f>
        <v>1.4017472632640928</v>
      </c>
      <c r="Q11" s="37">
        <f t="shared" si="13"/>
        <v>-1.1211880178621758</v>
      </c>
      <c r="R11" s="31">
        <f>B4</f>
        <v>-0.39559332384495305</v>
      </c>
      <c r="S11" s="37">
        <f t="shared" ref="S11:S42" si="15">$D11*(R11-$AF$4)</f>
        <v>0.98484976015933545</v>
      </c>
      <c r="T11" s="54">
        <v>0</v>
      </c>
      <c r="U11" s="55">
        <v>0</v>
      </c>
      <c r="V11" s="54">
        <f>F4</f>
        <v>0</v>
      </c>
      <c r="W11" s="55">
        <v>0</v>
      </c>
      <c r="X11" s="54">
        <f>H4</f>
        <v>0</v>
      </c>
      <c r="Y11" s="55">
        <v>0</v>
      </c>
      <c r="Z11" s="54">
        <f>J4</f>
        <v>0</v>
      </c>
      <c r="AA11" s="55">
        <v>0</v>
      </c>
      <c r="AB11" s="54">
        <f>L4</f>
        <v>0</v>
      </c>
      <c r="AC11" s="55">
        <v>0</v>
      </c>
    </row>
    <row r="12" spans="1:34" x14ac:dyDescent="0.25">
      <c r="A12" s="28">
        <v>9</v>
      </c>
      <c r="B12" s="51">
        <v>-0.31045010781740268</v>
      </c>
      <c r="C12" s="30">
        <f t="shared" si="0"/>
        <v>0.75534999098504629</v>
      </c>
      <c r="D12" s="30">
        <f t="shared" si="1"/>
        <v>-0.75534999098504629</v>
      </c>
      <c r="E12" s="30">
        <f t="shared" si="2"/>
        <v>0.57055360888110951</v>
      </c>
      <c r="F12" s="31">
        <f t="shared" si="4"/>
        <v>-0.7268523117844512</v>
      </c>
      <c r="G12" s="37">
        <f t="shared" si="3"/>
        <v>0.88508300989377298</v>
      </c>
      <c r="H12" s="31">
        <f t="shared" si="6"/>
        <v>-0.57472410636457827</v>
      </c>
      <c r="I12" s="37">
        <f t="shared" si="5"/>
        <v>0.77017297130130069</v>
      </c>
      <c r="J12" s="31">
        <f t="shared" si="8"/>
        <v>-0.2039389099278659</v>
      </c>
      <c r="K12" s="37">
        <f t="shared" si="7"/>
        <v>0.49010037651544142</v>
      </c>
      <c r="L12" s="31">
        <f t="shared" si="10"/>
        <v>0.73981512078453848</v>
      </c>
      <c r="M12" s="37">
        <f t="shared" si="9"/>
        <v>-0.22276422207527435</v>
      </c>
      <c r="N12" s="31">
        <f t="shared" si="12"/>
        <v>2.3147076436673224</v>
      </c>
      <c r="O12" s="37">
        <f t="shared" si="11"/>
        <v>-1.412359275037202</v>
      </c>
      <c r="P12" s="31">
        <f t="shared" si="14"/>
        <v>0.36019494438534061</v>
      </c>
      <c r="Q12" s="37">
        <f t="shared" si="13"/>
        <v>6.3981874745601436E-2</v>
      </c>
      <c r="R12" s="31">
        <f t="shared" ref="R12:R75" si="16">B5</f>
        <v>1.4017472632640928</v>
      </c>
      <c r="S12" s="37">
        <f t="shared" si="15"/>
        <v>-0.72275465992991805</v>
      </c>
      <c r="T12" s="31">
        <f>B4</f>
        <v>-0.39559332384495305</v>
      </c>
      <c r="U12" s="37">
        <f t="shared" ref="U12:U59" si="17">$D12*(T12-$AF$4)</f>
        <v>0.63486653633995749</v>
      </c>
      <c r="V12" s="54">
        <v>0</v>
      </c>
      <c r="W12" s="55">
        <v>0</v>
      </c>
      <c r="X12" s="54">
        <f t="shared" ref="X12" si="18">H5</f>
        <v>0</v>
      </c>
      <c r="Y12" s="55">
        <v>0</v>
      </c>
      <c r="Z12" s="54">
        <f t="shared" ref="Z12:Z13" si="19">J5</f>
        <v>0</v>
      </c>
      <c r="AA12" s="55">
        <v>0</v>
      </c>
      <c r="AB12" s="54">
        <f t="shared" ref="AB12:AB14" si="20">L5</f>
        <v>0</v>
      </c>
      <c r="AC12" s="55">
        <v>0</v>
      </c>
      <c r="AF12" s="47" t="s">
        <v>48</v>
      </c>
      <c r="AG12" s="47" t="s">
        <v>47</v>
      </c>
    </row>
    <row r="13" spans="1:34" x14ac:dyDescent="0.25">
      <c r="A13" s="28">
        <v>10</v>
      </c>
      <c r="B13" s="51">
        <v>-0.29353426558242746</v>
      </c>
      <c r="C13" s="30">
        <f t="shared" si="0"/>
        <v>0.73843414875007096</v>
      </c>
      <c r="D13" s="30">
        <f t="shared" si="1"/>
        <v>-0.73843414875007096</v>
      </c>
      <c r="E13" s="30">
        <f t="shared" si="2"/>
        <v>0.54528499204024194</v>
      </c>
      <c r="F13" s="31">
        <f t="shared" si="4"/>
        <v>-0.31045010781740268</v>
      </c>
      <c r="G13" s="37">
        <f t="shared" si="3"/>
        <v>0.55777622760141643</v>
      </c>
      <c r="H13" s="31">
        <f t="shared" si="6"/>
        <v>-0.7268523117844512</v>
      </c>
      <c r="I13" s="37">
        <f t="shared" si="5"/>
        <v>0.86526183462547734</v>
      </c>
      <c r="J13" s="31">
        <f t="shared" si="8"/>
        <v>-0.57472410636457827</v>
      </c>
      <c r="K13" s="37">
        <f t="shared" si="7"/>
        <v>0.75292517275537751</v>
      </c>
      <c r="L13" s="31">
        <f t="shared" si="10"/>
        <v>-0.2039389099278659</v>
      </c>
      <c r="M13" s="37">
        <f t="shared" si="9"/>
        <v>0.47912472185550598</v>
      </c>
      <c r="N13" s="31">
        <f t="shared" si="12"/>
        <v>0.73981512078453848</v>
      </c>
      <c r="O13" s="37">
        <f t="shared" si="11"/>
        <v>-0.21777548244305669</v>
      </c>
      <c r="P13" s="31">
        <f t="shared" si="14"/>
        <v>2.3147076436673224</v>
      </c>
      <c r="Q13" s="37">
        <f t="shared" si="13"/>
        <v>-1.3807299019508568</v>
      </c>
      <c r="R13" s="31">
        <f t="shared" si="16"/>
        <v>0.36019494438534061</v>
      </c>
      <c r="S13" s="37">
        <f t="shared" si="15"/>
        <v>6.2549019364636749E-2</v>
      </c>
      <c r="T13" s="31">
        <f t="shared" ref="T13:T76" si="21">B5</f>
        <v>1.4017472632640928</v>
      </c>
      <c r="U13" s="37">
        <f t="shared" si="17"/>
        <v>-0.70656878060525707</v>
      </c>
      <c r="V13" s="31">
        <f>B4</f>
        <v>-0.39559332384495305</v>
      </c>
      <c r="W13" s="37">
        <f t="shared" ref="W13:W59" si="22">$D13*(V13-$AF$4)</f>
        <v>0.62064888585056388</v>
      </c>
      <c r="X13" s="54">
        <v>0</v>
      </c>
      <c r="Y13" s="55">
        <v>0</v>
      </c>
      <c r="Z13" s="54">
        <f t="shared" si="19"/>
        <v>0</v>
      </c>
      <c r="AA13" s="55">
        <v>0</v>
      </c>
      <c r="AB13" s="54">
        <f t="shared" si="20"/>
        <v>0</v>
      </c>
      <c r="AC13" s="55">
        <v>0</v>
      </c>
      <c r="AE13" s="46" t="s">
        <v>35</v>
      </c>
      <c r="AF13">
        <f>SUM(G$4:G$103)/COUNT($B$4:$B$103)</f>
        <v>4.2523586996441105E-2</v>
      </c>
      <c r="AG13" s="9">
        <f>SUM(G$4:G$103)/SUM($E$4:$E$103)</f>
        <v>4.2628773277886535E-2</v>
      </c>
    </row>
    <row r="14" spans="1:34" x14ac:dyDescent="0.25">
      <c r="A14" s="28">
        <v>11</v>
      </c>
      <c r="B14" s="51">
        <v>-3.4119519208496429E-3</v>
      </c>
      <c r="C14" s="30">
        <f t="shared" si="0"/>
        <v>0.4483118350884932</v>
      </c>
      <c r="D14" s="30">
        <f t="shared" si="1"/>
        <v>-0.4483118350884932</v>
      </c>
      <c r="E14" s="30">
        <f t="shared" si="2"/>
        <v>0.20098350148041233</v>
      </c>
      <c r="F14" s="31">
        <f t="shared" si="4"/>
        <v>-0.29353426558242746</v>
      </c>
      <c r="G14" s="37">
        <f t="shared" si="3"/>
        <v>0.33104876831815366</v>
      </c>
      <c r="H14" s="31">
        <f t="shared" si="6"/>
        <v>-0.31045010781740268</v>
      </c>
      <c r="I14" s="37">
        <f t="shared" si="5"/>
        <v>0.3386323405925829</v>
      </c>
      <c r="J14" s="31">
        <f t="shared" si="8"/>
        <v>-0.7268523117844512</v>
      </c>
      <c r="K14" s="37">
        <f t="shared" si="7"/>
        <v>0.52531037678794346</v>
      </c>
      <c r="L14" s="31">
        <f t="shared" si="10"/>
        <v>-0.57472410636457827</v>
      </c>
      <c r="M14" s="37">
        <f t="shared" si="9"/>
        <v>0.45710950184744098</v>
      </c>
      <c r="N14" s="31">
        <f t="shared" si="12"/>
        <v>-0.2039389099278659</v>
      </c>
      <c r="O14" s="37">
        <f t="shared" si="11"/>
        <v>0.29088211000925102</v>
      </c>
      <c r="P14" s="31">
        <f t="shared" si="14"/>
        <v>0.73981512078453848</v>
      </c>
      <c r="Q14" s="37">
        <f t="shared" si="13"/>
        <v>-0.13221399137158918</v>
      </c>
      <c r="R14" s="31">
        <f t="shared" si="16"/>
        <v>2.3147076436673224</v>
      </c>
      <c r="S14" s="37">
        <f t="shared" si="15"/>
        <v>-0.83825694837231679</v>
      </c>
      <c r="T14" s="31">
        <f t="shared" si="21"/>
        <v>0.36019494438534061</v>
      </c>
      <c r="U14" s="37">
        <f t="shared" si="17"/>
        <v>3.7974226546552713E-2</v>
      </c>
      <c r="V14" s="31">
        <f t="shared" ref="V14:V77" si="23">B5</f>
        <v>1.4017472632640928</v>
      </c>
      <c r="W14" s="37">
        <f t="shared" si="22"/>
        <v>-0.42896600487065611</v>
      </c>
      <c r="X14" s="31">
        <f>B4</f>
        <v>-0.39559332384495305</v>
      </c>
      <c r="Y14" s="37">
        <f t="shared" ref="Y14:Y59" si="24">$D14*(X14-$AF$4)</f>
        <v>0.37680305201522996</v>
      </c>
      <c r="Z14" s="54">
        <v>0</v>
      </c>
      <c r="AA14" s="55">
        <v>0</v>
      </c>
      <c r="AB14" s="54">
        <f t="shared" si="20"/>
        <v>0</v>
      </c>
      <c r="AC14" s="55">
        <v>0</v>
      </c>
      <c r="AE14" s="46" t="s">
        <v>36</v>
      </c>
      <c r="AF14">
        <f>SUM(I$4:I$103)/COUNT($B$4:$B$103)</f>
        <v>-2.1616772104799762E-2</v>
      </c>
      <c r="AG14" s="9">
        <f>SUM(I$4:I$103)/SUM($E$4:$E$103)</f>
        <v>-2.1670243320074885E-2</v>
      </c>
    </row>
    <row r="15" spans="1:34" x14ac:dyDescent="0.25">
      <c r="A15" s="28">
        <v>12</v>
      </c>
      <c r="B15" s="51">
        <v>-0.79864382158302138</v>
      </c>
      <c r="C15" s="30">
        <f t="shared" si="0"/>
        <v>1.243543704750665</v>
      </c>
      <c r="D15" s="30">
        <f t="shared" si="1"/>
        <v>-1.243543704750665</v>
      </c>
      <c r="E15" s="30">
        <f t="shared" si="2"/>
        <v>1.5464009456250092</v>
      </c>
      <c r="F15" s="31">
        <f t="shared" si="4"/>
        <v>-3.4119519208496429E-3</v>
      </c>
      <c r="G15" s="37">
        <f t="shared" si="3"/>
        <v>0.55749536028951396</v>
      </c>
      <c r="H15" s="31">
        <f t="shared" si="6"/>
        <v>-0.29353426558242746</v>
      </c>
      <c r="I15" s="37">
        <f t="shared" si="5"/>
        <v>0.91827513705106689</v>
      </c>
      <c r="J15" s="31">
        <f t="shared" si="8"/>
        <v>-0.31045010781740268</v>
      </c>
      <c r="K15" s="37">
        <f t="shared" si="7"/>
        <v>0.93931072617292588</v>
      </c>
      <c r="L15" s="31">
        <f t="shared" si="10"/>
        <v>-0.7268523117844512</v>
      </c>
      <c r="M15" s="37">
        <f t="shared" si="9"/>
        <v>1.4571250655604515</v>
      </c>
      <c r="N15" s="31">
        <f t="shared" si="12"/>
        <v>-0.57472410636457827</v>
      </c>
      <c r="O15" s="37">
        <f t="shared" si="11"/>
        <v>1.2679469933955525</v>
      </c>
      <c r="P15" s="31">
        <f t="shared" si="14"/>
        <v>-0.2039389099278659</v>
      </c>
      <c r="Q15" s="37">
        <f t="shared" si="13"/>
        <v>0.80685939655194006</v>
      </c>
      <c r="R15" s="31">
        <f t="shared" si="16"/>
        <v>0.73981512078453848</v>
      </c>
      <c r="S15" s="37">
        <f t="shared" si="15"/>
        <v>-0.36673998717353617</v>
      </c>
      <c r="T15" s="31">
        <f t="shared" si="21"/>
        <v>2.3147076436673224</v>
      </c>
      <c r="U15" s="37">
        <f t="shared" si="17"/>
        <v>-2.3251876696633147</v>
      </c>
      <c r="V15" s="31">
        <f t="shared" si="23"/>
        <v>0.36019494438534061</v>
      </c>
      <c r="W15" s="37">
        <f t="shared" si="22"/>
        <v>0.10533429338402329</v>
      </c>
      <c r="X15" s="31">
        <f t="shared" ref="X15:X78" si="25">B5</f>
        <v>1.4017472632640928</v>
      </c>
      <c r="Y15" s="37">
        <f t="shared" si="24"/>
        <v>-1.1898815359261061</v>
      </c>
      <c r="Z15" s="31">
        <f>B4</f>
        <v>-0.39559332384495305</v>
      </c>
      <c r="AA15" s="37">
        <f t="shared" ref="AA15:AA59" si="26">$D15*(Z15-$AF$4)</f>
        <v>1.0451900364662119</v>
      </c>
      <c r="AB15" s="54">
        <v>0</v>
      </c>
      <c r="AC15" s="55">
        <v>0</v>
      </c>
      <c r="AE15" s="46" t="s">
        <v>37</v>
      </c>
      <c r="AF15">
        <f>SUM(K$4:K$103)/COUNT($B$4:$B$103)</f>
        <v>0.17458307948305105</v>
      </c>
      <c r="AG15" s="9">
        <f>SUM(K$4:K$103)/SUM($E$4:$E$103)</f>
        <v>0.17501492792837742</v>
      </c>
    </row>
    <row r="16" spans="1:34" x14ac:dyDescent="0.25">
      <c r="A16" s="28">
        <v>13</v>
      </c>
      <c r="B16" s="51">
        <v>1.4222136011031812</v>
      </c>
      <c r="C16" s="30">
        <f t="shared" si="0"/>
        <v>0.97731371793553756</v>
      </c>
      <c r="D16" s="30">
        <f t="shared" si="1"/>
        <v>0.97731371793553756</v>
      </c>
      <c r="E16" s="30">
        <f t="shared" si="2"/>
        <v>0.9551421032649835</v>
      </c>
      <c r="F16" s="31">
        <f t="shared" si="4"/>
        <v>-0.79864382158302138</v>
      </c>
      <c r="G16" s="37">
        <f t="shared" si="3"/>
        <v>-1.2153323215052048</v>
      </c>
      <c r="H16" s="31">
        <f t="shared" si="6"/>
        <v>-3.4119519208496429E-3</v>
      </c>
      <c r="I16" s="37">
        <f t="shared" si="5"/>
        <v>-0.43814130634483889</v>
      </c>
      <c r="J16" s="31">
        <f t="shared" si="8"/>
        <v>-0.29353426558242746</v>
      </c>
      <c r="K16" s="37">
        <f t="shared" si="7"/>
        <v>-0.72168182336549569</v>
      </c>
      <c r="L16" s="31">
        <f t="shared" si="10"/>
        <v>-0.31045010781740268</v>
      </c>
      <c r="M16" s="37">
        <f t="shared" si="9"/>
        <v>-0.73821390803217035</v>
      </c>
      <c r="N16" s="31">
        <f t="shared" si="12"/>
        <v>-0.7268523117844512</v>
      </c>
      <c r="O16" s="37">
        <f t="shared" si="11"/>
        <v>-1.1451694941477586</v>
      </c>
      <c r="P16" s="31">
        <f t="shared" si="14"/>
        <v>-0.57472410636457827</v>
      </c>
      <c r="Q16" s="37">
        <f t="shared" si="13"/>
        <v>-0.99649251210600143</v>
      </c>
      <c r="R16" s="31">
        <f t="shared" si="16"/>
        <v>-0.2039389099278659</v>
      </c>
      <c r="S16" s="37">
        <f t="shared" si="15"/>
        <v>-0.63411905322097939</v>
      </c>
      <c r="T16" s="31">
        <f t="shared" si="21"/>
        <v>0.73981512078453848</v>
      </c>
      <c r="U16" s="37">
        <f t="shared" si="17"/>
        <v>0.28822470735121009</v>
      </c>
      <c r="V16" s="31">
        <f t="shared" si="23"/>
        <v>2.3147076436673224</v>
      </c>
      <c r="W16" s="37">
        <f t="shared" si="22"/>
        <v>1.8273887742386623</v>
      </c>
      <c r="X16" s="31">
        <f t="shared" si="25"/>
        <v>0.36019494438534061</v>
      </c>
      <c r="Y16" s="37">
        <f t="shared" si="24"/>
        <v>-8.2783298648834602E-2</v>
      </c>
      <c r="Z16" s="31">
        <f t="shared" ref="Z16:Z79" si="27">B5</f>
        <v>1.4017472632640928</v>
      </c>
      <c r="AA16" s="37">
        <f t="shared" si="26"/>
        <v>0.93514007053893922</v>
      </c>
      <c r="AB16" s="31">
        <f>B4</f>
        <v>-0.39559332384495305</v>
      </c>
      <c r="AC16" s="37">
        <f t="shared" ref="AC16:AC59" si="28">$D16*(AB16-$AF$4)</f>
        <v>-0.82142554104504417</v>
      </c>
      <c r="AE16" s="46" t="s">
        <v>38</v>
      </c>
      <c r="AF16">
        <f>SUM(M$4:M$103)/COUNT($B$4:$B$103)</f>
        <v>-1.7218045312662397E-2</v>
      </c>
      <c r="AG16" s="9">
        <f>SUM(M$4:M$103)/SUM($E$4:$E$103)</f>
        <v>-1.7260635843897434E-2</v>
      </c>
    </row>
    <row r="17" spans="1:65" x14ac:dyDescent="0.25">
      <c r="A17" s="28">
        <v>14</v>
      </c>
      <c r="B17" s="51">
        <v>0.29238101796913474</v>
      </c>
      <c r="C17" s="30">
        <f t="shared" si="0"/>
        <v>0.15251886519850882</v>
      </c>
      <c r="D17" s="30">
        <f t="shared" si="1"/>
        <v>-0.15251886519850882</v>
      </c>
      <c r="E17" s="30">
        <f t="shared" si="2"/>
        <v>2.3262004241440905E-2</v>
      </c>
      <c r="F17" s="31">
        <f t="shared" si="4"/>
        <v>1.4222136011031812</v>
      </c>
      <c r="G17" s="37">
        <f t="shared" si="3"/>
        <v>-0.14905877920246374</v>
      </c>
      <c r="H17" s="31">
        <f t="shared" si="6"/>
        <v>-0.79864382158302138</v>
      </c>
      <c r="I17" s="37">
        <f t="shared" si="5"/>
        <v>0.18966387467332094</v>
      </c>
      <c r="J17" s="31">
        <f t="shared" si="8"/>
        <v>-3.4119519208496429E-3</v>
      </c>
      <c r="K17" s="37">
        <f t="shared" si="7"/>
        <v>6.8376012342758016E-2</v>
      </c>
      <c r="L17" s="31">
        <f t="shared" si="10"/>
        <v>-0.29353426558242746</v>
      </c>
      <c r="M17" s="37">
        <f t="shared" si="9"/>
        <v>0.11262513839118769</v>
      </c>
      <c r="N17" s="31">
        <f t="shared" si="12"/>
        <v>-0.31045010781740268</v>
      </c>
      <c r="O17" s="37">
        <f t="shared" si="11"/>
        <v>0.11520512345274313</v>
      </c>
      <c r="P17" s="31">
        <f t="shared" si="14"/>
        <v>-0.7268523117844512</v>
      </c>
      <c r="Q17" s="37">
        <f t="shared" si="13"/>
        <v>0.17871431506795538</v>
      </c>
      <c r="R17" s="31">
        <f t="shared" si="16"/>
        <v>-0.57472410636457827</v>
      </c>
      <c r="S17" s="37">
        <f t="shared" si="15"/>
        <v>0.15551189381263072</v>
      </c>
      <c r="T17" s="31">
        <f t="shared" si="21"/>
        <v>-0.2039389099278659</v>
      </c>
      <c r="U17" s="37">
        <f t="shared" si="17"/>
        <v>9.8960156419697173E-2</v>
      </c>
      <c r="V17" s="31">
        <f t="shared" si="23"/>
        <v>0.73981512078453848</v>
      </c>
      <c r="W17" s="37">
        <f t="shared" si="22"/>
        <v>-4.4980137371077394E-2</v>
      </c>
      <c r="X17" s="31">
        <f t="shared" si="25"/>
        <v>2.3147076436673224</v>
      </c>
      <c r="Y17" s="37">
        <f t="shared" si="24"/>
        <v>-0.28518095777077618</v>
      </c>
      <c r="Z17" s="31">
        <f t="shared" si="27"/>
        <v>0.36019494438534061</v>
      </c>
      <c r="AA17" s="37">
        <f t="shared" si="26"/>
        <v>1.2919101139786006E-2</v>
      </c>
      <c r="AB17" s="31">
        <f t="shared" ref="AB17:AB80" si="29">B5</f>
        <v>1.4017472632640928</v>
      </c>
      <c r="AC17" s="37">
        <f t="shared" si="28"/>
        <v>-0.14593727658047667</v>
      </c>
      <c r="AE17" s="46" t="s">
        <v>39</v>
      </c>
      <c r="AF17">
        <f>SUM(O$4:O$103)/COUNT($B$4:$B$103)</f>
        <v>-2.1651632510326358E-2</v>
      </c>
      <c r="AG17" s="9">
        <f>SUM(O$4:O$103)/SUM($E$4:$E$103)</f>
        <v>-2.170518995624866E-2</v>
      </c>
    </row>
    <row r="18" spans="1:65" x14ac:dyDescent="0.25">
      <c r="A18" s="28">
        <v>15</v>
      </c>
      <c r="B18" s="51">
        <v>-0.63485724244673691</v>
      </c>
      <c r="C18" s="30">
        <f t="shared" si="0"/>
        <v>1.0797571256143805</v>
      </c>
      <c r="D18" s="30">
        <f t="shared" si="1"/>
        <v>-1.0797571256143805</v>
      </c>
      <c r="E18" s="30">
        <f t="shared" si="2"/>
        <v>1.165875450315029</v>
      </c>
      <c r="F18" s="31">
        <f t="shared" si="4"/>
        <v>0.29238101796913474</v>
      </c>
      <c r="G18" s="37">
        <f t="shared" si="3"/>
        <v>0.16468333148870906</v>
      </c>
      <c r="H18" s="31">
        <f t="shared" si="6"/>
        <v>1.4222136011031812</v>
      </c>
      <c r="I18" s="37">
        <f t="shared" si="5"/>
        <v>-1.0552614509015794</v>
      </c>
      <c r="J18" s="31">
        <f t="shared" si="8"/>
        <v>-0.79864382158302138</v>
      </c>
      <c r="K18" s="37">
        <f t="shared" si="7"/>
        <v>1.3427251762174359</v>
      </c>
      <c r="L18" s="31">
        <f t="shared" si="10"/>
        <v>-3.4119519208496429E-3</v>
      </c>
      <c r="M18" s="37">
        <f t="shared" si="9"/>
        <v>0.48406789843405962</v>
      </c>
      <c r="N18" s="31">
        <f t="shared" si="12"/>
        <v>-0.29353426558242746</v>
      </c>
      <c r="O18" s="37">
        <f t="shared" si="11"/>
        <v>0.79732953390987849</v>
      </c>
      <c r="P18" s="31">
        <f t="shared" si="14"/>
        <v>-0.31045010781740268</v>
      </c>
      <c r="Q18" s="37">
        <f t="shared" si="13"/>
        <v>0.81559453509886182</v>
      </c>
      <c r="R18" s="31">
        <f t="shared" si="16"/>
        <v>-0.7268523117844512</v>
      </c>
      <c r="S18" s="37">
        <f t="shared" si="15"/>
        <v>1.2652077819538152</v>
      </c>
      <c r="T18" s="31">
        <f t="shared" si="21"/>
        <v>-0.57472410636457827</v>
      </c>
      <c r="U18" s="37">
        <f t="shared" si="17"/>
        <v>1.100946268144779</v>
      </c>
      <c r="V18" s="31">
        <f t="shared" si="23"/>
        <v>-0.2039389099278659</v>
      </c>
      <c r="W18" s="37">
        <f t="shared" si="22"/>
        <v>0.70058831021991108</v>
      </c>
      <c r="X18" s="31">
        <f t="shared" si="25"/>
        <v>0.73981512078453848</v>
      </c>
      <c r="Y18" s="37">
        <f t="shared" si="24"/>
        <v>-0.3184368292691005</v>
      </c>
      <c r="Z18" s="31">
        <f t="shared" si="27"/>
        <v>2.3147076436673224</v>
      </c>
      <c r="AA18" s="37">
        <f t="shared" si="26"/>
        <v>-2.0189382529285953</v>
      </c>
      <c r="AB18" s="31">
        <f t="shared" si="29"/>
        <v>0.36019494438534061</v>
      </c>
      <c r="AC18" s="37">
        <f t="shared" si="28"/>
        <v>9.14607612249215E-2</v>
      </c>
      <c r="AE18" s="46" t="s">
        <v>40</v>
      </c>
      <c r="AF18">
        <f>SUM(Q$4:Q$103)/COUNT($B$4:$B$103)</f>
        <v>6.355833702387699E-2</v>
      </c>
      <c r="AG18" s="9">
        <f>SUM(Q$4:Q$103)/SUM($E$4:$E$103)</f>
        <v>6.3715554831654031E-2</v>
      </c>
    </row>
    <row r="19" spans="1:65" x14ac:dyDescent="0.25">
      <c r="A19" s="28">
        <v>16</v>
      </c>
      <c r="B19" s="51">
        <v>1.2462281082824522</v>
      </c>
      <c r="C19" s="30">
        <f t="shared" si="0"/>
        <v>0.80132822511480861</v>
      </c>
      <c r="D19" s="30">
        <f t="shared" si="1"/>
        <v>0.80132822511480861</v>
      </c>
      <c r="E19" s="30">
        <f t="shared" si="2"/>
        <v>0.64212692436564944</v>
      </c>
      <c r="F19" s="31">
        <f t="shared" si="4"/>
        <v>-0.63485724244673691</v>
      </c>
      <c r="G19" s="37">
        <f t="shared" si="3"/>
        <v>-0.86523986102363903</v>
      </c>
      <c r="H19" s="31">
        <f t="shared" si="6"/>
        <v>0.29238101796913474</v>
      </c>
      <c r="I19" s="37">
        <f t="shared" si="5"/>
        <v>-0.12221767154604583</v>
      </c>
      <c r="J19" s="31">
        <f t="shared" si="8"/>
        <v>1.4222136011031812</v>
      </c>
      <c r="K19" s="37">
        <f t="shared" si="7"/>
        <v>0.78314906697363906</v>
      </c>
      <c r="L19" s="31">
        <f t="shared" si="10"/>
        <v>-0.79864382158302138</v>
      </c>
      <c r="M19" s="37">
        <f t="shared" si="9"/>
        <v>-0.99648666978054401</v>
      </c>
      <c r="N19" s="31">
        <f t="shared" si="12"/>
        <v>-3.4119519208496429E-3</v>
      </c>
      <c r="O19" s="37">
        <f t="shared" si="11"/>
        <v>-0.35924492710942502</v>
      </c>
      <c r="P19" s="31">
        <f t="shared" si="14"/>
        <v>-0.29353426558242746</v>
      </c>
      <c r="Q19" s="37">
        <f t="shared" si="13"/>
        <v>-0.59172812578205891</v>
      </c>
      <c r="R19" s="31">
        <f t="shared" si="16"/>
        <v>-0.31045010781740268</v>
      </c>
      <c r="S19" s="37">
        <f t="shared" si="15"/>
        <v>-0.60528326761653384</v>
      </c>
      <c r="T19" s="31">
        <f t="shared" si="21"/>
        <v>-0.7268523117844512</v>
      </c>
      <c r="U19" s="37">
        <f t="shared" si="17"/>
        <v>-0.93895810665534329</v>
      </c>
      <c r="V19" s="31">
        <f t="shared" si="23"/>
        <v>-0.57472410636457827</v>
      </c>
      <c r="W19" s="37">
        <f t="shared" si="22"/>
        <v>-0.81705348181633553</v>
      </c>
      <c r="X19" s="31">
        <f t="shared" si="25"/>
        <v>-0.2039389099278659</v>
      </c>
      <c r="Y19" s="37">
        <f t="shared" si="24"/>
        <v>-0.51993283845685923</v>
      </c>
      <c r="Z19" s="31">
        <f t="shared" si="27"/>
        <v>0.73981512078453848</v>
      </c>
      <c r="AA19" s="37">
        <f t="shared" si="26"/>
        <v>0.23632390391885844</v>
      </c>
      <c r="AB19" s="31">
        <f t="shared" si="29"/>
        <v>2.3147076436673224</v>
      </c>
      <c r="AC19" s="37">
        <f t="shared" si="28"/>
        <v>1.4983297340271027</v>
      </c>
      <c r="AE19" s="46" t="s">
        <v>41</v>
      </c>
      <c r="AF19">
        <f>SUM(S$4:S$103)/COUNT($B$4:$B$103)</f>
        <v>-0.21845529410409439</v>
      </c>
      <c r="AG19" s="9">
        <f>SUM(S$4:S$103)/SUM($E$4:$E$103)</f>
        <v>-0.21899566479414934</v>
      </c>
    </row>
    <row r="20" spans="1:65" x14ac:dyDescent="0.25">
      <c r="A20" s="28">
        <v>17</v>
      </c>
      <c r="B20" s="51">
        <v>-0.10821194923119437</v>
      </c>
      <c r="C20" s="30">
        <f t="shared" si="0"/>
        <v>0.55311183239883799</v>
      </c>
      <c r="D20" s="30">
        <f t="shared" si="1"/>
        <v>-0.55311183239883799</v>
      </c>
      <c r="E20" s="30">
        <f t="shared" si="2"/>
        <v>0.30593269913960025</v>
      </c>
      <c r="F20" s="31">
        <f t="shared" si="4"/>
        <v>1.2462281082824522</v>
      </c>
      <c r="G20" s="37">
        <f t="shared" si="3"/>
        <v>-0.44322412294616031</v>
      </c>
      <c r="H20" s="31">
        <f t="shared" si="6"/>
        <v>-0.63485724244673691</v>
      </c>
      <c r="I20" s="37">
        <f t="shared" si="5"/>
        <v>0.59722644229427235</v>
      </c>
      <c r="J20" s="31">
        <f t="shared" si="8"/>
        <v>0.29238101796913474</v>
      </c>
      <c r="K20" s="37">
        <f t="shared" si="7"/>
        <v>8.4359989005338573E-2</v>
      </c>
      <c r="L20" s="31">
        <f t="shared" si="10"/>
        <v>1.4222136011031812</v>
      </c>
      <c r="M20" s="37">
        <f t="shared" si="9"/>
        <v>-0.54056378135584626</v>
      </c>
      <c r="N20" s="31">
        <f t="shared" si="12"/>
        <v>-0.79864382158302138</v>
      </c>
      <c r="O20" s="37">
        <f t="shared" si="11"/>
        <v>0.68781873720267994</v>
      </c>
      <c r="P20" s="31">
        <f t="shared" si="14"/>
        <v>-3.4119519208496429E-3</v>
      </c>
      <c r="Q20" s="37">
        <f t="shared" si="13"/>
        <v>0.24796658059188215</v>
      </c>
      <c r="R20" s="31">
        <f t="shared" si="16"/>
        <v>-0.29353426558242746</v>
      </c>
      <c r="S20" s="37">
        <f t="shared" si="15"/>
        <v>0.40843666512102783</v>
      </c>
      <c r="T20" s="31">
        <f t="shared" si="21"/>
        <v>-0.31045010781740268</v>
      </c>
      <c r="U20" s="37">
        <f t="shared" si="17"/>
        <v>0.4177930176161847</v>
      </c>
      <c r="V20" s="31">
        <f t="shared" si="23"/>
        <v>-0.7268523117844512</v>
      </c>
      <c r="W20" s="37">
        <f t="shared" si="22"/>
        <v>0.64811000366731364</v>
      </c>
      <c r="X20" s="31">
        <f t="shared" si="25"/>
        <v>-0.57472410636457827</v>
      </c>
      <c r="Y20" s="37">
        <f t="shared" si="24"/>
        <v>0.56396609320798086</v>
      </c>
      <c r="Z20" s="31">
        <f t="shared" si="27"/>
        <v>-0.2039389099278659</v>
      </c>
      <c r="AA20" s="37">
        <f t="shared" si="26"/>
        <v>0.35888041378050778</v>
      </c>
      <c r="AB20" s="31">
        <f t="shared" si="29"/>
        <v>0.73981512078453848</v>
      </c>
      <c r="AC20" s="37">
        <f t="shared" si="28"/>
        <v>-0.16312110748061948</v>
      </c>
      <c r="AE20" s="46" t="s">
        <v>42</v>
      </c>
      <c r="AF20">
        <f>SUM(U$4:U$103)/COUNT($B$4:$B$103)</f>
        <v>-0.19058897856091267</v>
      </c>
      <c r="AG20" s="9">
        <f>SUM(U$4:U$103)/SUM($E$4:$E$103)</f>
        <v>-0.19106041917435346</v>
      </c>
      <c r="BB20" s="2" t="s">
        <v>64</v>
      </c>
      <c r="BC20" s="2" t="s">
        <v>65</v>
      </c>
      <c r="BD20" s="2" t="s">
        <v>66</v>
      </c>
      <c r="BE20" s="2" t="s">
        <v>67</v>
      </c>
      <c r="BF20" s="2" t="s">
        <v>68</v>
      </c>
      <c r="BG20" s="2" t="s">
        <v>69</v>
      </c>
      <c r="BH20" s="2" t="s">
        <v>70</v>
      </c>
      <c r="BI20" s="2" t="s">
        <v>71</v>
      </c>
      <c r="BJ20" s="2" t="s">
        <v>72</v>
      </c>
      <c r="BK20" s="2" t="s">
        <v>73</v>
      </c>
      <c r="BL20" s="2" t="s">
        <v>74</v>
      </c>
      <c r="BM20" s="2" t="s">
        <v>75</v>
      </c>
    </row>
    <row r="21" spans="1:65" x14ac:dyDescent="0.25">
      <c r="A21" s="28">
        <v>18</v>
      </c>
      <c r="B21" s="51">
        <v>0.65890422566451157</v>
      </c>
      <c r="C21" s="30">
        <f t="shared" si="0"/>
        <v>0.21400434249686801</v>
      </c>
      <c r="D21" s="30">
        <f t="shared" si="1"/>
        <v>0.21400434249686801</v>
      </c>
      <c r="E21" s="30">
        <f t="shared" si="2"/>
        <v>4.5797858607516784E-2</v>
      </c>
      <c r="F21" s="31">
        <f t="shared" si="4"/>
        <v>-0.10821194923119437</v>
      </c>
      <c r="G21" s="37">
        <f t="shared" si="3"/>
        <v>-0.11836833401975118</v>
      </c>
      <c r="H21" s="31">
        <f t="shared" si="6"/>
        <v>1.2462281082824522</v>
      </c>
      <c r="I21" s="37">
        <f t="shared" si="5"/>
        <v>0.17148771993987685</v>
      </c>
      <c r="J21" s="31">
        <f t="shared" si="8"/>
        <v>-0.63485724244673691</v>
      </c>
      <c r="K21" s="37">
        <f t="shared" si="7"/>
        <v>-0.23107271372341362</v>
      </c>
      <c r="L21" s="31">
        <f t="shared" si="10"/>
        <v>0.29238101796913474</v>
      </c>
      <c r="M21" s="37">
        <f t="shared" si="9"/>
        <v>-3.2639699465175323E-2</v>
      </c>
      <c r="N21" s="31">
        <f t="shared" si="12"/>
        <v>1.4222136011031812</v>
      </c>
      <c r="O21" s="37">
        <f t="shared" si="11"/>
        <v>0.20914937961996424</v>
      </c>
      <c r="P21" s="31">
        <f t="shared" si="14"/>
        <v>-0.79864382158302138</v>
      </c>
      <c r="Q21" s="37">
        <f t="shared" si="13"/>
        <v>-0.26612375290128543</v>
      </c>
      <c r="R21" s="31">
        <f t="shared" si="16"/>
        <v>-3.4119519208496429E-3</v>
      </c>
      <c r="S21" s="37">
        <f t="shared" si="15"/>
        <v>-9.5940679501677312E-2</v>
      </c>
      <c r="T21" s="31">
        <f t="shared" si="21"/>
        <v>-0.29353426558242746</v>
      </c>
      <c r="U21" s="37">
        <f t="shared" si="17"/>
        <v>-0.15802811448049336</v>
      </c>
      <c r="V21" s="31">
        <f t="shared" si="23"/>
        <v>-0.31045010781740268</v>
      </c>
      <c r="W21" s="37">
        <f t="shared" si="22"/>
        <v>-0.16164817817577001</v>
      </c>
      <c r="X21" s="31">
        <f t="shared" si="25"/>
        <v>-0.7268523117844512</v>
      </c>
      <c r="Y21" s="37">
        <f t="shared" si="24"/>
        <v>-0.25076005804998497</v>
      </c>
      <c r="Z21" s="31">
        <f t="shared" si="27"/>
        <v>-0.57472410636457827</v>
      </c>
      <c r="AA21" s="37">
        <f t="shared" si="26"/>
        <v>-0.21820396147387658</v>
      </c>
      <c r="AB21" s="31">
        <f t="shared" si="29"/>
        <v>-0.2039389099278659</v>
      </c>
      <c r="AC21" s="37">
        <f t="shared" si="28"/>
        <v>-0.1388543193028659</v>
      </c>
      <c r="AE21" s="46" t="s">
        <v>43</v>
      </c>
      <c r="AF21">
        <f>SUM(W$4:W$103)/COUNT($B$4:$B$103)</f>
        <v>8.8288632045140758E-2</v>
      </c>
      <c r="AG21" s="9">
        <f>SUM(W$4:W$103)/SUM($E$4:$E$103)</f>
        <v>8.8507022673840752E-2</v>
      </c>
      <c r="BB21" s="5">
        <f>B4</f>
        <v>-0.39559332384495305</v>
      </c>
      <c r="BC21" s="5">
        <f>B5</f>
        <v>1.4017472632640928</v>
      </c>
      <c r="BD21" s="5">
        <f>B6</f>
        <v>0.36019494438534061</v>
      </c>
      <c r="BE21" s="5">
        <f>B7</f>
        <v>2.3147076436673224</v>
      </c>
      <c r="BF21" s="5">
        <f>B8</f>
        <v>0.73981512078453848</v>
      </c>
      <c r="BG21" s="5">
        <f>B9</f>
        <v>-0.2039389099278659</v>
      </c>
      <c r="BH21" s="5">
        <f>B10</f>
        <v>-0.57472410636457827</v>
      </c>
      <c r="BI21" s="5">
        <f>B11</f>
        <v>-0.7268523117844512</v>
      </c>
      <c r="BJ21" s="5">
        <f>B12</f>
        <v>-0.31045010781740268</v>
      </c>
      <c r="BK21" s="5">
        <f>B13</f>
        <v>-0.29353426558242746</v>
      </c>
      <c r="BL21" s="5">
        <f>B14</f>
        <v>-3.4119519208496429E-3</v>
      </c>
      <c r="BM21" s="5">
        <f>B15</f>
        <v>-0.79864382158302138</v>
      </c>
    </row>
    <row r="22" spans="1:65" x14ac:dyDescent="0.25">
      <c r="A22" s="28">
        <v>19</v>
      </c>
      <c r="B22" s="51">
        <v>-0.49706423167895553</v>
      </c>
      <c r="C22" s="30">
        <f t="shared" si="0"/>
        <v>0.94196411484659914</v>
      </c>
      <c r="D22" s="30">
        <f t="shared" si="1"/>
        <v>-0.94196411484659914</v>
      </c>
      <c r="E22" s="30">
        <f t="shared" si="2"/>
        <v>0.88729639365873703</v>
      </c>
      <c r="F22" s="31">
        <f t="shared" si="4"/>
        <v>0.65890422566451157</v>
      </c>
      <c r="G22" s="37">
        <f t="shared" si="3"/>
        <v>-0.2015844110533907</v>
      </c>
      <c r="H22" s="31">
        <f t="shared" si="6"/>
        <v>-0.10821194923119437</v>
      </c>
      <c r="I22" s="37">
        <f t="shared" si="5"/>
        <v>0.52101149761675192</v>
      </c>
      <c r="J22" s="31">
        <f t="shared" si="8"/>
        <v>1.2462281082824522</v>
      </c>
      <c r="K22" s="37">
        <f t="shared" si="7"/>
        <v>-0.75482243227186707</v>
      </c>
      <c r="L22" s="31">
        <f t="shared" si="10"/>
        <v>-0.63485724244673691</v>
      </c>
      <c r="M22" s="37">
        <f t="shared" si="9"/>
        <v>1.0170924650786581</v>
      </c>
      <c r="N22" s="31">
        <f t="shared" si="12"/>
        <v>0.29238101796913474</v>
      </c>
      <c r="O22" s="37">
        <f t="shared" si="11"/>
        <v>0.14366729785412113</v>
      </c>
      <c r="P22" s="31">
        <f t="shared" si="14"/>
        <v>1.4222136011031812</v>
      </c>
      <c r="Q22" s="37">
        <f t="shared" si="13"/>
        <v>-0.92059445124258754</v>
      </c>
      <c r="R22" s="31">
        <f t="shared" si="16"/>
        <v>-0.79864382158302138</v>
      </c>
      <c r="S22" s="37">
        <f t="shared" si="15"/>
        <v>1.1713735451185208</v>
      </c>
      <c r="T22" s="31">
        <f t="shared" si="21"/>
        <v>-3.4119519208496429E-3</v>
      </c>
      <c r="U22" s="37">
        <f t="shared" si="17"/>
        <v>0.42229366091438703</v>
      </c>
      <c r="V22" s="31">
        <f t="shared" si="23"/>
        <v>-0.29353426558242746</v>
      </c>
      <c r="W22" s="37">
        <f t="shared" si="22"/>
        <v>0.69557846929986256</v>
      </c>
      <c r="X22" s="31">
        <f t="shared" si="25"/>
        <v>-0.31045010781740268</v>
      </c>
      <c r="Y22" s="37">
        <f t="shared" si="24"/>
        <v>0.71151258565761577</v>
      </c>
      <c r="Z22" s="31">
        <f t="shared" si="27"/>
        <v>-0.7268523117844512</v>
      </c>
      <c r="AA22" s="37">
        <f t="shared" si="26"/>
        <v>1.1037485191376097</v>
      </c>
      <c r="AB22" s="31">
        <f t="shared" si="29"/>
        <v>-0.57472410636457827</v>
      </c>
      <c r="AC22" s="37">
        <f t="shared" si="28"/>
        <v>0.96044920877607742</v>
      </c>
      <c r="AE22" s="46" t="s">
        <v>44</v>
      </c>
      <c r="AF22">
        <f>SUM(Y$4:Y$103)/COUNT($B$4:$B$103)</f>
        <v>-0.12982467233921571</v>
      </c>
      <c r="AG22" s="9">
        <f>SUM(Y$4:Y$103)/SUM($E$4:$E$103)</f>
        <v>-0.13014580645530938</v>
      </c>
      <c r="BB22" s="5">
        <f>$B16</f>
        <v>1.4222136011031812</v>
      </c>
      <c r="BC22" s="5">
        <f>$B17</f>
        <v>0.29238101796913474</v>
      </c>
      <c r="BD22" s="5">
        <f>$B18</f>
        <v>-0.63485724244673691</v>
      </c>
      <c r="BE22" s="5">
        <f>$B19</f>
        <v>1.2462281082824522</v>
      </c>
      <c r="BF22" s="5">
        <f>$B20</f>
        <v>-0.10821194923119437</v>
      </c>
      <c r="BG22" s="5">
        <f>$B21</f>
        <v>0.65890422566451157</v>
      </c>
      <c r="BH22" s="5">
        <f>$B22</f>
        <v>-0.49706423167895553</v>
      </c>
      <c r="BI22" s="5">
        <f>$B23</f>
        <v>-0.7047093934333315</v>
      </c>
      <c r="BJ22" s="5">
        <f>$B24</f>
        <v>-1.2502988655571063</v>
      </c>
      <c r="BK22" s="5">
        <f>$B25</f>
        <v>1.4741093116231374</v>
      </c>
      <c r="BL22" s="5">
        <f>$B26</f>
        <v>-3.3273117318611933E-2</v>
      </c>
      <c r="BM22" s="5">
        <f>$B27</f>
        <v>-0.98529976536085506</v>
      </c>
    </row>
    <row r="23" spans="1:65" x14ac:dyDescent="0.25">
      <c r="A23" s="28">
        <v>20</v>
      </c>
      <c r="B23" s="51">
        <v>-0.7047093934333315</v>
      </c>
      <c r="C23" s="30">
        <f t="shared" si="0"/>
        <v>1.1496092766009751</v>
      </c>
      <c r="D23" s="30">
        <f t="shared" si="1"/>
        <v>-1.1496092766009751</v>
      </c>
      <c r="E23" s="30">
        <f t="shared" si="2"/>
        <v>1.3216014888470173</v>
      </c>
      <c r="F23" s="31">
        <f t="shared" si="4"/>
        <v>-0.49706423167895553</v>
      </c>
      <c r="G23" s="37">
        <f t="shared" si="3"/>
        <v>1.0828906846528767</v>
      </c>
      <c r="H23" s="31">
        <f t="shared" si="6"/>
        <v>0.65890422566451157</v>
      </c>
      <c r="I23" s="37">
        <f t="shared" si="5"/>
        <v>-0.24602137736729174</v>
      </c>
      <c r="J23" s="31">
        <f t="shared" si="8"/>
        <v>-0.10821194923119437</v>
      </c>
      <c r="K23" s="37">
        <f t="shared" si="7"/>
        <v>0.63586249352346791</v>
      </c>
      <c r="L23" s="31">
        <f t="shared" si="10"/>
        <v>1.2462281082824522</v>
      </c>
      <c r="M23" s="37">
        <f t="shared" si="9"/>
        <v>-0.92121436119417843</v>
      </c>
      <c r="N23" s="31">
        <f t="shared" si="12"/>
        <v>-0.63485724244673691</v>
      </c>
      <c r="O23" s="37">
        <f t="shared" si="11"/>
        <v>1.2412988080822962</v>
      </c>
      <c r="P23" s="31">
        <f t="shared" si="14"/>
        <v>0.29238101796913474</v>
      </c>
      <c r="Q23" s="37">
        <f t="shared" si="13"/>
        <v>0.17533710228885938</v>
      </c>
      <c r="R23" s="31">
        <f t="shared" si="16"/>
        <v>1.4222136011031812</v>
      </c>
      <c r="S23" s="37">
        <f t="shared" si="15"/>
        <v>-1.1235289162880828</v>
      </c>
      <c r="T23" s="31">
        <f t="shared" si="21"/>
        <v>-0.79864382158302138</v>
      </c>
      <c r="U23" s="37">
        <f t="shared" si="17"/>
        <v>1.4295893788401086</v>
      </c>
      <c r="V23" s="31">
        <f t="shared" si="23"/>
        <v>-3.4119519208496429E-3</v>
      </c>
      <c r="W23" s="37">
        <f t="shared" si="22"/>
        <v>0.51538344442773831</v>
      </c>
      <c r="X23" s="31">
        <f t="shared" si="25"/>
        <v>-0.29353426558242746</v>
      </c>
      <c r="Y23" s="37">
        <f t="shared" si="24"/>
        <v>0.84891074756202589</v>
      </c>
      <c r="Z23" s="31">
        <f t="shared" si="27"/>
        <v>-0.31045010781740268</v>
      </c>
      <c r="AA23" s="37">
        <f t="shared" si="26"/>
        <v>0.8683573567168722</v>
      </c>
      <c r="AB23" s="31">
        <f t="shared" si="29"/>
        <v>-0.7268523117844512</v>
      </c>
      <c r="AC23" s="37">
        <f t="shared" si="28"/>
        <v>1.3470571931944826</v>
      </c>
      <c r="AE23" s="46" t="s">
        <v>45</v>
      </c>
      <c r="AF23">
        <f>SUM(AA$4:AA$103)/COUNT($B$4:$B$103)</f>
        <v>-7.2319196548192521E-2</v>
      </c>
      <c r="AG23" s="9">
        <f>SUM(AA$4:AA$103)/SUM($E$4:$E$103)</f>
        <v>-7.2498085205037532E-2</v>
      </c>
      <c r="BB23" s="5">
        <f>$B28</f>
        <v>0.91282792071345331</v>
      </c>
      <c r="BC23" s="5">
        <f>$B29</f>
        <v>0.76748222844445546</v>
      </c>
      <c r="BD23" s="5">
        <f>$B30</f>
        <v>0.7680311624143602</v>
      </c>
      <c r="BE23" s="5">
        <f>$B31</f>
        <v>1.3672362152528299</v>
      </c>
      <c r="BF23" s="5">
        <f>$B32</f>
        <v>1.1337082060027779</v>
      </c>
      <c r="BG23" s="5">
        <f>$B33</f>
        <v>1.9282192061930734</v>
      </c>
      <c r="BH23" s="5">
        <f>$B34</f>
        <v>0.74352114146900672</v>
      </c>
      <c r="BI23" s="5">
        <f>$B35</f>
        <v>0.42747415529734933</v>
      </c>
      <c r="BJ23" s="5">
        <f>$B36</f>
        <v>-0.54010336788274405</v>
      </c>
      <c r="BK23" s="5">
        <f>$B37</f>
        <v>1.1401149286428072</v>
      </c>
      <c r="BL23" s="5">
        <f>$B38</f>
        <v>0.75840072756914001</v>
      </c>
      <c r="BM23" s="5">
        <f>$B39</f>
        <v>1.2262917933668529</v>
      </c>
    </row>
    <row r="24" spans="1:65" x14ac:dyDescent="0.25">
      <c r="A24" s="28">
        <v>21</v>
      </c>
      <c r="B24" s="51">
        <v>-1.2502988655571063</v>
      </c>
      <c r="C24" s="30">
        <f t="shared" si="0"/>
        <v>1.69519874872475</v>
      </c>
      <c r="D24" s="30">
        <f t="shared" si="1"/>
        <v>-1.69519874872475</v>
      </c>
      <c r="E24" s="30">
        <f t="shared" si="2"/>
        <v>2.873698797677958</v>
      </c>
      <c r="F24" s="31">
        <f t="shared" si="4"/>
        <v>-0.7047093934333315</v>
      </c>
      <c r="G24" s="37">
        <f t="shared" si="3"/>
        <v>1.948816207216338</v>
      </c>
      <c r="H24" s="31">
        <f t="shared" si="6"/>
        <v>-0.49706423167895553</v>
      </c>
      <c r="I24" s="37">
        <f t="shared" si="5"/>
        <v>1.5968163888315716</v>
      </c>
      <c r="J24" s="31">
        <f t="shared" si="8"/>
        <v>0.65890422566451157</v>
      </c>
      <c r="K24" s="37">
        <f t="shared" si="7"/>
        <v>-0.36277989362235347</v>
      </c>
      <c r="L24" s="31">
        <f t="shared" si="10"/>
        <v>-0.10821194923119437</v>
      </c>
      <c r="M24" s="37">
        <f t="shared" si="9"/>
        <v>0.93763448618736378</v>
      </c>
      <c r="N24" s="31">
        <f t="shared" si="12"/>
        <v>1.2462281082824522</v>
      </c>
      <c r="O24" s="37">
        <f t="shared" si="11"/>
        <v>-1.3584106045324482</v>
      </c>
      <c r="P24" s="31">
        <f t="shared" si="14"/>
        <v>-0.63485724244673691</v>
      </c>
      <c r="Q24" s="37">
        <f t="shared" si="13"/>
        <v>1.8304029282681304</v>
      </c>
      <c r="R24" s="31">
        <f t="shared" si="16"/>
        <v>0.29238101796913474</v>
      </c>
      <c r="S24" s="37">
        <f t="shared" si="15"/>
        <v>0.25854978944143098</v>
      </c>
      <c r="T24" s="31">
        <f t="shared" si="21"/>
        <v>1.4222136011031812</v>
      </c>
      <c r="U24" s="37">
        <f t="shared" si="17"/>
        <v>-1.6567409917558564</v>
      </c>
      <c r="V24" s="31">
        <f t="shared" si="23"/>
        <v>-0.79864382158302138</v>
      </c>
      <c r="W24" s="37">
        <f t="shared" si="22"/>
        <v>2.1080537322778672</v>
      </c>
      <c r="X24" s="31">
        <f t="shared" si="25"/>
        <v>-3.4119519208496429E-3</v>
      </c>
      <c r="Y24" s="37">
        <f t="shared" si="24"/>
        <v>0.75997766188051008</v>
      </c>
      <c r="Z24" s="31">
        <f t="shared" si="27"/>
        <v>-0.29353426558242746</v>
      </c>
      <c r="AA24" s="37">
        <f t="shared" si="26"/>
        <v>1.2517926449767462</v>
      </c>
      <c r="AB24" s="31">
        <f t="shared" si="29"/>
        <v>-0.31045010781740268</v>
      </c>
      <c r="AC24" s="37">
        <f t="shared" si="28"/>
        <v>1.2804683595671016</v>
      </c>
      <c r="AE24" s="46" t="s">
        <v>46</v>
      </c>
      <c r="AF24">
        <f>SUM(AC$4:AC$103)/COUNT($B$4:$B$103)</f>
        <v>2.680542805607079E-2</v>
      </c>
      <c r="AG24" s="9">
        <f>SUM(AC$4:AC$103)/SUM($E$4:$E$103)</f>
        <v>2.6871733922977242E-2</v>
      </c>
      <c r="BB24" s="5">
        <f>$B40</f>
        <v>1.1354034154552854</v>
      </c>
      <c r="BC24" s="5">
        <f>$B41</f>
        <v>1.3767976521188252</v>
      </c>
      <c r="BD24" s="5">
        <f>$B42</f>
        <v>-0.42204121538324246</v>
      </c>
      <c r="BE24" s="5">
        <f>$B43</f>
        <v>1.1074845533028408</v>
      </c>
      <c r="BF24" s="5">
        <f>$B44</f>
        <v>0.70563198031652363</v>
      </c>
      <c r="BG24" s="5">
        <f>$B45</f>
        <v>-0.19664951240866468</v>
      </c>
      <c r="BH24" s="5">
        <f>$B46</f>
        <v>2.440830772633336</v>
      </c>
      <c r="BI24" s="5">
        <f>$B47</f>
        <v>1.3334167649810205</v>
      </c>
      <c r="BJ24" s="5">
        <f>$B48</f>
        <v>-1.3344974210375213</v>
      </c>
      <c r="BK24" s="5">
        <f>$B49</f>
        <v>1.8521684220151129</v>
      </c>
      <c r="BL24" s="5">
        <f>$B50</f>
        <v>-9.005681840971802E-2</v>
      </c>
      <c r="BM24" s="5">
        <f>$B51</f>
        <v>-1.3921691841557364</v>
      </c>
    </row>
    <row r="25" spans="1:65" x14ac:dyDescent="0.25">
      <c r="A25" s="28">
        <v>22</v>
      </c>
      <c r="B25" s="51">
        <v>1.4741093116231374</v>
      </c>
      <c r="C25" s="30">
        <f t="shared" si="0"/>
        <v>1.0292094284554938</v>
      </c>
      <c r="D25" s="30">
        <f t="shared" si="1"/>
        <v>1.0292094284554938</v>
      </c>
      <c r="E25" s="30">
        <f t="shared" si="2"/>
        <v>1.0592720476216841</v>
      </c>
      <c r="F25" s="31">
        <f t="shared" si="4"/>
        <v>-1.2502988655571063</v>
      </c>
      <c r="G25" s="37">
        <f t="shared" si="3"/>
        <v>-1.7447145352934681</v>
      </c>
      <c r="H25" s="31">
        <f t="shared" si="6"/>
        <v>-0.7047093934333315</v>
      </c>
      <c r="I25" s="37">
        <f t="shared" si="5"/>
        <v>-1.1831887065176232</v>
      </c>
      <c r="J25" s="31">
        <f t="shared" si="8"/>
        <v>-0.49706423167895553</v>
      </c>
      <c r="K25" s="37">
        <f t="shared" si="7"/>
        <v>-0.96947834826685342</v>
      </c>
      <c r="L25" s="31">
        <f t="shared" si="10"/>
        <v>0.65890422566451157</v>
      </c>
      <c r="M25" s="37">
        <f t="shared" si="9"/>
        <v>0.22025528702819527</v>
      </c>
      <c r="N25" s="31">
        <f t="shared" si="12"/>
        <v>-0.10821194923119437</v>
      </c>
      <c r="O25" s="37">
        <f t="shared" si="11"/>
        <v>-0.56926791289517897</v>
      </c>
      <c r="P25" s="31">
        <f t="shared" si="14"/>
        <v>1.2462281082824522</v>
      </c>
      <c r="Q25" s="37">
        <f t="shared" si="13"/>
        <v>0.82473456457566741</v>
      </c>
      <c r="R25" s="31">
        <f t="shared" si="16"/>
        <v>-0.63485724244673691</v>
      </c>
      <c r="S25" s="37">
        <f t="shared" si="15"/>
        <v>-1.1112962141243234</v>
      </c>
      <c r="T25" s="31">
        <f t="shared" si="21"/>
        <v>0.29238101796913474</v>
      </c>
      <c r="U25" s="37">
        <f t="shared" si="17"/>
        <v>-0.15697385407963776</v>
      </c>
      <c r="V25" s="31">
        <f t="shared" si="23"/>
        <v>1.4222136011031812</v>
      </c>
      <c r="W25" s="37">
        <f t="shared" si="22"/>
        <v>1.0058604930581483</v>
      </c>
      <c r="X25" s="31">
        <f t="shared" si="25"/>
        <v>-0.79864382158302138</v>
      </c>
      <c r="Y25" s="37">
        <f t="shared" si="24"/>
        <v>-1.2798669056258591</v>
      </c>
      <c r="Z25" s="31">
        <f t="shared" si="27"/>
        <v>-3.4119519208496429E-3</v>
      </c>
      <c r="AA25" s="37">
        <f t="shared" si="26"/>
        <v>-0.4614067675612617</v>
      </c>
      <c r="AB25" s="31">
        <f t="shared" si="29"/>
        <v>-0.29353426558242746</v>
      </c>
      <c r="AC25" s="37">
        <f t="shared" si="28"/>
        <v>-0.76000338818707958</v>
      </c>
      <c r="BB25" s="5">
        <f>$B52</f>
        <v>0.57059392136301867</v>
      </c>
      <c r="BC25" s="5">
        <f>$B53</f>
        <v>0.40414198290636655</v>
      </c>
      <c r="BD25" s="5">
        <f>$B54</f>
        <v>-0.32145646531453975</v>
      </c>
      <c r="BE25" s="5">
        <f>$B55</f>
        <v>0.56027876532619225</v>
      </c>
      <c r="BF25" s="5">
        <f>$B56</f>
        <v>0.90547261143267588</v>
      </c>
      <c r="BG25" s="5">
        <f>$B57</f>
        <v>-0.9807831186137097</v>
      </c>
      <c r="BH25" s="5">
        <f>$B58</f>
        <v>1.9230467496107737</v>
      </c>
      <c r="BI25" s="5">
        <f>$B59</f>
        <v>-0.63834241297098315</v>
      </c>
      <c r="BJ25" s="5">
        <f>$B60</f>
        <v>-1.1697637554915672</v>
      </c>
      <c r="BK25" s="5">
        <f>$B61</f>
        <v>1.3528755330997533</v>
      </c>
      <c r="BL25" s="5">
        <f>$B62</f>
        <v>0.94971752107109642</v>
      </c>
      <c r="BM25" s="5">
        <f>$B63</f>
        <v>0.35578060233477488</v>
      </c>
    </row>
    <row r="26" spans="1:65" x14ac:dyDescent="0.25">
      <c r="A26" s="28">
        <v>23</v>
      </c>
      <c r="B26" s="51">
        <v>-3.3273117318611933E-2</v>
      </c>
      <c r="C26" s="30">
        <f t="shared" si="0"/>
        <v>0.4781730004862555</v>
      </c>
      <c r="D26" s="30">
        <f t="shared" si="1"/>
        <v>-0.4781730004862555</v>
      </c>
      <c r="E26" s="30">
        <f t="shared" si="2"/>
        <v>0.2286494183940285</v>
      </c>
      <c r="F26" s="31">
        <f t="shared" si="4"/>
        <v>1.4741093116231374</v>
      </c>
      <c r="G26" s="37">
        <f t="shared" si="3"/>
        <v>-0.49214016053330756</v>
      </c>
      <c r="H26" s="31">
        <f t="shared" si="6"/>
        <v>-1.2502988655571063</v>
      </c>
      <c r="I26" s="37">
        <f t="shared" si="5"/>
        <v>0.81059827209825952</v>
      </c>
      <c r="J26" s="31">
        <f t="shared" si="8"/>
        <v>-0.7047093934333315</v>
      </c>
      <c r="K26" s="37">
        <f t="shared" si="7"/>
        <v>0.54971211717912194</v>
      </c>
      <c r="L26" s="31">
        <f t="shared" si="10"/>
        <v>-0.49706423167895553</v>
      </c>
      <c r="M26" s="37">
        <f t="shared" si="9"/>
        <v>0.45042180714657809</v>
      </c>
      <c r="N26" s="31">
        <f t="shared" si="12"/>
        <v>0.65890422566451157</v>
      </c>
      <c r="O26" s="37">
        <f t="shared" si="11"/>
        <v>-0.10233109856881566</v>
      </c>
      <c r="P26" s="31">
        <f t="shared" si="14"/>
        <v>-0.10821194923119437</v>
      </c>
      <c r="Q26" s="37">
        <f t="shared" si="13"/>
        <v>0.26448314450260324</v>
      </c>
      <c r="R26" s="31">
        <f t="shared" si="16"/>
        <v>1.2462281082824522</v>
      </c>
      <c r="S26" s="37">
        <f t="shared" si="15"/>
        <v>-0.38317352177747366</v>
      </c>
      <c r="T26" s="31">
        <f t="shared" si="21"/>
        <v>-0.63485724244673691</v>
      </c>
      <c r="U26" s="37">
        <f t="shared" si="17"/>
        <v>0.51631070455144301</v>
      </c>
      <c r="V26" s="31">
        <f t="shared" si="23"/>
        <v>0.29238101796913474</v>
      </c>
      <c r="W26" s="37">
        <f t="shared" si="22"/>
        <v>7.2930403402729702E-2</v>
      </c>
      <c r="X26" s="31">
        <f t="shared" si="25"/>
        <v>1.4222136011031812</v>
      </c>
      <c r="Y26" s="37">
        <f t="shared" si="24"/>
        <v>-0.46732503292161398</v>
      </c>
      <c r="Z26" s="31">
        <f t="shared" si="27"/>
        <v>-0.79864382158302138</v>
      </c>
      <c r="AA26" s="37">
        <f t="shared" si="26"/>
        <v>0.59462902453641975</v>
      </c>
      <c r="AB26" s="31">
        <f t="shared" si="29"/>
        <v>-3.4119519208496429E-3</v>
      </c>
      <c r="AC26" s="37">
        <f t="shared" si="28"/>
        <v>0.21437061533776416</v>
      </c>
      <c r="BB26" s="11">
        <f>$B64</f>
        <v>-0.62895555697596395</v>
      </c>
      <c r="BC26" s="11">
        <f>$B65</f>
        <v>1.7359420665197161</v>
      </c>
      <c r="BD26" s="11">
        <f>$B66</f>
        <v>-0.63606435301423492</v>
      </c>
      <c r="BE26" s="11">
        <f>$B67</f>
        <v>0.38313848030362402</v>
      </c>
      <c r="BF26" s="11">
        <f>$B68</f>
        <v>0.50681983229106564</v>
      </c>
      <c r="BG26" s="11">
        <f>$B69</f>
        <v>1.4303384069312239</v>
      </c>
      <c r="BH26" s="11">
        <f>$B70</f>
        <v>-1.192020087949605</v>
      </c>
      <c r="BI26" s="11">
        <f>$B71</f>
        <v>-1.1506330995553511</v>
      </c>
      <c r="BJ26" s="11">
        <f>$B72</f>
        <v>0.38042286731428276</v>
      </c>
      <c r="BK26" s="11">
        <f>$B73</f>
        <v>2.1434921502441364</v>
      </c>
      <c r="BL26" s="11">
        <f>$B74</f>
        <v>0.78844353038251747</v>
      </c>
      <c r="BM26" s="11">
        <f>$B75</f>
        <v>0.95074385612756562</v>
      </c>
    </row>
    <row r="27" spans="1:65" x14ac:dyDescent="0.25">
      <c r="A27" s="28">
        <v>24</v>
      </c>
      <c r="B27" s="51">
        <v>-0.98529976536085506</v>
      </c>
      <c r="C27" s="30">
        <f t="shared" si="0"/>
        <v>1.4301996485284987</v>
      </c>
      <c r="D27" s="30">
        <f t="shared" si="1"/>
        <v>-1.4301996485284987</v>
      </c>
      <c r="E27" s="30">
        <f t="shared" si="2"/>
        <v>2.0454710346510412</v>
      </c>
      <c r="F27" s="31">
        <f t="shared" si="4"/>
        <v>-3.3273117318611933E-2</v>
      </c>
      <c r="G27" s="37">
        <f t="shared" si="3"/>
        <v>0.68388285723126019</v>
      </c>
      <c r="H27" s="31">
        <f t="shared" si="6"/>
        <v>1.4741093116231374</v>
      </c>
      <c r="I27" s="37">
        <f t="shared" si="5"/>
        <v>-1.4719749628392642</v>
      </c>
      <c r="J27" s="31">
        <f t="shared" si="8"/>
        <v>-1.2502988655571063</v>
      </c>
      <c r="K27" s="37">
        <f t="shared" si="7"/>
        <v>2.4244726546120883</v>
      </c>
      <c r="L27" s="31">
        <f t="shared" si="10"/>
        <v>-0.7047093934333315</v>
      </c>
      <c r="M27" s="37">
        <f t="shared" si="9"/>
        <v>1.6441707833398163</v>
      </c>
      <c r="N27" s="31">
        <f t="shared" si="12"/>
        <v>-0.49706423167895553</v>
      </c>
      <c r="O27" s="37">
        <f t="shared" si="11"/>
        <v>1.3471967459800644</v>
      </c>
      <c r="P27" s="31">
        <f t="shared" si="14"/>
        <v>0.65890422566451157</v>
      </c>
      <c r="Q27" s="37">
        <f t="shared" si="13"/>
        <v>-0.30606893542259306</v>
      </c>
      <c r="R27" s="31">
        <f t="shared" si="16"/>
        <v>-0.10821194923119437</v>
      </c>
      <c r="S27" s="37">
        <f t="shared" si="15"/>
        <v>0.79106034829377192</v>
      </c>
      <c r="T27" s="31">
        <f t="shared" si="21"/>
        <v>1.2462281082824522</v>
      </c>
      <c r="U27" s="37">
        <f t="shared" si="17"/>
        <v>-1.1460593459151649</v>
      </c>
      <c r="V27" s="31">
        <f t="shared" si="23"/>
        <v>-0.63485724244673691</v>
      </c>
      <c r="W27" s="37">
        <f t="shared" si="22"/>
        <v>1.5442682615498291</v>
      </c>
      <c r="X27" s="31">
        <f t="shared" si="25"/>
        <v>0.29238101796913474</v>
      </c>
      <c r="Y27" s="37">
        <f t="shared" si="24"/>
        <v>0.2181324274008728</v>
      </c>
      <c r="Z27" s="31">
        <f t="shared" si="27"/>
        <v>1.4222136011031812</v>
      </c>
      <c r="AA27" s="37">
        <f t="shared" si="26"/>
        <v>-1.3977537358934862</v>
      </c>
      <c r="AB27" s="31">
        <f t="shared" si="29"/>
        <v>-0.79864382158302138</v>
      </c>
      <c r="AC27" s="37">
        <f t="shared" si="28"/>
        <v>1.7785157694642282</v>
      </c>
      <c r="BB27" s="11">
        <f>$B76</f>
        <v>0.97644966227050933</v>
      </c>
      <c r="BC27" s="11">
        <f>$B77</f>
        <v>1.3132020286472856</v>
      </c>
      <c r="BD27" s="11">
        <f>$B78</f>
        <v>3.2122199534703997</v>
      </c>
      <c r="BE27" s="11">
        <f>$B79</f>
        <v>1.9697583576394178</v>
      </c>
      <c r="BF27" s="11">
        <f>$B80</f>
        <v>0.19110566071071389</v>
      </c>
      <c r="BG27" s="11">
        <f>$B81</f>
        <v>-0.5612436554665996</v>
      </c>
      <c r="BH27" s="11">
        <f>$B82</f>
        <v>-0.26093359070871813</v>
      </c>
      <c r="BI27" s="11">
        <f>$B83</f>
        <v>1.5941271942047808</v>
      </c>
      <c r="BJ27" s="11">
        <f>$B84</f>
        <v>-0.45575102443553095</v>
      </c>
      <c r="BK27" s="11">
        <f>$B85</f>
        <v>-1.6217372105931003</v>
      </c>
      <c r="BL27" s="11">
        <f>$B86</f>
        <v>-0.16648381487132125</v>
      </c>
      <c r="BM27" s="11">
        <f>$B87</f>
        <v>-0.77340613557174853</v>
      </c>
    </row>
    <row r="28" spans="1:65" x14ac:dyDescent="0.25">
      <c r="A28" s="28">
        <v>25</v>
      </c>
      <c r="B28" s="51">
        <v>0.91282792071345331</v>
      </c>
      <c r="C28" s="30">
        <f t="shared" si="0"/>
        <v>0.46792803754580975</v>
      </c>
      <c r="D28" s="30">
        <f t="shared" si="1"/>
        <v>0.46792803754580975</v>
      </c>
      <c r="E28" s="30">
        <f t="shared" si="2"/>
        <v>0.21895664832147274</v>
      </c>
      <c r="F28" s="31">
        <f t="shared" si="4"/>
        <v>-0.98529976536085506</v>
      </c>
      <c r="G28" s="37">
        <f t="shared" si="3"/>
        <v>-0.66923051483464724</v>
      </c>
      <c r="H28" s="31">
        <f t="shared" si="6"/>
        <v>-3.3273117318611933E-2</v>
      </c>
      <c r="I28" s="37">
        <f t="shared" si="5"/>
        <v>-0.22375055372492506</v>
      </c>
      <c r="J28" s="31">
        <f t="shared" si="8"/>
        <v>1.4741093116231374</v>
      </c>
      <c r="K28" s="37">
        <f t="shared" si="7"/>
        <v>0.48159594808082368</v>
      </c>
      <c r="L28" s="31">
        <f t="shared" si="10"/>
        <v>-1.2502988655571063</v>
      </c>
      <c r="M28" s="37">
        <f t="shared" si="9"/>
        <v>-0.7932310237408845</v>
      </c>
      <c r="N28" s="31">
        <f t="shared" si="12"/>
        <v>-0.7047093934333315</v>
      </c>
      <c r="O28" s="37">
        <f t="shared" si="11"/>
        <v>-0.53793441274435227</v>
      </c>
      <c r="P28" s="31">
        <f t="shared" si="14"/>
        <v>-0.49706423167895553</v>
      </c>
      <c r="Q28" s="37">
        <f t="shared" si="13"/>
        <v>-0.44077141969874489</v>
      </c>
      <c r="R28" s="31">
        <f t="shared" si="16"/>
        <v>0.65890422566451157</v>
      </c>
      <c r="S28" s="37">
        <f t="shared" si="15"/>
        <v>0.10013863201084078</v>
      </c>
      <c r="T28" s="31">
        <f t="shared" si="21"/>
        <v>-0.10821194923119437</v>
      </c>
      <c r="U28" s="37">
        <f t="shared" si="17"/>
        <v>-0.25881653427775508</v>
      </c>
      <c r="V28" s="31">
        <f t="shared" si="23"/>
        <v>1.2462281082824522</v>
      </c>
      <c r="W28" s="37">
        <f t="shared" si="22"/>
        <v>0.37496394380803927</v>
      </c>
      <c r="X28" s="31">
        <f t="shared" si="25"/>
        <v>-0.63485724244673691</v>
      </c>
      <c r="Y28" s="37">
        <f t="shared" si="24"/>
        <v>-0.50524863281484145</v>
      </c>
      <c r="Z28" s="31">
        <f t="shared" si="27"/>
        <v>0.29238101796913474</v>
      </c>
      <c r="AA28" s="37">
        <f t="shared" si="26"/>
        <v>-7.1367853281052135E-2</v>
      </c>
      <c r="AB28" s="31">
        <f t="shared" si="29"/>
        <v>1.4222136011031812</v>
      </c>
      <c r="AC28" s="37">
        <f t="shared" si="28"/>
        <v>0.45731249010017516</v>
      </c>
      <c r="BB28" s="11">
        <f>$B88</f>
        <v>0.25029045376405612</v>
      </c>
      <c r="BC28" s="11">
        <f>$B89</f>
        <v>1.0532331295043185</v>
      </c>
      <c r="BD28" s="11">
        <f>$B90</f>
        <v>-1.062303531312591</v>
      </c>
      <c r="BE28" s="11">
        <f>$B91</f>
        <v>2.0124735205170801</v>
      </c>
      <c r="BF28" s="11">
        <f>$B92</f>
        <v>1.8620213874574529</v>
      </c>
      <c r="BG28" s="11">
        <f>$B93</f>
        <v>0.21731776294757171</v>
      </c>
      <c r="BH28" s="11">
        <f>$B94</f>
        <v>1.4425717447483943</v>
      </c>
      <c r="BI28" s="11">
        <f>$B95</f>
        <v>0.13930927854031838</v>
      </c>
      <c r="BJ28" s="11">
        <f>$B96</f>
        <v>1.0738106621801737</v>
      </c>
      <c r="BK28" s="11">
        <f>$B97</f>
        <v>1.0065605215864273</v>
      </c>
      <c r="BL28" s="11">
        <f>$B98</f>
        <v>1.2336275267462404</v>
      </c>
      <c r="BM28" s="11">
        <f>$B99</f>
        <v>0.49801550448431869</v>
      </c>
    </row>
    <row r="29" spans="1:65" x14ac:dyDescent="0.25">
      <c r="A29" s="28">
        <v>26</v>
      </c>
      <c r="B29" s="51">
        <v>0.76748222844445546</v>
      </c>
      <c r="C29" s="30">
        <f t="shared" si="0"/>
        <v>0.3225823452768119</v>
      </c>
      <c r="D29" s="30">
        <f t="shared" si="1"/>
        <v>0.3225823452768119</v>
      </c>
      <c r="E29" s="30">
        <f t="shared" si="2"/>
        <v>0.10405936948428829</v>
      </c>
      <c r="F29" s="31">
        <f t="shared" si="4"/>
        <v>0.91282792071345331</v>
      </c>
      <c r="G29" s="37">
        <f t="shared" si="3"/>
        <v>0.15094532377230341</v>
      </c>
      <c r="H29" s="31">
        <f t="shared" si="6"/>
        <v>-0.98529976536085506</v>
      </c>
      <c r="I29" s="37">
        <f t="shared" si="5"/>
        <v>-0.46135715683639517</v>
      </c>
      <c r="J29" s="31">
        <f t="shared" si="8"/>
        <v>-3.3273117318611933E-2</v>
      </c>
      <c r="K29" s="37">
        <f t="shared" si="7"/>
        <v>-0.15425016794490642</v>
      </c>
      <c r="L29" s="31">
        <f t="shared" si="10"/>
        <v>1.4741093116231374</v>
      </c>
      <c r="M29" s="37">
        <f t="shared" si="9"/>
        <v>0.33200479121218035</v>
      </c>
      <c r="N29" s="31">
        <f t="shared" si="12"/>
        <v>-1.2502988655571063</v>
      </c>
      <c r="O29" s="37">
        <f t="shared" si="11"/>
        <v>-0.54684118807394677</v>
      </c>
      <c r="P29" s="31">
        <f t="shared" si="14"/>
        <v>-0.7047093934333315</v>
      </c>
      <c r="Q29" s="37">
        <f t="shared" si="13"/>
        <v>-0.37084365659792173</v>
      </c>
      <c r="R29" s="31">
        <f t="shared" si="16"/>
        <v>-0.49706423167895553</v>
      </c>
      <c r="S29" s="37">
        <f t="shared" si="15"/>
        <v>-0.30386099333381217</v>
      </c>
      <c r="T29" s="31">
        <f t="shared" si="21"/>
        <v>0.65890422566451157</v>
      </c>
      <c r="U29" s="37">
        <f t="shared" si="17"/>
        <v>6.9034022702061784E-2</v>
      </c>
      <c r="V29" s="31">
        <f t="shared" si="23"/>
        <v>-0.10821194923119437</v>
      </c>
      <c r="W29" s="37">
        <f t="shared" si="22"/>
        <v>-0.17842411209557207</v>
      </c>
      <c r="X29" s="31">
        <f t="shared" si="25"/>
        <v>1.2462281082824522</v>
      </c>
      <c r="Y29" s="37">
        <f t="shared" si="24"/>
        <v>0.25849433819404005</v>
      </c>
      <c r="Z29" s="31">
        <f t="shared" si="27"/>
        <v>-0.63485724244673691</v>
      </c>
      <c r="AA29" s="37">
        <f t="shared" si="26"/>
        <v>-0.34831058591003605</v>
      </c>
      <c r="AB29" s="31">
        <f t="shared" si="29"/>
        <v>0.29238101796913474</v>
      </c>
      <c r="AC29" s="37">
        <f t="shared" si="28"/>
        <v>-4.9199893234692905E-2</v>
      </c>
      <c r="BB29" s="11">
        <f>$B100</f>
        <v>0.77032139223796026</v>
      </c>
      <c r="BC29" s="11">
        <f>$B101</f>
        <v>-0.25260860002847996</v>
      </c>
      <c r="BD29" s="11">
        <f>$B102</f>
        <v>0.44054689868788932</v>
      </c>
      <c r="BE29" s="11">
        <f>$B103</f>
        <v>0.22530161223149497</v>
      </c>
      <c r="BF29" s="11"/>
      <c r="BG29" s="11"/>
      <c r="BH29" s="11"/>
      <c r="BI29" s="11"/>
      <c r="BJ29" s="11"/>
      <c r="BK29" s="11"/>
      <c r="BL29" s="11"/>
      <c r="BM29" s="11"/>
    </row>
    <row r="30" spans="1:65" x14ac:dyDescent="0.25">
      <c r="A30" s="28">
        <v>27</v>
      </c>
      <c r="B30" s="51">
        <v>0.7680311624143602</v>
      </c>
      <c r="C30" s="30">
        <f t="shared" si="0"/>
        <v>0.32313127924671664</v>
      </c>
      <c r="D30" s="30">
        <f t="shared" si="1"/>
        <v>0.32313127924671664</v>
      </c>
      <c r="E30" s="30">
        <f t="shared" si="2"/>
        <v>0.10441382362761957</v>
      </c>
      <c r="F30" s="31">
        <f t="shared" si="4"/>
        <v>0.76748222844445546</v>
      </c>
      <c r="G30" s="37">
        <f t="shared" si="3"/>
        <v>0.10423644589170226</v>
      </c>
      <c r="H30" s="31">
        <f t="shared" si="6"/>
        <v>0.91282792071345331</v>
      </c>
      <c r="I30" s="37">
        <f t="shared" si="5"/>
        <v>0.15120218536758315</v>
      </c>
      <c r="J30" s="31">
        <f t="shared" si="8"/>
        <v>-0.98529976536085506</v>
      </c>
      <c r="K30" s="37">
        <f t="shared" si="7"/>
        <v>-0.46214224200721832</v>
      </c>
      <c r="L30" s="31">
        <f t="shared" si="10"/>
        <v>-3.3273117318611933E-2</v>
      </c>
      <c r="M30" s="37">
        <f t="shared" si="9"/>
        <v>-0.15451265334836459</v>
      </c>
      <c r="N30" s="31">
        <f t="shared" si="12"/>
        <v>1.4741093116231374</v>
      </c>
      <c r="O30" s="37">
        <f t="shared" si="11"/>
        <v>0.3325697592296058</v>
      </c>
      <c r="P30" s="31">
        <f t="shared" si="14"/>
        <v>-1.2502988655571063</v>
      </c>
      <c r="Q30" s="37">
        <f t="shared" si="13"/>
        <v>-0.54777174025286179</v>
      </c>
      <c r="R30" s="31">
        <f t="shared" si="16"/>
        <v>-0.7047093934333315</v>
      </c>
      <c r="S30" s="37">
        <f t="shared" si="15"/>
        <v>-0.37147471618196559</v>
      </c>
      <c r="T30" s="31">
        <f t="shared" si="21"/>
        <v>-0.49706423167895553</v>
      </c>
      <c r="U30" s="37">
        <f t="shared" si="17"/>
        <v>-0.30437806943488271</v>
      </c>
      <c r="V30" s="31">
        <f t="shared" si="23"/>
        <v>0.65890422566451157</v>
      </c>
      <c r="W30" s="37">
        <f t="shared" si="22"/>
        <v>6.9151496955365446E-2</v>
      </c>
      <c r="X30" s="31">
        <f t="shared" si="25"/>
        <v>-0.10821194923119437</v>
      </c>
      <c r="Y30" s="37">
        <f t="shared" si="24"/>
        <v>-0.17872773396953204</v>
      </c>
      <c r="Z30" s="31">
        <f t="shared" si="27"/>
        <v>1.2462281082824522</v>
      </c>
      <c r="AA30" s="37">
        <f t="shared" si="26"/>
        <v>0.25893421447784903</v>
      </c>
      <c r="AB30" s="31">
        <f t="shared" si="29"/>
        <v>-0.63485724244673691</v>
      </c>
      <c r="AC30" s="37">
        <f t="shared" si="28"/>
        <v>-0.34890330127553248</v>
      </c>
    </row>
    <row r="31" spans="1:65" x14ac:dyDescent="0.25">
      <c r="A31" s="28">
        <v>28</v>
      </c>
      <c r="B31" s="51">
        <v>1.3672362152528299</v>
      </c>
      <c r="C31" s="30">
        <f t="shared" si="0"/>
        <v>0.92233633208518628</v>
      </c>
      <c r="D31" s="30">
        <f t="shared" si="1"/>
        <v>0.92233633208518628</v>
      </c>
      <c r="E31" s="30">
        <f t="shared" si="2"/>
        <v>0.85070430948435505</v>
      </c>
      <c r="F31" s="31">
        <f t="shared" si="4"/>
        <v>0.7680311624143602</v>
      </c>
      <c r="G31" s="37">
        <f t="shared" si="3"/>
        <v>0.29803571888241071</v>
      </c>
      <c r="H31" s="31">
        <f t="shared" si="6"/>
        <v>0.76748222844445546</v>
      </c>
      <c r="I31" s="37">
        <f t="shared" si="5"/>
        <v>0.29752941713805181</v>
      </c>
      <c r="J31" s="31">
        <f t="shared" si="8"/>
        <v>0.91282792071345331</v>
      </c>
      <c r="K31" s="37">
        <f t="shared" si="7"/>
        <v>0.4315870298298215</v>
      </c>
      <c r="L31" s="31">
        <f t="shared" si="10"/>
        <v>-0.98529976536085506</v>
      </c>
      <c r="M31" s="37">
        <f t="shared" si="9"/>
        <v>-1.319125097973298</v>
      </c>
      <c r="N31" s="31">
        <f t="shared" si="12"/>
        <v>-3.3273117318611933E-2</v>
      </c>
      <c r="O31" s="37">
        <f t="shared" si="11"/>
        <v>-0.44103633137066089</v>
      </c>
      <c r="P31" s="31">
        <f t="shared" si="14"/>
        <v>1.4741093116231374</v>
      </c>
      <c r="Q31" s="37">
        <f t="shared" si="13"/>
        <v>0.94927724918913114</v>
      </c>
      <c r="R31" s="31">
        <f t="shared" si="16"/>
        <v>-1.2502988655571063</v>
      </c>
      <c r="S31" s="37">
        <f t="shared" si="15"/>
        <v>-1.5635433960541831</v>
      </c>
      <c r="T31" s="31">
        <f t="shared" si="21"/>
        <v>-0.7047093934333315</v>
      </c>
      <c r="U31" s="37">
        <f t="shared" si="17"/>
        <v>-1.0603264035112479</v>
      </c>
      <c r="V31" s="31">
        <f t="shared" si="23"/>
        <v>-0.49706423167895553</v>
      </c>
      <c r="W31" s="37">
        <f t="shared" si="22"/>
        <v>-0.86880772664348138</v>
      </c>
      <c r="X31" s="31">
        <f t="shared" si="25"/>
        <v>0.65890422566451157</v>
      </c>
      <c r="Y31" s="37">
        <f t="shared" si="24"/>
        <v>0.1973839803088632</v>
      </c>
      <c r="Z31" s="31">
        <f t="shared" si="27"/>
        <v>-0.10821194923119437</v>
      </c>
      <c r="AA31" s="37">
        <f t="shared" si="26"/>
        <v>-0.5101551387276605</v>
      </c>
      <c r="AB31" s="31">
        <f t="shared" si="29"/>
        <v>1.2462281082824522</v>
      </c>
      <c r="AC31" s="37">
        <f t="shared" si="28"/>
        <v>0.73909413594872497</v>
      </c>
    </row>
    <row r="32" spans="1:65" x14ac:dyDescent="0.25">
      <c r="A32" s="28">
        <v>29</v>
      </c>
      <c r="B32" s="51">
        <v>1.1337082060027779</v>
      </c>
      <c r="C32" s="30">
        <f t="shared" si="0"/>
        <v>0.68880832283513427</v>
      </c>
      <c r="D32" s="30">
        <f t="shared" si="1"/>
        <v>0.68880832283513427</v>
      </c>
      <c r="E32" s="30">
        <f t="shared" si="2"/>
        <v>0.47445690560695053</v>
      </c>
      <c r="F32" s="31">
        <f t="shared" si="4"/>
        <v>1.3672362152528299</v>
      </c>
      <c r="G32" s="37">
        <f t="shared" si="3"/>
        <v>0.63531294199350663</v>
      </c>
      <c r="H32" s="31">
        <f t="shared" si="6"/>
        <v>0.7680311624143602</v>
      </c>
      <c r="I32" s="37">
        <f t="shared" si="5"/>
        <v>0.22257551451350233</v>
      </c>
      <c r="J32" s="31">
        <f t="shared" si="8"/>
        <v>0.76748222844445546</v>
      </c>
      <c r="K32" s="37">
        <f t="shared" si="7"/>
        <v>0.22219740422634501</v>
      </c>
      <c r="L32" s="31">
        <f t="shared" si="10"/>
        <v>0.91282792071345331</v>
      </c>
      <c r="M32" s="37">
        <f t="shared" si="9"/>
        <v>0.32231272674946493</v>
      </c>
      <c r="N32" s="31">
        <f t="shared" si="12"/>
        <v>-0.98529976536085506</v>
      </c>
      <c r="O32" s="37">
        <f t="shared" si="11"/>
        <v>-0.98513342122231373</v>
      </c>
      <c r="P32" s="31">
        <f t="shared" si="14"/>
        <v>-3.3273117318611933E-2</v>
      </c>
      <c r="Q32" s="37">
        <f t="shared" si="13"/>
        <v>-0.32936954248998151</v>
      </c>
      <c r="R32" s="31">
        <f t="shared" si="16"/>
        <v>1.4741093116231374</v>
      </c>
      <c r="S32" s="37">
        <f t="shared" si="15"/>
        <v>0.70892802026053581</v>
      </c>
      <c r="T32" s="31">
        <f t="shared" si="21"/>
        <v>-1.2502988655571063</v>
      </c>
      <c r="U32" s="37">
        <f t="shared" si="17"/>
        <v>-1.1676670069813133</v>
      </c>
      <c r="V32" s="31">
        <f t="shared" si="23"/>
        <v>-0.7047093934333315</v>
      </c>
      <c r="W32" s="37">
        <f t="shared" si="22"/>
        <v>-0.7918604377312296</v>
      </c>
      <c r="X32" s="31">
        <f t="shared" si="25"/>
        <v>-0.49706423167895553</v>
      </c>
      <c r="Y32" s="37">
        <f t="shared" si="24"/>
        <v>-0.64883272211836773</v>
      </c>
      <c r="Z32" s="31">
        <f t="shared" si="27"/>
        <v>0.65890422566451157</v>
      </c>
      <c r="AA32" s="37">
        <f t="shared" si="26"/>
        <v>0.14740797223470331</v>
      </c>
      <c r="AB32" s="31">
        <f t="shared" si="29"/>
        <v>-0.10821194923119437</v>
      </c>
      <c r="AC32" s="37">
        <f t="shared" si="28"/>
        <v>-0.38098803361491146</v>
      </c>
    </row>
    <row r="33" spans="1:29" x14ac:dyDescent="0.25">
      <c r="A33" s="28">
        <v>30</v>
      </c>
      <c r="B33" s="51">
        <v>1.9282192061930734</v>
      </c>
      <c r="C33" s="30">
        <f t="shared" si="0"/>
        <v>1.4833193230254298</v>
      </c>
      <c r="D33" s="30">
        <f t="shared" si="1"/>
        <v>1.4833193230254298</v>
      </c>
      <c r="E33" s="30">
        <f t="shared" si="2"/>
        <v>2.2002362140606193</v>
      </c>
      <c r="F33" s="31">
        <f t="shared" si="4"/>
        <v>1.1337082060027779</v>
      </c>
      <c r="G33" s="37">
        <f t="shared" si="3"/>
        <v>1.021722695122093</v>
      </c>
      <c r="H33" s="31">
        <f t="shared" si="6"/>
        <v>1.3672362152528299</v>
      </c>
      <c r="I33" s="37">
        <f t="shared" si="5"/>
        <v>1.3681193037103565</v>
      </c>
      <c r="J33" s="31">
        <f t="shared" si="8"/>
        <v>0.7680311624143602</v>
      </c>
      <c r="K33" s="37">
        <f t="shared" si="7"/>
        <v>0.47930687038058084</v>
      </c>
      <c r="L33" s="31">
        <f t="shared" si="10"/>
        <v>0.76748222844445546</v>
      </c>
      <c r="M33" s="37">
        <f t="shared" si="9"/>
        <v>0.4784926260159561</v>
      </c>
      <c r="N33" s="31">
        <f t="shared" si="12"/>
        <v>0.91282792071345331</v>
      </c>
      <c r="O33" s="37">
        <f t="shared" si="11"/>
        <v>0.69408669987706839</v>
      </c>
      <c r="P33" s="31">
        <f t="shared" si="14"/>
        <v>-0.98529976536085506</v>
      </c>
      <c r="Q33" s="37">
        <f t="shared" si="13"/>
        <v>-2.1214427744465003</v>
      </c>
      <c r="R33" s="31">
        <f t="shared" si="16"/>
        <v>-3.3273117318611933E-2</v>
      </c>
      <c r="S33" s="37">
        <f t="shared" si="15"/>
        <v>-0.70928325137031101</v>
      </c>
      <c r="T33" s="31">
        <f t="shared" si="21"/>
        <v>1.4741093116231374</v>
      </c>
      <c r="U33" s="37">
        <f t="shared" si="17"/>
        <v>1.5266462326679926</v>
      </c>
      <c r="V33" s="31">
        <f t="shared" si="23"/>
        <v>-1.2502988655571063</v>
      </c>
      <c r="W33" s="37">
        <f t="shared" si="22"/>
        <v>-2.5145210603519517</v>
      </c>
      <c r="X33" s="31">
        <f t="shared" si="25"/>
        <v>-0.7047093934333315</v>
      </c>
      <c r="Y33" s="37">
        <f t="shared" si="24"/>
        <v>-1.7052376539115124</v>
      </c>
      <c r="Z33" s="31">
        <f t="shared" si="27"/>
        <v>-0.49706423167895553</v>
      </c>
      <c r="AA33" s="37">
        <f t="shared" si="26"/>
        <v>-1.3972335731485057</v>
      </c>
      <c r="AB33" s="31">
        <f t="shared" si="29"/>
        <v>0.65890422566451157</v>
      </c>
      <c r="AC33" s="37">
        <f t="shared" si="28"/>
        <v>0.31743677643695645</v>
      </c>
    </row>
    <row r="34" spans="1:29" x14ac:dyDescent="0.25">
      <c r="A34" s="28">
        <v>31</v>
      </c>
      <c r="B34" s="51">
        <v>0.74352114146900672</v>
      </c>
      <c r="C34" s="30">
        <f t="shared" si="0"/>
        <v>0.29862125830136316</v>
      </c>
      <c r="D34" s="30">
        <f t="shared" si="1"/>
        <v>0.29862125830136316</v>
      </c>
      <c r="E34" s="30">
        <f t="shared" si="2"/>
        <v>8.9174655909489448E-2</v>
      </c>
      <c r="F34" s="31">
        <f t="shared" si="4"/>
        <v>1.9282192061930734</v>
      </c>
      <c r="G34" s="37">
        <f t="shared" si="3"/>
        <v>0.44295068270457999</v>
      </c>
      <c r="H34" s="31">
        <f t="shared" si="6"/>
        <v>1.1337082060027779</v>
      </c>
      <c r="I34" s="37">
        <f t="shared" si="5"/>
        <v>0.20569280809347937</v>
      </c>
      <c r="J34" s="31">
        <f t="shared" si="8"/>
        <v>1.3672362152528299</v>
      </c>
      <c r="K34" s="37">
        <f t="shared" si="7"/>
        <v>0.27542923606434228</v>
      </c>
      <c r="L34" s="31">
        <f t="shared" si="10"/>
        <v>0.7680311624143602</v>
      </c>
      <c r="M34" s="37">
        <f t="shared" si="9"/>
        <v>9.6493869205183672E-2</v>
      </c>
      <c r="N34" s="31">
        <f t="shared" si="12"/>
        <v>0.76748222844445546</v>
      </c>
      <c r="O34" s="37">
        <f t="shared" si="11"/>
        <v>9.6329945852366358E-2</v>
      </c>
      <c r="P34" s="31">
        <f t="shared" si="14"/>
        <v>0.91282792071345331</v>
      </c>
      <c r="Q34" s="37">
        <f t="shared" si="13"/>
        <v>0.1397332593664172</v>
      </c>
      <c r="R34" s="31">
        <f t="shared" si="16"/>
        <v>-0.98529976536085506</v>
      </c>
      <c r="S34" s="37">
        <f t="shared" si="15"/>
        <v>-0.42708801866574758</v>
      </c>
      <c r="T34" s="31">
        <f t="shared" si="21"/>
        <v>-3.3273117318611933E-2</v>
      </c>
      <c r="U34" s="37">
        <f t="shared" si="17"/>
        <v>-0.14279262309094395</v>
      </c>
      <c r="V34" s="31">
        <f t="shared" si="23"/>
        <v>1.4741093116231374</v>
      </c>
      <c r="W34" s="37">
        <f t="shared" si="22"/>
        <v>0.30734381458100635</v>
      </c>
      <c r="X34" s="31">
        <f t="shared" si="25"/>
        <v>-1.2502988655571063</v>
      </c>
      <c r="Y34" s="37">
        <f t="shared" si="24"/>
        <v>-0.50622238341508119</v>
      </c>
      <c r="Z34" s="31">
        <f t="shared" si="27"/>
        <v>-0.7047093934333315</v>
      </c>
      <c r="AA34" s="37">
        <f t="shared" si="26"/>
        <v>-0.34329776873350304</v>
      </c>
      <c r="AB34" s="31">
        <f t="shared" si="29"/>
        <v>-0.49706423167895553</v>
      </c>
      <c r="AC34" s="37">
        <f t="shared" si="28"/>
        <v>-0.2812905092502212</v>
      </c>
    </row>
    <row r="35" spans="1:29" x14ac:dyDescent="0.25">
      <c r="A35" s="28">
        <v>32</v>
      </c>
      <c r="B35" s="51">
        <v>0.42747415529734933</v>
      </c>
      <c r="C35" s="30">
        <f t="shared" si="0"/>
        <v>1.7425727870294228E-2</v>
      </c>
      <c r="D35" s="30">
        <f t="shared" si="1"/>
        <v>-1.7425727870294228E-2</v>
      </c>
      <c r="E35" s="30">
        <f t="shared" si="2"/>
        <v>3.0365599180954899E-4</v>
      </c>
      <c r="F35" s="31">
        <f t="shared" si="4"/>
        <v>0.74352114146900672</v>
      </c>
      <c r="G35" s="37">
        <f t="shared" si="3"/>
        <v>-5.2036927834443955E-3</v>
      </c>
      <c r="H35" s="31">
        <f t="shared" si="6"/>
        <v>1.9282192061930734</v>
      </c>
      <c r="I35" s="37">
        <f t="shared" si="5"/>
        <v>-2.5847918867790198E-2</v>
      </c>
      <c r="J35" s="31">
        <f t="shared" si="8"/>
        <v>1.1337082060027779</v>
      </c>
      <c r="K35" s="37">
        <f t="shared" si="7"/>
        <v>-1.2002986388518823E-2</v>
      </c>
      <c r="L35" s="31">
        <f t="shared" si="10"/>
        <v>1.3672362152528299</v>
      </c>
      <c r="M35" s="37">
        <f t="shared" si="9"/>
        <v>-1.6072381927801783E-2</v>
      </c>
      <c r="N35" s="31">
        <f t="shared" si="12"/>
        <v>0.7680311624143602</v>
      </c>
      <c r="O35" s="37">
        <f t="shared" si="11"/>
        <v>-5.6307977385333368E-3</v>
      </c>
      <c r="P35" s="31">
        <f t="shared" si="14"/>
        <v>0.76748222844445546</v>
      </c>
      <c r="Q35" s="37">
        <f t="shared" si="13"/>
        <v>-5.6212321645550166E-3</v>
      </c>
      <c r="R35" s="31">
        <f t="shared" si="16"/>
        <v>0.91282792071345331</v>
      </c>
      <c r="S35" s="37">
        <f t="shared" si="15"/>
        <v>-8.1539866451541005E-3</v>
      </c>
      <c r="T35" s="31">
        <f t="shared" si="21"/>
        <v>-0.98529976536085506</v>
      </c>
      <c r="U35" s="37">
        <f t="shared" si="17"/>
        <v>2.4922269875448069E-2</v>
      </c>
      <c r="V35" s="31">
        <f t="shared" si="23"/>
        <v>-3.3273117318611933E-2</v>
      </c>
      <c r="W35" s="37">
        <f t="shared" si="22"/>
        <v>8.3325125813955569E-3</v>
      </c>
      <c r="X35" s="31">
        <f t="shared" si="25"/>
        <v>1.4741093116231374</v>
      </c>
      <c r="Y35" s="37">
        <f t="shared" si="24"/>
        <v>-1.7934723421806492E-2</v>
      </c>
      <c r="Z35" s="31">
        <f t="shared" si="27"/>
        <v>-1.2502988655571063</v>
      </c>
      <c r="AA35" s="37">
        <f t="shared" si="26"/>
        <v>2.9540072081340775E-2</v>
      </c>
      <c r="AB35" s="31">
        <f t="shared" si="29"/>
        <v>-0.7047093934333315</v>
      </c>
      <c r="AC35" s="37">
        <f t="shared" si="28"/>
        <v>2.0032778411214397E-2</v>
      </c>
    </row>
    <row r="36" spans="1:29" x14ac:dyDescent="0.25">
      <c r="A36" s="28">
        <v>33</v>
      </c>
      <c r="B36" s="51">
        <v>-0.54010336788274405</v>
      </c>
      <c r="C36" s="30">
        <f t="shared" ref="C36:C59" si="30">ABS(B36-$AF$4)</f>
        <v>0.98500325105038766</v>
      </c>
      <c r="D36" s="30">
        <f t="shared" ref="D36:D59" si="31">B36-$AF$4</f>
        <v>-0.98500325105038766</v>
      </c>
      <c r="E36" s="30">
        <f t="shared" ref="E36:E59" si="32">(B36-$AF$4)^2</f>
        <v>0.97023140457983303</v>
      </c>
      <c r="F36" s="31">
        <f t="shared" si="4"/>
        <v>0.42747415529734933</v>
      </c>
      <c r="G36" s="37">
        <f t="shared" si="3"/>
        <v>1.7164398604159161E-2</v>
      </c>
      <c r="H36" s="31">
        <f t="shared" si="6"/>
        <v>0.74352114146900672</v>
      </c>
      <c r="I36" s="37">
        <f t="shared" si="5"/>
        <v>-0.29414291025960027</v>
      </c>
      <c r="J36" s="31">
        <f t="shared" si="8"/>
        <v>1.9282192061930734</v>
      </c>
      <c r="K36" s="37">
        <f t="shared" si="7"/>
        <v>-1.4610743555259085</v>
      </c>
      <c r="L36" s="31">
        <f t="shared" si="10"/>
        <v>1.1337082060027779</v>
      </c>
      <c r="M36" s="37">
        <f t="shared" si="9"/>
        <v>-0.67847843734317226</v>
      </c>
      <c r="N36" s="31">
        <f t="shared" si="12"/>
        <v>1.3672362152528299</v>
      </c>
      <c r="O36" s="37">
        <f t="shared" si="11"/>
        <v>-0.90850428566579844</v>
      </c>
      <c r="P36" s="31">
        <f t="shared" si="14"/>
        <v>0.7680311624143602</v>
      </c>
      <c r="Q36" s="37">
        <f t="shared" si="13"/>
        <v>-0.31828536057408657</v>
      </c>
      <c r="R36" s="31">
        <f t="shared" si="16"/>
        <v>0.76748222844445546</v>
      </c>
      <c r="S36" s="37">
        <f t="shared" si="15"/>
        <v>-0.3177446588291184</v>
      </c>
      <c r="T36" s="31">
        <f t="shared" si="21"/>
        <v>0.91282792071345331</v>
      </c>
      <c r="U36" s="37">
        <f t="shared" si="17"/>
        <v>-0.46091063824025047</v>
      </c>
      <c r="V36" s="31">
        <f t="shared" si="23"/>
        <v>-0.98529976536085506</v>
      </c>
      <c r="W36" s="37">
        <f t="shared" si="22"/>
        <v>1.408751303451693</v>
      </c>
      <c r="X36" s="31">
        <f t="shared" si="25"/>
        <v>-3.3273117318611933E-2</v>
      </c>
      <c r="Y36" s="37">
        <f t="shared" si="24"/>
        <v>0.47100196004348027</v>
      </c>
      <c r="Z36" s="31">
        <f t="shared" si="27"/>
        <v>1.4741093116231374</v>
      </c>
      <c r="AA36" s="37">
        <f t="shared" si="26"/>
        <v>-1.0137746330403727</v>
      </c>
      <c r="AB36" s="31">
        <f t="shared" si="29"/>
        <v>-1.2502988655571063</v>
      </c>
      <c r="AC36" s="37">
        <f t="shared" si="28"/>
        <v>1.669776278670428</v>
      </c>
    </row>
    <row r="37" spans="1:29" x14ac:dyDescent="0.25">
      <c r="A37" s="28">
        <v>34</v>
      </c>
      <c r="B37" s="51">
        <v>1.1401149286428072</v>
      </c>
      <c r="C37" s="30">
        <f t="shared" si="30"/>
        <v>0.69521504547516355</v>
      </c>
      <c r="D37" s="30">
        <f t="shared" si="31"/>
        <v>0.69521504547516355</v>
      </c>
      <c r="E37" s="30">
        <f t="shared" si="32"/>
        <v>0.4833239594550337</v>
      </c>
      <c r="F37" s="31">
        <f t="shared" si="4"/>
        <v>-0.54010336788274405</v>
      </c>
      <c r="G37" s="37">
        <f t="shared" ref="G37:G59" si="33">$D37*(F37-$AF$4)</f>
        <v>-0.68478907997217919</v>
      </c>
      <c r="H37" s="31">
        <f t="shared" si="6"/>
        <v>0.42747415529734933</v>
      </c>
      <c r="I37" s="37">
        <f t="shared" si="5"/>
        <v>-1.2114628193784427E-2</v>
      </c>
      <c r="J37" s="31">
        <f t="shared" si="8"/>
        <v>0.74352114146900672</v>
      </c>
      <c r="K37" s="37">
        <f t="shared" si="7"/>
        <v>0.20760599166983273</v>
      </c>
      <c r="L37" s="31">
        <f t="shared" si="10"/>
        <v>1.9282192061930734</v>
      </c>
      <c r="M37" s="37">
        <f t="shared" si="9"/>
        <v>1.0312259106113131</v>
      </c>
      <c r="N37" s="31">
        <f t="shared" si="12"/>
        <v>1.1337082060027779</v>
      </c>
      <c r="O37" s="37">
        <f t="shared" si="11"/>
        <v>0.478869909483499</v>
      </c>
      <c r="P37" s="31">
        <f t="shared" si="14"/>
        <v>1.3672362152528299</v>
      </c>
      <c r="Q37" s="37">
        <f t="shared" si="13"/>
        <v>0.6412220950539983</v>
      </c>
      <c r="R37" s="31">
        <f t="shared" si="16"/>
        <v>0.7680311624143602</v>
      </c>
      <c r="S37" s="37">
        <f t="shared" si="15"/>
        <v>0.22464572699595389</v>
      </c>
      <c r="T37" s="31">
        <f t="shared" si="21"/>
        <v>0.76748222844445546</v>
      </c>
      <c r="U37" s="37">
        <f t="shared" si="17"/>
        <v>0.22426409984110368</v>
      </c>
      <c r="V37" s="31">
        <f t="shared" si="23"/>
        <v>0.91282792071345331</v>
      </c>
      <c r="W37" s="37">
        <f t="shared" si="22"/>
        <v>0.32531061190151417</v>
      </c>
      <c r="X37" s="31">
        <f t="shared" si="25"/>
        <v>-0.98529976536085506</v>
      </c>
      <c r="Y37" s="37">
        <f t="shared" si="24"/>
        <v>-0.99429631369030314</v>
      </c>
      <c r="Z37" s="31">
        <f t="shared" si="27"/>
        <v>-3.3273117318611933E-2</v>
      </c>
      <c r="AA37" s="37">
        <f t="shared" si="26"/>
        <v>-0.33243306427804753</v>
      </c>
      <c r="AB37" s="31">
        <f t="shared" si="29"/>
        <v>1.4741093116231374</v>
      </c>
      <c r="AC37" s="37">
        <f t="shared" si="28"/>
        <v>0.71552187960715319</v>
      </c>
    </row>
    <row r="38" spans="1:29" x14ac:dyDescent="0.25">
      <c r="A38" s="28">
        <v>35</v>
      </c>
      <c r="B38" s="51">
        <v>0.75840072756914001</v>
      </c>
      <c r="C38" s="30">
        <f t="shared" si="30"/>
        <v>0.31350084440149645</v>
      </c>
      <c r="D38" s="30">
        <f t="shared" si="31"/>
        <v>0.31350084440149645</v>
      </c>
      <c r="E38" s="30">
        <f t="shared" si="32"/>
        <v>9.8282779440451287E-2</v>
      </c>
      <c r="F38" s="31">
        <f t="shared" si="4"/>
        <v>1.1401149286428072</v>
      </c>
      <c r="G38" s="37">
        <f t="shared" si="33"/>
        <v>0.21795050379708852</v>
      </c>
      <c r="H38" s="31">
        <f t="shared" si="6"/>
        <v>-0.54010336788274405</v>
      </c>
      <c r="I38" s="37">
        <f t="shared" ref="I38:I59" si="34">$D38*(H38-$AF$4)</f>
        <v>-0.3087993509425157</v>
      </c>
      <c r="J38" s="31">
        <f t="shared" si="8"/>
        <v>0.42747415529734933</v>
      </c>
      <c r="K38" s="37">
        <f t="shared" si="7"/>
        <v>-5.4629804016479303E-3</v>
      </c>
      <c r="L38" s="31">
        <f t="shared" si="10"/>
        <v>0.74352114146900672</v>
      </c>
      <c r="M38" s="37">
        <f t="shared" si="9"/>
        <v>9.3618016633714732E-2</v>
      </c>
      <c r="N38" s="31">
        <f t="shared" si="12"/>
        <v>1.9282192061930734</v>
      </c>
      <c r="O38" s="37">
        <f t="shared" si="11"/>
        <v>0.46502186028552833</v>
      </c>
      <c r="P38" s="31">
        <f t="shared" si="14"/>
        <v>1.1337082060027779</v>
      </c>
      <c r="Q38" s="37">
        <f t="shared" si="13"/>
        <v>0.21594199083959317</v>
      </c>
      <c r="R38" s="31">
        <f t="shared" si="16"/>
        <v>1.3672362152528299</v>
      </c>
      <c r="S38" s="37">
        <f t="shared" si="15"/>
        <v>0.28915321893088491</v>
      </c>
      <c r="T38" s="31">
        <f t="shared" si="21"/>
        <v>0.7680311624143602</v>
      </c>
      <c r="U38" s="37">
        <f t="shared" si="17"/>
        <v>0.10130192889638141</v>
      </c>
      <c r="V38" s="31">
        <f t="shared" si="23"/>
        <v>0.76748222844445546</v>
      </c>
      <c r="W38" s="37">
        <f t="shared" si="22"/>
        <v>0.10112983763329561</v>
      </c>
      <c r="X38" s="31">
        <f t="shared" si="25"/>
        <v>0.91282792071345331</v>
      </c>
      <c r="Y38" s="37">
        <f t="shared" si="24"/>
        <v>0.1466958348897465</v>
      </c>
      <c r="Z38" s="31">
        <f t="shared" si="27"/>
        <v>-0.98529976536085506</v>
      </c>
      <c r="AA38" s="37">
        <f t="shared" si="26"/>
        <v>-0.44836879747640779</v>
      </c>
      <c r="AB38" s="31">
        <f t="shared" si="29"/>
        <v>-3.3273117318611933E-2</v>
      </c>
      <c r="AC38" s="37">
        <f t="shared" si="28"/>
        <v>-0.14990763942243826</v>
      </c>
    </row>
    <row r="39" spans="1:29" x14ac:dyDescent="0.25">
      <c r="A39" s="28">
        <v>36</v>
      </c>
      <c r="B39" s="51">
        <v>1.2262917933668529</v>
      </c>
      <c r="C39" s="30">
        <f t="shared" si="30"/>
        <v>0.78139191019920928</v>
      </c>
      <c r="D39" s="30">
        <f t="shared" si="31"/>
        <v>0.78139191019920928</v>
      </c>
      <c r="E39" s="30">
        <f t="shared" si="32"/>
        <v>0.61057331732476916</v>
      </c>
      <c r="F39" s="31">
        <f t="shared" si="4"/>
        <v>0.75840072756914001</v>
      </c>
      <c r="G39" s="37">
        <f t="shared" si="33"/>
        <v>0.24496702365595038</v>
      </c>
      <c r="H39" s="31">
        <f t="shared" si="6"/>
        <v>1.1401149286428072</v>
      </c>
      <c r="I39" s="37">
        <f t="shared" si="34"/>
        <v>0.54323541238306816</v>
      </c>
      <c r="J39" s="31">
        <f t="shared" si="8"/>
        <v>-0.54010336788274405</v>
      </c>
      <c r="K39" s="37">
        <f t="shared" ref="K39:K59" si="35">$D39*(J39-$AF$4)</f>
        <v>-0.76967357189069374</v>
      </c>
      <c r="L39" s="31">
        <f t="shared" si="10"/>
        <v>0.42747415529734933</v>
      </c>
      <c r="M39" s="37">
        <f t="shared" si="9"/>
        <v>-1.3616322787180805E-2</v>
      </c>
      <c r="N39" s="31">
        <f t="shared" si="12"/>
        <v>0.74352114146900672</v>
      </c>
      <c r="O39" s="37">
        <f t="shared" si="11"/>
        <v>0.23334023545019364</v>
      </c>
      <c r="P39" s="31">
        <f t="shared" si="14"/>
        <v>1.9282192061930734</v>
      </c>
      <c r="Q39" s="37">
        <f t="shared" si="13"/>
        <v>1.1590537192542385</v>
      </c>
      <c r="R39" s="31">
        <f t="shared" si="16"/>
        <v>1.1337082060027779</v>
      </c>
      <c r="S39" s="37">
        <f t="shared" si="15"/>
        <v>0.53822925114125919</v>
      </c>
      <c r="T39" s="31">
        <f t="shared" si="21"/>
        <v>1.3672362152528299</v>
      </c>
      <c r="U39" s="37">
        <f t="shared" si="17"/>
        <v>0.7207061483741759</v>
      </c>
      <c r="V39" s="31">
        <f t="shared" si="23"/>
        <v>0.7680311624143602</v>
      </c>
      <c r="W39" s="37">
        <f t="shared" si="22"/>
        <v>0.25249216753570602</v>
      </c>
      <c r="X39" s="31">
        <f t="shared" si="25"/>
        <v>0.76748222844445546</v>
      </c>
      <c r="Y39" s="37">
        <f t="shared" si="24"/>
        <v>0.25206323497238892</v>
      </c>
      <c r="Z39" s="31">
        <f t="shared" si="27"/>
        <v>0.91282792071345331</v>
      </c>
      <c r="AA39" s="37">
        <f t="shared" si="26"/>
        <v>0.36563518309368759</v>
      </c>
      <c r="AB39" s="31">
        <f t="shared" si="29"/>
        <v>-0.98529976536085506</v>
      </c>
      <c r="AC39" s="37">
        <f t="shared" si="28"/>
        <v>-1.1175464353299214</v>
      </c>
    </row>
    <row r="40" spans="1:29" x14ac:dyDescent="0.25">
      <c r="A40" s="28">
        <v>37</v>
      </c>
      <c r="B40" s="51">
        <v>1.1354034154552854</v>
      </c>
      <c r="C40" s="30">
        <f t="shared" si="30"/>
        <v>0.69050353228764183</v>
      </c>
      <c r="D40" s="30">
        <f t="shared" si="31"/>
        <v>0.69050353228764183</v>
      </c>
      <c r="E40" s="30">
        <f t="shared" si="32"/>
        <v>0.47679512810171043</v>
      </c>
      <c r="F40" s="31">
        <f t="shared" si="4"/>
        <v>1.2262917933668529</v>
      </c>
      <c r="G40" s="37">
        <f t="shared" si="33"/>
        <v>0.53955387409354183</v>
      </c>
      <c r="H40" s="31">
        <f t="shared" si="6"/>
        <v>0.75840072756914001</v>
      </c>
      <c r="I40" s="37">
        <f t="shared" si="34"/>
        <v>0.21647344043439168</v>
      </c>
      <c r="J40" s="31">
        <f t="shared" si="8"/>
        <v>1.1401149286428072</v>
      </c>
      <c r="K40" s="37">
        <f t="shared" si="35"/>
        <v>0.48004844460011398</v>
      </c>
      <c r="L40" s="31">
        <f t="shared" si="10"/>
        <v>-0.54010336788274405</v>
      </c>
      <c r="M40" s="37">
        <f t="shared" ref="M40:M59" si="36">$D40*(L40-$AF$4)</f>
        <v>-0.68014822416510357</v>
      </c>
      <c r="N40" s="31">
        <f t="shared" si="12"/>
        <v>0.42747415529734933</v>
      </c>
      <c r="O40" s="37">
        <f t="shared" si="11"/>
        <v>-1.203252664712137E-2</v>
      </c>
      <c r="P40" s="31">
        <f t="shared" si="14"/>
        <v>0.74352114146900672</v>
      </c>
      <c r="Q40" s="37">
        <f t="shared" si="13"/>
        <v>0.20619903367327155</v>
      </c>
      <c r="R40" s="31">
        <f t="shared" si="16"/>
        <v>1.9282192061930734</v>
      </c>
      <c r="S40" s="37">
        <f t="shared" si="15"/>
        <v>1.024237232059573</v>
      </c>
      <c r="T40" s="31">
        <f t="shared" si="21"/>
        <v>1.1337082060027779</v>
      </c>
      <c r="U40" s="37">
        <f t="shared" si="17"/>
        <v>0.47562457998678653</v>
      </c>
      <c r="V40" s="31">
        <f t="shared" si="23"/>
        <v>1.3672362152528299</v>
      </c>
      <c r="W40" s="37">
        <f t="shared" si="22"/>
        <v>0.63687649526204859</v>
      </c>
      <c r="X40" s="31">
        <f t="shared" si="25"/>
        <v>0.7680311624143602</v>
      </c>
      <c r="Y40" s="37">
        <f t="shared" si="24"/>
        <v>0.22312328971248221</v>
      </c>
      <c r="Z40" s="31">
        <f t="shared" si="27"/>
        <v>0.76748222844445546</v>
      </c>
      <c r="AA40" s="37">
        <f t="shared" si="26"/>
        <v>0.22274424886727032</v>
      </c>
      <c r="AB40" s="31">
        <f t="shared" si="29"/>
        <v>0.91282792071345331</v>
      </c>
      <c r="AC40" s="37">
        <f t="shared" si="28"/>
        <v>0.32310596278180592</v>
      </c>
    </row>
    <row r="41" spans="1:29" x14ac:dyDescent="0.25">
      <c r="A41" s="28">
        <v>38</v>
      </c>
      <c r="B41" s="51">
        <v>1.3767976521188252</v>
      </c>
      <c r="C41" s="30">
        <f t="shared" si="30"/>
        <v>0.93189776895118159</v>
      </c>
      <c r="D41" s="30">
        <f t="shared" si="31"/>
        <v>0.93189776895118159</v>
      </c>
      <c r="E41" s="30">
        <f t="shared" si="32"/>
        <v>0.8684334517761898</v>
      </c>
      <c r="F41" s="31">
        <f t="shared" si="4"/>
        <v>1.1354034154552854</v>
      </c>
      <c r="G41" s="37">
        <f t="shared" si="33"/>
        <v>0.64347870119176365</v>
      </c>
      <c r="H41" s="31">
        <f t="shared" si="6"/>
        <v>1.2262917933668529</v>
      </c>
      <c r="I41" s="37">
        <f t="shared" si="34"/>
        <v>0.72817737779114522</v>
      </c>
      <c r="J41" s="31">
        <f t="shared" si="8"/>
        <v>0.75840072756914001</v>
      </c>
      <c r="K41" s="37">
        <f t="shared" si="35"/>
        <v>0.29215073746206605</v>
      </c>
      <c r="L41" s="31">
        <f t="shared" si="10"/>
        <v>1.1401149286428072</v>
      </c>
      <c r="M41" s="37">
        <f t="shared" si="36"/>
        <v>0.64786934981959921</v>
      </c>
      <c r="N41" s="31">
        <f t="shared" si="12"/>
        <v>-0.54010336788274405</v>
      </c>
      <c r="O41" s="37">
        <f t="shared" ref="O41:O59" si="37">$D41*(N41-$AF$4)</f>
        <v>-0.91792233206351692</v>
      </c>
      <c r="P41" s="31">
        <f t="shared" si="14"/>
        <v>0.42747415529734933</v>
      </c>
      <c r="Q41" s="37">
        <f t="shared" si="13"/>
        <v>-1.6238996924677614E-2</v>
      </c>
      <c r="R41" s="31">
        <f t="shared" si="16"/>
        <v>0.74352114146900672</v>
      </c>
      <c r="S41" s="37">
        <f t="shared" si="15"/>
        <v>0.27828448437243486</v>
      </c>
      <c r="T41" s="31">
        <f t="shared" si="21"/>
        <v>1.9282192061930734</v>
      </c>
      <c r="U41" s="37">
        <f t="shared" si="17"/>
        <v>1.3823019677695751</v>
      </c>
      <c r="V41" s="31">
        <f t="shared" si="23"/>
        <v>1.1337082060027779</v>
      </c>
      <c r="W41" s="37">
        <f t="shared" si="22"/>
        <v>0.64189893928506681</v>
      </c>
      <c r="X41" s="31">
        <f t="shared" si="25"/>
        <v>1.3672362152528299</v>
      </c>
      <c r="Y41" s="37">
        <f t="shared" si="24"/>
        <v>0.85952317009280121</v>
      </c>
      <c r="Z41" s="31">
        <f t="shared" si="27"/>
        <v>0.7680311624143602</v>
      </c>
      <c r="AA41" s="37">
        <f t="shared" si="26"/>
        <v>0.30112531820835647</v>
      </c>
      <c r="AB41" s="31">
        <f t="shared" si="29"/>
        <v>0.76748222844445546</v>
      </c>
      <c r="AC41" s="37">
        <f t="shared" si="28"/>
        <v>0.30061376786650074</v>
      </c>
    </row>
    <row r="42" spans="1:29" x14ac:dyDescent="0.25">
      <c r="A42" s="28">
        <v>39</v>
      </c>
      <c r="B42" s="51">
        <v>-0.42204121538324246</v>
      </c>
      <c r="C42" s="30">
        <f t="shared" si="30"/>
        <v>0.86694109855088608</v>
      </c>
      <c r="D42" s="30">
        <f t="shared" si="31"/>
        <v>-0.86694109855088608</v>
      </c>
      <c r="E42" s="30">
        <f t="shared" si="32"/>
        <v>0.75158686835661714</v>
      </c>
      <c r="F42" s="31">
        <f t="shared" si="4"/>
        <v>1.3767976521188252</v>
      </c>
      <c r="G42" s="37">
        <f t="shared" si="33"/>
        <v>-0.80790047555165723</v>
      </c>
      <c r="H42" s="31">
        <f t="shared" si="6"/>
        <v>1.1354034154552854</v>
      </c>
      <c r="I42" s="37">
        <f t="shared" si="34"/>
        <v>-0.5986258908347154</v>
      </c>
      <c r="J42" s="31">
        <f t="shared" si="8"/>
        <v>1.2262917933668529</v>
      </c>
      <c r="K42" s="37">
        <f t="shared" si="35"/>
        <v>-0.67742076102687787</v>
      </c>
      <c r="L42" s="31">
        <f t="shared" si="10"/>
        <v>0.75840072756914001</v>
      </c>
      <c r="M42" s="37">
        <f t="shared" si="36"/>
        <v>-0.27178676644206373</v>
      </c>
      <c r="N42" s="31">
        <f t="shared" si="12"/>
        <v>1.1401149286428072</v>
      </c>
      <c r="O42" s="37">
        <f t="shared" si="37"/>
        <v>-0.60271049525334253</v>
      </c>
      <c r="P42" s="31">
        <f t="shared" si="14"/>
        <v>-0.54010336788274405</v>
      </c>
      <c r="Q42" s="37">
        <f t="shared" ref="Q42:Q59" si="38">$D42*(P42-$AF$4)</f>
        <v>0.85393980054181728</v>
      </c>
      <c r="R42" s="31">
        <f t="shared" si="16"/>
        <v>0.42747415529734933</v>
      </c>
      <c r="S42" s="37">
        <f t="shared" si="15"/>
        <v>1.510707966292167E-2</v>
      </c>
      <c r="T42" s="31">
        <f t="shared" si="21"/>
        <v>0.74352114146900672</v>
      </c>
      <c r="U42" s="37">
        <f t="shared" si="17"/>
        <v>-0.25888704172243171</v>
      </c>
      <c r="V42" s="31">
        <f t="shared" si="23"/>
        <v>1.9282192061930734</v>
      </c>
      <c r="W42" s="37">
        <f t="shared" si="22"/>
        <v>-1.2859504834054227</v>
      </c>
      <c r="X42" s="31">
        <f t="shared" si="25"/>
        <v>1.1337082060027779</v>
      </c>
      <c r="Y42" s="37">
        <f t="shared" si="24"/>
        <v>-0.59715624408968471</v>
      </c>
      <c r="Z42" s="31">
        <f t="shared" si="27"/>
        <v>1.3672362152528299</v>
      </c>
      <c r="AA42" s="37">
        <f t="shared" si="26"/>
        <v>-0.79961127297132628</v>
      </c>
      <c r="AB42" s="31">
        <f t="shared" si="29"/>
        <v>0.7680311624143602</v>
      </c>
      <c r="AC42" s="37">
        <f t="shared" si="28"/>
        <v>-0.28013578620630164</v>
      </c>
    </row>
    <row r="43" spans="1:29" x14ac:dyDescent="0.25">
      <c r="A43" s="28">
        <v>40</v>
      </c>
      <c r="B43" s="51">
        <v>1.1074845533028408</v>
      </c>
      <c r="C43" s="30">
        <f t="shared" si="30"/>
        <v>0.66258467013519717</v>
      </c>
      <c r="D43" s="30">
        <f t="shared" si="31"/>
        <v>0.66258467013519717</v>
      </c>
      <c r="E43" s="30">
        <f t="shared" si="32"/>
        <v>0.43901844509816806</v>
      </c>
      <c r="F43" s="31">
        <f t="shared" si="4"/>
        <v>-0.42204121538324246</v>
      </c>
      <c r="G43" s="37">
        <f t="shared" si="33"/>
        <v>-0.57442188180998432</v>
      </c>
      <c r="H43" s="31">
        <f t="shared" si="6"/>
        <v>1.3767976521188252</v>
      </c>
      <c r="I43" s="37">
        <f t="shared" si="34"/>
        <v>0.61746117584024485</v>
      </c>
      <c r="J43" s="31">
        <f t="shared" si="8"/>
        <v>1.1354034154552854</v>
      </c>
      <c r="K43" s="37">
        <f t="shared" si="35"/>
        <v>0.45751705516799562</v>
      </c>
      <c r="L43" s="31">
        <f t="shared" si="10"/>
        <v>1.2262917933668529</v>
      </c>
      <c r="M43" s="37">
        <f t="shared" si="36"/>
        <v>0.51773830106565466</v>
      </c>
      <c r="N43" s="31">
        <f t="shared" si="12"/>
        <v>0.75840072756914001</v>
      </c>
      <c r="O43" s="37">
        <f t="shared" si="37"/>
        <v>0.2077208535748713</v>
      </c>
      <c r="P43" s="31">
        <f t="shared" si="14"/>
        <v>1.1401149286428072</v>
      </c>
      <c r="Q43" s="37">
        <f t="shared" si="38"/>
        <v>0.46063883157918734</v>
      </c>
      <c r="R43" s="31">
        <f t="shared" si="16"/>
        <v>-0.54010336788274405</v>
      </c>
      <c r="S43" s="37">
        <f t="shared" ref="S43:S59" si="39">$D43*(R43-$AF$4)</f>
        <v>-0.65264805417931793</v>
      </c>
      <c r="T43" s="31">
        <f t="shared" si="21"/>
        <v>0.42747415529734933</v>
      </c>
      <c r="U43" s="37">
        <f t="shared" si="17"/>
        <v>-1.1546020152804613E-2</v>
      </c>
      <c r="V43" s="31">
        <f t="shared" si="23"/>
        <v>0.74352114146900672</v>
      </c>
      <c r="W43" s="37">
        <f t="shared" si="22"/>
        <v>0.19786186792696622</v>
      </c>
      <c r="X43" s="31">
        <f t="shared" si="25"/>
        <v>1.9282192061930734</v>
      </c>
      <c r="Y43" s="37">
        <f t="shared" si="24"/>
        <v>0.98282464435196837</v>
      </c>
      <c r="Z43" s="31">
        <f t="shared" si="27"/>
        <v>1.1337082060027779</v>
      </c>
      <c r="AA43" s="37">
        <f t="shared" si="26"/>
        <v>0.45639383537209582</v>
      </c>
      <c r="AB43" s="31">
        <f t="shared" si="29"/>
        <v>1.3672362152528299</v>
      </c>
      <c r="AC43" s="37">
        <f t="shared" si="28"/>
        <v>0.61112591434837082</v>
      </c>
    </row>
    <row r="44" spans="1:29" x14ac:dyDescent="0.25">
      <c r="A44" s="28">
        <v>41</v>
      </c>
      <c r="B44" s="51">
        <v>0.70563198031652363</v>
      </c>
      <c r="C44" s="30">
        <f t="shared" si="30"/>
        <v>0.26073209714888007</v>
      </c>
      <c r="D44" s="30">
        <f t="shared" si="31"/>
        <v>0.26073209714888007</v>
      </c>
      <c r="E44" s="30">
        <f t="shared" si="32"/>
        <v>6.798122648365304E-2</v>
      </c>
      <c r="F44" s="31">
        <f t="shared" si="4"/>
        <v>1.1074845533028408</v>
      </c>
      <c r="G44" s="37">
        <f t="shared" si="33"/>
        <v>0.17275709058304889</v>
      </c>
      <c r="H44" s="31">
        <f t="shared" si="6"/>
        <v>-0.42204121538324246</v>
      </c>
      <c r="I44" s="37">
        <f t="shared" si="34"/>
        <v>-0.22603937072972644</v>
      </c>
      <c r="J44" s="31">
        <f t="shared" si="8"/>
        <v>1.3767976521188252</v>
      </c>
      <c r="K44" s="37">
        <f t="shared" si="35"/>
        <v>0.24297565962700407</v>
      </c>
      <c r="L44" s="31">
        <f t="shared" si="10"/>
        <v>1.1354034154552854</v>
      </c>
      <c r="M44" s="37">
        <f t="shared" si="36"/>
        <v>0.18003643406206626</v>
      </c>
      <c r="N44" s="31">
        <f t="shared" si="12"/>
        <v>1.2262917933668529</v>
      </c>
      <c r="O44" s="37">
        <f t="shared" si="37"/>
        <v>0.20373395144140921</v>
      </c>
      <c r="P44" s="31">
        <f t="shared" si="14"/>
        <v>0.75840072756914001</v>
      </c>
      <c r="Q44" s="37">
        <f t="shared" si="38"/>
        <v>8.173973261874691E-2</v>
      </c>
      <c r="R44" s="31">
        <f t="shared" si="16"/>
        <v>1.1401149286428072</v>
      </c>
      <c r="S44" s="37">
        <f t="shared" si="39"/>
        <v>0.18126487677619341</v>
      </c>
      <c r="T44" s="31">
        <f t="shared" si="21"/>
        <v>-0.54010336788274405</v>
      </c>
      <c r="U44" s="37">
        <f t="shared" si="17"/>
        <v>-0.25682196334483237</v>
      </c>
      <c r="V44" s="31">
        <f t="shared" si="23"/>
        <v>0.42747415529734933</v>
      </c>
      <c r="W44" s="37">
        <f t="shared" si="22"/>
        <v>-4.5434465719675016E-3</v>
      </c>
      <c r="X44" s="31">
        <f t="shared" si="25"/>
        <v>0.74352114146900672</v>
      </c>
      <c r="Y44" s="37">
        <f t="shared" si="24"/>
        <v>7.7860146930151822E-2</v>
      </c>
      <c r="Z44" s="31">
        <f t="shared" si="27"/>
        <v>1.9282192061930734</v>
      </c>
      <c r="AA44" s="37">
        <f t="shared" si="26"/>
        <v>0.38674895783387736</v>
      </c>
      <c r="AB44" s="31">
        <f t="shared" si="29"/>
        <v>1.1337082060027779</v>
      </c>
      <c r="AC44" s="37">
        <f t="shared" si="28"/>
        <v>0.17959443854640739</v>
      </c>
    </row>
    <row r="45" spans="1:29" x14ac:dyDescent="0.25">
      <c r="A45" s="28">
        <v>42</v>
      </c>
      <c r="B45" s="51">
        <v>-0.19664951240866468</v>
      </c>
      <c r="C45" s="30">
        <f t="shared" si="30"/>
        <v>0.6415493955763083</v>
      </c>
      <c r="D45" s="30">
        <f t="shared" si="31"/>
        <v>-0.6415493955763083</v>
      </c>
      <c r="E45" s="30">
        <f t="shared" si="32"/>
        <v>0.41158562696432649</v>
      </c>
      <c r="F45" s="31">
        <f t="shared" si="4"/>
        <v>0.70563198031652363</v>
      </c>
      <c r="G45" s="37">
        <f t="shared" si="33"/>
        <v>-0.1672725193332073</v>
      </c>
      <c r="H45" s="31">
        <f t="shared" si="6"/>
        <v>1.1074845533028408</v>
      </c>
      <c r="I45" s="37">
        <f t="shared" si="34"/>
        <v>-0.42508079464336335</v>
      </c>
      <c r="J45" s="31">
        <f t="shared" si="8"/>
        <v>-0.42204121538324246</v>
      </c>
      <c r="K45" s="37">
        <f t="shared" si="35"/>
        <v>0.55618553777558166</v>
      </c>
      <c r="L45" s="31">
        <f t="shared" si="10"/>
        <v>1.3767976521188252</v>
      </c>
      <c r="M45" s="37">
        <f t="shared" si="36"/>
        <v>-0.59785845040954078</v>
      </c>
      <c r="N45" s="31">
        <f t="shared" si="12"/>
        <v>1.1354034154552854</v>
      </c>
      <c r="O45" s="37">
        <f t="shared" si="37"/>
        <v>-0.44299212378244252</v>
      </c>
      <c r="P45" s="31">
        <f t="shared" si="14"/>
        <v>1.2262917933668529</v>
      </c>
      <c r="Q45" s="37">
        <f t="shared" si="38"/>
        <v>-0.50130150769651971</v>
      </c>
      <c r="R45" s="31">
        <f t="shared" si="16"/>
        <v>0.75840072756914001</v>
      </c>
      <c r="S45" s="37">
        <f t="shared" si="39"/>
        <v>-0.20112627723844231</v>
      </c>
      <c r="T45" s="31">
        <f t="shared" si="21"/>
        <v>1.1401149286428072</v>
      </c>
      <c r="U45" s="37">
        <f t="shared" si="17"/>
        <v>-0.44601479222014684</v>
      </c>
      <c r="V45" s="31">
        <f t="shared" si="23"/>
        <v>-0.54010336788274405</v>
      </c>
      <c r="W45" s="37">
        <f t="shared" si="22"/>
        <v>0.63192824035207484</v>
      </c>
      <c r="X45" s="31">
        <f t="shared" si="25"/>
        <v>0.42747415529734933</v>
      </c>
      <c r="Y45" s="37">
        <f t="shared" si="24"/>
        <v>1.1179465182664492E-2</v>
      </c>
      <c r="Z45" s="31">
        <f t="shared" si="27"/>
        <v>0.74352114146900672</v>
      </c>
      <c r="AA45" s="37">
        <f t="shared" si="26"/>
        <v>-0.19158028776947617</v>
      </c>
      <c r="AB45" s="31">
        <f t="shared" si="29"/>
        <v>1.9282192061930734</v>
      </c>
      <c r="AC45" s="37">
        <f t="shared" si="28"/>
        <v>-0.95162261513362334</v>
      </c>
    </row>
    <row r="46" spans="1:29" x14ac:dyDescent="0.25">
      <c r="A46" s="28">
        <v>43</v>
      </c>
      <c r="B46" s="51">
        <v>2.440830772633336</v>
      </c>
      <c r="C46" s="30">
        <f t="shared" si="30"/>
        <v>1.9959308894656924</v>
      </c>
      <c r="D46" s="30">
        <f t="shared" si="31"/>
        <v>1.9959308894656924</v>
      </c>
      <c r="E46" s="30">
        <f t="shared" si="32"/>
        <v>3.9837401155233101</v>
      </c>
      <c r="F46" s="31">
        <f t="shared" si="4"/>
        <v>-0.19664951240866468</v>
      </c>
      <c r="G46" s="37">
        <f t="shared" si="33"/>
        <v>-1.2804882557487984</v>
      </c>
      <c r="H46" s="31">
        <f t="shared" si="6"/>
        <v>0.70563198031652363</v>
      </c>
      <c r="I46" s="37">
        <f t="shared" si="34"/>
        <v>0.52040324657461956</v>
      </c>
      <c r="J46" s="31">
        <f t="shared" si="8"/>
        <v>1.1074845533028408</v>
      </c>
      <c r="K46" s="37">
        <f t="shared" si="35"/>
        <v>1.3224732100092764</v>
      </c>
      <c r="L46" s="31">
        <f t="shared" si="10"/>
        <v>-0.42204121538324246</v>
      </c>
      <c r="M46" s="37">
        <f t="shared" si="36"/>
        <v>-1.7303545179450346</v>
      </c>
      <c r="N46" s="31">
        <f t="shared" si="12"/>
        <v>1.3767976521188252</v>
      </c>
      <c r="O46" s="37">
        <f t="shared" si="37"/>
        <v>1.8600035428738262</v>
      </c>
      <c r="P46" s="31">
        <f t="shared" si="14"/>
        <v>1.1354034154552854</v>
      </c>
      <c r="Q46" s="37">
        <f t="shared" si="38"/>
        <v>1.3781973293780754</v>
      </c>
      <c r="R46" s="31">
        <f t="shared" si="16"/>
        <v>1.2262917933668529</v>
      </c>
      <c r="S46" s="37">
        <f t="shared" si="39"/>
        <v>1.5596042503452043</v>
      </c>
      <c r="T46" s="31">
        <f t="shared" si="21"/>
        <v>0.75840072756914001</v>
      </c>
      <c r="U46" s="37">
        <f t="shared" si="17"/>
        <v>0.62572601921452442</v>
      </c>
      <c r="V46" s="31">
        <f t="shared" si="23"/>
        <v>1.1401149286428072</v>
      </c>
      <c r="W46" s="37">
        <f t="shared" si="22"/>
        <v>1.387601184085175</v>
      </c>
      <c r="X46" s="31">
        <f t="shared" si="25"/>
        <v>-0.54010336788274405</v>
      </c>
      <c r="Y46" s="37">
        <f t="shared" si="24"/>
        <v>-1.9659984149955989</v>
      </c>
      <c r="Z46" s="31">
        <f t="shared" si="27"/>
        <v>0.42747415529734933</v>
      </c>
      <c r="AA46" s="37">
        <f t="shared" si="26"/>
        <v>-3.4780548527743461E-2</v>
      </c>
      <c r="AB46" s="31">
        <f t="shared" si="29"/>
        <v>0.74352114146900672</v>
      </c>
      <c r="AC46" s="37">
        <f t="shared" si="28"/>
        <v>0.59602739369480406</v>
      </c>
    </row>
    <row r="47" spans="1:29" x14ac:dyDescent="0.25">
      <c r="A47" s="28">
        <v>44</v>
      </c>
      <c r="B47" s="51">
        <v>1.3334167649810205</v>
      </c>
      <c r="C47" s="30">
        <f t="shared" si="30"/>
        <v>0.88851688181337685</v>
      </c>
      <c r="D47" s="30">
        <f t="shared" si="31"/>
        <v>0.88851688181337685</v>
      </c>
      <c r="E47" s="30">
        <f t="shared" si="32"/>
        <v>0.7894622492673663</v>
      </c>
      <c r="F47" s="31">
        <f t="shared" si="4"/>
        <v>2.440830772633336</v>
      </c>
      <c r="G47" s="37">
        <f t="shared" si="33"/>
        <v>1.7734182902230569</v>
      </c>
      <c r="H47" s="31">
        <f t="shared" si="6"/>
        <v>-0.19664951240866468</v>
      </c>
      <c r="I47" s="37">
        <f t="shared" si="34"/>
        <v>-0.57002746848671804</v>
      </c>
      <c r="J47" s="31">
        <f t="shared" si="8"/>
        <v>0.70563198031652363</v>
      </c>
      <c r="K47" s="37">
        <f t="shared" si="35"/>
        <v>0.23166486994738536</v>
      </c>
      <c r="L47" s="31">
        <f t="shared" si="10"/>
        <v>1.1074845533028408</v>
      </c>
      <c r="M47" s="37">
        <f t="shared" si="36"/>
        <v>0.58871766504587031</v>
      </c>
      <c r="N47" s="31">
        <f t="shared" si="12"/>
        <v>-0.42204121538324246</v>
      </c>
      <c r="O47" s="37">
        <f t="shared" si="37"/>
        <v>-0.77029180160029675</v>
      </c>
      <c r="P47" s="31">
        <f t="shared" si="14"/>
        <v>1.3767976521188252</v>
      </c>
      <c r="Q47" s="37">
        <f t="shared" si="38"/>
        <v>0.82800689983734654</v>
      </c>
      <c r="R47" s="31">
        <f t="shared" si="16"/>
        <v>1.1354034154552854</v>
      </c>
      <c r="S47" s="37">
        <f t="shared" si="39"/>
        <v>0.61352404538933791</v>
      </c>
      <c r="T47" s="31">
        <f t="shared" si="21"/>
        <v>1.2262917933668529</v>
      </c>
      <c r="U47" s="37">
        <f t="shared" si="17"/>
        <v>0.69427990352439961</v>
      </c>
      <c r="V47" s="31">
        <f t="shared" si="23"/>
        <v>0.75840072756914001</v>
      </c>
      <c r="W47" s="37">
        <f t="shared" si="22"/>
        <v>0.27855079271347827</v>
      </c>
      <c r="X47" s="31">
        <f t="shared" si="25"/>
        <v>1.1401149286428072</v>
      </c>
      <c r="Y47" s="37">
        <f t="shared" si="24"/>
        <v>0.61771030439533725</v>
      </c>
      <c r="Z47" s="31">
        <f t="shared" si="27"/>
        <v>-0.54010336788274405</v>
      </c>
      <c r="AA47" s="37">
        <f t="shared" si="26"/>
        <v>-0.87519201719932926</v>
      </c>
      <c r="AB47" s="31">
        <f t="shared" si="29"/>
        <v>0.42747415529734933</v>
      </c>
      <c r="AC47" s="37">
        <f t="shared" si="28"/>
        <v>-1.5483053390642283E-2</v>
      </c>
    </row>
    <row r="48" spans="1:29" x14ac:dyDescent="0.25">
      <c r="A48" s="28">
        <v>45</v>
      </c>
      <c r="B48" s="51">
        <v>-1.3344974210375213</v>
      </c>
      <c r="C48" s="30">
        <f t="shared" si="30"/>
        <v>1.779397304205165</v>
      </c>
      <c r="D48" s="30">
        <f t="shared" si="31"/>
        <v>-1.779397304205165</v>
      </c>
      <c r="E48" s="30">
        <f t="shared" si="32"/>
        <v>3.1662547662126084</v>
      </c>
      <c r="F48" s="31">
        <f t="shared" si="4"/>
        <v>1.3334167649810205</v>
      </c>
      <c r="G48" s="37">
        <f t="shared" si="33"/>
        <v>-1.5810245442395019</v>
      </c>
      <c r="H48" s="31">
        <f t="shared" si="6"/>
        <v>2.440830772633336</v>
      </c>
      <c r="I48" s="37">
        <f t="shared" si="34"/>
        <v>-3.5515540440950701</v>
      </c>
      <c r="J48" s="31">
        <f t="shared" si="8"/>
        <v>-0.19664951240866468</v>
      </c>
      <c r="K48" s="37">
        <f t="shared" si="35"/>
        <v>1.1415712650029359</v>
      </c>
      <c r="L48" s="31">
        <f t="shared" si="10"/>
        <v>0.70563198031652363</v>
      </c>
      <c r="M48" s="37">
        <f t="shared" si="36"/>
        <v>-0.46394599078647636</v>
      </c>
      <c r="N48" s="31">
        <f t="shared" si="12"/>
        <v>1.1074845533028408</v>
      </c>
      <c r="O48" s="37">
        <f t="shared" si="37"/>
        <v>-1.1790013758462383</v>
      </c>
      <c r="P48" s="31">
        <f t="shared" si="14"/>
        <v>-0.42204121538324246</v>
      </c>
      <c r="Q48" s="37">
        <f t="shared" si="38"/>
        <v>1.542632653666111</v>
      </c>
      <c r="R48" s="31">
        <f t="shared" si="16"/>
        <v>1.3767976521188252</v>
      </c>
      <c r="S48" s="37">
        <f t="shared" si="39"/>
        <v>-1.6582163778665402</v>
      </c>
      <c r="T48" s="31">
        <f t="shared" si="21"/>
        <v>1.1354034154552854</v>
      </c>
      <c r="U48" s="37">
        <f t="shared" si="17"/>
        <v>-1.2286801238967739</v>
      </c>
      <c r="V48" s="31">
        <f t="shared" si="23"/>
        <v>1.2262917933668529</v>
      </c>
      <c r="W48" s="37">
        <f t="shared" si="22"/>
        <v>-1.3904066585361974</v>
      </c>
      <c r="X48" s="31">
        <f t="shared" si="25"/>
        <v>0.75840072756914001</v>
      </c>
      <c r="Y48" s="37">
        <f t="shared" si="24"/>
        <v>-0.55784255739406563</v>
      </c>
      <c r="Z48" s="31">
        <f t="shared" si="27"/>
        <v>1.1401149286428072</v>
      </c>
      <c r="AA48" s="37">
        <f t="shared" si="26"/>
        <v>-1.2370637777613771</v>
      </c>
      <c r="AB48" s="31">
        <f t="shared" si="29"/>
        <v>-0.54010336788274405</v>
      </c>
      <c r="AC48" s="37">
        <f t="shared" si="28"/>
        <v>1.7527121295523831</v>
      </c>
    </row>
    <row r="49" spans="1:29" x14ac:dyDescent="0.25">
      <c r="A49" s="28">
        <v>46</v>
      </c>
      <c r="B49" s="51">
        <v>1.8521684220151129</v>
      </c>
      <c r="C49" s="30">
        <f t="shared" si="30"/>
        <v>1.4072685388474693</v>
      </c>
      <c r="D49" s="30">
        <f t="shared" si="31"/>
        <v>1.4072685388474693</v>
      </c>
      <c r="E49" s="30">
        <f t="shared" si="32"/>
        <v>1.9804047404298912</v>
      </c>
      <c r="F49" s="31">
        <f t="shared" si="4"/>
        <v>-1.3344974210375213</v>
      </c>
      <c r="G49" s="37">
        <f t="shared" si="33"/>
        <v>-2.5040898443179285</v>
      </c>
      <c r="H49" s="31">
        <f t="shared" si="6"/>
        <v>1.3334167649810205</v>
      </c>
      <c r="I49" s="37">
        <f t="shared" si="34"/>
        <v>1.2503818540108205</v>
      </c>
      <c r="J49" s="31">
        <f t="shared" si="8"/>
        <v>2.440830772633336</v>
      </c>
      <c r="K49" s="37">
        <f t="shared" si="35"/>
        <v>2.8088107464589145</v>
      </c>
      <c r="L49" s="31">
        <f t="shared" si="10"/>
        <v>-0.19664951240866468</v>
      </c>
      <c r="M49" s="37">
        <f t="shared" si="36"/>
        <v>-0.9028322805111485</v>
      </c>
      <c r="N49" s="31">
        <f t="shared" si="12"/>
        <v>0.70563198031652363</v>
      </c>
      <c r="O49" s="37">
        <f t="shared" si="37"/>
        <v>0.36692007738534088</v>
      </c>
      <c r="P49" s="31">
        <f t="shared" si="14"/>
        <v>1.1074845533028408</v>
      </c>
      <c r="Q49" s="37">
        <f t="shared" si="38"/>
        <v>0.93243456060389129</v>
      </c>
      <c r="R49" s="31">
        <f t="shared" si="16"/>
        <v>-0.42204121538324246</v>
      </c>
      <c r="S49" s="37">
        <f t="shared" si="39"/>
        <v>-1.2200189330245252</v>
      </c>
      <c r="T49" s="31">
        <f t="shared" si="21"/>
        <v>1.3767976521188252</v>
      </c>
      <c r="U49" s="37">
        <f t="shared" si="17"/>
        <v>1.3114304116671458</v>
      </c>
      <c r="V49" s="31">
        <f t="shared" si="23"/>
        <v>1.1354034154552854</v>
      </c>
      <c r="W49" s="37">
        <f t="shared" si="22"/>
        <v>0.97172389695144601</v>
      </c>
      <c r="X49" s="31">
        <f t="shared" si="25"/>
        <v>1.2262917933668529</v>
      </c>
      <c r="Y49" s="37">
        <f t="shared" si="24"/>
        <v>1.0996282517332743</v>
      </c>
      <c r="Z49" s="31">
        <f t="shared" si="27"/>
        <v>0.75840072756914001</v>
      </c>
      <c r="AA49" s="37">
        <f t="shared" si="26"/>
        <v>0.44117987522834173</v>
      </c>
      <c r="AB49" s="31">
        <f t="shared" si="29"/>
        <v>1.1401149286428072</v>
      </c>
      <c r="AC49" s="37">
        <f t="shared" si="28"/>
        <v>0.97835426123061031</v>
      </c>
    </row>
    <row r="50" spans="1:29" x14ac:dyDescent="0.25">
      <c r="A50" s="28">
        <v>47</v>
      </c>
      <c r="B50" s="51">
        <v>-9.005681840971802E-2</v>
      </c>
      <c r="C50" s="30">
        <f t="shared" si="30"/>
        <v>0.53495670157736153</v>
      </c>
      <c r="D50" s="30">
        <f t="shared" si="31"/>
        <v>-0.53495670157736153</v>
      </c>
      <c r="E50" s="30">
        <f t="shared" si="32"/>
        <v>0.28617867256253021</v>
      </c>
      <c r="F50" s="31">
        <f t="shared" si="4"/>
        <v>1.8521684220151129</v>
      </c>
      <c r="G50" s="37">
        <f t="shared" si="33"/>
        <v>-0.75282773577543527</v>
      </c>
      <c r="H50" s="31">
        <f t="shared" si="6"/>
        <v>-1.3344974210375213</v>
      </c>
      <c r="I50" s="37">
        <f t="shared" si="34"/>
        <v>0.95190051265324405</v>
      </c>
      <c r="J50" s="31">
        <f t="shared" si="8"/>
        <v>1.3334167649810205</v>
      </c>
      <c r="K50" s="37">
        <f t="shared" si="35"/>
        <v>-0.47531806039068641</v>
      </c>
      <c r="L50" s="31">
        <f t="shared" si="10"/>
        <v>2.440830772633336</v>
      </c>
      <c r="M50" s="37">
        <f t="shared" si="36"/>
        <v>-1.0677366052049362</v>
      </c>
      <c r="N50" s="31">
        <f t="shared" si="12"/>
        <v>-0.19664951240866468</v>
      </c>
      <c r="O50" s="37">
        <f t="shared" si="37"/>
        <v>0.34320114855645184</v>
      </c>
      <c r="P50" s="31">
        <f t="shared" si="14"/>
        <v>0.70563198031652363</v>
      </c>
      <c r="Q50" s="37">
        <f t="shared" si="38"/>
        <v>-0.13948038268611307</v>
      </c>
      <c r="R50" s="31">
        <f t="shared" si="16"/>
        <v>1.1074845533028408</v>
      </c>
      <c r="S50" s="37">
        <f t="shared" si="39"/>
        <v>-0.35445410965124918</v>
      </c>
      <c r="T50" s="31">
        <f t="shared" si="21"/>
        <v>-0.42204121538324246</v>
      </c>
      <c r="U50" s="37">
        <f t="shared" si="17"/>
        <v>0.46377595054263632</v>
      </c>
      <c r="V50" s="31">
        <f t="shared" si="23"/>
        <v>1.3767976521188252</v>
      </c>
      <c r="W50" s="37">
        <f t="shared" si="22"/>
        <v>-0.49852495668542623</v>
      </c>
      <c r="X50" s="31">
        <f t="shared" si="25"/>
        <v>1.1354034154552854</v>
      </c>
      <c r="Y50" s="37">
        <f t="shared" si="24"/>
        <v>-0.36938949206011401</v>
      </c>
      <c r="Z50" s="31">
        <f t="shared" si="27"/>
        <v>1.2262917933668529</v>
      </c>
      <c r="AA50" s="37">
        <f t="shared" si="26"/>
        <v>-0.41801083891940288</v>
      </c>
      <c r="AB50" s="31">
        <f t="shared" si="29"/>
        <v>0.75840072756914001</v>
      </c>
      <c r="AC50" s="37">
        <f t="shared" si="28"/>
        <v>-0.16770937766274219</v>
      </c>
    </row>
    <row r="51" spans="1:29" x14ac:dyDescent="0.25">
      <c r="A51" s="28">
        <v>48</v>
      </c>
      <c r="B51" s="51">
        <v>-1.3921691841557364</v>
      </c>
      <c r="C51" s="30">
        <f t="shared" si="30"/>
        <v>1.83706906732338</v>
      </c>
      <c r="D51" s="30">
        <f t="shared" si="31"/>
        <v>-1.83706906732338</v>
      </c>
      <c r="E51" s="30">
        <f t="shared" si="32"/>
        <v>3.3748227581163937</v>
      </c>
      <c r="F51" s="31">
        <f t="shared" si="4"/>
        <v>-9.005681840971802E-2</v>
      </c>
      <c r="G51" s="37">
        <f t="shared" si="33"/>
        <v>0.98275240882511528</v>
      </c>
      <c r="H51" s="31">
        <f t="shared" si="6"/>
        <v>1.8521684220151129</v>
      </c>
      <c r="I51" s="37">
        <f t="shared" si="34"/>
        <v>-2.5852495021340562</v>
      </c>
      <c r="J51" s="31">
        <f t="shared" si="8"/>
        <v>-1.3344974210375213</v>
      </c>
      <c r="K51" s="37">
        <f t="shared" si="35"/>
        <v>3.2688757460339191</v>
      </c>
      <c r="L51" s="31">
        <f t="shared" si="10"/>
        <v>1.3334167649810205</v>
      </c>
      <c r="M51" s="37">
        <f t="shared" si="36"/>
        <v>-1.6322668793739781</v>
      </c>
      <c r="N51" s="31">
        <f t="shared" si="12"/>
        <v>2.440830772633336</v>
      </c>
      <c r="O51" s="37">
        <f t="shared" si="37"/>
        <v>-3.6666628975526638</v>
      </c>
      <c r="P51" s="31">
        <f t="shared" si="14"/>
        <v>-0.19664951240866468</v>
      </c>
      <c r="Q51" s="37">
        <f t="shared" si="38"/>
        <v>1.1785705497732468</v>
      </c>
      <c r="R51" s="31">
        <f t="shared" si="16"/>
        <v>0.70563198031652363</v>
      </c>
      <c r="S51" s="37">
        <f t="shared" si="39"/>
        <v>-0.47898287053056204</v>
      </c>
      <c r="T51" s="31">
        <f t="shared" si="21"/>
        <v>1.1074845533028408</v>
      </c>
      <c r="U51" s="37">
        <f t="shared" si="17"/>
        <v>-1.2172138019880361</v>
      </c>
      <c r="V51" s="31">
        <f t="shared" si="23"/>
        <v>-0.42204121538324246</v>
      </c>
      <c r="W51" s="37">
        <f t="shared" si="22"/>
        <v>1.5926306753391828</v>
      </c>
      <c r="X51" s="31">
        <f t="shared" si="25"/>
        <v>1.3767976521188252</v>
      </c>
      <c r="Y51" s="37">
        <f t="shared" si="24"/>
        <v>-1.711960565247886</v>
      </c>
      <c r="Z51" s="31">
        <f t="shared" si="27"/>
        <v>1.1354034154552854</v>
      </c>
      <c r="AA51" s="37">
        <f t="shared" si="26"/>
        <v>-1.2685026800431576</v>
      </c>
      <c r="AB51" s="31">
        <f t="shared" si="29"/>
        <v>1.2262917933668529</v>
      </c>
      <c r="AC51" s="37">
        <f t="shared" si="28"/>
        <v>-1.4354709076836958</v>
      </c>
    </row>
    <row r="52" spans="1:29" x14ac:dyDescent="0.25">
      <c r="A52" s="28">
        <v>49</v>
      </c>
      <c r="B52" s="51">
        <v>0.57059392136301867</v>
      </c>
      <c r="C52" s="30">
        <f t="shared" si="30"/>
        <v>0.12569403819537511</v>
      </c>
      <c r="D52" s="30">
        <f t="shared" si="31"/>
        <v>0.12569403819537511</v>
      </c>
      <c r="E52" s="30">
        <f t="shared" si="32"/>
        <v>1.5798991237860417E-2</v>
      </c>
      <c r="F52" s="31">
        <f t="shared" si="4"/>
        <v>-1.3921691841557364</v>
      </c>
      <c r="G52" s="37">
        <f t="shared" si="33"/>
        <v>-0.23090862951568705</v>
      </c>
      <c r="H52" s="31">
        <f t="shared" si="6"/>
        <v>-9.005681840971802E-2</v>
      </c>
      <c r="I52" s="37">
        <f t="shared" si="34"/>
        <v>-6.7240868080936766E-2</v>
      </c>
      <c r="J52" s="31">
        <f t="shared" si="8"/>
        <v>1.8521684220151129</v>
      </c>
      <c r="K52" s="37">
        <f t="shared" si="35"/>
        <v>0.17688526547304353</v>
      </c>
      <c r="L52" s="31">
        <f t="shared" si="10"/>
        <v>-1.3344974210375213</v>
      </c>
      <c r="M52" s="37">
        <f t="shared" si="36"/>
        <v>-0.2236596327195115</v>
      </c>
      <c r="N52" s="31">
        <f t="shared" si="12"/>
        <v>1.3334167649810205</v>
      </c>
      <c r="O52" s="37">
        <f t="shared" si="37"/>
        <v>0.11168127487988619</v>
      </c>
      <c r="P52" s="31">
        <f t="shared" si="14"/>
        <v>2.440830772633336</v>
      </c>
      <c r="Q52" s="37">
        <f t="shared" si="38"/>
        <v>0.25087661345582979</v>
      </c>
      <c r="R52" s="31">
        <f t="shared" si="16"/>
        <v>-0.19664951240866468</v>
      </c>
      <c r="S52" s="37">
        <f t="shared" si="39"/>
        <v>-8.0638934231788306E-2</v>
      </c>
      <c r="T52" s="31">
        <f t="shared" si="21"/>
        <v>0.70563198031652363</v>
      </c>
      <c r="U52" s="37">
        <f t="shared" si="17"/>
        <v>3.2772470177791585E-2</v>
      </c>
      <c r="V52" s="31">
        <f t="shared" si="23"/>
        <v>1.1074845533028408</v>
      </c>
      <c r="W52" s="37">
        <f t="shared" si="22"/>
        <v>8.3282942835643498E-2</v>
      </c>
      <c r="X52" s="31">
        <f t="shared" si="25"/>
        <v>-0.42204121538324246</v>
      </c>
      <c r="Y52" s="37">
        <f t="shared" si="24"/>
        <v>-0.10896932755439553</v>
      </c>
      <c r="Z52" s="31">
        <f t="shared" si="27"/>
        <v>1.3767976521188252</v>
      </c>
      <c r="AA52" s="37">
        <f t="shared" si="26"/>
        <v>0.11713399376473467</v>
      </c>
      <c r="AB52" s="31">
        <f t="shared" si="29"/>
        <v>1.1354034154552854</v>
      </c>
      <c r="AC52" s="37">
        <f t="shared" si="28"/>
        <v>8.679217736140428E-2</v>
      </c>
    </row>
    <row r="53" spans="1:29" x14ac:dyDescent="0.25">
      <c r="A53" s="28">
        <v>50</v>
      </c>
      <c r="B53" s="51">
        <v>0.40414198290636655</v>
      </c>
      <c r="C53" s="30">
        <f t="shared" si="30"/>
        <v>4.0757900261277014E-2</v>
      </c>
      <c r="D53" s="30">
        <f t="shared" si="31"/>
        <v>-4.0757900261277014E-2</v>
      </c>
      <c r="E53" s="30">
        <f t="shared" si="32"/>
        <v>1.6612064337082049E-3</v>
      </c>
      <c r="F53" s="31">
        <f t="shared" si="4"/>
        <v>0.57059392136301867</v>
      </c>
      <c r="G53" s="37">
        <f t="shared" si="33"/>
        <v>-5.1230250722042424E-3</v>
      </c>
      <c r="H53" s="31">
        <f t="shared" si="6"/>
        <v>-1.3921691841557364</v>
      </c>
      <c r="I53" s="37">
        <f t="shared" si="34"/>
        <v>7.4875077819043512E-2</v>
      </c>
      <c r="J53" s="31">
        <f t="shared" si="8"/>
        <v>-9.005681840971802E-2</v>
      </c>
      <c r="K53" s="37">
        <f t="shared" si="35"/>
        <v>2.1803711886991834E-2</v>
      </c>
      <c r="L53" s="31">
        <f t="shared" si="10"/>
        <v>1.8521684220151129</v>
      </c>
      <c r="M53" s="37">
        <f t="shared" si="36"/>
        <v>-5.7357310747178189E-2</v>
      </c>
      <c r="N53" s="31">
        <f t="shared" si="12"/>
        <v>-1.3344974210375213</v>
      </c>
      <c r="O53" s="37">
        <f t="shared" si="37"/>
        <v>7.2524497849979302E-2</v>
      </c>
      <c r="P53" s="31">
        <f t="shared" si="14"/>
        <v>1.3334167649810205</v>
      </c>
      <c r="Q53" s="37">
        <f t="shared" si="38"/>
        <v>-3.6214082449410469E-2</v>
      </c>
      <c r="R53" s="31">
        <f t="shared" si="16"/>
        <v>2.440830772633336</v>
      </c>
      <c r="S53" s="37">
        <f t="shared" si="39"/>
        <v>-8.1349952121244601E-2</v>
      </c>
      <c r="T53" s="31">
        <f t="shared" si="21"/>
        <v>-0.19664951240866468</v>
      </c>
      <c r="U53" s="37">
        <f t="shared" si="17"/>
        <v>2.6148206277581725E-2</v>
      </c>
      <c r="V53" s="31">
        <f t="shared" si="23"/>
        <v>0.70563198031652363</v>
      </c>
      <c r="W53" s="37">
        <f t="shared" si="22"/>
        <v>-1.0626892810507643E-2</v>
      </c>
      <c r="X53" s="31">
        <f t="shared" si="25"/>
        <v>1.1074845533028408</v>
      </c>
      <c r="Y53" s="37">
        <f t="shared" si="24"/>
        <v>-2.7005559900021497E-2</v>
      </c>
      <c r="Z53" s="31">
        <f t="shared" si="27"/>
        <v>-0.42204121538324246</v>
      </c>
      <c r="AA53" s="37">
        <f t="shared" si="26"/>
        <v>3.5334698827138938E-2</v>
      </c>
      <c r="AB53" s="31">
        <f t="shared" si="29"/>
        <v>1.3767976521188252</v>
      </c>
      <c r="AC53" s="37">
        <f t="shared" si="28"/>
        <v>-3.7982196320618833E-2</v>
      </c>
    </row>
    <row r="54" spans="1:29" x14ac:dyDescent="0.25">
      <c r="A54" s="28">
        <v>51</v>
      </c>
      <c r="B54" s="51">
        <v>-0.32145646531453975</v>
      </c>
      <c r="C54" s="30">
        <f t="shared" si="30"/>
        <v>0.76635634848218337</v>
      </c>
      <c r="D54" s="30">
        <f t="shared" si="31"/>
        <v>-0.76635634848218337</v>
      </c>
      <c r="E54" s="30">
        <f t="shared" si="32"/>
        <v>0.58730205285894566</v>
      </c>
      <c r="F54" s="31">
        <f t="shared" si="4"/>
        <v>0.40414198290636655</v>
      </c>
      <c r="G54" s="37">
        <f t="shared" si="33"/>
        <v>3.1235075616033281E-2</v>
      </c>
      <c r="H54" s="31">
        <f t="shared" si="6"/>
        <v>0.57059392136301867</v>
      </c>
      <c r="I54" s="37">
        <f t="shared" si="34"/>
        <v>-9.6326424137387762E-2</v>
      </c>
      <c r="J54" s="31">
        <f t="shared" si="8"/>
        <v>-1.3921691841557364</v>
      </c>
      <c r="K54" s="37">
        <f t="shared" si="35"/>
        <v>1.4078495423435158</v>
      </c>
      <c r="L54" s="31">
        <f t="shared" si="10"/>
        <v>-9.005681840971802E-2</v>
      </c>
      <c r="M54" s="37">
        <f t="shared" si="36"/>
        <v>0.40996746441689985</v>
      </c>
      <c r="N54" s="31">
        <f t="shared" si="12"/>
        <v>1.8521684220151129</v>
      </c>
      <c r="O54" s="37">
        <f t="shared" si="37"/>
        <v>-1.0784691787650043</v>
      </c>
      <c r="P54" s="31">
        <f t="shared" si="14"/>
        <v>-1.3344974210375213</v>
      </c>
      <c r="Q54" s="37">
        <f t="shared" si="38"/>
        <v>1.3636524205497111</v>
      </c>
      <c r="R54" s="31">
        <f t="shared" si="16"/>
        <v>1.3334167649810205</v>
      </c>
      <c r="S54" s="37">
        <f t="shared" si="39"/>
        <v>-0.6809205531112752</v>
      </c>
      <c r="T54" s="31">
        <f t="shared" si="21"/>
        <v>2.440830772633336</v>
      </c>
      <c r="U54" s="37">
        <f t="shared" si="17"/>
        <v>-1.5295943082737244</v>
      </c>
      <c r="V54" s="31">
        <f t="shared" si="23"/>
        <v>-0.19664951240866468</v>
      </c>
      <c r="W54" s="37">
        <f t="shared" si="22"/>
        <v>0.49165545216481144</v>
      </c>
      <c r="X54" s="31">
        <f t="shared" si="25"/>
        <v>0.70563198031652363</v>
      </c>
      <c r="Y54" s="37">
        <f t="shared" si="24"/>
        <v>-0.19981369790311762</v>
      </c>
      <c r="Z54" s="31">
        <f t="shared" si="27"/>
        <v>1.1074845533028408</v>
      </c>
      <c r="AA54" s="37">
        <f t="shared" si="26"/>
        <v>-0.50777596836508165</v>
      </c>
      <c r="AB54" s="31">
        <f t="shared" si="29"/>
        <v>-0.42204121538324246</v>
      </c>
      <c r="AC54" s="37">
        <f t="shared" si="28"/>
        <v>0.66438581463458968</v>
      </c>
    </row>
    <row r="55" spans="1:29" x14ac:dyDescent="0.25">
      <c r="A55" s="28">
        <v>52</v>
      </c>
      <c r="B55" s="51">
        <v>0.56027876532619225</v>
      </c>
      <c r="C55" s="30">
        <f t="shared" si="30"/>
        <v>0.11537888215854869</v>
      </c>
      <c r="D55" s="30">
        <f t="shared" si="31"/>
        <v>0.11537888215854869</v>
      </c>
      <c r="E55" s="30">
        <f t="shared" si="32"/>
        <v>1.3312286448156265E-2</v>
      </c>
      <c r="F55" s="31">
        <f t="shared" si="4"/>
        <v>-0.32145646531453975</v>
      </c>
      <c r="G55" s="37">
        <f t="shared" si="33"/>
        <v>-8.8421338822981504E-2</v>
      </c>
      <c r="H55" s="31">
        <f t="shared" si="6"/>
        <v>0.40414198290636655</v>
      </c>
      <c r="I55" s="37">
        <f t="shared" si="34"/>
        <v>-4.7026009712757616E-3</v>
      </c>
      <c r="J55" s="31">
        <f t="shared" si="8"/>
        <v>0.57059392136301867</v>
      </c>
      <c r="K55" s="37">
        <f t="shared" si="35"/>
        <v>1.4502437620976303E-2</v>
      </c>
      <c r="L55" s="31">
        <f t="shared" si="10"/>
        <v>-1.3921691841557364</v>
      </c>
      <c r="M55" s="37">
        <f t="shared" si="36"/>
        <v>-0.21195897543581921</v>
      </c>
      <c r="N55" s="31">
        <f t="shared" si="12"/>
        <v>-9.005681840971802E-2</v>
      </c>
      <c r="O55" s="37">
        <f t="shared" si="37"/>
        <v>-6.1722706231220295E-2</v>
      </c>
      <c r="P55" s="31">
        <f t="shared" si="14"/>
        <v>1.8521684220151129</v>
      </c>
      <c r="Q55" s="37">
        <f t="shared" si="38"/>
        <v>0.16236907090911515</v>
      </c>
      <c r="R55" s="31">
        <f t="shared" si="16"/>
        <v>-1.3344974210375213</v>
      </c>
      <c r="S55" s="37">
        <f t="shared" si="39"/>
        <v>-0.20530487187512694</v>
      </c>
      <c r="T55" s="31">
        <f t="shared" si="21"/>
        <v>1.3334167649810205</v>
      </c>
      <c r="U55" s="37">
        <f t="shared" si="17"/>
        <v>0.10251608460262675</v>
      </c>
      <c r="V55" s="31">
        <f t="shared" si="23"/>
        <v>2.440830772633336</v>
      </c>
      <c r="W55" s="37">
        <f t="shared" si="22"/>
        <v>0.23028827489226938</v>
      </c>
      <c r="X55" s="31">
        <f t="shared" si="25"/>
        <v>-0.19664951240866468</v>
      </c>
      <c r="Y55" s="37">
        <f t="shared" si="24"/>
        <v>-7.402125211108701E-2</v>
      </c>
      <c r="Z55" s="31">
        <f t="shared" si="27"/>
        <v>0.70563198031652363</v>
      </c>
      <c r="AA55" s="37">
        <f t="shared" si="26"/>
        <v>3.0082977911891903E-2</v>
      </c>
      <c r="AB55" s="31">
        <f t="shared" si="29"/>
        <v>1.1074845533028408</v>
      </c>
      <c r="AC55" s="37">
        <f t="shared" si="28"/>
        <v>7.6448278575589765E-2</v>
      </c>
    </row>
    <row r="56" spans="1:29" x14ac:dyDescent="0.25">
      <c r="A56" s="28">
        <v>53</v>
      </c>
      <c r="B56" s="51">
        <v>0.90547261143267588</v>
      </c>
      <c r="C56" s="30">
        <f t="shared" si="30"/>
        <v>0.46057272826503232</v>
      </c>
      <c r="D56" s="30">
        <f t="shared" si="31"/>
        <v>0.46057272826503232</v>
      </c>
      <c r="E56" s="30">
        <f t="shared" si="32"/>
        <v>0.2121272380214953</v>
      </c>
      <c r="F56" s="31">
        <f t="shared" si="4"/>
        <v>0.56027876532619225</v>
      </c>
      <c r="G56" s="37">
        <f t="shared" si="33"/>
        <v>5.3140366539932433E-2</v>
      </c>
      <c r="H56" s="31">
        <f t="shared" si="6"/>
        <v>-0.32145646531453975</v>
      </c>
      <c r="I56" s="37">
        <f t="shared" si="34"/>
        <v>-0.35296283424366703</v>
      </c>
      <c r="J56" s="31">
        <f t="shared" si="8"/>
        <v>0.40414198290636655</v>
      </c>
      <c r="K56" s="37">
        <f t="shared" si="35"/>
        <v>-1.8771977321690426E-2</v>
      </c>
      <c r="L56" s="31">
        <f t="shared" si="10"/>
        <v>0.57059392136301867</v>
      </c>
      <c r="M56" s="37">
        <f t="shared" si="36"/>
        <v>5.7891246098293096E-2</v>
      </c>
      <c r="N56" s="31">
        <f t="shared" si="12"/>
        <v>-1.3921691841557364</v>
      </c>
      <c r="O56" s="37">
        <f t="shared" si="37"/>
        <v>-0.84610391234842752</v>
      </c>
      <c r="P56" s="31">
        <f t="shared" si="14"/>
        <v>-9.005681840971802E-2</v>
      </c>
      <c r="Q56" s="37">
        <f t="shared" si="38"/>
        <v>-0.24638646754914811</v>
      </c>
      <c r="R56" s="31">
        <f t="shared" si="16"/>
        <v>1.8521684220151129</v>
      </c>
      <c r="S56" s="37">
        <f t="shared" si="39"/>
        <v>0.64814951033852453</v>
      </c>
      <c r="T56" s="31">
        <f t="shared" si="21"/>
        <v>-1.3344974210375213</v>
      </c>
      <c r="U56" s="37">
        <f t="shared" si="17"/>
        <v>-0.81954187106521648</v>
      </c>
      <c r="V56" s="31">
        <f t="shared" si="23"/>
        <v>1.3334167649810205</v>
      </c>
      <c r="W56" s="37">
        <f t="shared" si="22"/>
        <v>0.40922664436632628</v>
      </c>
      <c r="X56" s="31">
        <f t="shared" si="25"/>
        <v>2.440830772633336</v>
      </c>
      <c r="Y56" s="37">
        <f t="shared" si="24"/>
        <v>0.91927133518966664</v>
      </c>
      <c r="Z56" s="31">
        <f t="shared" si="27"/>
        <v>-0.19664951240866468</v>
      </c>
      <c r="AA56" s="37">
        <f t="shared" si="26"/>
        <v>-0.29548015543736278</v>
      </c>
      <c r="AB56" s="31">
        <f t="shared" si="29"/>
        <v>0.70563198031652363</v>
      </c>
      <c r="AC56" s="37">
        <f t="shared" si="28"/>
        <v>0.12008609333012314</v>
      </c>
    </row>
    <row r="57" spans="1:29" x14ac:dyDescent="0.25">
      <c r="A57" s="28">
        <v>54</v>
      </c>
      <c r="B57" s="51">
        <v>-0.9807831186137097</v>
      </c>
      <c r="C57" s="30">
        <f t="shared" si="30"/>
        <v>1.4256830017813533</v>
      </c>
      <c r="D57" s="30">
        <f t="shared" si="31"/>
        <v>-1.4256830017813533</v>
      </c>
      <c r="E57" s="30">
        <f t="shared" si="32"/>
        <v>2.0325720215682903</v>
      </c>
      <c r="F57" s="31">
        <f t="shared" si="4"/>
        <v>0.90547261143267588</v>
      </c>
      <c r="G57" s="37">
        <f t="shared" si="33"/>
        <v>-0.65663070977151883</v>
      </c>
      <c r="H57" s="31">
        <f t="shared" si="6"/>
        <v>0.56027876532619225</v>
      </c>
      <c r="I57" s="37">
        <f t="shared" si="34"/>
        <v>-0.16449371105797672</v>
      </c>
      <c r="J57" s="31">
        <f t="shared" si="8"/>
        <v>-0.32145646531453975</v>
      </c>
      <c r="K57" s="37">
        <f t="shared" si="35"/>
        <v>1.092581219338276</v>
      </c>
      <c r="L57" s="31">
        <f t="shared" si="10"/>
        <v>0.40414198290636655</v>
      </c>
      <c r="M57" s="37">
        <f t="shared" si="36"/>
        <v>5.8107845590802419E-2</v>
      </c>
      <c r="N57" s="31">
        <f t="shared" si="12"/>
        <v>0.57059392136301867</v>
      </c>
      <c r="O57" s="37">
        <f t="shared" si="37"/>
        <v>-0.17919985368040248</v>
      </c>
      <c r="P57" s="31">
        <f t="shared" si="14"/>
        <v>-1.3921691841557364</v>
      </c>
      <c r="Q57" s="37">
        <f t="shared" si="38"/>
        <v>2.6190781423812677</v>
      </c>
      <c r="R57" s="31">
        <f t="shared" si="16"/>
        <v>-9.005681840971802E-2</v>
      </c>
      <c r="S57" s="37">
        <f t="shared" si="39"/>
        <v>0.76267867612786444</v>
      </c>
      <c r="T57" s="31">
        <f t="shared" si="21"/>
        <v>1.8521684220151129</v>
      </c>
      <c r="U57" s="37">
        <f t="shared" si="17"/>
        <v>-2.0063188347765188</v>
      </c>
      <c r="V57" s="31">
        <f t="shared" si="23"/>
        <v>-1.3344974210375213</v>
      </c>
      <c r="W57" s="37">
        <f t="shared" si="22"/>
        <v>2.5368564900208677</v>
      </c>
      <c r="X57" s="31">
        <f t="shared" si="25"/>
        <v>1.3334167649810205</v>
      </c>
      <c r="Y57" s="37">
        <f t="shared" si="24"/>
        <v>-1.2667434151971031</v>
      </c>
      <c r="Z57" s="31">
        <f t="shared" si="27"/>
        <v>2.440830772633336</v>
      </c>
      <c r="AA57" s="37">
        <f t="shared" si="26"/>
        <v>-2.8455647418415748</v>
      </c>
      <c r="AB57" s="31">
        <f t="shared" si="29"/>
        <v>-0.19664951240866468</v>
      </c>
      <c r="AC57" s="37">
        <f t="shared" si="28"/>
        <v>0.91464606807624405</v>
      </c>
    </row>
    <row r="58" spans="1:29" x14ac:dyDescent="0.25">
      <c r="A58" s="28">
        <v>55</v>
      </c>
      <c r="B58" s="51">
        <v>1.9230467496107737</v>
      </c>
      <c r="C58" s="30">
        <f t="shared" si="30"/>
        <v>1.4781468664431301</v>
      </c>
      <c r="D58" s="30">
        <f t="shared" si="31"/>
        <v>1.4781468664431301</v>
      </c>
      <c r="E58" s="30">
        <f t="shared" si="32"/>
        <v>2.1849181587756448</v>
      </c>
      <c r="F58" s="31">
        <f t="shared" si="4"/>
        <v>-0.9807831186137097</v>
      </c>
      <c r="G58" s="37">
        <f t="shared" si="33"/>
        <v>-2.1073688616243427</v>
      </c>
      <c r="H58" s="31">
        <f t="shared" si="6"/>
        <v>0.90547261143267588</v>
      </c>
      <c r="I58" s="37">
        <f t="shared" si="34"/>
        <v>0.68079413505412079</v>
      </c>
      <c r="J58" s="31">
        <f t="shared" si="8"/>
        <v>0.56027876532619225</v>
      </c>
      <c r="K58" s="37">
        <f t="shared" si="35"/>
        <v>0.17054693311636993</v>
      </c>
      <c r="L58" s="31">
        <f t="shared" si="10"/>
        <v>-0.32145646531453975</v>
      </c>
      <c r="M58" s="37">
        <f t="shared" si="36"/>
        <v>-1.1327872350877388</v>
      </c>
      <c r="N58" s="31">
        <f t="shared" si="12"/>
        <v>0.40414198290636655</v>
      </c>
      <c r="O58" s="37">
        <f t="shared" si="37"/>
        <v>-6.0246162554008248E-2</v>
      </c>
      <c r="P58" s="31">
        <f t="shared" si="14"/>
        <v>0.57059392136301867</v>
      </c>
      <c r="Q58" s="37">
        <f t="shared" si="38"/>
        <v>0.18579424868907682</v>
      </c>
      <c r="R58" s="31">
        <f t="shared" si="16"/>
        <v>-1.3921691841557364</v>
      </c>
      <c r="S58" s="37">
        <f t="shared" si="39"/>
        <v>-2.7154578853036577</v>
      </c>
      <c r="T58" s="31">
        <f t="shared" si="21"/>
        <v>-9.005681840971802E-2</v>
      </c>
      <c r="U58" s="37">
        <f t="shared" si="17"/>
        <v>-0.79074457211932958</v>
      </c>
      <c r="V58" s="31">
        <f t="shared" si="23"/>
        <v>1.8521684220151129</v>
      </c>
      <c r="W58" s="37">
        <f t="shared" si="22"/>
        <v>2.0801495809413888</v>
      </c>
      <c r="X58" s="31">
        <f t="shared" si="25"/>
        <v>-1.3344974210375213</v>
      </c>
      <c r="Y58" s="37">
        <f t="shared" si="24"/>
        <v>-2.6302105493682175</v>
      </c>
      <c r="Z58" s="31">
        <f t="shared" si="27"/>
        <v>1.3334167649810205</v>
      </c>
      <c r="AA58" s="37">
        <f t="shared" si="26"/>
        <v>1.3133584446342639</v>
      </c>
      <c r="AB58" s="31">
        <f t="shared" si="29"/>
        <v>2.440830772633336</v>
      </c>
      <c r="AC58" s="37">
        <f t="shared" si="28"/>
        <v>2.9502789899007626</v>
      </c>
    </row>
    <row r="59" spans="1:29" x14ac:dyDescent="0.25">
      <c r="A59" s="28">
        <v>56</v>
      </c>
      <c r="B59" s="51">
        <v>-0.63834241297098315</v>
      </c>
      <c r="C59" s="30">
        <f t="shared" si="30"/>
        <v>1.0832422961386268</v>
      </c>
      <c r="D59" s="30">
        <f t="shared" si="31"/>
        <v>-1.0832422961386268</v>
      </c>
      <c r="E59" s="30">
        <f t="shared" si="32"/>
        <v>1.1734138721436844</v>
      </c>
      <c r="F59" s="31">
        <f t="shared" si="4"/>
        <v>1.9230467496107737</v>
      </c>
      <c r="G59" s="37">
        <f t="shared" si="33"/>
        <v>-1.6011912056359723</v>
      </c>
      <c r="H59" s="31">
        <f t="shared" si="6"/>
        <v>-0.9807831186137097</v>
      </c>
      <c r="I59" s="37">
        <f t="shared" si="34"/>
        <v>1.5443601284154431</v>
      </c>
      <c r="J59" s="31">
        <f t="shared" si="8"/>
        <v>0.90547261143267588</v>
      </c>
      <c r="K59" s="37">
        <f t="shared" si="35"/>
        <v>-0.49891185970464541</v>
      </c>
      <c r="L59" s="31">
        <f t="shared" si="10"/>
        <v>0.56027876532619225</v>
      </c>
      <c r="M59" s="37">
        <f t="shared" si="36"/>
        <v>-0.12498328523533432</v>
      </c>
      <c r="N59" s="31">
        <f t="shared" si="12"/>
        <v>-0.32145646531453975</v>
      </c>
      <c r="O59" s="37">
        <f t="shared" si="37"/>
        <v>0.83014961059025394</v>
      </c>
      <c r="P59" s="31">
        <f t="shared" si="14"/>
        <v>0.40414198290636655</v>
      </c>
      <c r="Q59" s="37">
        <f t="shared" si="38"/>
        <v>4.415068146481485E-2</v>
      </c>
      <c r="R59" s="31">
        <f t="shared" si="16"/>
        <v>0.57059392136301867</v>
      </c>
      <c r="S59" s="37">
        <f t="shared" si="39"/>
        <v>-0.13615709854569438</v>
      </c>
      <c r="T59" s="31">
        <f t="shared" si="21"/>
        <v>-1.3921691841557364</v>
      </c>
      <c r="U59" s="37">
        <f t="shared" si="17"/>
        <v>1.9899909146526238</v>
      </c>
      <c r="V59" s="31">
        <f t="shared" si="23"/>
        <v>-9.005681840971802E-2</v>
      </c>
      <c r="W59" s="37">
        <f t="shared" si="22"/>
        <v>0.57948772575140728</v>
      </c>
      <c r="X59" s="31">
        <f t="shared" si="25"/>
        <v>1.8521684220151129</v>
      </c>
      <c r="Y59" s="37">
        <f t="shared" si="24"/>
        <v>-1.5244128033047828</v>
      </c>
      <c r="Z59" s="31">
        <f t="shared" si="27"/>
        <v>-1.3344974210375213</v>
      </c>
      <c r="AA59" s="37">
        <f t="shared" si="26"/>
        <v>1.9275184215500853</v>
      </c>
      <c r="AB59" s="31">
        <f t="shared" si="29"/>
        <v>1.3334167649810205</v>
      </c>
      <c r="AC59" s="37">
        <f t="shared" si="28"/>
        <v>-0.96247906721345522</v>
      </c>
    </row>
    <row r="60" spans="1:29" x14ac:dyDescent="0.25">
      <c r="A60" s="28">
        <f>A59+1</f>
        <v>57</v>
      </c>
      <c r="B60" s="51">
        <v>-1.1697637554915672</v>
      </c>
      <c r="C60" s="30">
        <f t="shared" ref="C60:C103" si="40">ABS(B60-$AF$4)</f>
        <v>1.6146636386592108</v>
      </c>
      <c r="D60" s="30">
        <f t="shared" ref="D60:D103" si="41">B60-$AF$4</f>
        <v>-1.6146636386592108</v>
      </c>
      <c r="E60" s="30">
        <f t="shared" ref="E60:E103" si="42">(B60-$AF$4)^2</f>
        <v>2.6071386660082023</v>
      </c>
      <c r="F60" s="31">
        <f t="shared" si="4"/>
        <v>-0.63834241297098315</v>
      </c>
      <c r="G60" s="37">
        <f t="shared" ref="G60:G103" si="43">$D60*(F60-$AF$4)</f>
        <v>1.7490719474327534</v>
      </c>
      <c r="H60" s="31">
        <f t="shared" si="6"/>
        <v>1.9230467496107737</v>
      </c>
      <c r="I60" s="37">
        <f t="shared" ref="I60:I103" si="44">$D60*(H60-$AF$4)</f>
        <v>-2.3867099978437749</v>
      </c>
      <c r="J60" s="31">
        <f t="shared" si="8"/>
        <v>-0.9807831186137097</v>
      </c>
      <c r="K60" s="37">
        <f t="shared" ref="K60:K103" si="45">$D60*(J60-$AF$4)</f>
        <v>2.3019985032308661</v>
      </c>
      <c r="L60" s="31">
        <f t="shared" si="10"/>
        <v>0.90547261143267588</v>
      </c>
      <c r="M60" s="37">
        <f t="shared" ref="M60:M103" si="46">$D60*(L60-$AF$4)</f>
        <v>-0.74367003728761705</v>
      </c>
      <c r="N60" s="31">
        <f t="shared" si="12"/>
        <v>0.56027876532619225</v>
      </c>
      <c r="O60" s="37">
        <f t="shared" ref="O60:O103" si="47">$D60*(N60-$AF$4)</f>
        <v>-0.18629808569055453</v>
      </c>
      <c r="P60" s="31">
        <f t="shared" si="14"/>
        <v>-0.32145646531453975</v>
      </c>
      <c r="Q60" s="37">
        <f t="shared" ref="Q60:Q103" si="48">$D60*(P60-$AF$4)</f>
        <v>1.2374077301498283</v>
      </c>
      <c r="R60" s="31">
        <f t="shared" si="16"/>
        <v>0.40414198290636655</v>
      </c>
      <c r="S60" s="37">
        <f t="shared" ref="S60:S103" si="49">$D60*(R60-$AF$4)</f>
        <v>6.5810299539982742E-2</v>
      </c>
      <c r="T60" s="31">
        <f t="shared" si="21"/>
        <v>0.57059392136301867</v>
      </c>
      <c r="U60" s="37">
        <f t="shared" ref="U60:U103" si="50">$D60*(T60-$AF$4)</f>
        <v>-0.20295359307031421</v>
      </c>
      <c r="V60" s="31">
        <f t="shared" si="23"/>
        <v>-1.3921691841557364</v>
      </c>
      <c r="W60" s="37">
        <f t="shared" ref="W60:W103" si="51">$D60*(V60-$AF$4)</f>
        <v>2.9662486247126516</v>
      </c>
      <c r="X60" s="31">
        <f t="shared" si="25"/>
        <v>-9.005681840971802E-2</v>
      </c>
      <c r="Y60" s="37">
        <f t="shared" ref="Y60:Y103" si="52">$D60*(X60-$AF$4)</f>
        <v>0.86377513429403219</v>
      </c>
      <c r="Z60" s="31">
        <f t="shared" si="27"/>
        <v>1.8521684220151129</v>
      </c>
      <c r="AA60" s="37">
        <f t="shared" ref="AA60:AA103" si="53">$D60*(Z60-$AF$4)</f>
        <v>-2.2722653395060859</v>
      </c>
      <c r="AB60" s="31">
        <f t="shared" si="29"/>
        <v>-1.3344974210375213</v>
      </c>
      <c r="AC60" s="37">
        <f t="shared" ref="AC60:AC103" si="54">$D60*(AB60-$AF$4)</f>
        <v>2.8731281258283023</v>
      </c>
    </row>
    <row r="61" spans="1:29" x14ac:dyDescent="0.25">
      <c r="A61" s="28">
        <f t="shared" ref="A61:A103" si="55">A60+1</f>
        <v>58</v>
      </c>
      <c r="B61" s="51">
        <v>1.3528755330997533</v>
      </c>
      <c r="C61" s="30">
        <f t="shared" si="40"/>
        <v>0.90797564993210966</v>
      </c>
      <c r="D61" s="30">
        <f t="shared" si="41"/>
        <v>0.90797564993210966</v>
      </c>
      <c r="E61" s="30">
        <f t="shared" si="42"/>
        <v>0.82441978086963696</v>
      </c>
      <c r="F61" s="31">
        <f t="shared" si="4"/>
        <v>-1.1697637554915672</v>
      </c>
      <c r="G61" s="37">
        <f t="shared" si="43"/>
        <v>-1.4660752667333421</v>
      </c>
      <c r="H61" s="31">
        <f t="shared" si="6"/>
        <v>-0.63834241297098315</v>
      </c>
      <c r="I61" s="37">
        <f t="shared" si="44"/>
        <v>-0.98355762787042045</v>
      </c>
      <c r="J61" s="31">
        <f t="shared" si="8"/>
        <v>1.9230467496107737</v>
      </c>
      <c r="K61" s="37">
        <f t="shared" si="45"/>
        <v>1.3421213617538124</v>
      </c>
      <c r="L61" s="31">
        <f t="shared" si="10"/>
        <v>-0.9807831186137097</v>
      </c>
      <c r="M61" s="37">
        <f t="shared" si="46"/>
        <v>-1.2944854501395853</v>
      </c>
      <c r="N61" s="31">
        <f t="shared" si="12"/>
        <v>0.90547261143267588</v>
      </c>
      <c r="O61" s="37">
        <f t="shared" si="47"/>
        <v>0.41818882228744764</v>
      </c>
      <c r="P61" s="31">
        <f t="shared" si="14"/>
        <v>0.56027876532619225</v>
      </c>
      <c r="Q61" s="37">
        <f t="shared" si="48"/>
        <v>0.10476121551634854</v>
      </c>
      <c r="R61" s="31">
        <f t="shared" si="16"/>
        <v>-0.32145646531453975</v>
      </c>
      <c r="S61" s="37">
        <f t="shared" si="49"/>
        <v>-0.69583290359270877</v>
      </c>
      <c r="T61" s="31">
        <f t="shared" si="21"/>
        <v>0.40414198290636655</v>
      </c>
      <c r="U61" s="37">
        <f t="shared" si="50"/>
        <v>-3.7007180979601095E-2</v>
      </c>
      <c r="V61" s="31">
        <f t="shared" si="23"/>
        <v>0.57059392136301867</v>
      </c>
      <c r="W61" s="37">
        <f t="shared" si="51"/>
        <v>0.11412712602303714</v>
      </c>
      <c r="X61" s="31">
        <f t="shared" si="25"/>
        <v>-1.3921691841557364</v>
      </c>
      <c r="Y61" s="37">
        <f t="shared" si="52"/>
        <v>-1.6680139803731204</v>
      </c>
      <c r="Z61" s="31">
        <f t="shared" si="27"/>
        <v>-9.005681840971802E-2</v>
      </c>
      <c r="AA61" s="37">
        <f t="shared" si="53"/>
        <v>-0.48572765880024249</v>
      </c>
      <c r="AB61" s="31">
        <f t="shared" si="29"/>
        <v>1.8521684220151129</v>
      </c>
      <c r="AC61" s="37">
        <f t="shared" si="54"/>
        <v>1.2777655661890412</v>
      </c>
    </row>
    <row r="62" spans="1:29" x14ac:dyDescent="0.25">
      <c r="A62" s="28">
        <f t="shared" si="55"/>
        <v>59</v>
      </c>
      <c r="B62" s="51">
        <v>0.94971752107109642</v>
      </c>
      <c r="C62" s="30">
        <f t="shared" si="40"/>
        <v>0.5048176379034528</v>
      </c>
      <c r="D62" s="30">
        <f t="shared" si="41"/>
        <v>0.5048176379034528</v>
      </c>
      <c r="E62" s="30">
        <f t="shared" si="42"/>
        <v>0.25484084753842157</v>
      </c>
      <c r="F62" s="31">
        <f t="shared" si="4"/>
        <v>1.3528755330997533</v>
      </c>
      <c r="G62" s="37">
        <f t="shared" si="43"/>
        <v>0.45836212287257994</v>
      </c>
      <c r="H62" s="31">
        <f t="shared" si="6"/>
        <v>-1.1697637554915672</v>
      </c>
      <c r="I62" s="37">
        <f t="shared" si="44"/>
        <v>-0.81511068407653708</v>
      </c>
      <c r="J62" s="31">
        <f t="shared" si="8"/>
        <v>-0.63834241297098315</v>
      </c>
      <c r="K62" s="37">
        <f t="shared" si="45"/>
        <v>-0.54683981721381403</v>
      </c>
      <c r="L62" s="31">
        <f t="shared" si="10"/>
        <v>1.9230467496107737</v>
      </c>
      <c r="M62" s="37">
        <f t="shared" si="46"/>
        <v>0.7461946095922114</v>
      </c>
      <c r="N62" s="31">
        <f t="shared" si="12"/>
        <v>-0.9807831186137097</v>
      </c>
      <c r="O62" s="37">
        <f t="shared" si="47"/>
        <v>-0.71970992535836686</v>
      </c>
      <c r="P62" s="31">
        <f t="shared" si="14"/>
        <v>0.90547261143267588</v>
      </c>
      <c r="Q62" s="37">
        <f t="shared" si="48"/>
        <v>0.23250523676550244</v>
      </c>
      <c r="R62" s="31">
        <f t="shared" si="16"/>
        <v>0.56027876532619225</v>
      </c>
      <c r="S62" s="37">
        <f t="shared" si="49"/>
        <v>5.8245294755219383E-2</v>
      </c>
      <c r="T62" s="31">
        <f t="shared" si="21"/>
        <v>-0.32145646531453975</v>
      </c>
      <c r="U62" s="37">
        <f t="shared" si="50"/>
        <v>-0.38687020163309116</v>
      </c>
      <c r="V62" s="31">
        <f t="shared" si="23"/>
        <v>0.40414198290636655</v>
      </c>
      <c r="W62" s="37">
        <f t="shared" si="51"/>
        <v>-2.0575306935802385E-2</v>
      </c>
      <c r="X62" s="31">
        <f t="shared" si="25"/>
        <v>0.57059392136301867</v>
      </c>
      <c r="Y62" s="37">
        <f t="shared" si="52"/>
        <v>6.3452567460335646E-2</v>
      </c>
      <c r="Z62" s="31">
        <f t="shared" si="27"/>
        <v>-1.3921691841557364</v>
      </c>
      <c r="AA62" s="37">
        <f t="shared" si="53"/>
        <v>-0.92738486723168778</v>
      </c>
      <c r="AB62" s="31">
        <f t="shared" si="29"/>
        <v>-9.005681840971802E-2</v>
      </c>
      <c r="AC62" s="37">
        <f t="shared" si="54"/>
        <v>-0.27005557847090594</v>
      </c>
    </row>
    <row r="63" spans="1:29" x14ac:dyDescent="0.25">
      <c r="A63" s="28">
        <f t="shared" si="55"/>
        <v>60</v>
      </c>
      <c r="B63" s="51">
        <v>0.35578060233477488</v>
      </c>
      <c r="C63" s="30">
        <f t="shared" si="40"/>
        <v>8.9119280832868686E-2</v>
      </c>
      <c r="D63" s="30">
        <f t="shared" si="41"/>
        <v>-8.9119280832868686E-2</v>
      </c>
      <c r="E63" s="30">
        <f t="shared" si="42"/>
        <v>7.9422462161677157E-3</v>
      </c>
      <c r="F63" s="31">
        <f t="shared" si="4"/>
        <v>0.94971752107109642</v>
      </c>
      <c r="G63" s="37">
        <f t="shared" si="43"/>
        <v>-4.4988984841703224E-2</v>
      </c>
      <c r="H63" s="31">
        <f t="shared" si="6"/>
        <v>1.3528755330997533</v>
      </c>
      <c r="I63" s="37">
        <f t="shared" si="44"/>
        <v>-8.0918136935706153E-2</v>
      </c>
      <c r="J63" s="31">
        <f t="shared" si="8"/>
        <v>-1.1697637554915672</v>
      </c>
      <c r="K63" s="37">
        <f t="shared" si="45"/>
        <v>0.14389766226429182</v>
      </c>
      <c r="L63" s="31">
        <f t="shared" si="10"/>
        <v>-0.63834241297098315</v>
      </c>
      <c r="M63" s="37">
        <f t="shared" si="46"/>
        <v>9.6537774399619788E-2</v>
      </c>
      <c r="N63" s="31">
        <f t="shared" si="12"/>
        <v>1.9230467496107737</v>
      </c>
      <c r="O63" s="37">
        <f t="shared" si="47"/>
        <v>-0.13173138570277015</v>
      </c>
      <c r="P63" s="31">
        <f t="shared" si="14"/>
        <v>-0.9807831186137097</v>
      </c>
      <c r="Q63" s="37">
        <f t="shared" si="48"/>
        <v>0.12705584381439966</v>
      </c>
      <c r="R63" s="31">
        <f t="shared" si="16"/>
        <v>0.90547261143267588</v>
      </c>
      <c r="S63" s="37">
        <f t="shared" si="49"/>
        <v>-4.1045910314211932E-2</v>
      </c>
      <c r="T63" s="31">
        <f t="shared" si="21"/>
        <v>0.56027876532619225</v>
      </c>
      <c r="U63" s="37">
        <f t="shared" si="50"/>
        <v>-1.0282483001270163E-2</v>
      </c>
      <c r="V63" s="31">
        <f t="shared" si="23"/>
        <v>-0.32145646531453975</v>
      </c>
      <c r="W63" s="37">
        <f t="shared" si="51"/>
        <v>6.8297126638435485E-2</v>
      </c>
      <c r="X63" s="31">
        <f t="shared" si="25"/>
        <v>0.40414198290636655</v>
      </c>
      <c r="Y63" s="37">
        <f t="shared" si="52"/>
        <v>3.6323147595427982E-3</v>
      </c>
      <c r="Z63" s="31">
        <f t="shared" si="27"/>
        <v>0.57059392136301867</v>
      </c>
      <c r="AA63" s="37">
        <f t="shared" si="53"/>
        <v>-1.1201762288950957E-2</v>
      </c>
      <c r="AB63" s="31">
        <f t="shared" si="29"/>
        <v>-1.3921691841557364</v>
      </c>
      <c r="AC63" s="37">
        <f t="shared" si="54"/>
        <v>0.16371827412016846</v>
      </c>
    </row>
    <row r="64" spans="1:29" x14ac:dyDescent="0.25">
      <c r="A64" s="28">
        <f t="shared" si="55"/>
        <v>61</v>
      </c>
      <c r="B64" s="51">
        <v>-0.62895555697596395</v>
      </c>
      <c r="C64" s="30">
        <f t="shared" si="40"/>
        <v>1.0738554401436076</v>
      </c>
      <c r="D64" s="30">
        <f t="shared" si="41"/>
        <v>-1.0738554401436076</v>
      </c>
      <c r="E64" s="30">
        <f t="shared" si="42"/>
        <v>1.1531655063260211</v>
      </c>
      <c r="F64" s="31">
        <f t="shared" si="4"/>
        <v>0.35578060233477488</v>
      </c>
      <c r="G64" s="37">
        <f t="shared" si="43"/>
        <v>9.5701224544061977E-2</v>
      </c>
      <c r="H64" s="31">
        <f t="shared" si="6"/>
        <v>0.94971752107109642</v>
      </c>
      <c r="I64" s="37">
        <f t="shared" si="44"/>
        <v>-0.54210116674306863</v>
      </c>
      <c r="J64" s="31">
        <f t="shared" si="8"/>
        <v>1.3528755330997533</v>
      </c>
      <c r="K64" s="37">
        <f t="shared" si="45"/>
        <v>-0.97503459119752378</v>
      </c>
      <c r="L64" s="31">
        <f t="shared" si="10"/>
        <v>-1.1697637554915672</v>
      </c>
      <c r="M64" s="37">
        <f t="shared" si="46"/>
        <v>1.7339153323762657</v>
      </c>
      <c r="N64" s="31">
        <f t="shared" si="12"/>
        <v>-0.63834241297098315</v>
      </c>
      <c r="O64" s="37">
        <f t="shared" si="47"/>
        <v>1.1632456327021172</v>
      </c>
      <c r="P64" s="31">
        <f t="shared" si="14"/>
        <v>1.9230467496107737</v>
      </c>
      <c r="Q64" s="37">
        <f t="shared" si="48"/>
        <v>-1.5873160538611817</v>
      </c>
      <c r="R64" s="31">
        <f t="shared" si="16"/>
        <v>-0.9807831186137097</v>
      </c>
      <c r="S64" s="37">
        <f t="shared" si="49"/>
        <v>1.5309774473831748</v>
      </c>
      <c r="T64" s="31">
        <f t="shared" si="21"/>
        <v>0.90547261143267588</v>
      </c>
      <c r="U64" s="37">
        <f t="shared" si="50"/>
        <v>-0.49458852982918844</v>
      </c>
      <c r="V64" s="31">
        <f t="shared" si="23"/>
        <v>0.56027876532619225</v>
      </c>
      <c r="W64" s="37">
        <f t="shared" si="51"/>
        <v>-0.12390024028364574</v>
      </c>
      <c r="X64" s="31">
        <f t="shared" si="25"/>
        <v>-0.32145646531453975</v>
      </c>
      <c r="Y64" s="37">
        <f t="shared" si="52"/>
        <v>0.82295593390618293</v>
      </c>
      <c r="Z64" s="31">
        <f t="shared" si="27"/>
        <v>0.40414198290636655</v>
      </c>
      <c r="AA64" s="37">
        <f t="shared" si="53"/>
        <v>4.3768092924402882E-2</v>
      </c>
      <c r="AB64" s="31">
        <f t="shared" si="29"/>
        <v>0.57059392136301867</v>
      </c>
      <c r="AC64" s="37">
        <f t="shared" si="54"/>
        <v>-0.13497722670972195</v>
      </c>
    </row>
    <row r="65" spans="1:29" x14ac:dyDescent="0.25">
      <c r="A65" s="28">
        <f t="shared" si="55"/>
        <v>62</v>
      </c>
      <c r="B65" s="51">
        <v>1.7359420665197161</v>
      </c>
      <c r="C65" s="30">
        <f t="shared" si="40"/>
        <v>1.2910421833520724</v>
      </c>
      <c r="D65" s="30">
        <f t="shared" si="41"/>
        <v>1.2910421833520724</v>
      </c>
      <c r="E65" s="30">
        <f t="shared" si="42"/>
        <v>1.6667899191944862</v>
      </c>
      <c r="F65" s="31">
        <f t="shared" si="4"/>
        <v>-0.62895555697596395</v>
      </c>
      <c r="G65" s="37">
        <f t="shared" si="43"/>
        <v>-1.3863926720475039</v>
      </c>
      <c r="H65" s="31">
        <f t="shared" si="6"/>
        <v>0.35578060233477488</v>
      </c>
      <c r="I65" s="37">
        <f t="shared" si="44"/>
        <v>-0.11505675090523329</v>
      </c>
      <c r="J65" s="31">
        <f t="shared" si="8"/>
        <v>0.94971752107109642</v>
      </c>
      <c r="K65" s="37">
        <f t="shared" si="45"/>
        <v>0.65174086543350962</v>
      </c>
      <c r="L65" s="31">
        <f t="shared" si="10"/>
        <v>1.3528755330997533</v>
      </c>
      <c r="M65" s="37">
        <f t="shared" si="46"/>
        <v>1.1722348655188679</v>
      </c>
      <c r="N65" s="31">
        <f t="shared" si="12"/>
        <v>-1.1697637554915672</v>
      </c>
      <c r="O65" s="37">
        <f t="shared" si="47"/>
        <v>-2.0845988694337891</v>
      </c>
      <c r="P65" s="31">
        <f t="shared" si="14"/>
        <v>-0.63834241297098315</v>
      </c>
      <c r="Q65" s="37">
        <f t="shared" si="48"/>
        <v>-1.3985114991061249</v>
      </c>
      <c r="R65" s="31">
        <f t="shared" si="16"/>
        <v>1.9230467496107737</v>
      </c>
      <c r="S65" s="37">
        <f t="shared" si="49"/>
        <v>1.9083499577677629</v>
      </c>
      <c r="T65" s="31">
        <f t="shared" si="21"/>
        <v>-0.9807831186137097</v>
      </c>
      <c r="U65" s="37">
        <f t="shared" si="50"/>
        <v>-1.8406168953877349</v>
      </c>
      <c r="V65" s="31">
        <f t="shared" si="23"/>
        <v>0.90547261143267588</v>
      </c>
      <c r="W65" s="37">
        <f t="shared" si="51"/>
        <v>0.59461882069170813</v>
      </c>
      <c r="X65" s="31">
        <f t="shared" si="25"/>
        <v>0.56027876532619225</v>
      </c>
      <c r="Y65" s="37">
        <f t="shared" si="52"/>
        <v>0.14895900393469419</v>
      </c>
      <c r="Z65" s="31">
        <f t="shared" si="27"/>
        <v>-0.32145646531453975</v>
      </c>
      <c r="AA65" s="37">
        <f t="shared" si="53"/>
        <v>-0.98939837337015968</v>
      </c>
      <c r="AB65" s="31">
        <f t="shared" si="29"/>
        <v>0.40414198290636655</v>
      </c>
      <c r="AC65" s="37">
        <f t="shared" si="54"/>
        <v>-5.2620168542165079E-2</v>
      </c>
    </row>
    <row r="66" spans="1:29" x14ac:dyDescent="0.25">
      <c r="A66" s="28">
        <f t="shared" si="55"/>
        <v>63</v>
      </c>
      <c r="B66" s="51">
        <v>-0.63606435301423492</v>
      </c>
      <c r="C66" s="30">
        <f t="shared" si="40"/>
        <v>1.0809642361818785</v>
      </c>
      <c r="D66" s="30">
        <f t="shared" si="41"/>
        <v>-1.0809642361818785</v>
      </c>
      <c r="E66" s="30">
        <f t="shared" si="42"/>
        <v>1.1684836799042722</v>
      </c>
      <c r="F66" s="31">
        <f t="shared" si="4"/>
        <v>1.7359420665197161</v>
      </c>
      <c r="G66" s="37">
        <f t="shared" si="43"/>
        <v>-1.3955704276057577</v>
      </c>
      <c r="H66" s="31">
        <f t="shared" si="6"/>
        <v>-0.62895555697596395</v>
      </c>
      <c r="I66" s="37">
        <f t="shared" si="44"/>
        <v>1.1607993256245897</v>
      </c>
      <c r="J66" s="31">
        <f t="shared" si="8"/>
        <v>0.35578060233477488</v>
      </c>
      <c r="K66" s="37">
        <f t="shared" si="45"/>
        <v>9.6334755334580233E-2</v>
      </c>
      <c r="L66" s="31">
        <f t="shared" si="10"/>
        <v>0.94971752107109642</v>
      </c>
      <c r="M66" s="37">
        <f t="shared" si="46"/>
        <v>-0.54568981236744596</v>
      </c>
      <c r="N66" s="31">
        <f t="shared" si="12"/>
        <v>1.3528755330997533</v>
      </c>
      <c r="O66" s="37">
        <f t="shared" si="47"/>
        <v>-0.98148920490060765</v>
      </c>
      <c r="P66" s="31">
        <f t="shared" si="14"/>
        <v>-1.1697637554915672</v>
      </c>
      <c r="Q66" s="37">
        <f t="shared" si="48"/>
        <v>1.7453936468539066</v>
      </c>
      <c r="R66" s="31">
        <f t="shared" si="16"/>
        <v>-0.63834241297098315</v>
      </c>
      <c r="S66" s="37">
        <f t="shared" si="49"/>
        <v>1.170946181245395</v>
      </c>
      <c r="T66" s="31">
        <f t="shared" si="21"/>
        <v>1.9230467496107737</v>
      </c>
      <c r="U66" s="37">
        <f t="shared" si="50"/>
        <v>-1.5978238984493354</v>
      </c>
      <c r="V66" s="31">
        <f t="shared" si="23"/>
        <v>-0.9807831186137097</v>
      </c>
      <c r="W66" s="37">
        <f t="shared" si="51"/>
        <v>1.5411123370580684</v>
      </c>
      <c r="X66" s="31">
        <f t="shared" si="25"/>
        <v>0.90547261143267588</v>
      </c>
      <c r="Y66" s="37">
        <f t="shared" si="52"/>
        <v>-0.49786264741521458</v>
      </c>
      <c r="Z66" s="31">
        <f t="shared" si="27"/>
        <v>0.56027876532619225</v>
      </c>
      <c r="AA66" s="37">
        <f t="shared" si="53"/>
        <v>-0.12472044522403455</v>
      </c>
      <c r="AB66" s="31">
        <f t="shared" si="29"/>
        <v>-0.32145646531453975</v>
      </c>
      <c r="AC66" s="37">
        <f t="shared" si="54"/>
        <v>0.82840380488017684</v>
      </c>
    </row>
    <row r="67" spans="1:29" x14ac:dyDescent="0.25">
      <c r="A67" s="28">
        <f t="shared" si="55"/>
        <v>64</v>
      </c>
      <c r="B67" s="51">
        <v>0.38313848030362402</v>
      </c>
      <c r="C67" s="30">
        <f t="shared" si="40"/>
        <v>6.1761402864019543E-2</v>
      </c>
      <c r="D67" s="30">
        <f t="shared" si="41"/>
        <v>-6.1761402864019543E-2</v>
      </c>
      <c r="E67" s="30">
        <f t="shared" si="42"/>
        <v>3.8144708837317214E-3</v>
      </c>
      <c r="F67" s="31">
        <f t="shared" si="4"/>
        <v>-0.63606435301423492</v>
      </c>
      <c r="G67" s="37">
        <f t="shared" si="43"/>
        <v>6.6761867672426173E-2</v>
      </c>
      <c r="H67" s="31">
        <f t="shared" si="6"/>
        <v>1.7359420665197161</v>
      </c>
      <c r="I67" s="37">
        <f t="shared" si="44"/>
        <v>-7.9736576400450732E-2</v>
      </c>
      <c r="J67" s="31">
        <f t="shared" si="8"/>
        <v>-0.62895555697596395</v>
      </c>
      <c r="K67" s="37">
        <f t="shared" si="45"/>
        <v>6.6322818456428373E-2</v>
      </c>
      <c r="L67" s="31">
        <f t="shared" si="10"/>
        <v>0.35578060233477488</v>
      </c>
      <c r="M67" s="37">
        <f t="shared" si="46"/>
        <v>5.5041318064704978E-3</v>
      </c>
      <c r="N67" s="31">
        <f t="shared" si="12"/>
        <v>0.94971752107109642</v>
      </c>
      <c r="O67" s="37">
        <f t="shared" si="47"/>
        <v>-3.1178245507417889E-2</v>
      </c>
      <c r="P67" s="31">
        <f t="shared" si="14"/>
        <v>1.3528755330997533</v>
      </c>
      <c r="Q67" s="37">
        <f t="shared" si="48"/>
        <v>-5.6077849906177007E-2</v>
      </c>
      <c r="R67" s="31">
        <f t="shared" si="16"/>
        <v>-1.1697637554915672</v>
      </c>
      <c r="S67" s="37">
        <f t="shared" si="49"/>
        <v>9.9723891477115204E-2</v>
      </c>
      <c r="T67" s="31">
        <f t="shared" si="21"/>
        <v>-0.63834241297098315</v>
      </c>
      <c r="U67" s="37">
        <f t="shared" si="50"/>
        <v>6.6902563851163291E-2</v>
      </c>
      <c r="V67" s="31">
        <f t="shared" si="23"/>
        <v>1.9230467496107737</v>
      </c>
      <c r="W67" s="37">
        <f t="shared" si="51"/>
        <v>-9.1292424110582249E-2</v>
      </c>
      <c r="X67" s="31">
        <f t="shared" si="25"/>
        <v>-0.9807831186137097</v>
      </c>
      <c r="Y67" s="37">
        <f t="shared" si="52"/>
        <v>8.8052182229402851E-2</v>
      </c>
      <c r="Z67" s="31">
        <f t="shared" si="27"/>
        <v>0.90547261143267588</v>
      </c>
      <c r="AA67" s="37">
        <f t="shared" si="53"/>
        <v>-2.8445617818557263E-2</v>
      </c>
      <c r="AB67" s="31">
        <f t="shared" si="29"/>
        <v>0.56027876532619225</v>
      </c>
      <c r="AC67" s="37">
        <f t="shared" si="54"/>
        <v>-7.1259616229943628E-3</v>
      </c>
    </row>
    <row r="68" spans="1:29" x14ac:dyDescent="0.25">
      <c r="A68" s="28">
        <f t="shared" si="55"/>
        <v>65</v>
      </c>
      <c r="B68" s="51">
        <v>0.50681983229106564</v>
      </c>
      <c r="C68" s="30">
        <f t="shared" si="40"/>
        <v>6.191994912342208E-2</v>
      </c>
      <c r="D68" s="30">
        <f t="shared" si="41"/>
        <v>6.191994912342208E-2</v>
      </c>
      <c r="E68" s="30">
        <f t="shared" si="42"/>
        <v>3.8340800994471789E-3</v>
      </c>
      <c r="F68" s="31">
        <f t="shared" si="4"/>
        <v>0.38313848030362402</v>
      </c>
      <c r="G68" s="37">
        <f t="shared" si="43"/>
        <v>-3.8242629231312647E-3</v>
      </c>
      <c r="H68" s="31">
        <f t="shared" si="6"/>
        <v>-0.63606435301423492</v>
      </c>
      <c r="I68" s="37">
        <f t="shared" si="44"/>
        <v>-6.6933250508620729E-2</v>
      </c>
      <c r="J68" s="31">
        <f t="shared" si="8"/>
        <v>1.7359420665197161</v>
      </c>
      <c r="K68" s="37">
        <f t="shared" si="45"/>
        <v>7.9941266309352083E-2</v>
      </c>
      <c r="L68" s="31">
        <f t="shared" si="10"/>
        <v>-0.62895555697596395</v>
      </c>
      <c r="M68" s="37">
        <f t="shared" si="46"/>
        <v>-6.6493074219602211E-2</v>
      </c>
      <c r="N68" s="31">
        <f t="shared" si="12"/>
        <v>0.35578060233477488</v>
      </c>
      <c r="O68" s="37">
        <f t="shared" si="47"/>
        <v>-5.5182613350871932E-3</v>
      </c>
      <c r="P68" s="31">
        <f t="shared" si="14"/>
        <v>0.94971752107109642</v>
      </c>
      <c r="Q68" s="37">
        <f t="shared" si="48"/>
        <v>3.1258282455587906E-2</v>
      </c>
      <c r="R68" s="31">
        <f t="shared" si="16"/>
        <v>1.3528755330997533</v>
      </c>
      <c r="S68" s="37">
        <f t="shared" si="49"/>
        <v>5.6221806049102326E-2</v>
      </c>
      <c r="T68" s="31">
        <f t="shared" si="21"/>
        <v>-1.1697637554915672</v>
      </c>
      <c r="U68" s="37">
        <f t="shared" si="50"/>
        <v>-9.997989035721791E-2</v>
      </c>
      <c r="V68" s="31">
        <f t="shared" si="23"/>
        <v>-0.63834241297098315</v>
      </c>
      <c r="W68" s="37">
        <f t="shared" si="51"/>
        <v>-6.7074307865242683E-2</v>
      </c>
      <c r="X68" s="31">
        <f t="shared" si="25"/>
        <v>1.9230467496107737</v>
      </c>
      <c r="Y68" s="37">
        <f t="shared" si="52"/>
        <v>9.1526778767104383E-2</v>
      </c>
      <c r="Z68" s="31">
        <f t="shared" si="27"/>
        <v>-0.9807831186137097</v>
      </c>
      <c r="AA68" s="37">
        <f t="shared" si="53"/>
        <v>-8.8278218936429065E-2</v>
      </c>
      <c r="AB68" s="31">
        <f t="shared" si="29"/>
        <v>0.90547261143267588</v>
      </c>
      <c r="AC68" s="37">
        <f t="shared" si="54"/>
        <v>2.8518639901806503E-2</v>
      </c>
    </row>
    <row r="69" spans="1:29" x14ac:dyDescent="0.25">
      <c r="A69" s="28">
        <f t="shared" si="55"/>
        <v>66</v>
      </c>
      <c r="B69" s="51">
        <v>1.4303384069312239</v>
      </c>
      <c r="C69" s="30">
        <f t="shared" si="40"/>
        <v>0.98543852376358032</v>
      </c>
      <c r="D69" s="30">
        <f t="shared" si="41"/>
        <v>0.98543852376358032</v>
      </c>
      <c r="E69" s="30">
        <f t="shared" si="42"/>
        <v>0.9710890841173444</v>
      </c>
      <c r="F69" s="31">
        <f t="shared" si="4"/>
        <v>0.50681983229106564</v>
      </c>
      <c r="G69" s="37">
        <f t="shared" si="43"/>
        <v>6.1018303255701054E-2</v>
      </c>
      <c r="H69" s="31">
        <f t="shared" si="6"/>
        <v>0.38313848030362402</v>
      </c>
      <c r="I69" s="37">
        <f t="shared" si="44"/>
        <v>-6.0862065663887181E-2</v>
      </c>
      <c r="J69" s="31">
        <f t="shared" si="8"/>
        <v>-0.63606435301423492</v>
      </c>
      <c r="K69" s="37">
        <f t="shared" si="45"/>
        <v>-1.0652238011442965</v>
      </c>
      <c r="L69" s="31">
        <f t="shared" si="10"/>
        <v>1.7359420665197161</v>
      </c>
      <c r="M69" s="37">
        <f t="shared" si="46"/>
        <v>1.2722427032789758</v>
      </c>
      <c r="N69" s="31">
        <f t="shared" si="12"/>
        <v>-0.62895555697596395</v>
      </c>
      <c r="O69" s="37">
        <f t="shared" si="47"/>
        <v>-1.0582185196706064</v>
      </c>
      <c r="P69" s="31">
        <f t="shared" si="14"/>
        <v>0.35578060233477488</v>
      </c>
      <c r="Q69" s="37">
        <f t="shared" si="48"/>
        <v>-8.7821572542814058E-2</v>
      </c>
      <c r="R69" s="31">
        <f t="shared" si="16"/>
        <v>0.94971752107109642</v>
      </c>
      <c r="S69" s="37">
        <f t="shared" si="49"/>
        <v>0.49746674786539613</v>
      </c>
      <c r="T69" s="31">
        <f t="shared" si="21"/>
        <v>1.3528755330997533</v>
      </c>
      <c r="U69" s="37">
        <f t="shared" si="50"/>
        <v>0.8947541840823755</v>
      </c>
      <c r="V69" s="31">
        <f t="shared" si="23"/>
        <v>-1.1697637554915672</v>
      </c>
      <c r="W69" s="37">
        <f t="shared" si="51"/>
        <v>-1.5911517524550638</v>
      </c>
      <c r="X69" s="31">
        <f t="shared" si="25"/>
        <v>-0.63834241297098315</v>
      </c>
      <c r="Y69" s="37">
        <f t="shared" si="52"/>
        <v>-1.0674686891851195</v>
      </c>
      <c r="Z69" s="31">
        <f t="shared" si="27"/>
        <v>1.9230467496107737</v>
      </c>
      <c r="AA69" s="37">
        <f t="shared" si="53"/>
        <v>1.4566228659734803</v>
      </c>
      <c r="AB69" s="31">
        <f t="shared" si="29"/>
        <v>-0.9807831186137097</v>
      </c>
      <c r="AC69" s="37">
        <f t="shared" si="54"/>
        <v>-1.4049229526302467</v>
      </c>
    </row>
    <row r="70" spans="1:29" x14ac:dyDescent="0.25">
      <c r="A70" s="28">
        <f t="shared" si="55"/>
        <v>67</v>
      </c>
      <c r="B70" s="51">
        <v>-1.192020087949605</v>
      </c>
      <c r="C70" s="30">
        <f t="shared" si="40"/>
        <v>1.6369199711172486</v>
      </c>
      <c r="D70" s="30">
        <f t="shared" si="41"/>
        <v>-1.6369199711172486</v>
      </c>
      <c r="E70" s="30">
        <f t="shared" si="42"/>
        <v>2.6795069918424943</v>
      </c>
      <c r="F70" s="31">
        <f t="shared" ref="F70:F103" si="56">B69</f>
        <v>1.4303384069312239</v>
      </c>
      <c r="G70" s="37">
        <f t="shared" si="43"/>
        <v>-1.613083999856904</v>
      </c>
      <c r="H70" s="31">
        <f t="shared" si="6"/>
        <v>0.50681983229106564</v>
      </c>
      <c r="I70" s="37">
        <f t="shared" si="44"/>
        <v>-0.10135800133069357</v>
      </c>
      <c r="J70" s="31">
        <f t="shared" si="8"/>
        <v>0.38313848030362402</v>
      </c>
      <c r="K70" s="37">
        <f t="shared" si="45"/>
        <v>0.10109847379233163</v>
      </c>
      <c r="L70" s="31">
        <f t="shared" si="10"/>
        <v>-0.63606435301423492</v>
      </c>
      <c r="M70" s="37">
        <f t="shared" si="46"/>
        <v>1.7694519462696194</v>
      </c>
      <c r="N70" s="31">
        <f t="shared" si="12"/>
        <v>1.7359420665197161</v>
      </c>
      <c r="O70" s="37">
        <f t="shared" si="47"/>
        <v>-2.1133327334838241</v>
      </c>
      <c r="P70" s="31">
        <f t="shared" si="14"/>
        <v>-0.62895555697596395</v>
      </c>
      <c r="Q70" s="37">
        <f t="shared" si="48"/>
        <v>1.7578154160639745</v>
      </c>
      <c r="R70" s="31">
        <f t="shared" si="16"/>
        <v>0.35578060233477488</v>
      </c>
      <c r="S70" s="37">
        <f t="shared" si="49"/>
        <v>0.14588113060692937</v>
      </c>
      <c r="T70" s="31">
        <f t="shared" si="21"/>
        <v>0.94971752107109642</v>
      </c>
      <c r="U70" s="37">
        <f t="shared" si="50"/>
        <v>-0.82634607325639764</v>
      </c>
      <c r="V70" s="31">
        <f t="shared" si="23"/>
        <v>1.3528755330997533</v>
      </c>
      <c r="W70" s="37">
        <f t="shared" si="51"/>
        <v>-1.4862834746620339</v>
      </c>
      <c r="X70" s="31">
        <f t="shared" si="25"/>
        <v>-1.1697637554915672</v>
      </c>
      <c r="Y70" s="37">
        <f t="shared" si="52"/>
        <v>2.643075156758107</v>
      </c>
      <c r="Z70" s="31">
        <f t="shared" si="27"/>
        <v>-0.63834241297098315</v>
      </c>
      <c r="AA70" s="37">
        <f t="shared" si="53"/>
        <v>1.773180948108223</v>
      </c>
      <c r="AB70" s="31">
        <f t="shared" si="29"/>
        <v>1.9230467496107737</v>
      </c>
      <c r="AC70" s="37">
        <f t="shared" si="54"/>
        <v>-2.4196081259251403</v>
      </c>
    </row>
    <row r="71" spans="1:29" x14ac:dyDescent="0.25">
      <c r="A71" s="28">
        <f t="shared" si="55"/>
        <v>68</v>
      </c>
      <c r="B71" s="51">
        <v>-1.1506330995553511</v>
      </c>
      <c r="C71" s="30">
        <f t="shared" si="40"/>
        <v>1.5955329827229947</v>
      </c>
      <c r="D71" s="30">
        <f t="shared" si="41"/>
        <v>-1.5955329827229947</v>
      </c>
      <c r="E71" s="30">
        <f t="shared" si="42"/>
        <v>2.5457254989569362</v>
      </c>
      <c r="F71" s="31">
        <f t="shared" si="56"/>
        <v>-1.192020087949605</v>
      </c>
      <c r="G71" s="37">
        <f t="shared" si="43"/>
        <v>2.6117598039955419</v>
      </c>
      <c r="H71" s="31">
        <f t="shared" ref="H71:H103" si="57">B69</f>
        <v>1.4303384069312239</v>
      </c>
      <c r="I71" s="37">
        <f t="shared" si="44"/>
        <v>-1.5722996671106499</v>
      </c>
      <c r="J71" s="31">
        <f t="shared" si="8"/>
        <v>0.50681983229106564</v>
      </c>
      <c r="K71" s="37">
        <f t="shared" si="45"/>
        <v>-9.8795321114949708E-2</v>
      </c>
      <c r="L71" s="31">
        <f t="shared" si="10"/>
        <v>0.38313848030362402</v>
      </c>
      <c r="M71" s="37">
        <f t="shared" si="46"/>
        <v>9.8542355328785608E-2</v>
      </c>
      <c r="N71" s="31">
        <f t="shared" si="12"/>
        <v>-0.63606435301423492</v>
      </c>
      <c r="O71" s="37">
        <f t="shared" si="47"/>
        <v>1.7247140919721564</v>
      </c>
      <c r="P71" s="31">
        <f t="shared" si="14"/>
        <v>1.7359420665197161</v>
      </c>
      <c r="Q71" s="37">
        <f t="shared" si="48"/>
        <v>-2.0599003856249394</v>
      </c>
      <c r="R71" s="31">
        <f t="shared" si="16"/>
        <v>-0.62895555697596395</v>
      </c>
      <c r="S71" s="37">
        <f t="shared" si="49"/>
        <v>1.7133717734256444</v>
      </c>
      <c r="T71" s="31">
        <f t="shared" si="21"/>
        <v>0.35578060233477488</v>
      </c>
      <c r="U71" s="37">
        <f t="shared" si="50"/>
        <v>0.14219275196539519</v>
      </c>
      <c r="V71" s="31">
        <f t="shared" si="23"/>
        <v>0.94971752107109642</v>
      </c>
      <c r="W71" s="37">
        <f t="shared" si="51"/>
        <v>-0.80545319153527273</v>
      </c>
      <c r="X71" s="31">
        <f t="shared" si="25"/>
        <v>1.3528755330997533</v>
      </c>
      <c r="Y71" s="37">
        <f t="shared" si="52"/>
        <v>-1.4487050969760287</v>
      </c>
      <c r="Z71" s="31">
        <f t="shared" si="27"/>
        <v>-1.1697637554915672</v>
      </c>
      <c r="AA71" s="37">
        <f t="shared" si="53"/>
        <v>2.5762490914842942</v>
      </c>
      <c r="AB71" s="31">
        <f t="shared" si="29"/>
        <v>-0.63834241297098315</v>
      </c>
      <c r="AC71" s="37">
        <f t="shared" si="54"/>
        <v>1.7283488117697687</v>
      </c>
    </row>
    <row r="72" spans="1:29" x14ac:dyDescent="0.25">
      <c r="A72" s="28">
        <f t="shared" si="55"/>
        <v>69</v>
      </c>
      <c r="B72" s="51">
        <v>0.38042286731428276</v>
      </c>
      <c r="C72" s="30">
        <f t="shared" si="40"/>
        <v>6.4477015853360797E-2</v>
      </c>
      <c r="D72" s="30">
        <f t="shared" si="41"/>
        <v>-6.4477015853360797E-2</v>
      </c>
      <c r="E72" s="30">
        <f t="shared" si="42"/>
        <v>4.1572855733545393E-3</v>
      </c>
      <c r="F72" s="31">
        <f t="shared" si="56"/>
        <v>-1.1506330995553511</v>
      </c>
      <c r="G72" s="37">
        <f t="shared" si="43"/>
        <v>0.10287520542159057</v>
      </c>
      <c r="H72" s="31">
        <f t="shared" si="57"/>
        <v>-1.192020087949605</v>
      </c>
      <c r="I72" s="37">
        <f t="shared" si="44"/>
        <v>0.10554371492840973</v>
      </c>
      <c r="J72" s="31">
        <f t="shared" ref="J72:J103" si="58">B69</f>
        <v>1.4303384069312239</v>
      </c>
      <c r="K72" s="37">
        <f t="shared" si="45"/>
        <v>-6.3538135319216829E-2</v>
      </c>
      <c r="L72" s="31">
        <f t="shared" si="10"/>
        <v>0.50681983229106564</v>
      </c>
      <c r="M72" s="37">
        <f t="shared" si="46"/>
        <v>-3.9924135412701791E-3</v>
      </c>
      <c r="N72" s="31">
        <f t="shared" si="12"/>
        <v>0.38313848030362402</v>
      </c>
      <c r="O72" s="37">
        <f t="shared" si="47"/>
        <v>3.9821909515891912E-3</v>
      </c>
      <c r="P72" s="31">
        <f t="shared" si="14"/>
        <v>-0.63606435301423492</v>
      </c>
      <c r="Q72" s="37">
        <f t="shared" si="48"/>
        <v>6.9697348193215033E-2</v>
      </c>
      <c r="R72" s="31">
        <f t="shared" si="16"/>
        <v>1.7359420665197161</v>
      </c>
      <c r="S72" s="37">
        <f t="shared" si="49"/>
        <v>-8.3242547323349111E-2</v>
      </c>
      <c r="T72" s="31">
        <f t="shared" si="21"/>
        <v>-0.62895555697596395</v>
      </c>
      <c r="U72" s="37">
        <f t="shared" si="50"/>
        <v>6.9238994238357124E-2</v>
      </c>
      <c r="V72" s="31">
        <f t="shared" si="23"/>
        <v>0.35578060233477488</v>
      </c>
      <c r="W72" s="37">
        <f t="shared" si="51"/>
        <v>5.7461452831009873E-3</v>
      </c>
      <c r="X72" s="31">
        <f t="shared" si="25"/>
        <v>0.94971752107109642</v>
      </c>
      <c r="Y72" s="37">
        <f t="shared" si="52"/>
        <v>-3.2549134842157074E-2</v>
      </c>
      <c r="Z72" s="31">
        <f t="shared" si="27"/>
        <v>1.3528755330997533</v>
      </c>
      <c r="AA72" s="37">
        <f t="shared" si="53"/>
        <v>-5.8543560375138207E-2</v>
      </c>
      <c r="AB72" s="31">
        <f t="shared" si="29"/>
        <v>-1.1697637554915672</v>
      </c>
      <c r="AC72" s="37">
        <f t="shared" si="54"/>
        <v>0.10410869302767517</v>
      </c>
    </row>
    <row r="73" spans="1:29" x14ac:dyDescent="0.25">
      <c r="A73" s="28">
        <f t="shared" si="55"/>
        <v>70</v>
      </c>
      <c r="B73" s="51">
        <v>2.1434921502441364</v>
      </c>
      <c r="C73" s="30">
        <f t="shared" si="40"/>
        <v>1.6985922670764928</v>
      </c>
      <c r="D73" s="30">
        <f t="shared" si="41"/>
        <v>1.6985922670764928</v>
      </c>
      <c r="E73" s="30">
        <f t="shared" si="42"/>
        <v>2.8852156897720596</v>
      </c>
      <c r="F73" s="31">
        <f t="shared" si="56"/>
        <v>0.38042286731428276</v>
      </c>
      <c r="G73" s="37">
        <f t="shared" si="43"/>
        <v>-0.10952016053268708</v>
      </c>
      <c r="H73" s="31">
        <f t="shared" si="57"/>
        <v>-1.1506330995553511</v>
      </c>
      <c r="I73" s="37">
        <f t="shared" si="44"/>
        <v>-2.7101599863187702</v>
      </c>
      <c r="J73" s="31">
        <f t="shared" si="58"/>
        <v>-1.192020087949605</v>
      </c>
      <c r="K73" s="37">
        <f t="shared" si="45"/>
        <v>-2.7804596047628345</v>
      </c>
      <c r="L73" s="31">
        <f t="shared" ref="L73:L103" si="59">B69</f>
        <v>1.4303384069312239</v>
      </c>
      <c r="M73" s="37">
        <f t="shared" si="46"/>
        <v>1.6738582561440922</v>
      </c>
      <c r="N73" s="31">
        <f t="shared" si="12"/>
        <v>0.50681983229106564</v>
      </c>
      <c r="O73" s="37">
        <f t="shared" si="47"/>
        <v>0.10517674675881461</v>
      </c>
      <c r="P73" s="31">
        <f t="shared" si="14"/>
        <v>0.38313848030362402</v>
      </c>
      <c r="Q73" s="37">
        <f t="shared" si="48"/>
        <v>-0.10490744130861955</v>
      </c>
      <c r="R73" s="31">
        <f t="shared" si="16"/>
        <v>-0.63606435301423492</v>
      </c>
      <c r="S73" s="37">
        <f t="shared" si="49"/>
        <v>-1.8361174925647865</v>
      </c>
      <c r="T73" s="31">
        <f t="shared" si="21"/>
        <v>1.7359420665197161</v>
      </c>
      <c r="U73" s="37">
        <f t="shared" si="50"/>
        <v>2.1929542691113819</v>
      </c>
      <c r="V73" s="31">
        <f t="shared" si="23"/>
        <v>-0.62895555697596395</v>
      </c>
      <c r="W73" s="37">
        <f t="shared" si="51"/>
        <v>-1.8240425465859553</v>
      </c>
      <c r="X73" s="31">
        <f t="shared" si="25"/>
        <v>0.35578060233477488</v>
      </c>
      <c r="Y73" s="37">
        <f t="shared" si="52"/>
        <v>-0.15137732127012904</v>
      </c>
      <c r="Z73" s="31">
        <f t="shared" si="27"/>
        <v>0.94971752107109642</v>
      </c>
      <c r="AA73" s="37">
        <f t="shared" si="53"/>
        <v>0.85747933602662596</v>
      </c>
      <c r="AB73" s="31">
        <f t="shared" si="29"/>
        <v>1.3528755330997533</v>
      </c>
      <c r="AC73" s="37">
        <f t="shared" si="54"/>
        <v>1.5422804176684342</v>
      </c>
    </row>
    <row r="74" spans="1:29" x14ac:dyDescent="0.25">
      <c r="A74" s="28">
        <f t="shared" si="55"/>
        <v>71</v>
      </c>
      <c r="B74" s="51">
        <v>0.78844353038251747</v>
      </c>
      <c r="C74" s="30">
        <f t="shared" si="40"/>
        <v>0.3435436472148739</v>
      </c>
      <c r="D74" s="30">
        <f t="shared" si="41"/>
        <v>0.3435436472148739</v>
      </c>
      <c r="E74" s="30">
        <f t="shared" si="42"/>
        <v>0.11802223754169774</v>
      </c>
      <c r="F74" s="31">
        <f t="shared" si="56"/>
        <v>2.1434921502441364</v>
      </c>
      <c r="G74" s="37">
        <f t="shared" si="43"/>
        <v>0.58354058256243957</v>
      </c>
      <c r="H74" s="31">
        <f t="shared" si="57"/>
        <v>0.38042286731428276</v>
      </c>
      <c r="I74" s="37">
        <f t="shared" si="44"/>
        <v>-2.2150669187794812E-2</v>
      </c>
      <c r="J74" s="31">
        <f t="shared" si="58"/>
        <v>-1.1506330995553511</v>
      </c>
      <c r="K74" s="37">
        <f t="shared" si="45"/>
        <v>-0.54813522013628402</v>
      </c>
      <c r="L74" s="31">
        <f t="shared" si="59"/>
        <v>-1.192020087949605</v>
      </c>
      <c r="M74" s="37">
        <f t="shared" si="46"/>
        <v>-0.56235345707648565</v>
      </c>
      <c r="N74" s="31">
        <f t="shared" ref="N74:N103" si="60">B69</f>
        <v>1.4303384069312239</v>
      </c>
      <c r="O74" s="37">
        <f t="shared" si="47"/>
        <v>0.33854114455978157</v>
      </c>
      <c r="P74" s="31">
        <f t="shared" si="14"/>
        <v>0.50681983229106564</v>
      </c>
      <c r="Q74" s="37">
        <f t="shared" si="48"/>
        <v>2.1272205157219854E-2</v>
      </c>
      <c r="R74" s="31">
        <f t="shared" si="16"/>
        <v>0.38313848030362402</v>
      </c>
      <c r="S74" s="37">
        <f t="shared" si="49"/>
        <v>-2.1217737597012433E-2</v>
      </c>
      <c r="T74" s="31">
        <f t="shared" si="21"/>
        <v>-0.63606435301423492</v>
      </c>
      <c r="U74" s="37">
        <f t="shared" si="50"/>
        <v>-0.37135839620676292</v>
      </c>
      <c r="V74" s="31">
        <f t="shared" si="23"/>
        <v>1.7359420665197161</v>
      </c>
      <c r="W74" s="37">
        <f t="shared" si="51"/>
        <v>0.44352934037702491</v>
      </c>
      <c r="X74" s="31">
        <f t="shared" si="25"/>
        <v>-0.62895555697596395</v>
      </c>
      <c r="Y74" s="37">
        <f t="shared" si="52"/>
        <v>-0.36891621448846867</v>
      </c>
      <c r="Z74" s="31">
        <f t="shared" si="27"/>
        <v>0.35578060233477488</v>
      </c>
      <c r="AA74" s="37">
        <f t="shared" si="53"/>
        <v>-3.0616362774490313E-2</v>
      </c>
      <c r="AB74" s="31">
        <f t="shared" si="29"/>
        <v>0.94971752107109642</v>
      </c>
      <c r="AC74" s="37">
        <f t="shared" si="54"/>
        <v>0.17342689250374974</v>
      </c>
    </row>
    <row r="75" spans="1:29" x14ac:dyDescent="0.25">
      <c r="A75" s="28">
        <f t="shared" si="55"/>
        <v>72</v>
      </c>
      <c r="B75" s="51">
        <v>0.95074385612756562</v>
      </c>
      <c r="C75" s="30">
        <f t="shared" si="40"/>
        <v>0.50584397295992201</v>
      </c>
      <c r="D75" s="30">
        <f t="shared" si="41"/>
        <v>0.50584397295992201</v>
      </c>
      <c r="E75" s="30">
        <f t="shared" si="42"/>
        <v>0.25587812497987833</v>
      </c>
      <c r="F75" s="31">
        <f t="shared" si="56"/>
        <v>0.78844353038251747</v>
      </c>
      <c r="G75" s="37">
        <f t="shared" si="43"/>
        <v>0.17377948339231367</v>
      </c>
      <c r="H75" s="31">
        <f t="shared" si="57"/>
        <v>2.1434921502441364</v>
      </c>
      <c r="I75" s="37">
        <f t="shared" si="44"/>
        <v>0.85922266081697407</v>
      </c>
      <c r="J75" s="31">
        <f t="shared" si="58"/>
        <v>0.38042286731428276</v>
      </c>
      <c r="K75" s="37">
        <f t="shared" si="45"/>
        <v>-3.2615309863863899E-2</v>
      </c>
      <c r="L75" s="31">
        <f t="shared" si="59"/>
        <v>-1.1506330995553511</v>
      </c>
      <c r="M75" s="37">
        <f t="shared" si="46"/>
        <v>-0.80709074296919425</v>
      </c>
      <c r="N75" s="31">
        <f t="shared" si="60"/>
        <v>-1.192020087949605</v>
      </c>
      <c r="O75" s="37">
        <f t="shared" si="47"/>
        <v>-0.82802610160738987</v>
      </c>
      <c r="P75" s="31">
        <f t="shared" ref="P75:P103" si="61">B69</f>
        <v>1.4303384069312239</v>
      </c>
      <c r="Q75" s="37">
        <f t="shared" si="48"/>
        <v>0.49847813796832996</v>
      </c>
      <c r="R75" s="31">
        <f t="shared" si="16"/>
        <v>0.50681983229106564</v>
      </c>
      <c r="S75" s="37">
        <f t="shared" si="49"/>
        <v>3.1321833070068063E-2</v>
      </c>
      <c r="T75" s="31">
        <f t="shared" si="21"/>
        <v>0.38313848030362402</v>
      </c>
      <c r="U75" s="37">
        <f t="shared" si="50"/>
        <v>-3.124163340031395E-2</v>
      </c>
      <c r="V75" s="31">
        <f t="shared" si="23"/>
        <v>-0.63606435301423492</v>
      </c>
      <c r="W75" s="37">
        <f t="shared" si="51"/>
        <v>-0.54679924385782896</v>
      </c>
      <c r="X75" s="31">
        <f t="shared" si="25"/>
        <v>1.7359420665197161</v>
      </c>
      <c r="Y75" s="37">
        <f t="shared" si="52"/>
        <v>0.65306590728566438</v>
      </c>
      <c r="Z75" s="31">
        <f t="shared" si="27"/>
        <v>-0.62895555697596395</v>
      </c>
      <c r="AA75" s="37">
        <f t="shared" si="53"/>
        <v>-0.54320330222686819</v>
      </c>
      <c r="AB75" s="31">
        <f t="shared" si="29"/>
        <v>0.35578060233477488</v>
      </c>
      <c r="AC75" s="37">
        <f t="shared" si="54"/>
        <v>-4.5080451083829326E-2</v>
      </c>
    </row>
    <row r="76" spans="1:29" x14ac:dyDescent="0.25">
      <c r="A76" s="28">
        <f t="shared" si="55"/>
        <v>73</v>
      </c>
      <c r="B76" s="51">
        <v>0.97644966227050933</v>
      </c>
      <c r="C76" s="30">
        <f t="shared" si="40"/>
        <v>0.53154977910286583</v>
      </c>
      <c r="D76" s="30">
        <f t="shared" si="41"/>
        <v>0.53154977910286583</v>
      </c>
      <c r="E76" s="30">
        <f t="shared" si="42"/>
        <v>0.28254516766430543</v>
      </c>
      <c r="F76" s="31">
        <f t="shared" si="56"/>
        <v>0.95074385612756562</v>
      </c>
      <c r="G76" s="37">
        <f t="shared" si="43"/>
        <v>0.26888125208736258</v>
      </c>
      <c r="H76" s="31">
        <f t="shared" si="57"/>
        <v>0.78844353038251747</v>
      </c>
      <c r="I76" s="37">
        <f t="shared" si="44"/>
        <v>0.18261054978925909</v>
      </c>
      <c r="J76" s="31">
        <f t="shared" si="58"/>
        <v>2.1434921502441364</v>
      </c>
      <c r="K76" s="37">
        <f t="shared" si="45"/>
        <v>0.90288634435034587</v>
      </c>
      <c r="L76" s="31">
        <f t="shared" si="59"/>
        <v>0.38042286731428276</v>
      </c>
      <c r="M76" s="37">
        <f t="shared" si="46"/>
        <v>-3.4272743534065911E-2</v>
      </c>
      <c r="N76" s="31">
        <f t="shared" si="60"/>
        <v>-1.1506330995553511</v>
      </c>
      <c r="O76" s="37">
        <f t="shared" si="47"/>
        <v>-0.84810520451774452</v>
      </c>
      <c r="P76" s="31">
        <f t="shared" si="61"/>
        <v>-1.192020087949605</v>
      </c>
      <c r="Q76" s="37">
        <f t="shared" si="48"/>
        <v>-0.87010444905644302</v>
      </c>
      <c r="R76" s="31">
        <f t="shared" ref="R76:R103" si="62">B69</f>
        <v>1.4303384069312239</v>
      </c>
      <c r="S76" s="37">
        <f t="shared" si="49"/>
        <v>0.52380962962598532</v>
      </c>
      <c r="T76" s="31">
        <f t="shared" si="21"/>
        <v>0.50681983229106564</v>
      </c>
      <c r="U76" s="37">
        <f t="shared" si="50"/>
        <v>3.2913535278615694E-2</v>
      </c>
      <c r="V76" s="31">
        <f t="shared" si="23"/>
        <v>0.38313848030362402</v>
      </c>
      <c r="W76" s="37">
        <f t="shared" si="51"/>
        <v>-3.2829260049452691E-2</v>
      </c>
      <c r="X76" s="31">
        <f t="shared" si="25"/>
        <v>-0.63606435301423492</v>
      </c>
      <c r="Y76" s="37">
        <f t="shared" si="52"/>
        <v>-0.57458630096057561</v>
      </c>
      <c r="Z76" s="31">
        <f t="shared" si="27"/>
        <v>1.7359420665197161</v>
      </c>
      <c r="AA76" s="37">
        <f t="shared" si="53"/>
        <v>0.68625318737327567</v>
      </c>
      <c r="AB76" s="31">
        <f t="shared" si="29"/>
        <v>-0.62895555697596395</v>
      </c>
      <c r="AC76" s="37">
        <f t="shared" si="54"/>
        <v>-0.5708076219967454</v>
      </c>
    </row>
    <row r="77" spans="1:29" x14ac:dyDescent="0.25">
      <c r="A77" s="28">
        <f t="shared" si="55"/>
        <v>74</v>
      </c>
      <c r="B77" s="51">
        <v>1.3132020286472856</v>
      </c>
      <c r="C77" s="30">
        <f t="shared" si="40"/>
        <v>0.86830214547964202</v>
      </c>
      <c r="D77" s="30">
        <f t="shared" si="41"/>
        <v>0.86830214547964202</v>
      </c>
      <c r="E77" s="30">
        <f t="shared" si="42"/>
        <v>0.75394861584454942</v>
      </c>
      <c r="F77" s="31">
        <f t="shared" si="56"/>
        <v>0.97644966227050933</v>
      </c>
      <c r="G77" s="37">
        <f t="shared" si="43"/>
        <v>0.46154581362424818</v>
      </c>
      <c r="H77" s="31">
        <f t="shared" si="57"/>
        <v>0.95074385612756562</v>
      </c>
      <c r="I77" s="37">
        <f t="shared" si="44"/>
        <v>0.43922540699904628</v>
      </c>
      <c r="J77" s="31">
        <f t="shared" si="58"/>
        <v>0.78844353038251747</v>
      </c>
      <c r="K77" s="37">
        <f t="shared" si="45"/>
        <v>0.29829968594257628</v>
      </c>
      <c r="L77" s="31">
        <f t="shared" si="59"/>
        <v>2.1434921502441364</v>
      </c>
      <c r="M77" s="37">
        <f t="shared" si="46"/>
        <v>1.4748913097976477</v>
      </c>
      <c r="N77" s="31">
        <f t="shared" si="60"/>
        <v>0.38042286731428276</v>
      </c>
      <c r="O77" s="37">
        <f t="shared" si="47"/>
        <v>-5.5985531199598072E-2</v>
      </c>
      <c r="P77" s="31">
        <f t="shared" si="61"/>
        <v>-1.1506330995553511</v>
      </c>
      <c r="Q77" s="37">
        <f t="shared" si="48"/>
        <v>-1.3854047120819089</v>
      </c>
      <c r="R77" s="31">
        <f t="shared" si="62"/>
        <v>-1.192020087949605</v>
      </c>
      <c r="S77" s="37">
        <f t="shared" si="49"/>
        <v>-1.4213411228995807</v>
      </c>
      <c r="T77" s="31">
        <f t="shared" ref="T77:T103" si="63">B69</f>
        <v>1.4303384069312239</v>
      </c>
      <c r="U77" s="37">
        <f t="shared" si="50"/>
        <v>0.85565838442220798</v>
      </c>
      <c r="V77" s="31">
        <f t="shared" si="23"/>
        <v>0.50681983229106564</v>
      </c>
      <c r="W77" s="37">
        <f t="shared" si="51"/>
        <v>5.3765224671857674E-2</v>
      </c>
      <c r="X77" s="31">
        <f t="shared" si="25"/>
        <v>0.38313848030362402</v>
      </c>
      <c r="Y77" s="37">
        <f t="shared" si="52"/>
        <v>-5.3627558614660675E-2</v>
      </c>
      <c r="Z77" s="31">
        <f t="shared" si="27"/>
        <v>-0.63606435301423492</v>
      </c>
      <c r="AA77" s="37">
        <f t="shared" si="53"/>
        <v>-0.93860356546348755</v>
      </c>
      <c r="AB77" s="31">
        <f t="shared" si="29"/>
        <v>1.7359420665197161</v>
      </c>
      <c r="AC77" s="37">
        <f t="shared" si="54"/>
        <v>1.1210146977093258</v>
      </c>
    </row>
    <row r="78" spans="1:29" x14ac:dyDescent="0.25">
      <c r="A78" s="28">
        <f t="shared" si="55"/>
        <v>75</v>
      </c>
      <c r="B78" s="51">
        <v>3.2122199534703997</v>
      </c>
      <c r="C78" s="30">
        <f t="shared" si="40"/>
        <v>2.7673200703027563</v>
      </c>
      <c r="D78" s="30">
        <f t="shared" si="41"/>
        <v>2.7673200703027563</v>
      </c>
      <c r="E78" s="30">
        <f t="shared" si="42"/>
        <v>7.6580603715004516</v>
      </c>
      <c r="F78" s="31">
        <f t="shared" si="56"/>
        <v>1.3132020286472856</v>
      </c>
      <c r="G78" s="37">
        <f t="shared" si="43"/>
        <v>2.4028699542727572</v>
      </c>
      <c r="H78" s="31">
        <f t="shared" si="57"/>
        <v>0.97644966227050933</v>
      </c>
      <c r="I78" s="37">
        <f t="shared" si="44"/>
        <v>1.4709683720763573</v>
      </c>
      <c r="J78" s="31">
        <f t="shared" si="58"/>
        <v>0.95074385612756562</v>
      </c>
      <c r="K78" s="37">
        <f t="shared" si="45"/>
        <v>1.3998321788136769</v>
      </c>
      <c r="L78" s="31">
        <f t="shared" si="59"/>
        <v>0.78844353038251747</v>
      </c>
      <c r="M78" s="37">
        <f t="shared" si="46"/>
        <v>0.95069522996273015</v>
      </c>
      <c r="N78" s="31">
        <f t="shared" si="60"/>
        <v>2.1434921502441364</v>
      </c>
      <c r="O78" s="37">
        <f t="shared" si="47"/>
        <v>4.700548471941838</v>
      </c>
      <c r="P78" s="31">
        <f t="shared" si="61"/>
        <v>0.38042286731428276</v>
      </c>
      <c r="Q78" s="37">
        <f t="shared" si="48"/>
        <v>-0.17842854004423434</v>
      </c>
      <c r="R78" s="31">
        <f t="shared" si="62"/>
        <v>-1.1506330995553511</v>
      </c>
      <c r="S78" s="37">
        <f t="shared" si="49"/>
        <v>-4.4153504459193638</v>
      </c>
      <c r="T78" s="31">
        <f t="shared" si="63"/>
        <v>-1.192020087949605</v>
      </c>
      <c r="U78" s="37">
        <f t="shared" si="50"/>
        <v>-4.52988148955217</v>
      </c>
      <c r="V78" s="31">
        <f t="shared" ref="V78:V103" si="64">B69</f>
        <v>1.4303384069312239</v>
      </c>
      <c r="W78" s="37">
        <f t="shared" si="51"/>
        <v>2.7270238048604756</v>
      </c>
      <c r="X78" s="31">
        <f t="shared" si="25"/>
        <v>0.50681983229106564</v>
      </c>
      <c r="Y78" s="37">
        <f t="shared" si="52"/>
        <v>0.17135231796137149</v>
      </c>
      <c r="Z78" s="31">
        <f t="shared" si="27"/>
        <v>0.38313848030362402</v>
      </c>
      <c r="AA78" s="37">
        <f t="shared" si="53"/>
        <v>-0.17091356971565541</v>
      </c>
      <c r="AB78" s="31">
        <f t="shared" si="29"/>
        <v>-0.63606435301423492</v>
      </c>
      <c r="AC78" s="37">
        <f t="shared" si="54"/>
        <v>-2.9913740260656012</v>
      </c>
    </row>
    <row r="79" spans="1:29" x14ac:dyDescent="0.25">
      <c r="A79" s="28">
        <f t="shared" si="55"/>
        <v>76</v>
      </c>
      <c r="B79" s="51">
        <v>1.9697583576394178</v>
      </c>
      <c r="C79" s="30">
        <f t="shared" si="40"/>
        <v>1.5248584744717741</v>
      </c>
      <c r="D79" s="30">
        <f t="shared" si="41"/>
        <v>1.5248584744717741</v>
      </c>
      <c r="E79" s="30">
        <f t="shared" si="42"/>
        <v>2.3251933671683864</v>
      </c>
      <c r="F79" s="31">
        <f t="shared" si="56"/>
        <v>3.2122199534703997</v>
      </c>
      <c r="G79" s="37">
        <f t="shared" si="43"/>
        <v>4.2197714607769834</v>
      </c>
      <c r="H79" s="31">
        <f t="shared" si="57"/>
        <v>1.3132020286472856</v>
      </c>
      <c r="I79" s="37">
        <f t="shared" si="44"/>
        <v>1.3240378849366554</v>
      </c>
      <c r="J79" s="31">
        <f t="shared" si="58"/>
        <v>0.97644966227050933</v>
      </c>
      <c r="K79" s="37">
        <f t="shared" si="45"/>
        <v>0.81053818526860455</v>
      </c>
      <c r="L79" s="31">
        <f t="shared" si="59"/>
        <v>0.95074385612756562</v>
      </c>
      <c r="M79" s="37">
        <f t="shared" si="46"/>
        <v>0.77134046892840802</v>
      </c>
      <c r="N79" s="31">
        <f t="shared" si="60"/>
        <v>0.78844353038251747</v>
      </c>
      <c r="O79" s="37">
        <f t="shared" si="47"/>
        <v>0.52385544180654198</v>
      </c>
      <c r="P79" s="31">
        <f t="shared" si="61"/>
        <v>2.1434921502441364</v>
      </c>
      <c r="Q79" s="37">
        <f t="shared" si="48"/>
        <v>2.5901128131238131</v>
      </c>
      <c r="R79" s="31">
        <f t="shared" si="62"/>
        <v>0.38042286731428276</v>
      </c>
      <c r="S79" s="37">
        <f t="shared" si="49"/>
        <v>-9.8318324032648147E-2</v>
      </c>
      <c r="T79" s="31">
        <f t="shared" si="63"/>
        <v>-1.1506330995553511</v>
      </c>
      <c r="U79" s="37">
        <f t="shared" si="50"/>
        <v>-2.4329619900043853</v>
      </c>
      <c r="V79" s="31">
        <f t="shared" si="64"/>
        <v>-1.192020087949605</v>
      </c>
      <c r="W79" s="37">
        <f t="shared" si="51"/>
        <v>-2.4960712899902284</v>
      </c>
      <c r="X79" s="31">
        <f t="shared" ref="X79:X103" si="65">B69</f>
        <v>1.4303384069312239</v>
      </c>
      <c r="Y79" s="37">
        <f t="shared" si="52"/>
        <v>1.5026542840318502</v>
      </c>
      <c r="Z79" s="31">
        <f t="shared" si="27"/>
        <v>0.50681983229106564</v>
      </c>
      <c r="AA79" s="37">
        <f t="shared" si="53"/>
        <v>9.4419159159711261E-2</v>
      </c>
      <c r="AB79" s="31">
        <f t="shared" si="29"/>
        <v>0.38313848030362402</v>
      </c>
      <c r="AC79" s="37">
        <f t="shared" si="54"/>
        <v>-9.4177398552465499E-2</v>
      </c>
    </row>
    <row r="80" spans="1:29" x14ac:dyDescent="0.25">
      <c r="A80" s="28">
        <f t="shared" si="55"/>
        <v>77</v>
      </c>
      <c r="B80" s="51">
        <v>0.19110566071071389</v>
      </c>
      <c r="C80" s="30">
        <f t="shared" si="40"/>
        <v>0.25379422245692967</v>
      </c>
      <c r="D80" s="30">
        <f t="shared" si="41"/>
        <v>-0.25379422245692967</v>
      </c>
      <c r="E80" s="30">
        <f t="shared" si="42"/>
        <v>6.4411507352517508E-2</v>
      </c>
      <c r="F80" s="31">
        <f t="shared" si="56"/>
        <v>1.9697583576394178</v>
      </c>
      <c r="G80" s="37">
        <f t="shared" si="43"/>
        <v>-0.38700027088542388</v>
      </c>
      <c r="H80" s="31">
        <f t="shared" si="57"/>
        <v>3.2122199534703997</v>
      </c>
      <c r="I80" s="37">
        <f t="shared" si="44"/>
        <v>-0.702329845531944</v>
      </c>
      <c r="J80" s="31">
        <f t="shared" si="58"/>
        <v>1.3132020286472856</v>
      </c>
      <c r="K80" s="37">
        <f t="shared" si="45"/>
        <v>-0.22037006786968957</v>
      </c>
      <c r="L80" s="31">
        <f t="shared" si="59"/>
        <v>0.97644966227050933</v>
      </c>
      <c r="M80" s="37">
        <f t="shared" si="46"/>
        <v>-0.13490426288456456</v>
      </c>
      <c r="N80" s="31">
        <f t="shared" si="60"/>
        <v>0.95074385612756562</v>
      </c>
      <c r="O80" s="37">
        <f t="shared" si="47"/>
        <v>-0.12838027780188757</v>
      </c>
      <c r="P80" s="31">
        <f t="shared" si="61"/>
        <v>0.78844353038251747</v>
      </c>
      <c r="Q80" s="37">
        <f t="shared" si="48"/>
        <v>-8.7189392824916681E-2</v>
      </c>
      <c r="R80" s="31">
        <f t="shared" si="62"/>
        <v>2.1434921502441364</v>
      </c>
      <c r="S80" s="37">
        <f t="shared" si="49"/>
        <v>-0.43109290369403191</v>
      </c>
      <c r="T80" s="31">
        <f t="shared" si="63"/>
        <v>0.38042286731428276</v>
      </c>
      <c r="U80" s="37">
        <f t="shared" si="50"/>
        <v>1.6363894104846833E-2</v>
      </c>
      <c r="V80" s="31">
        <f t="shared" si="64"/>
        <v>-1.1506330995553511</v>
      </c>
      <c r="W80" s="37">
        <f t="shared" si="51"/>
        <v>0.40493705275456826</v>
      </c>
      <c r="X80" s="31">
        <f t="shared" si="65"/>
        <v>-1.192020087949605</v>
      </c>
      <c r="Y80" s="37">
        <f t="shared" si="52"/>
        <v>0.4154408312939219</v>
      </c>
      <c r="Z80" s="31">
        <f t="shared" ref="Z80:Z103" si="66">B69</f>
        <v>1.4303384069312239</v>
      </c>
      <c r="AA80" s="37">
        <f t="shared" si="53"/>
        <v>-0.25009860391768246</v>
      </c>
      <c r="AB80" s="31">
        <f t="shared" si="29"/>
        <v>0.50681983229106564</v>
      </c>
      <c r="AC80" s="37">
        <f t="shared" si="54"/>
        <v>-1.5714925342351551E-2</v>
      </c>
    </row>
    <row r="81" spans="1:29" x14ac:dyDescent="0.25">
      <c r="A81" s="28">
        <f t="shared" si="55"/>
        <v>78</v>
      </c>
      <c r="B81" s="51">
        <v>-0.5612436554665996</v>
      </c>
      <c r="C81" s="30">
        <f t="shared" si="40"/>
        <v>1.0061435386342432</v>
      </c>
      <c r="D81" s="30">
        <f t="shared" si="41"/>
        <v>-1.0061435386342432</v>
      </c>
      <c r="E81" s="30">
        <f t="shared" si="42"/>
        <v>1.0123248203354369</v>
      </c>
      <c r="F81" s="31">
        <f t="shared" si="56"/>
        <v>0.19110566071071389</v>
      </c>
      <c r="G81" s="37">
        <f t="shared" si="43"/>
        <v>0.25535341706774156</v>
      </c>
      <c r="H81" s="31">
        <f t="shared" si="57"/>
        <v>1.9697583576394178</v>
      </c>
      <c r="I81" s="37">
        <f t="shared" si="44"/>
        <v>-1.5342265014214447</v>
      </c>
      <c r="J81" s="31">
        <f t="shared" si="58"/>
        <v>3.2122199534703997</v>
      </c>
      <c r="K81" s="37">
        <f t="shared" si="45"/>
        <v>-2.7843212080679778</v>
      </c>
      <c r="L81" s="31">
        <f t="shared" si="59"/>
        <v>1.3132020286472856</v>
      </c>
      <c r="M81" s="37">
        <f t="shared" si="46"/>
        <v>-0.87363659325659249</v>
      </c>
      <c r="N81" s="31">
        <f t="shared" si="60"/>
        <v>0.97644966227050933</v>
      </c>
      <c r="O81" s="37">
        <f t="shared" si="47"/>
        <v>-0.53481537570680771</v>
      </c>
      <c r="P81" s="31">
        <f t="shared" si="61"/>
        <v>0.95074385612756562</v>
      </c>
      <c r="Q81" s="37">
        <f t="shared" si="48"/>
        <v>-0.50895164495070033</v>
      </c>
      <c r="R81" s="31">
        <f t="shared" si="62"/>
        <v>0.78844353038251747</v>
      </c>
      <c r="S81" s="37">
        <f t="shared" si="49"/>
        <v>-0.34565422088408732</v>
      </c>
      <c r="T81" s="31">
        <f t="shared" si="63"/>
        <v>2.1434921502441364</v>
      </c>
      <c r="U81" s="37">
        <f t="shared" si="50"/>
        <v>-1.7090276342931041</v>
      </c>
      <c r="V81" s="31">
        <f t="shared" si="64"/>
        <v>0.38042286731428276</v>
      </c>
      <c r="W81" s="37">
        <f t="shared" si="51"/>
        <v>6.4873132891276636E-2</v>
      </c>
      <c r="X81" s="31">
        <f t="shared" si="65"/>
        <v>-1.1506330995553511</v>
      </c>
      <c r="Y81" s="37">
        <f t="shared" si="52"/>
        <v>1.6053352012445627</v>
      </c>
      <c r="Z81" s="31">
        <f t="shared" si="66"/>
        <v>-1.192020087949605</v>
      </c>
      <c r="AA81" s="37">
        <f t="shared" si="53"/>
        <v>1.6469764522009718</v>
      </c>
      <c r="AB81" s="31">
        <f t="shared" ref="AB81:AB103" si="67">B69</f>
        <v>1.4303384069312239</v>
      </c>
      <c r="AC81" s="37">
        <f t="shared" si="54"/>
        <v>-0.99149260340599343</v>
      </c>
    </row>
    <row r="82" spans="1:29" x14ac:dyDescent="0.25">
      <c r="A82" s="28">
        <f t="shared" si="55"/>
        <v>79</v>
      </c>
      <c r="B82" s="51">
        <v>-0.26093359070871813</v>
      </c>
      <c r="C82" s="30">
        <f t="shared" si="40"/>
        <v>0.70583347387636164</v>
      </c>
      <c r="D82" s="30">
        <f t="shared" si="41"/>
        <v>-0.70583347387636164</v>
      </c>
      <c r="E82" s="30">
        <f t="shared" si="42"/>
        <v>0.49820089284437247</v>
      </c>
      <c r="F82" s="31">
        <f t="shared" si="56"/>
        <v>-0.5612436554665996</v>
      </c>
      <c r="G82" s="37">
        <f t="shared" si="43"/>
        <v>0.7101697890924632</v>
      </c>
      <c r="H82" s="31">
        <f t="shared" si="57"/>
        <v>0.19110566071071389</v>
      </c>
      <c r="I82" s="37">
        <f t="shared" si="44"/>
        <v>0.17913645768652478</v>
      </c>
      <c r="J82" s="31">
        <f t="shared" si="58"/>
        <v>1.9697583576394178</v>
      </c>
      <c r="K82" s="37">
        <f t="shared" si="45"/>
        <v>-1.0762961542062217</v>
      </c>
      <c r="L82" s="31">
        <f t="shared" si="59"/>
        <v>3.2122199534703997</v>
      </c>
      <c r="M82" s="37">
        <f t="shared" si="46"/>
        <v>-1.9532671385495717</v>
      </c>
      <c r="N82" s="31">
        <f t="shared" si="60"/>
        <v>1.3132020286472856</v>
      </c>
      <c r="O82" s="37">
        <f t="shared" si="47"/>
        <v>-0.61287671971819369</v>
      </c>
      <c r="P82" s="31">
        <f t="shared" si="61"/>
        <v>0.97644966227050933</v>
      </c>
      <c r="Q82" s="37">
        <f t="shared" si="48"/>
        <v>-0.37518562712238845</v>
      </c>
      <c r="R82" s="31">
        <f t="shared" si="62"/>
        <v>0.95074385612756562</v>
      </c>
      <c r="S82" s="37">
        <f t="shared" si="49"/>
        <v>-0.35704160867372209</v>
      </c>
      <c r="T82" s="31">
        <f t="shared" si="63"/>
        <v>0.78844353038251747</v>
      </c>
      <c r="U82" s="37">
        <f t="shared" si="50"/>
        <v>-0.24248460594182969</v>
      </c>
      <c r="V82" s="31">
        <f t="shared" si="64"/>
        <v>2.1434921502441364</v>
      </c>
      <c r="W82" s="37">
        <f t="shared" si="51"/>
        <v>-1.1989232805701255</v>
      </c>
      <c r="X82" s="31">
        <f t="shared" si="65"/>
        <v>0.38042286731428276</v>
      </c>
      <c r="Y82" s="37">
        <f t="shared" si="52"/>
        <v>4.5510036084958891E-2</v>
      </c>
      <c r="Z82" s="31">
        <f t="shared" si="66"/>
        <v>-1.1506330995553511</v>
      </c>
      <c r="AA82" s="37">
        <f t="shared" si="53"/>
        <v>1.1261805878796842</v>
      </c>
      <c r="AB82" s="31">
        <f t="shared" si="67"/>
        <v>-1.192020087949605</v>
      </c>
      <c r="AC82" s="37">
        <f t="shared" si="54"/>
        <v>1.1553929096712812</v>
      </c>
    </row>
    <row r="83" spans="1:29" x14ac:dyDescent="0.25">
      <c r="A83" s="28">
        <f t="shared" si="55"/>
        <v>80</v>
      </c>
      <c r="B83" s="51">
        <v>1.5941271942047808</v>
      </c>
      <c r="C83" s="30">
        <f t="shared" si="40"/>
        <v>1.1492273110371372</v>
      </c>
      <c r="D83" s="30">
        <f t="shared" si="41"/>
        <v>1.1492273110371372</v>
      </c>
      <c r="E83" s="30">
        <f t="shared" si="42"/>
        <v>1.3207234124336489</v>
      </c>
      <c r="F83" s="31">
        <f t="shared" si="56"/>
        <v>-0.26093359070871813</v>
      </c>
      <c r="G83" s="37">
        <f t="shared" si="43"/>
        <v>-0.81116310522293245</v>
      </c>
      <c r="H83" s="31">
        <f t="shared" si="57"/>
        <v>-0.5612436554665996</v>
      </c>
      <c r="I83" s="37">
        <f t="shared" si="44"/>
        <v>-1.1562876334220213</v>
      </c>
      <c r="J83" s="31">
        <f t="shared" si="58"/>
        <v>0.19110566071071389</v>
      </c>
      <c r="K83" s="37">
        <f t="shared" si="45"/>
        <v>-0.29166725183093828</v>
      </c>
      <c r="L83" s="31">
        <f t="shared" si="59"/>
        <v>1.9697583576394178</v>
      </c>
      <c r="M83" s="37">
        <f t="shared" si="46"/>
        <v>1.7524090043293881</v>
      </c>
      <c r="N83" s="31">
        <f t="shared" si="60"/>
        <v>3.2122199534703997</v>
      </c>
      <c r="O83" s="37">
        <f t="shared" si="47"/>
        <v>3.1802798031731379</v>
      </c>
      <c r="P83" s="31">
        <f t="shared" si="61"/>
        <v>1.3132020286472856</v>
      </c>
      <c r="Q83" s="37">
        <f t="shared" si="48"/>
        <v>0.99787653981734603</v>
      </c>
      <c r="R83" s="31">
        <f t="shared" si="62"/>
        <v>0.97644966227050933</v>
      </c>
      <c r="S83" s="37">
        <f t="shared" si="49"/>
        <v>0.61087152332077077</v>
      </c>
      <c r="T83" s="31">
        <f t="shared" si="63"/>
        <v>0.95074385612756562</v>
      </c>
      <c r="U83" s="37">
        <f t="shared" si="50"/>
        <v>0.58132970884907353</v>
      </c>
      <c r="V83" s="31">
        <f t="shared" si="64"/>
        <v>0.78844353038251747</v>
      </c>
      <c r="W83" s="37">
        <f t="shared" si="51"/>
        <v>0.3948097419126404</v>
      </c>
      <c r="X83" s="31">
        <f t="shared" si="65"/>
        <v>2.1434921502441364</v>
      </c>
      <c r="Y83" s="37">
        <f t="shared" si="52"/>
        <v>1.9520686236407925</v>
      </c>
      <c r="Z83" s="31">
        <f t="shared" si="66"/>
        <v>0.38042286731428276</v>
      </c>
      <c r="AA83" s="37">
        <f t="shared" si="53"/>
        <v>-7.4098747552856697E-2</v>
      </c>
      <c r="AB83" s="31">
        <f t="shared" si="67"/>
        <v>-1.1506330995553511</v>
      </c>
      <c r="AC83" s="37">
        <f t="shared" si="54"/>
        <v>-1.8336300794058102</v>
      </c>
    </row>
    <row r="84" spans="1:29" x14ac:dyDescent="0.25">
      <c r="A84" s="28">
        <f t="shared" si="55"/>
        <v>81</v>
      </c>
      <c r="B84" s="51">
        <v>-0.45575102443553095</v>
      </c>
      <c r="C84" s="30">
        <f t="shared" si="40"/>
        <v>0.90065090760317457</v>
      </c>
      <c r="D84" s="30">
        <f t="shared" si="41"/>
        <v>-0.90065090760317457</v>
      </c>
      <c r="E84" s="30">
        <f t="shared" si="42"/>
        <v>0.81117205736642206</v>
      </c>
      <c r="F84" s="31">
        <f t="shared" si="56"/>
        <v>1.5941271942047808</v>
      </c>
      <c r="G84" s="37">
        <f t="shared" si="43"/>
        <v>-1.0350526207279533</v>
      </c>
      <c r="H84" s="31">
        <f t="shared" si="57"/>
        <v>-0.26093359070871813</v>
      </c>
      <c r="I84" s="37">
        <f t="shared" si="44"/>
        <v>0.63570955886344671</v>
      </c>
      <c r="J84" s="31">
        <f t="shared" si="58"/>
        <v>-0.5612436554665996</v>
      </c>
      <c r="K84" s="37">
        <f t="shared" si="45"/>
        <v>0.90618409125000088</v>
      </c>
      <c r="L84" s="31">
        <f t="shared" si="59"/>
        <v>0.19110566071071389</v>
      </c>
      <c r="M84" s="37">
        <f t="shared" si="46"/>
        <v>0.22857999680027569</v>
      </c>
      <c r="N84" s="31">
        <f t="shared" si="60"/>
        <v>1.9697583576394178</v>
      </c>
      <c r="O84" s="37">
        <f t="shared" si="47"/>
        <v>-1.3733651689993955</v>
      </c>
      <c r="P84" s="31">
        <f t="shared" si="61"/>
        <v>3.2122199534703997</v>
      </c>
      <c r="Q84" s="37">
        <f t="shared" si="48"/>
        <v>-2.4923893329466584</v>
      </c>
      <c r="R84" s="31">
        <f t="shared" si="62"/>
        <v>1.3132020286472856</v>
      </c>
      <c r="S84" s="37">
        <f t="shared" si="49"/>
        <v>-0.7820371154000233</v>
      </c>
      <c r="T84" s="31">
        <f t="shared" si="63"/>
        <v>0.97644966227050933</v>
      </c>
      <c r="U84" s="37">
        <f t="shared" si="50"/>
        <v>-0.47874079098526306</v>
      </c>
      <c r="V84" s="31">
        <f t="shared" si="64"/>
        <v>0.95074385612756562</v>
      </c>
      <c r="W84" s="37">
        <f t="shared" si="51"/>
        <v>-0.45558883335194944</v>
      </c>
      <c r="X84" s="31">
        <f t="shared" si="65"/>
        <v>0.78844353038251747</v>
      </c>
      <c r="Y84" s="37">
        <f t="shared" si="52"/>
        <v>-0.30941289766538099</v>
      </c>
      <c r="Z84" s="31">
        <f t="shared" si="66"/>
        <v>2.1434921502441364</v>
      </c>
      <c r="AA84" s="37">
        <f t="shared" si="53"/>
        <v>-1.5298386669901771</v>
      </c>
      <c r="AB84" s="31">
        <f t="shared" si="67"/>
        <v>0.38042286731428276</v>
      </c>
      <c r="AC84" s="37">
        <f t="shared" si="54"/>
        <v>5.8071282847873676E-2</v>
      </c>
    </row>
    <row r="85" spans="1:29" x14ac:dyDescent="0.25">
      <c r="A85" s="28">
        <f t="shared" si="55"/>
        <v>82</v>
      </c>
      <c r="B85" s="51">
        <v>-1.6217372105931003</v>
      </c>
      <c r="C85" s="30">
        <f t="shared" si="40"/>
        <v>2.0666370937607437</v>
      </c>
      <c r="D85" s="30">
        <f t="shared" si="41"/>
        <v>-2.0666370937607437</v>
      </c>
      <c r="E85" s="30">
        <f t="shared" si="42"/>
        <v>4.270988877307853</v>
      </c>
      <c r="F85" s="31">
        <f t="shared" si="56"/>
        <v>-0.45575102443553095</v>
      </c>
      <c r="G85" s="37">
        <f t="shared" si="43"/>
        <v>1.8613185741820009</v>
      </c>
      <c r="H85" s="31">
        <f t="shared" si="57"/>
        <v>1.5941271942047808</v>
      </c>
      <c r="I85" s="37">
        <f t="shared" si="44"/>
        <v>-2.3750357901522632</v>
      </c>
      <c r="J85" s="31">
        <f t="shared" si="58"/>
        <v>-0.26093359070871813</v>
      </c>
      <c r="K85" s="37">
        <f t="shared" si="45"/>
        <v>1.4587016391308938</v>
      </c>
      <c r="L85" s="31">
        <f t="shared" si="59"/>
        <v>-0.5612436554665996</v>
      </c>
      <c r="M85" s="37">
        <f t="shared" si="46"/>
        <v>2.079333558589223</v>
      </c>
      <c r="N85" s="31">
        <f t="shared" si="60"/>
        <v>0.19110566071071389</v>
      </c>
      <c r="O85" s="37">
        <f t="shared" si="47"/>
        <v>0.52450055431165676</v>
      </c>
      <c r="P85" s="31">
        <f t="shared" si="61"/>
        <v>1.9697583576394178</v>
      </c>
      <c r="Q85" s="37">
        <f t="shared" si="48"/>
        <v>-3.1513290860787886</v>
      </c>
      <c r="R85" s="31">
        <f t="shared" si="62"/>
        <v>3.2122199534703997</v>
      </c>
      <c r="S85" s="37">
        <f t="shared" si="49"/>
        <v>-5.7190463075962654</v>
      </c>
      <c r="T85" s="31">
        <f t="shared" si="63"/>
        <v>1.3132020286472856</v>
      </c>
      <c r="U85" s="37">
        <f t="shared" si="50"/>
        <v>-1.7944654224402659</v>
      </c>
      <c r="V85" s="31">
        <f t="shared" si="64"/>
        <v>0.97644966227050933</v>
      </c>
      <c r="W85" s="37">
        <f t="shared" si="51"/>
        <v>-1.098520490674312</v>
      </c>
      <c r="X85" s="31">
        <f t="shared" si="65"/>
        <v>0.95074385612756562</v>
      </c>
      <c r="Y85" s="37">
        <f t="shared" si="52"/>
        <v>-1.0453959181742813</v>
      </c>
      <c r="Z85" s="31">
        <f t="shared" si="66"/>
        <v>0.78844353038251747</v>
      </c>
      <c r="AA85" s="37">
        <f t="shared" si="53"/>
        <v>-0.70998004466011322</v>
      </c>
      <c r="AB85" s="31">
        <f t="shared" si="67"/>
        <v>2.1434921502441364</v>
      </c>
      <c r="AC85" s="37">
        <f t="shared" si="54"/>
        <v>-3.5103737863154358</v>
      </c>
    </row>
    <row r="86" spans="1:29" x14ac:dyDescent="0.25">
      <c r="A86" s="28">
        <f t="shared" si="55"/>
        <v>83</v>
      </c>
      <c r="B86" s="51">
        <v>-0.16648381487132125</v>
      </c>
      <c r="C86" s="30">
        <f t="shared" si="40"/>
        <v>0.61138369803896486</v>
      </c>
      <c r="D86" s="30">
        <f t="shared" si="41"/>
        <v>-0.61138369803896486</v>
      </c>
      <c r="E86" s="30">
        <f t="shared" si="42"/>
        <v>0.37379002622780017</v>
      </c>
      <c r="F86" s="31">
        <f t="shared" si="56"/>
        <v>-1.6217372105931003</v>
      </c>
      <c r="G86" s="37">
        <f t="shared" si="43"/>
        <v>1.2635082288879425</v>
      </c>
      <c r="H86" s="31">
        <f t="shared" si="57"/>
        <v>-0.45575102443553095</v>
      </c>
      <c r="I86" s="37">
        <f t="shared" si="44"/>
        <v>0.55064328253257888</v>
      </c>
      <c r="J86" s="31">
        <f t="shared" si="58"/>
        <v>1.5941271942047808</v>
      </c>
      <c r="K86" s="37">
        <f t="shared" si="45"/>
        <v>-0.70261884330926061</v>
      </c>
      <c r="L86" s="31">
        <f t="shared" si="59"/>
        <v>-0.26093359070871813</v>
      </c>
      <c r="M86" s="37">
        <f t="shared" si="46"/>
        <v>0.43153507945821906</v>
      </c>
      <c r="N86" s="31">
        <f t="shared" si="60"/>
        <v>-0.5612436554665996</v>
      </c>
      <c r="O86" s="37">
        <f t="shared" si="47"/>
        <v>0.61513975740821369</v>
      </c>
      <c r="P86" s="31">
        <f t="shared" si="61"/>
        <v>0.19110566071071389</v>
      </c>
      <c r="Q86" s="37">
        <f t="shared" si="48"/>
        <v>0.15516565026664136</v>
      </c>
      <c r="R86" s="31">
        <f t="shared" si="62"/>
        <v>1.9697583576394178</v>
      </c>
      <c r="S86" s="37">
        <f t="shared" si="49"/>
        <v>-0.93227361310860779</v>
      </c>
      <c r="T86" s="31">
        <f t="shared" si="63"/>
        <v>3.2122199534703997</v>
      </c>
      <c r="U86" s="37">
        <f t="shared" si="50"/>
        <v>-1.6918943782391473</v>
      </c>
      <c r="V86" s="31">
        <f t="shared" si="64"/>
        <v>1.3132020286472856</v>
      </c>
      <c r="W86" s="37">
        <f t="shared" si="51"/>
        <v>-0.53086577671851076</v>
      </c>
      <c r="X86" s="31">
        <f t="shared" si="65"/>
        <v>0.97644966227050933</v>
      </c>
      <c r="Y86" s="37">
        <f t="shared" si="52"/>
        <v>-0.32498086963970502</v>
      </c>
      <c r="Z86" s="31">
        <f t="shared" si="66"/>
        <v>0.95074385612756562</v>
      </c>
      <c r="AA86" s="37">
        <f t="shared" si="53"/>
        <v>-0.30926475881895926</v>
      </c>
      <c r="AB86" s="31">
        <f t="shared" si="67"/>
        <v>0.78844353038251747</v>
      </c>
      <c r="AC86" s="37">
        <f t="shared" si="54"/>
        <v>-0.21003698547202315</v>
      </c>
    </row>
    <row r="87" spans="1:29" x14ac:dyDescent="0.25">
      <c r="A87" s="28">
        <f t="shared" si="55"/>
        <v>84</v>
      </c>
      <c r="B87" s="51">
        <v>-0.77340613557174853</v>
      </c>
      <c r="C87" s="30">
        <f t="shared" si="40"/>
        <v>1.2183060187393921</v>
      </c>
      <c r="D87" s="30">
        <f t="shared" si="41"/>
        <v>-1.2183060187393921</v>
      </c>
      <c r="E87" s="30">
        <f t="shared" si="42"/>
        <v>1.4842695552966281</v>
      </c>
      <c r="F87" s="31">
        <f t="shared" si="56"/>
        <v>-0.16648381487132125</v>
      </c>
      <c r="G87" s="37">
        <f t="shared" si="43"/>
        <v>0.74485243908001797</v>
      </c>
      <c r="H87" s="31">
        <f t="shared" si="57"/>
        <v>-1.6217372105931003</v>
      </c>
      <c r="I87" s="37">
        <f t="shared" si="44"/>
        <v>2.5177964098787995</v>
      </c>
      <c r="J87" s="31">
        <f t="shared" si="58"/>
        <v>-0.45575102443553095</v>
      </c>
      <c r="K87" s="37">
        <f t="shared" si="45"/>
        <v>1.0972684215160438</v>
      </c>
      <c r="L87" s="31">
        <f t="shared" si="59"/>
        <v>1.5941271942047808</v>
      </c>
      <c r="M87" s="37">
        <f t="shared" si="46"/>
        <v>-1.4001105499362316</v>
      </c>
      <c r="N87" s="31">
        <f t="shared" si="60"/>
        <v>-0.26093359070871813</v>
      </c>
      <c r="O87" s="37">
        <f t="shared" si="47"/>
        <v>0.85992116945130492</v>
      </c>
      <c r="P87" s="31">
        <f t="shared" si="61"/>
        <v>-0.5612436554665996</v>
      </c>
      <c r="Q87" s="37">
        <f t="shared" si="48"/>
        <v>1.2257907288338485</v>
      </c>
      <c r="R87" s="31">
        <f t="shared" si="62"/>
        <v>0.19110566071071389</v>
      </c>
      <c r="S87" s="37">
        <f t="shared" si="49"/>
        <v>0.3091990287405616</v>
      </c>
      <c r="T87" s="31">
        <f t="shared" si="63"/>
        <v>1.9697583576394178</v>
      </c>
      <c r="U87" s="37">
        <f t="shared" si="50"/>
        <v>-1.8577442571747302</v>
      </c>
      <c r="V87" s="31">
        <f t="shared" si="64"/>
        <v>3.2122199534703997</v>
      </c>
      <c r="W87" s="37">
        <f t="shared" si="51"/>
        <v>-3.3714426974281659</v>
      </c>
      <c r="X87" s="31">
        <f t="shared" si="65"/>
        <v>1.3132020286472856</v>
      </c>
      <c r="Y87" s="37">
        <f t="shared" si="52"/>
        <v>-1.0578577299221752</v>
      </c>
      <c r="Z87" s="31">
        <f t="shared" si="66"/>
        <v>0.97644966227050933</v>
      </c>
      <c r="AA87" s="37">
        <f t="shared" si="53"/>
        <v>-0.64759029514061583</v>
      </c>
      <c r="AB87" s="31">
        <f t="shared" si="67"/>
        <v>0.95074385612756562</v>
      </c>
      <c r="AC87" s="37">
        <f t="shared" si="54"/>
        <v>-0.61627275680011928</v>
      </c>
    </row>
    <row r="88" spans="1:29" x14ac:dyDescent="0.25">
      <c r="A88" s="28">
        <f t="shared" si="55"/>
        <v>85</v>
      </c>
      <c r="B88" s="51">
        <v>0.25029045376405612</v>
      </c>
      <c r="C88" s="30">
        <f t="shared" si="40"/>
        <v>0.19460942940358744</v>
      </c>
      <c r="D88" s="30">
        <f t="shared" si="41"/>
        <v>-0.19460942940358744</v>
      </c>
      <c r="E88" s="30">
        <f t="shared" si="42"/>
        <v>3.7872830012789883E-2</v>
      </c>
      <c r="F88" s="31">
        <f t="shared" si="56"/>
        <v>-0.77340613557174853</v>
      </c>
      <c r="G88" s="37">
        <f t="shared" si="43"/>
        <v>0.2370938391458294</v>
      </c>
      <c r="H88" s="31">
        <f t="shared" si="57"/>
        <v>-0.16648381487132125</v>
      </c>
      <c r="I88" s="37">
        <f t="shared" si="44"/>
        <v>0.11898103262201816</v>
      </c>
      <c r="J88" s="31">
        <f t="shared" si="58"/>
        <v>-1.6217372105931003</v>
      </c>
      <c r="K88" s="37">
        <f t="shared" si="45"/>
        <v>0.40218706560106654</v>
      </c>
      <c r="L88" s="31">
        <f t="shared" si="59"/>
        <v>-0.45575102443553095</v>
      </c>
      <c r="M88" s="37">
        <f t="shared" si="46"/>
        <v>0.17527515922047696</v>
      </c>
      <c r="N88" s="31">
        <f t="shared" si="60"/>
        <v>1.5941271942047808</v>
      </c>
      <c r="O88" s="37">
        <f t="shared" si="47"/>
        <v>-0.22365047125595636</v>
      </c>
      <c r="P88" s="31">
        <f t="shared" si="61"/>
        <v>-0.26093359070871813</v>
      </c>
      <c r="Q88" s="37">
        <f t="shared" si="48"/>
        <v>0.13736184960503067</v>
      </c>
      <c r="R88" s="31">
        <f t="shared" si="62"/>
        <v>-0.5612436554665996</v>
      </c>
      <c r="S88" s="37">
        <f t="shared" si="49"/>
        <v>0.1958050199517164</v>
      </c>
      <c r="T88" s="31">
        <f t="shared" si="63"/>
        <v>0.19110566071071389</v>
      </c>
      <c r="U88" s="37">
        <f t="shared" si="50"/>
        <v>4.9390748818270221E-2</v>
      </c>
      <c r="V88" s="31">
        <f t="shared" si="64"/>
        <v>1.9697583576394178</v>
      </c>
      <c r="W88" s="37">
        <f t="shared" si="51"/>
        <v>-0.29675183763817675</v>
      </c>
      <c r="X88" s="31">
        <f t="shared" si="65"/>
        <v>3.2122199534703997</v>
      </c>
      <c r="Y88" s="37">
        <f t="shared" si="52"/>
        <v>-0.5385465798587149</v>
      </c>
      <c r="Z88" s="31">
        <f t="shared" si="66"/>
        <v>1.3132020286472856</v>
      </c>
      <c r="AA88" s="37">
        <f t="shared" si="53"/>
        <v>-0.16897978508170391</v>
      </c>
      <c r="AB88" s="31">
        <f t="shared" si="67"/>
        <v>0.97644966227050933</v>
      </c>
      <c r="AC88" s="37">
        <f t="shared" si="54"/>
        <v>-0.10344459921081167</v>
      </c>
    </row>
    <row r="89" spans="1:29" x14ac:dyDescent="0.25">
      <c r="A89" s="28">
        <f t="shared" si="55"/>
        <v>86</v>
      </c>
      <c r="B89" s="51">
        <v>1.0532331295043185</v>
      </c>
      <c r="C89" s="30">
        <f t="shared" si="40"/>
        <v>0.60833324633667485</v>
      </c>
      <c r="D89" s="30">
        <f t="shared" si="41"/>
        <v>0.60833324633667485</v>
      </c>
      <c r="E89" s="30">
        <f t="shared" si="42"/>
        <v>0.37006933859851754</v>
      </c>
      <c r="F89" s="31">
        <f t="shared" si="56"/>
        <v>0.25029045376405612</v>
      </c>
      <c r="G89" s="37">
        <f t="shared" si="43"/>
        <v>-0.11838738595681229</v>
      </c>
      <c r="H89" s="31">
        <f t="shared" si="57"/>
        <v>-0.77340613557174853</v>
      </c>
      <c r="I89" s="37">
        <f t="shared" si="44"/>
        <v>-0.74113605541124428</v>
      </c>
      <c r="J89" s="31">
        <f t="shared" si="58"/>
        <v>-0.16648381487132125</v>
      </c>
      <c r="K89" s="37">
        <f t="shared" si="45"/>
        <v>-0.37192502978536485</v>
      </c>
      <c r="L89" s="31">
        <f t="shared" si="59"/>
        <v>-1.6217372105931003</v>
      </c>
      <c r="M89" s="37">
        <f t="shared" si="46"/>
        <v>-1.2572040522472643</v>
      </c>
      <c r="N89" s="31">
        <f t="shared" si="60"/>
        <v>-0.45575102443553095</v>
      </c>
      <c r="O89" s="37">
        <f t="shared" si="47"/>
        <v>-0.54789589043831177</v>
      </c>
      <c r="P89" s="31">
        <f t="shared" si="61"/>
        <v>1.5941271942047808</v>
      </c>
      <c r="Q89" s="37">
        <f t="shared" si="48"/>
        <v>0.69911318090198915</v>
      </c>
      <c r="R89" s="31">
        <f t="shared" si="62"/>
        <v>-0.26093359070871813</v>
      </c>
      <c r="S89" s="37">
        <f t="shared" si="49"/>
        <v>-0.42938196853629967</v>
      </c>
      <c r="T89" s="31">
        <f t="shared" si="63"/>
        <v>-0.5612436554665996</v>
      </c>
      <c r="U89" s="37">
        <f t="shared" si="50"/>
        <v>-0.61207056513803881</v>
      </c>
      <c r="V89" s="31">
        <f t="shared" si="64"/>
        <v>0.19110566071071389</v>
      </c>
      <c r="W89" s="37">
        <f t="shared" si="51"/>
        <v>-0.15439146324871625</v>
      </c>
      <c r="X89" s="31">
        <f t="shared" si="65"/>
        <v>1.9697583576394178</v>
      </c>
      <c r="Y89" s="37">
        <f t="shared" si="52"/>
        <v>0.92762210597940398</v>
      </c>
      <c r="Z89" s="31">
        <f t="shared" si="66"/>
        <v>3.2122199534703997</v>
      </c>
      <c r="AA89" s="37">
        <f t="shared" si="53"/>
        <v>1.6834528020199111</v>
      </c>
      <c r="AB89" s="31">
        <f t="shared" si="67"/>
        <v>1.3132020286472856</v>
      </c>
      <c r="AC89" s="37">
        <f t="shared" si="54"/>
        <v>0.52821706296073034</v>
      </c>
    </row>
    <row r="90" spans="1:29" x14ac:dyDescent="0.25">
      <c r="A90" s="28">
        <f t="shared" si="55"/>
        <v>87</v>
      </c>
      <c r="B90" s="51">
        <v>-1.062303531312591</v>
      </c>
      <c r="C90" s="30">
        <f t="shared" si="40"/>
        <v>1.5072034144802346</v>
      </c>
      <c r="D90" s="30">
        <f t="shared" si="41"/>
        <v>-1.5072034144802346</v>
      </c>
      <c r="E90" s="30">
        <f t="shared" si="42"/>
        <v>2.2716621326208779</v>
      </c>
      <c r="F90" s="31">
        <f t="shared" si="56"/>
        <v>1.0532331295043185</v>
      </c>
      <c r="G90" s="37">
        <f t="shared" si="43"/>
        <v>-0.91688194602048201</v>
      </c>
      <c r="H90" s="31">
        <f t="shared" si="57"/>
        <v>0.25029045376405612</v>
      </c>
      <c r="I90" s="37">
        <f t="shared" si="44"/>
        <v>0.29331599648713719</v>
      </c>
      <c r="J90" s="31">
        <f t="shared" si="58"/>
        <v>-0.77340613557174853</v>
      </c>
      <c r="K90" s="37">
        <f t="shared" si="45"/>
        <v>1.8362349913258327</v>
      </c>
      <c r="L90" s="31">
        <f t="shared" si="59"/>
        <v>-0.16648381487132125</v>
      </c>
      <c r="M90" s="37">
        <f t="shared" si="46"/>
        <v>0.92147959724188055</v>
      </c>
      <c r="N90" s="31">
        <f t="shared" si="60"/>
        <v>-1.6217372105931003</v>
      </c>
      <c r="O90" s="37">
        <f t="shared" si="47"/>
        <v>3.1148424842077018</v>
      </c>
      <c r="P90" s="31">
        <f t="shared" si="61"/>
        <v>-0.45575102443553095</v>
      </c>
      <c r="Q90" s="37">
        <f t="shared" si="48"/>
        <v>1.357464123194227</v>
      </c>
      <c r="R90" s="31">
        <f t="shared" si="62"/>
        <v>1.5941271942047808</v>
      </c>
      <c r="S90" s="37">
        <f t="shared" si="49"/>
        <v>-1.7321193272091118</v>
      </c>
      <c r="T90" s="31">
        <f t="shared" si="63"/>
        <v>-0.26093359070871813</v>
      </c>
      <c r="U90" s="37">
        <f t="shared" si="50"/>
        <v>1.0638346218808978</v>
      </c>
      <c r="V90" s="31">
        <f t="shared" si="64"/>
        <v>-0.5612436554665996</v>
      </c>
      <c r="W90" s="37">
        <f t="shared" si="51"/>
        <v>1.5164629768867572</v>
      </c>
      <c r="X90" s="31">
        <f t="shared" si="65"/>
        <v>0.19110566071071389</v>
      </c>
      <c r="Y90" s="37">
        <f t="shared" si="52"/>
        <v>0.38251951866244066</v>
      </c>
      <c r="Z90" s="31">
        <f t="shared" si="66"/>
        <v>1.9697583576394178</v>
      </c>
      <c r="AA90" s="37">
        <f t="shared" si="53"/>
        <v>-2.2982718993229798</v>
      </c>
      <c r="AB90" s="31">
        <f t="shared" si="67"/>
        <v>3.2122199534703997</v>
      </c>
      <c r="AC90" s="37">
        <f t="shared" si="54"/>
        <v>-4.1709142589199972</v>
      </c>
    </row>
    <row r="91" spans="1:29" x14ac:dyDescent="0.25">
      <c r="A91" s="28">
        <f t="shared" si="55"/>
        <v>88</v>
      </c>
      <c r="B91" s="51">
        <v>2.0124735205170801</v>
      </c>
      <c r="C91" s="30">
        <f t="shared" si="40"/>
        <v>1.5675736373494364</v>
      </c>
      <c r="D91" s="30">
        <f t="shared" si="41"/>
        <v>1.5675736373494364</v>
      </c>
      <c r="E91" s="30">
        <f t="shared" si="42"/>
        <v>2.4572871085129426</v>
      </c>
      <c r="F91" s="31">
        <f t="shared" si="56"/>
        <v>-1.062303531312591</v>
      </c>
      <c r="G91" s="37">
        <f t="shared" si="43"/>
        <v>-2.3626523386622718</v>
      </c>
      <c r="H91" s="31">
        <f t="shared" si="57"/>
        <v>1.0532331295043185</v>
      </c>
      <c r="I91" s="37">
        <f t="shared" si="44"/>
        <v>0.95360715968057208</v>
      </c>
      <c r="J91" s="31">
        <f t="shared" si="58"/>
        <v>0.25029045376405612</v>
      </c>
      <c r="K91" s="37">
        <f t="shared" si="45"/>
        <v>-0.30506461111267991</v>
      </c>
      <c r="L91" s="31">
        <f t="shared" si="59"/>
        <v>-0.77340613557174853</v>
      </c>
      <c r="M91" s="37">
        <f t="shared" si="46"/>
        <v>-1.9097843972000197</v>
      </c>
      <c r="N91" s="31">
        <f t="shared" si="60"/>
        <v>-0.16648381487132125</v>
      </c>
      <c r="O91" s="37">
        <f t="shared" si="47"/>
        <v>-0.95838896735108969</v>
      </c>
      <c r="P91" s="31">
        <f t="shared" si="61"/>
        <v>-1.6217372105931003</v>
      </c>
      <c r="Q91" s="37">
        <f t="shared" si="48"/>
        <v>-3.2396058261477974</v>
      </c>
      <c r="R91" s="31">
        <f t="shared" si="62"/>
        <v>-0.45575102443553095</v>
      </c>
      <c r="S91" s="37">
        <f t="shared" si="49"/>
        <v>-1.4118366192135796</v>
      </c>
      <c r="T91" s="31">
        <f t="shared" si="63"/>
        <v>1.5941271942047808</v>
      </c>
      <c r="U91" s="37">
        <f t="shared" si="50"/>
        <v>1.8014984361037973</v>
      </c>
      <c r="V91" s="31">
        <f t="shared" si="64"/>
        <v>-0.26093359070871813</v>
      </c>
      <c r="W91" s="37">
        <f t="shared" si="51"/>
        <v>-1.1064459460073566</v>
      </c>
      <c r="X91" s="31">
        <f t="shared" si="65"/>
        <v>-0.5612436554665996</v>
      </c>
      <c r="Y91" s="37">
        <f t="shared" si="52"/>
        <v>-1.5772040865525139</v>
      </c>
      <c r="Z91" s="31">
        <f t="shared" si="66"/>
        <v>0.19110566071071389</v>
      </c>
      <c r="AA91" s="37">
        <f t="shared" si="53"/>
        <v>-0.39784113243508129</v>
      </c>
      <c r="AB91" s="31">
        <f t="shared" si="67"/>
        <v>1.9697583576394178</v>
      </c>
      <c r="AC91" s="37">
        <f t="shared" si="54"/>
        <v>2.3903279452708319</v>
      </c>
    </row>
    <row r="92" spans="1:29" x14ac:dyDescent="0.25">
      <c r="A92" s="28">
        <f t="shared" si="55"/>
        <v>89</v>
      </c>
      <c r="B92" s="51">
        <v>1.8620213874574529</v>
      </c>
      <c r="C92" s="30">
        <f t="shared" si="40"/>
        <v>1.4171215042898093</v>
      </c>
      <c r="D92" s="30">
        <f t="shared" si="41"/>
        <v>1.4171215042898093</v>
      </c>
      <c r="E92" s="30">
        <f t="shared" si="42"/>
        <v>2.008233357920612</v>
      </c>
      <c r="F92" s="31">
        <f t="shared" si="56"/>
        <v>2.0124735205170801</v>
      </c>
      <c r="G92" s="37">
        <f t="shared" si="43"/>
        <v>2.2214423110456814</v>
      </c>
      <c r="H92" s="31">
        <f t="shared" si="57"/>
        <v>-1.062303531312591</v>
      </c>
      <c r="I92" s="37">
        <f t="shared" si="44"/>
        <v>-2.1358903699989673</v>
      </c>
      <c r="J92" s="31">
        <f t="shared" si="58"/>
        <v>1.0532331295043185</v>
      </c>
      <c r="K92" s="37">
        <f t="shared" si="45"/>
        <v>0.86208212515813176</v>
      </c>
      <c r="L92" s="31">
        <f t="shared" si="59"/>
        <v>0.25029045376405612</v>
      </c>
      <c r="M92" s="37">
        <f t="shared" si="46"/>
        <v>-0.2757852073453933</v>
      </c>
      <c r="N92" s="31">
        <f t="shared" si="60"/>
        <v>-0.77340613557174853</v>
      </c>
      <c r="O92" s="37">
        <f t="shared" si="47"/>
        <v>-1.726487657961296</v>
      </c>
      <c r="P92" s="31">
        <f t="shared" si="61"/>
        <v>-0.16648381487132125</v>
      </c>
      <c r="Q92" s="37">
        <f t="shared" si="48"/>
        <v>-0.86640498586324444</v>
      </c>
      <c r="R92" s="31">
        <f t="shared" si="62"/>
        <v>-1.6217372105931003</v>
      </c>
      <c r="S92" s="37">
        <f t="shared" si="49"/>
        <v>-2.9286758671313446</v>
      </c>
      <c r="T92" s="31">
        <f t="shared" si="63"/>
        <v>-0.45575102443553095</v>
      </c>
      <c r="U92" s="37">
        <f t="shared" si="50"/>
        <v>-1.2763317690225928</v>
      </c>
      <c r="V92" s="31">
        <f t="shared" si="64"/>
        <v>1.5941271942047808</v>
      </c>
      <c r="W92" s="37">
        <f t="shared" si="51"/>
        <v>1.6285947357878805</v>
      </c>
      <c r="X92" s="31">
        <f t="shared" si="65"/>
        <v>-0.26093359070871813</v>
      </c>
      <c r="Y92" s="37">
        <f t="shared" si="52"/>
        <v>-1.0002517942777713</v>
      </c>
      <c r="Z92" s="31">
        <f t="shared" si="66"/>
        <v>-0.5612436554665996</v>
      </c>
      <c r="AA92" s="37">
        <f t="shared" si="53"/>
        <v>-1.4258276450008307</v>
      </c>
      <c r="AB92" s="31">
        <f t="shared" si="67"/>
        <v>0.19110566071071389</v>
      </c>
      <c r="AC92" s="37">
        <f t="shared" si="54"/>
        <v>-0.35965725030822671</v>
      </c>
    </row>
    <row r="93" spans="1:29" x14ac:dyDescent="0.25">
      <c r="A93" s="28">
        <f t="shared" si="55"/>
        <v>90</v>
      </c>
      <c r="B93" s="51">
        <v>0.21731776294757171</v>
      </c>
      <c r="C93" s="30">
        <f t="shared" si="40"/>
        <v>0.22758212022007185</v>
      </c>
      <c r="D93" s="30">
        <f t="shared" si="41"/>
        <v>-0.22758212022007185</v>
      </c>
      <c r="E93" s="30">
        <f t="shared" si="42"/>
        <v>5.1793621443863236E-2</v>
      </c>
      <c r="F93" s="31">
        <f t="shared" si="56"/>
        <v>1.8620213874574529</v>
      </c>
      <c r="G93" s="37">
        <f t="shared" si="43"/>
        <v>-0.32251151655573246</v>
      </c>
      <c r="H93" s="31">
        <f t="shared" si="57"/>
        <v>2.0124735205170801</v>
      </c>
      <c r="I93" s="37">
        <f t="shared" si="44"/>
        <v>-0.35675173198907473</v>
      </c>
      <c r="J93" s="31">
        <f t="shared" si="58"/>
        <v>-1.062303531312591</v>
      </c>
      <c r="K93" s="37">
        <f t="shared" si="45"/>
        <v>0.34301254867034353</v>
      </c>
      <c r="L93" s="31">
        <f t="shared" si="59"/>
        <v>1.0532331295043185</v>
      </c>
      <c r="M93" s="37">
        <f t="shared" si="46"/>
        <v>-0.13844577000165972</v>
      </c>
      <c r="N93" s="31">
        <f t="shared" si="60"/>
        <v>0.25029045376405612</v>
      </c>
      <c r="O93" s="37">
        <f t="shared" si="47"/>
        <v>4.4289626558486825E-2</v>
      </c>
      <c r="P93" s="31">
        <f t="shared" si="61"/>
        <v>-0.77340613557174853</v>
      </c>
      <c r="Q93" s="37">
        <f t="shared" si="48"/>
        <v>0.27726466682158546</v>
      </c>
      <c r="R93" s="31">
        <f t="shared" si="62"/>
        <v>-0.16648381487132125</v>
      </c>
      <c r="S93" s="37">
        <f t="shared" si="49"/>
        <v>0.1391399982676958</v>
      </c>
      <c r="T93" s="31">
        <f t="shared" si="63"/>
        <v>-1.6217372105931003</v>
      </c>
      <c r="U93" s="37">
        <f t="shared" si="50"/>
        <v>0.47032965152351747</v>
      </c>
      <c r="V93" s="31">
        <f t="shared" si="64"/>
        <v>-0.45575102443553095</v>
      </c>
      <c r="W93" s="37">
        <f t="shared" si="51"/>
        <v>0.20497204313046249</v>
      </c>
      <c r="X93" s="31">
        <f t="shared" si="65"/>
        <v>1.5941271942047808</v>
      </c>
      <c r="Y93" s="37">
        <f t="shared" si="52"/>
        <v>-0.26154358806064365</v>
      </c>
      <c r="Z93" s="31">
        <f t="shared" si="66"/>
        <v>-0.26093359070871813</v>
      </c>
      <c r="AA93" s="37">
        <f t="shared" si="53"/>
        <v>0.16063507850708109</v>
      </c>
      <c r="AB93" s="31">
        <f t="shared" si="67"/>
        <v>-0.5612436554665996</v>
      </c>
      <c r="AC93" s="37">
        <f t="shared" si="54"/>
        <v>0.22898027976810684</v>
      </c>
    </row>
    <row r="94" spans="1:29" x14ac:dyDescent="0.25">
      <c r="A94" s="28">
        <f t="shared" si="55"/>
        <v>91</v>
      </c>
      <c r="B94" s="51">
        <v>1.4425717447483943</v>
      </c>
      <c r="C94" s="30">
        <f t="shared" si="40"/>
        <v>0.99767186158075072</v>
      </c>
      <c r="D94" s="30">
        <f t="shared" si="41"/>
        <v>0.99767186158075072</v>
      </c>
      <c r="E94" s="30">
        <f t="shared" si="42"/>
        <v>0.99534914339000058</v>
      </c>
      <c r="F94" s="31">
        <f t="shared" si="56"/>
        <v>0.21731776294757171</v>
      </c>
      <c r="G94" s="37">
        <f t="shared" si="43"/>
        <v>-0.2270522775424533</v>
      </c>
      <c r="H94" s="31">
        <f t="shared" si="57"/>
        <v>1.8620213874574529</v>
      </c>
      <c r="I94" s="37">
        <f t="shared" si="44"/>
        <v>1.4138222492709278</v>
      </c>
      <c r="J94" s="31">
        <f t="shared" si="58"/>
        <v>2.0124735205170801</v>
      </c>
      <c r="K94" s="37">
        <f t="shared" si="45"/>
        <v>1.563924108939321</v>
      </c>
      <c r="L94" s="31">
        <f t="shared" si="59"/>
        <v>-1.062303531312591</v>
      </c>
      <c r="M94" s="37">
        <f t="shared" si="46"/>
        <v>-1.5036944363053595</v>
      </c>
      <c r="N94" s="31">
        <f t="shared" si="60"/>
        <v>1.0532331295043185</v>
      </c>
      <c r="O94" s="37">
        <f t="shared" si="47"/>
        <v>0.60691696233417181</v>
      </c>
      <c r="P94" s="31">
        <f t="shared" si="61"/>
        <v>0.25029045376405612</v>
      </c>
      <c r="Q94" s="37">
        <f t="shared" si="48"/>
        <v>-0.19415635171424478</v>
      </c>
      <c r="R94" s="31">
        <f t="shared" si="62"/>
        <v>-0.77340613557174853</v>
      </c>
      <c r="S94" s="37">
        <f t="shared" si="49"/>
        <v>-1.2154696336907624</v>
      </c>
      <c r="T94" s="31">
        <f t="shared" si="63"/>
        <v>-0.16648381487132125</v>
      </c>
      <c r="U94" s="37">
        <f t="shared" si="50"/>
        <v>-0.60996031216265767</v>
      </c>
      <c r="V94" s="31">
        <f t="shared" si="64"/>
        <v>-1.6217372105931003</v>
      </c>
      <c r="W94" s="37">
        <f t="shared" si="51"/>
        <v>-2.0618256765441134</v>
      </c>
      <c r="X94" s="31">
        <f t="shared" si="65"/>
        <v>-0.45575102443553095</v>
      </c>
      <c r="Y94" s="37">
        <f t="shared" si="52"/>
        <v>-0.89855406762285184</v>
      </c>
      <c r="Z94" s="31">
        <f t="shared" si="66"/>
        <v>1.5941271942047808</v>
      </c>
      <c r="AA94" s="37">
        <f t="shared" si="53"/>
        <v>1.146551750781861</v>
      </c>
      <c r="AB94" s="31">
        <f t="shared" si="67"/>
        <v>-0.26093359070871813</v>
      </c>
      <c r="AC94" s="37">
        <f t="shared" si="54"/>
        <v>-0.70419019584823794</v>
      </c>
    </row>
    <row r="95" spans="1:29" x14ac:dyDescent="0.25">
      <c r="A95" s="28">
        <f t="shared" si="55"/>
        <v>92</v>
      </c>
      <c r="B95" s="51">
        <v>0.13930927854031838</v>
      </c>
      <c r="C95" s="30">
        <f t="shared" si="40"/>
        <v>0.30559060462732518</v>
      </c>
      <c r="D95" s="30">
        <f t="shared" si="41"/>
        <v>-0.30559060462732518</v>
      </c>
      <c r="E95" s="30">
        <f t="shared" si="42"/>
        <v>9.3385617636494181E-2</v>
      </c>
      <c r="F95" s="31">
        <f t="shared" si="56"/>
        <v>1.4425717447483943</v>
      </c>
      <c r="G95" s="37">
        <f t="shared" si="43"/>
        <v>-0.30487914740013067</v>
      </c>
      <c r="H95" s="31">
        <f t="shared" si="57"/>
        <v>0.21731776294757171</v>
      </c>
      <c r="I95" s="37">
        <f t="shared" si="44"/>
        <v>6.9546957720420369E-2</v>
      </c>
      <c r="J95" s="31">
        <f t="shared" si="58"/>
        <v>1.8620213874574529</v>
      </c>
      <c r="K95" s="37">
        <f t="shared" si="45"/>
        <v>-0.43305901732630742</v>
      </c>
      <c r="L95" s="31">
        <f t="shared" si="59"/>
        <v>2.0124735205170801</v>
      </c>
      <c r="M95" s="37">
        <f t="shared" si="46"/>
        <v>-0.47903577563546967</v>
      </c>
      <c r="N95" s="31">
        <f t="shared" si="60"/>
        <v>-1.062303531312591</v>
      </c>
      <c r="O95" s="37">
        <f t="shared" si="47"/>
        <v>0.4605872027273839</v>
      </c>
      <c r="P95" s="31">
        <f t="shared" si="61"/>
        <v>1.0532331295043185</v>
      </c>
      <c r="Q95" s="37">
        <f t="shared" si="48"/>
        <v>-0.185900924562928</v>
      </c>
      <c r="R95" s="31">
        <f t="shared" si="62"/>
        <v>0.25029045376405612</v>
      </c>
      <c r="S95" s="37">
        <f t="shared" si="49"/>
        <v>5.9470813197621042E-2</v>
      </c>
      <c r="T95" s="31">
        <f t="shared" si="63"/>
        <v>-0.77340613557174853</v>
      </c>
      <c r="U95" s="37">
        <f t="shared" si="50"/>
        <v>0.37230287288768021</v>
      </c>
      <c r="V95" s="31">
        <f t="shared" si="64"/>
        <v>-0.16648381487132125</v>
      </c>
      <c r="W95" s="37">
        <f t="shared" si="51"/>
        <v>0.18683311394301727</v>
      </c>
      <c r="X95" s="31">
        <f t="shared" si="65"/>
        <v>-1.6217372105931003</v>
      </c>
      <c r="Y95" s="37">
        <f t="shared" si="52"/>
        <v>0.63154487902760381</v>
      </c>
      <c r="Z95" s="31">
        <f t="shared" si="66"/>
        <v>-0.45575102443553095</v>
      </c>
      <c r="AA95" s="37">
        <f t="shared" si="53"/>
        <v>0.27523045541260333</v>
      </c>
      <c r="AB95" s="31">
        <f t="shared" si="67"/>
        <v>1.5941271942047808</v>
      </c>
      <c r="AC95" s="37">
        <f t="shared" si="54"/>
        <v>-0.35119306883407386</v>
      </c>
    </row>
    <row r="96" spans="1:29" x14ac:dyDescent="0.25">
      <c r="A96" s="28">
        <f t="shared" si="55"/>
        <v>93</v>
      </c>
      <c r="B96" s="51">
        <v>1.0738106621801737</v>
      </c>
      <c r="C96" s="30">
        <f t="shared" si="40"/>
        <v>0.62891077901253012</v>
      </c>
      <c r="D96" s="30">
        <f t="shared" si="41"/>
        <v>0.62891077901253012</v>
      </c>
      <c r="E96" s="30">
        <f t="shared" si="42"/>
        <v>0.39552876795814751</v>
      </c>
      <c r="F96" s="31">
        <f t="shared" si="56"/>
        <v>0.13930927854031838</v>
      </c>
      <c r="G96" s="37">
        <f t="shared" si="43"/>
        <v>-0.19218922521508117</v>
      </c>
      <c r="H96" s="31">
        <f t="shared" si="57"/>
        <v>1.4425717447483943</v>
      </c>
      <c r="I96" s="37">
        <f t="shared" si="44"/>
        <v>0.62744658766563111</v>
      </c>
      <c r="J96" s="31">
        <f t="shared" si="58"/>
        <v>0.21731776294757171</v>
      </c>
      <c r="K96" s="37">
        <f t="shared" si="45"/>
        <v>-0.14312884851692867</v>
      </c>
      <c r="L96" s="31">
        <f t="shared" si="59"/>
        <v>1.8620213874574529</v>
      </c>
      <c r="M96" s="37">
        <f t="shared" si="46"/>
        <v>0.89124298921831258</v>
      </c>
      <c r="N96" s="31">
        <f t="shared" si="60"/>
        <v>2.0124735205170801</v>
      </c>
      <c r="O96" s="37">
        <f t="shared" si="47"/>
        <v>0.98586395742493949</v>
      </c>
      <c r="P96" s="31">
        <f t="shared" si="61"/>
        <v>-1.062303531312591</v>
      </c>
      <c r="Q96" s="37">
        <f t="shared" si="48"/>
        <v>-0.94789647353110973</v>
      </c>
      <c r="R96" s="31">
        <f t="shared" si="62"/>
        <v>1.0532331295043185</v>
      </c>
      <c r="S96" s="37">
        <f t="shared" si="49"/>
        <v>0.38258733585281957</v>
      </c>
      <c r="T96" s="31">
        <f t="shared" si="63"/>
        <v>0.25029045376405612</v>
      </c>
      <c r="U96" s="37">
        <f t="shared" si="50"/>
        <v>-0.12239196784939416</v>
      </c>
      <c r="V96" s="31">
        <f t="shared" si="64"/>
        <v>-0.77340613557174853</v>
      </c>
      <c r="W96" s="37">
        <f t="shared" si="51"/>
        <v>-0.76620578732104527</v>
      </c>
      <c r="X96" s="31">
        <f t="shared" si="65"/>
        <v>-0.16648381487132125</v>
      </c>
      <c r="Y96" s="37">
        <f t="shared" si="52"/>
        <v>-0.38450579780924687</v>
      </c>
      <c r="Z96" s="31">
        <f t="shared" si="66"/>
        <v>-1.6217372105931003</v>
      </c>
      <c r="AA96" s="37">
        <f t="shared" si="53"/>
        <v>-1.2997303445732606</v>
      </c>
      <c r="AB96" s="31">
        <f t="shared" si="67"/>
        <v>-0.45575102443553095</v>
      </c>
      <c r="AC96" s="37">
        <f t="shared" si="54"/>
        <v>-0.56642906391905479</v>
      </c>
    </row>
    <row r="97" spans="1:36" x14ac:dyDescent="0.25">
      <c r="A97" s="28">
        <f t="shared" si="55"/>
        <v>94</v>
      </c>
      <c r="B97" s="51">
        <v>1.0065605215864273</v>
      </c>
      <c r="C97" s="30">
        <f t="shared" si="40"/>
        <v>0.56166063841878366</v>
      </c>
      <c r="D97" s="30">
        <f t="shared" si="41"/>
        <v>0.56166063841878366</v>
      </c>
      <c r="E97" s="30">
        <f t="shared" si="42"/>
        <v>0.31546267274899564</v>
      </c>
      <c r="F97" s="31">
        <f t="shared" si="56"/>
        <v>1.0738106621801737</v>
      </c>
      <c r="G97" s="37">
        <f t="shared" si="43"/>
        <v>0.35323442964863222</v>
      </c>
      <c r="H97" s="31">
        <f t="shared" si="57"/>
        <v>0.13930927854031838</v>
      </c>
      <c r="I97" s="37">
        <f t="shared" si="44"/>
        <v>-0.17163821408976557</v>
      </c>
      <c r="J97" s="31">
        <f t="shared" si="58"/>
        <v>1.4425717447483943</v>
      </c>
      <c r="K97" s="37">
        <f t="shared" si="45"/>
        <v>0.56035301470790078</v>
      </c>
      <c r="L97" s="31">
        <f t="shared" si="59"/>
        <v>0.21731776294757171</v>
      </c>
      <c r="M97" s="37">
        <f t="shared" si="46"/>
        <v>-0.12782391893550593</v>
      </c>
      <c r="N97" s="31">
        <f t="shared" si="60"/>
        <v>1.8620213874574529</v>
      </c>
      <c r="O97" s="37">
        <f t="shared" si="47"/>
        <v>0.79594136881640143</v>
      </c>
      <c r="P97" s="31">
        <f t="shared" si="61"/>
        <v>2.0124735205170801</v>
      </c>
      <c r="Q97" s="37">
        <f t="shared" si="48"/>
        <v>0.88044440992213935</v>
      </c>
      <c r="R97" s="31">
        <f t="shared" si="62"/>
        <v>-1.062303531312591</v>
      </c>
      <c r="S97" s="37">
        <f t="shared" si="49"/>
        <v>-0.84653683200393925</v>
      </c>
      <c r="T97" s="31">
        <f t="shared" si="63"/>
        <v>1.0532331295043185</v>
      </c>
      <c r="U97" s="37">
        <f t="shared" si="50"/>
        <v>0.34167683950882799</v>
      </c>
      <c r="V97" s="31">
        <f t="shared" si="64"/>
        <v>0.25029045376405612</v>
      </c>
      <c r="W97" s="37">
        <f t="shared" si="51"/>
        <v>-0.10930445636113413</v>
      </c>
      <c r="X97" s="31">
        <f t="shared" si="65"/>
        <v>-0.77340613557174853</v>
      </c>
      <c r="Y97" s="37">
        <f t="shared" si="52"/>
        <v>-0.68427453627461365</v>
      </c>
      <c r="Z97" s="31">
        <f t="shared" si="66"/>
        <v>-0.16648381487132125</v>
      </c>
      <c r="AA97" s="37">
        <f t="shared" si="53"/>
        <v>-0.34339015815940188</v>
      </c>
      <c r="AB97" s="31">
        <f t="shared" si="67"/>
        <v>-1.6217372105931003</v>
      </c>
      <c r="AC97" s="37">
        <f t="shared" si="54"/>
        <v>-1.1607487094615989</v>
      </c>
    </row>
    <row r="98" spans="1:36" x14ac:dyDescent="0.25">
      <c r="A98" s="28">
        <f t="shared" si="55"/>
        <v>95</v>
      </c>
      <c r="B98" s="51">
        <v>1.2336275267462404</v>
      </c>
      <c r="C98" s="30">
        <f t="shared" si="40"/>
        <v>0.78872764357859682</v>
      </c>
      <c r="D98" s="30">
        <f t="shared" si="41"/>
        <v>0.78872764357859682</v>
      </c>
      <c r="E98" s="30">
        <f t="shared" si="42"/>
        <v>0.62209129574504607</v>
      </c>
      <c r="F98" s="31">
        <f t="shared" si="56"/>
        <v>1.0065605215864273</v>
      </c>
      <c r="G98" s="37">
        <f t="shared" si="43"/>
        <v>0.44299727183089754</v>
      </c>
      <c r="H98" s="31">
        <f t="shared" si="57"/>
        <v>1.0738106621801737</v>
      </c>
      <c r="I98" s="37">
        <f t="shared" si="44"/>
        <v>0.49603931675173252</v>
      </c>
      <c r="J98" s="31">
        <f t="shared" si="58"/>
        <v>0.13930927854031838</v>
      </c>
      <c r="K98" s="37">
        <f t="shared" si="45"/>
        <v>-0.24102775748746882</v>
      </c>
      <c r="L98" s="31">
        <f t="shared" si="59"/>
        <v>1.4425717447483943</v>
      </c>
      <c r="M98" s="37">
        <f t="shared" si="46"/>
        <v>0.78689137644925755</v>
      </c>
      <c r="N98" s="31">
        <f t="shared" si="60"/>
        <v>0.21731776294757171</v>
      </c>
      <c r="O98" s="37">
        <f t="shared" si="47"/>
        <v>-0.1795003094017982</v>
      </c>
      <c r="P98" s="31">
        <f t="shared" si="61"/>
        <v>1.8620213874574529</v>
      </c>
      <c r="Q98" s="37">
        <f t="shared" si="48"/>
        <v>1.1177229047430577</v>
      </c>
      <c r="R98" s="31">
        <f t="shared" si="62"/>
        <v>2.0124735205170801</v>
      </c>
      <c r="S98" s="37">
        <f t="shared" si="49"/>
        <v>1.236388661122551</v>
      </c>
      <c r="T98" s="31">
        <f t="shared" si="63"/>
        <v>-1.062303531312591</v>
      </c>
      <c r="U98" s="37">
        <f t="shared" si="50"/>
        <v>-1.1887729974966106</v>
      </c>
      <c r="V98" s="31">
        <f t="shared" si="64"/>
        <v>1.0532331295043185</v>
      </c>
      <c r="W98" s="37">
        <f t="shared" si="51"/>
        <v>0.4798092478936436</v>
      </c>
      <c r="X98" s="31">
        <f t="shared" si="65"/>
        <v>0.25029045376405612</v>
      </c>
      <c r="Y98" s="37">
        <f t="shared" si="52"/>
        <v>-0.15349383667166683</v>
      </c>
      <c r="Z98" s="31">
        <f t="shared" si="66"/>
        <v>-0.77340613557174853</v>
      </c>
      <c r="AA98" s="37">
        <f t="shared" si="53"/>
        <v>-0.96091163531794255</v>
      </c>
      <c r="AB98" s="31">
        <f t="shared" si="67"/>
        <v>-0.16648381487132125</v>
      </c>
      <c r="AC98" s="37">
        <f t="shared" si="54"/>
        <v>-0.48221522347664114</v>
      </c>
    </row>
    <row r="99" spans="1:36" x14ac:dyDescent="0.25">
      <c r="A99" s="28">
        <f t="shared" si="55"/>
        <v>96</v>
      </c>
      <c r="B99" s="51">
        <v>0.49801550448431869</v>
      </c>
      <c r="C99" s="30">
        <f t="shared" si="40"/>
        <v>5.3115621316675132E-2</v>
      </c>
      <c r="D99" s="30">
        <f t="shared" si="41"/>
        <v>5.3115621316675132E-2</v>
      </c>
      <c r="E99" s="30">
        <f t="shared" si="42"/>
        <v>2.8212692278564338E-3</v>
      </c>
      <c r="F99" s="31">
        <f t="shared" si="56"/>
        <v>1.2336275267462404</v>
      </c>
      <c r="G99" s="37">
        <f t="shared" si="43"/>
        <v>4.1893758838314261E-2</v>
      </c>
      <c r="H99" s="31">
        <f t="shared" si="57"/>
        <v>1.0065605215864273</v>
      </c>
      <c r="I99" s="37">
        <f t="shared" si="44"/>
        <v>2.9832953778734111E-2</v>
      </c>
      <c r="J99" s="31">
        <f t="shared" si="58"/>
        <v>1.0738106621801737</v>
      </c>
      <c r="K99" s="37">
        <f t="shared" si="45"/>
        <v>3.3404986780004711E-2</v>
      </c>
      <c r="L99" s="31">
        <f t="shared" si="59"/>
        <v>0.13930927854031838</v>
      </c>
      <c r="M99" s="37">
        <f t="shared" si="46"/>
        <v>-1.6231634833318794E-2</v>
      </c>
      <c r="N99" s="31">
        <f t="shared" si="60"/>
        <v>1.4425717447483943</v>
      </c>
      <c r="O99" s="37">
        <f t="shared" si="47"/>
        <v>5.2991960798025484E-2</v>
      </c>
      <c r="P99" s="31">
        <f t="shared" si="61"/>
        <v>0.21731776294757171</v>
      </c>
      <c r="Q99" s="37">
        <f t="shared" si="48"/>
        <v>-1.2088165716055371E-2</v>
      </c>
      <c r="R99" s="31">
        <f t="shared" si="62"/>
        <v>1.8620213874574529</v>
      </c>
      <c r="S99" s="37">
        <f t="shared" si="49"/>
        <v>7.5271289181574524E-2</v>
      </c>
      <c r="T99" s="31">
        <f t="shared" si="63"/>
        <v>2.0124735205170801</v>
      </c>
      <c r="U99" s="37">
        <f t="shared" si="50"/>
        <v>8.32626477074557E-2</v>
      </c>
      <c r="V99" s="31">
        <f t="shared" si="64"/>
        <v>-1.062303531312591</v>
      </c>
      <c r="W99" s="37">
        <f t="shared" si="51"/>
        <v>-8.0056045810731891E-2</v>
      </c>
      <c r="X99" s="31">
        <f t="shared" si="65"/>
        <v>1.0532331295043185</v>
      </c>
      <c r="Y99" s="37">
        <f t="shared" si="52"/>
        <v>3.2311998346762474E-2</v>
      </c>
      <c r="Z99" s="31">
        <f t="shared" si="66"/>
        <v>0.25029045376405612</v>
      </c>
      <c r="AA99" s="37">
        <f t="shared" si="53"/>
        <v>-1.0336800756855174E-2</v>
      </c>
      <c r="AB99" s="31">
        <f t="shared" si="67"/>
        <v>-0.77340613557174853</v>
      </c>
      <c r="AC99" s="37">
        <f t="shared" si="54"/>
        <v>-6.4711081139187665E-2</v>
      </c>
    </row>
    <row r="100" spans="1:36" x14ac:dyDescent="0.25">
      <c r="A100" s="28">
        <f t="shared" si="55"/>
        <v>97</v>
      </c>
      <c r="B100" s="51">
        <v>0.77032139223796026</v>
      </c>
      <c r="C100" s="30">
        <f t="shared" si="40"/>
        <v>0.32542150907031669</v>
      </c>
      <c r="D100" s="30">
        <f t="shared" si="41"/>
        <v>0.32542150907031669</v>
      </c>
      <c r="E100" s="30">
        <f t="shared" si="42"/>
        <v>0.10589915856560221</v>
      </c>
      <c r="F100" s="31">
        <f t="shared" si="56"/>
        <v>0.49801550448431869</v>
      </c>
      <c r="G100" s="37">
        <f t="shared" si="43"/>
        <v>1.7284965644079903E-2</v>
      </c>
      <c r="H100" s="31">
        <f t="shared" si="57"/>
        <v>1.2336275267462404</v>
      </c>
      <c r="I100" s="37">
        <f t="shared" si="44"/>
        <v>0.25666894001882185</v>
      </c>
      <c r="J100" s="31">
        <f t="shared" si="58"/>
        <v>1.0065605215864273</v>
      </c>
      <c r="K100" s="37">
        <f t="shared" si="45"/>
        <v>0.18277645253963806</v>
      </c>
      <c r="L100" s="31">
        <f t="shared" si="59"/>
        <v>1.0738106621801737</v>
      </c>
      <c r="M100" s="37">
        <f t="shared" si="46"/>
        <v>0.20466109477684602</v>
      </c>
      <c r="N100" s="31">
        <f t="shared" si="60"/>
        <v>0.13930927854031838</v>
      </c>
      <c r="O100" s="37">
        <f t="shared" si="47"/>
        <v>-9.944575571553467E-2</v>
      </c>
      <c r="P100" s="31">
        <f t="shared" si="61"/>
        <v>1.4425717447483943</v>
      </c>
      <c r="Q100" s="37">
        <f t="shared" si="48"/>
        <v>0.3246638827526</v>
      </c>
      <c r="R100" s="31">
        <f t="shared" si="62"/>
        <v>0.21731776294757171</v>
      </c>
      <c r="S100" s="37">
        <f t="shared" si="49"/>
        <v>-7.4060116999438014E-2</v>
      </c>
      <c r="T100" s="31">
        <f t="shared" si="63"/>
        <v>1.8620213874574529</v>
      </c>
      <c r="U100" s="37">
        <f t="shared" si="50"/>
        <v>0.46116181846198701</v>
      </c>
      <c r="V100" s="31">
        <f t="shared" si="64"/>
        <v>2.0124735205170801</v>
      </c>
      <c r="W100" s="37">
        <f t="shared" si="51"/>
        <v>0.51012217864509901</v>
      </c>
      <c r="X100" s="31">
        <f t="shared" si="65"/>
        <v>-1.062303531312591</v>
      </c>
      <c r="Y100" s="37">
        <f t="shared" si="52"/>
        <v>-0.49047640961609196</v>
      </c>
      <c r="Z100" s="31">
        <f t="shared" si="66"/>
        <v>1.0532331295043185</v>
      </c>
      <c r="AA100" s="37">
        <f t="shared" si="53"/>
        <v>0.19796472304052543</v>
      </c>
      <c r="AB100" s="31">
        <f t="shared" si="67"/>
        <v>0.25029045376405612</v>
      </c>
      <c r="AC100" s="37">
        <f t="shared" si="54"/>
        <v>-6.333009419582869E-2</v>
      </c>
    </row>
    <row r="101" spans="1:36" x14ac:dyDescent="0.25">
      <c r="A101" s="28">
        <f t="shared" si="55"/>
        <v>98</v>
      </c>
      <c r="B101" s="51">
        <v>-0.25260860002847996</v>
      </c>
      <c r="C101" s="30">
        <f t="shared" si="40"/>
        <v>0.69750848319612357</v>
      </c>
      <c r="D101" s="30">
        <f t="shared" si="41"/>
        <v>-0.69750848319612357</v>
      </c>
      <c r="E101" s="30">
        <f t="shared" si="42"/>
        <v>0.48651808413055703</v>
      </c>
      <c r="F101" s="31">
        <f t="shared" si="56"/>
        <v>0.77032139223796026</v>
      </c>
      <c r="G101" s="37">
        <f t="shared" si="43"/>
        <v>-0.22698426319103016</v>
      </c>
      <c r="H101" s="31">
        <f t="shared" si="57"/>
        <v>0.49801550448431869</v>
      </c>
      <c r="I101" s="37">
        <f t="shared" si="44"/>
        <v>-3.7048596458613761E-2</v>
      </c>
      <c r="J101" s="31">
        <f t="shared" si="58"/>
        <v>1.2336275267462404</v>
      </c>
      <c r="K101" s="37">
        <f t="shared" si="45"/>
        <v>-0.55014422232735982</v>
      </c>
      <c r="L101" s="31">
        <f t="shared" si="59"/>
        <v>1.0065605215864273</v>
      </c>
      <c r="M101" s="37">
        <f t="shared" si="46"/>
        <v>-0.39176305997445221</v>
      </c>
      <c r="N101" s="31">
        <f t="shared" si="60"/>
        <v>1.0738106621801737</v>
      </c>
      <c r="O101" s="37">
        <f t="shared" si="47"/>
        <v>-0.43867060353472237</v>
      </c>
      <c r="P101" s="31">
        <f t="shared" si="61"/>
        <v>0.13930927854031838</v>
      </c>
      <c r="Q101" s="37">
        <f t="shared" si="48"/>
        <v>0.2131520391125919</v>
      </c>
      <c r="R101" s="31">
        <f t="shared" si="62"/>
        <v>1.4425717447483943</v>
      </c>
      <c r="S101" s="37">
        <f t="shared" si="49"/>
        <v>-0.69588458689864241</v>
      </c>
      <c r="T101" s="31">
        <f t="shared" si="63"/>
        <v>0.21731776294757171</v>
      </c>
      <c r="U101" s="37">
        <f t="shared" si="50"/>
        <v>0.15874045947726015</v>
      </c>
      <c r="V101" s="31">
        <f t="shared" si="64"/>
        <v>1.8620213874574529</v>
      </c>
      <c r="W101" s="37">
        <f t="shared" si="51"/>
        <v>-0.98845427096179383</v>
      </c>
      <c r="X101" s="31">
        <f t="shared" si="65"/>
        <v>2.0124735205170801</v>
      </c>
      <c r="Y101" s="37">
        <f t="shared" si="52"/>
        <v>-1.0933959100858357</v>
      </c>
      <c r="Z101" s="31">
        <f t="shared" si="66"/>
        <v>-1.062303531312591</v>
      </c>
      <c r="AA101" s="37">
        <f t="shared" si="53"/>
        <v>1.0512871675021269</v>
      </c>
      <c r="AB101" s="31">
        <f t="shared" si="67"/>
        <v>1.0532331295043185</v>
      </c>
      <c r="AC101" s="37">
        <f t="shared" si="54"/>
        <v>-0.42431759993006785</v>
      </c>
    </row>
    <row r="102" spans="1:36" x14ac:dyDescent="0.25">
      <c r="A102" s="28">
        <f t="shared" si="55"/>
        <v>99</v>
      </c>
      <c r="B102" s="51">
        <v>0.44054689868788932</v>
      </c>
      <c r="C102" s="30">
        <f t="shared" si="40"/>
        <v>4.3529844797542405E-3</v>
      </c>
      <c r="D102" s="30">
        <f t="shared" si="41"/>
        <v>-4.3529844797542405E-3</v>
      </c>
      <c r="E102" s="30">
        <f t="shared" si="42"/>
        <v>1.8948473880981295E-5</v>
      </c>
      <c r="F102" s="31">
        <f t="shared" si="56"/>
        <v>-0.25260860002847996</v>
      </c>
      <c r="G102" s="37">
        <f t="shared" si="43"/>
        <v>3.0362436018496475E-3</v>
      </c>
      <c r="H102" s="31">
        <f t="shared" si="57"/>
        <v>0.77032139223796026</v>
      </c>
      <c r="I102" s="37">
        <f t="shared" si="44"/>
        <v>-1.4165547783612923E-3</v>
      </c>
      <c r="J102" s="31">
        <f t="shared" si="58"/>
        <v>0.49801550448431869</v>
      </c>
      <c r="K102" s="37">
        <f t="shared" si="45"/>
        <v>-2.3121147522399036E-4</v>
      </c>
      <c r="L102" s="31">
        <f t="shared" si="59"/>
        <v>1.2336275267462404</v>
      </c>
      <c r="M102" s="37">
        <f t="shared" si="46"/>
        <v>-3.4333191912507663E-3</v>
      </c>
      <c r="N102" s="31">
        <f t="shared" si="60"/>
        <v>1.0065605215864273</v>
      </c>
      <c r="O102" s="37">
        <f t="shared" si="47"/>
        <v>-2.4449000419258238E-3</v>
      </c>
      <c r="P102" s="31">
        <f t="shared" si="61"/>
        <v>1.0738106621801737</v>
      </c>
      <c r="Q102" s="37">
        <f t="shared" si="48"/>
        <v>-2.7376388601916928E-3</v>
      </c>
      <c r="R102" s="31">
        <f t="shared" si="62"/>
        <v>0.13930927854031838</v>
      </c>
      <c r="S102" s="37">
        <f t="shared" si="49"/>
        <v>1.3302311591014608E-3</v>
      </c>
      <c r="T102" s="31">
        <f t="shared" si="63"/>
        <v>1.4425717447483943</v>
      </c>
      <c r="U102" s="37">
        <f t="shared" si="50"/>
        <v>-4.3428501293485289E-3</v>
      </c>
      <c r="V102" s="31">
        <f t="shared" si="64"/>
        <v>0.21731776294757171</v>
      </c>
      <c r="W102" s="37">
        <f t="shared" si="51"/>
        <v>9.9066143718753649E-4</v>
      </c>
      <c r="X102" s="31">
        <f t="shared" si="65"/>
        <v>1.8620213874574529</v>
      </c>
      <c r="Y102" s="37">
        <f t="shared" si="52"/>
        <v>-6.1687079140995225E-3</v>
      </c>
      <c r="Z102" s="31">
        <f t="shared" si="66"/>
        <v>2.0124735205170801</v>
      </c>
      <c r="AA102" s="37">
        <f t="shared" si="53"/>
        <v>-6.8236237142539988E-3</v>
      </c>
      <c r="AB102" s="31">
        <f t="shared" si="67"/>
        <v>-1.062303531312591</v>
      </c>
      <c r="AC102" s="37">
        <f t="shared" si="54"/>
        <v>6.5608330710650595E-3</v>
      </c>
    </row>
    <row r="103" spans="1:36" x14ac:dyDescent="0.25">
      <c r="A103" s="28">
        <f t="shared" si="55"/>
        <v>100</v>
      </c>
      <c r="B103" s="51">
        <v>0.22530161223149497</v>
      </c>
      <c r="C103" s="30">
        <f t="shared" si="40"/>
        <v>0.21959827093614859</v>
      </c>
      <c r="D103" s="30">
        <f t="shared" si="41"/>
        <v>-0.21959827093614859</v>
      </c>
      <c r="E103" s="30">
        <f t="shared" si="42"/>
        <v>4.8223400598146123E-2</v>
      </c>
      <c r="F103" s="31">
        <f t="shared" si="56"/>
        <v>0.44054689868788932</v>
      </c>
      <c r="G103" s="37">
        <f t="shared" si="43"/>
        <v>9.5590786516592152E-4</v>
      </c>
      <c r="H103" s="31">
        <f t="shared" si="57"/>
        <v>-0.25260860002847996</v>
      </c>
      <c r="I103" s="37">
        <f t="shared" si="44"/>
        <v>0.15317165687316439</v>
      </c>
      <c r="J103" s="31">
        <f t="shared" si="58"/>
        <v>0.77032139223796026</v>
      </c>
      <c r="K103" s="37">
        <f t="shared" si="45"/>
        <v>-7.1462000717273738E-2</v>
      </c>
      <c r="L103" s="31">
        <f t="shared" si="59"/>
        <v>0.49801550448431869</v>
      </c>
      <c r="M103" s="37">
        <f t="shared" si="46"/>
        <v>-1.1664098600841095E-2</v>
      </c>
      <c r="N103" s="31">
        <f t="shared" si="60"/>
        <v>1.2336275267462404</v>
      </c>
      <c r="O103" s="37">
        <f t="shared" si="47"/>
        <v>-0.17320322676940275</v>
      </c>
      <c r="P103" s="31">
        <f t="shared" si="61"/>
        <v>1.0065605215864273</v>
      </c>
      <c r="Q103" s="37">
        <f t="shared" si="48"/>
        <v>-0.12333970504965824</v>
      </c>
      <c r="R103" s="31">
        <f t="shared" si="62"/>
        <v>1.0738106621801737</v>
      </c>
      <c r="S103" s="37">
        <f t="shared" si="49"/>
        <v>-0.13810771964425786</v>
      </c>
      <c r="T103" s="31">
        <f t="shared" si="63"/>
        <v>0.13930927854031838</v>
      </c>
      <c r="U103" s="37">
        <f t="shared" si="50"/>
        <v>6.7107168390492813E-2</v>
      </c>
      <c r="V103" s="31">
        <f t="shared" si="64"/>
        <v>1.4425717447483943</v>
      </c>
      <c r="W103" s="37">
        <f t="shared" si="51"/>
        <v>-0.21908701576478143</v>
      </c>
      <c r="X103" s="31">
        <f t="shared" si="65"/>
        <v>0.21731776294757171</v>
      </c>
      <c r="Y103" s="37">
        <f t="shared" si="52"/>
        <v>4.9976640096310476E-2</v>
      </c>
      <c r="Z103" s="31">
        <f t="shared" si="66"/>
        <v>1.8620213874574529</v>
      </c>
      <c r="AA103" s="37">
        <f t="shared" si="53"/>
        <v>-0.311197432048476</v>
      </c>
      <c r="AB103" s="31">
        <f t="shared" si="67"/>
        <v>2.0124735205170801</v>
      </c>
      <c r="AC103" s="37">
        <f t="shared" si="54"/>
        <v>-0.34423646032702548</v>
      </c>
    </row>
    <row r="105" spans="1:36" x14ac:dyDescent="0.25">
      <c r="B105" s="11">
        <f>AVERAGE(B4,B16,B28,B40,B52,B64,B76,B88,B100)</f>
        <v>0.55706127623183854</v>
      </c>
    </row>
    <row r="106" spans="1:36" x14ac:dyDescent="0.25">
      <c r="B106" s="11">
        <f>AVERAGE(B5,B17,B29,B41,B53,B65,B77,B89,B101)</f>
        <v>0.8991465299273016</v>
      </c>
    </row>
    <row r="107" spans="1:36" x14ac:dyDescent="0.25">
      <c r="B107" s="11">
        <f t="shared" ref="B107:B108" si="68">AVERAGE(B6,B18,B30,B42,B54,B66,B78,B90,B102)</f>
        <v>0.18936335016518271</v>
      </c>
    </row>
    <row r="108" spans="1:36" x14ac:dyDescent="0.25">
      <c r="B108" s="11">
        <f t="shared" si="68"/>
        <v>1.2429563618359174</v>
      </c>
    </row>
    <row r="109" spans="1:36" x14ac:dyDescent="0.25">
      <c r="B109" s="11">
        <f>AVERAGE(B8,B20,B32,B44,B56,B68,B80,B92)</f>
        <v>0.74204535622056922</v>
      </c>
    </row>
    <row r="110" spans="1:36" x14ac:dyDescent="0.25">
      <c r="B110" s="11">
        <f t="shared" ref="B110:B116" si="69">AVERAGE(B9,B21,B33,B45,B57,B69,B81,B93)</f>
        <v>0.28652055066494259</v>
      </c>
      <c r="AJ110">
        <v>-32247.333779382338</v>
      </c>
    </row>
    <row r="111" spans="1:36" x14ac:dyDescent="0.25">
      <c r="B111" s="11">
        <f t="shared" si="69"/>
        <v>0.50315354896995668</v>
      </c>
    </row>
    <row r="112" spans="1:36" x14ac:dyDescent="0.25">
      <c r="B112" s="11">
        <f t="shared" si="69"/>
        <v>3.4223771909919001E-2</v>
      </c>
    </row>
    <row r="113" spans="2:2" x14ac:dyDescent="0.25">
      <c r="B113" s="11">
        <f t="shared" si="69"/>
        <v>-0.45082887659092696</v>
      </c>
    </row>
    <row r="114" spans="2:2" x14ac:dyDescent="0.25">
      <c r="B114" s="11">
        <f t="shared" si="69"/>
        <v>0.8817561738794808</v>
      </c>
    </row>
    <row r="115" spans="2:2" x14ac:dyDescent="0.25">
      <c r="B115" s="11">
        <f t="shared" si="69"/>
        <v>0.42962045040606167</v>
      </c>
    </row>
    <row r="116" spans="2:2" x14ac:dyDescent="0.25">
      <c r="B116" s="11">
        <f t="shared" si="69"/>
        <v>-0.11483589379473116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C5FC-4E65-4668-B6A1-6C088D6C2D23}">
  <dimension ref="A1:BM1003"/>
  <sheetViews>
    <sheetView showGridLines="0" tabSelected="1" zoomScale="90" zoomScaleNormal="90" workbookViewId="0">
      <selection activeCell="AJ1" sqref="AJ1"/>
    </sheetView>
  </sheetViews>
  <sheetFormatPr defaultRowHeight="15" outlineLevelCol="1" x14ac:dyDescent="0.25"/>
  <cols>
    <col min="1" max="1" width="5.28515625" customWidth="1"/>
    <col min="2" max="2" width="6.5703125" style="49" customWidth="1"/>
    <col min="3" max="4" width="6.5703125" style="1" customWidth="1"/>
    <col min="5" max="5" width="7.140625" style="1" bestFit="1" customWidth="1"/>
    <col min="6" max="6" width="6.140625" style="1" customWidth="1"/>
    <col min="7" max="7" width="7" style="1" customWidth="1"/>
    <col min="8" max="8" width="6.28515625" style="1" hidden="1" customWidth="1" outlineLevel="1"/>
    <col min="9" max="9" width="7" style="1" hidden="1" customWidth="1" outlineLevel="1"/>
    <col min="10" max="10" width="6.28515625" style="1" hidden="1" customWidth="1" outlineLevel="1"/>
    <col min="11" max="11" width="7" style="1" hidden="1" customWidth="1" outlineLevel="1"/>
    <col min="12" max="12" width="6.28515625" style="1" hidden="1" customWidth="1" outlineLevel="1"/>
    <col min="13" max="13" width="7" style="1" hidden="1" customWidth="1" outlineLevel="1"/>
    <col min="14" max="14" width="6.28515625" style="1" hidden="1" customWidth="1" outlineLevel="1"/>
    <col min="15" max="15" width="7" style="1" hidden="1" customWidth="1" outlineLevel="1"/>
    <col min="16" max="16" width="6.28515625" style="1" hidden="1" customWidth="1" outlineLevel="1"/>
    <col min="17" max="17" width="7" style="1" hidden="1" customWidth="1" outlineLevel="1"/>
    <col min="18" max="18" width="6.28515625" style="1" hidden="1" customWidth="1" outlineLevel="1"/>
    <col min="19" max="19" width="7" style="1" hidden="1" customWidth="1" outlineLevel="1"/>
    <col min="20" max="20" width="6.28515625" style="1" hidden="1" customWidth="1" outlineLevel="1"/>
    <col min="21" max="21" width="7" style="1" hidden="1" customWidth="1" outlineLevel="1"/>
    <col min="22" max="22" width="6.28515625" style="1" hidden="1" customWidth="1" outlineLevel="1"/>
    <col min="23" max="23" width="7" style="1" hidden="1" customWidth="1" outlineLevel="1"/>
    <col min="24" max="24" width="6.28515625" style="1" hidden="1" customWidth="1" outlineLevel="1"/>
    <col min="25" max="25" width="7" style="1" hidden="1" customWidth="1" outlineLevel="1"/>
    <col min="26" max="26" width="6.28515625" style="1" hidden="1" customWidth="1" outlineLevel="1"/>
    <col min="27" max="27" width="7" style="1" hidden="1" customWidth="1" outlineLevel="1"/>
    <col min="28" max="28" width="6.28515625" style="1" hidden="1" customWidth="1" outlineLevel="1"/>
    <col min="29" max="29" width="7" style="1" hidden="1" customWidth="1" outlineLevel="1"/>
    <col min="30" max="30" width="7.140625" customWidth="1" collapsed="1"/>
    <col min="31" max="31" width="6.85546875" customWidth="1"/>
    <col min="32" max="33" width="8.42578125" customWidth="1"/>
    <col min="44" max="44" width="7.140625" customWidth="1"/>
    <col min="53" max="53" width="6.85546875" bestFit="1" customWidth="1"/>
    <col min="54" max="65" width="5.42578125" customWidth="1"/>
  </cols>
  <sheetData>
    <row r="1" spans="1:53" x14ac:dyDescent="0.25">
      <c r="AD1" s="56">
        <v>0</v>
      </c>
      <c r="AE1" s="56" t="s">
        <v>76</v>
      </c>
      <c r="AF1" s="57">
        <v>1</v>
      </c>
    </row>
    <row r="2" spans="1:53" x14ac:dyDescent="0.25">
      <c r="C2" s="1" t="s">
        <v>21</v>
      </c>
      <c r="E2" s="8" t="s">
        <v>22</v>
      </c>
      <c r="F2" s="42"/>
      <c r="G2" s="43" t="s">
        <v>32</v>
      </c>
      <c r="H2" s="42"/>
      <c r="I2" s="43" t="s">
        <v>34</v>
      </c>
      <c r="J2" s="42"/>
      <c r="K2" s="43" t="s">
        <v>49</v>
      </c>
      <c r="L2" s="42"/>
      <c r="M2" s="43" t="s">
        <v>50</v>
      </c>
      <c r="N2" s="42"/>
      <c r="O2" s="43" t="s">
        <v>51</v>
      </c>
      <c r="P2" s="42"/>
      <c r="Q2" s="43" t="s">
        <v>52</v>
      </c>
      <c r="R2" s="42"/>
      <c r="S2" s="43" t="s">
        <v>53</v>
      </c>
      <c r="T2" s="42"/>
      <c r="U2" s="43" t="s">
        <v>55</v>
      </c>
      <c r="V2" s="42"/>
      <c r="W2" s="43" t="s">
        <v>56</v>
      </c>
      <c r="X2" s="42"/>
      <c r="Y2" s="43" t="s">
        <v>58</v>
      </c>
      <c r="Z2" s="42"/>
      <c r="AA2" s="43" t="s">
        <v>60</v>
      </c>
      <c r="AB2" s="42"/>
      <c r="AC2" s="43" t="s">
        <v>62</v>
      </c>
      <c r="AE2" s="56" t="s">
        <v>77</v>
      </c>
      <c r="AF2" s="57">
        <v>0.5</v>
      </c>
    </row>
    <row r="3" spans="1:53" ht="15.75" thickBot="1" x14ac:dyDescent="0.3">
      <c r="B3" s="7" t="s">
        <v>0</v>
      </c>
      <c r="C3" s="7" t="s">
        <v>18</v>
      </c>
      <c r="D3" s="7" t="s">
        <v>24</v>
      </c>
      <c r="E3" s="7" t="s">
        <v>19</v>
      </c>
      <c r="F3" s="44" t="s">
        <v>25</v>
      </c>
      <c r="G3" s="45" t="s">
        <v>33</v>
      </c>
      <c r="H3" s="44" t="s">
        <v>26</v>
      </c>
      <c r="I3" s="45" t="s">
        <v>33</v>
      </c>
      <c r="J3" s="44" t="s">
        <v>27</v>
      </c>
      <c r="K3" s="45" t="s">
        <v>33</v>
      </c>
      <c r="L3" s="44" t="s">
        <v>28</v>
      </c>
      <c r="M3" s="45" t="s">
        <v>33</v>
      </c>
      <c r="N3" s="44" t="s">
        <v>29</v>
      </c>
      <c r="O3" s="45" t="s">
        <v>33</v>
      </c>
      <c r="P3" s="44" t="s">
        <v>30</v>
      </c>
      <c r="Q3" s="45" t="s">
        <v>33</v>
      </c>
      <c r="R3" s="44" t="s">
        <v>31</v>
      </c>
      <c r="S3" s="45" t="s">
        <v>33</v>
      </c>
      <c r="T3" s="44" t="s">
        <v>54</v>
      </c>
      <c r="U3" s="45" t="s">
        <v>33</v>
      </c>
      <c r="V3" s="44" t="s">
        <v>57</v>
      </c>
      <c r="W3" s="45" t="s">
        <v>33</v>
      </c>
      <c r="X3" s="44" t="s">
        <v>59</v>
      </c>
      <c r="Y3" s="45" t="s">
        <v>33</v>
      </c>
      <c r="Z3" s="44" t="s">
        <v>61</v>
      </c>
      <c r="AA3" s="45" t="s">
        <v>33</v>
      </c>
      <c r="AB3" s="44" t="s">
        <v>63</v>
      </c>
      <c r="AC3" s="45" t="s">
        <v>33</v>
      </c>
      <c r="AE3" s="56" t="s">
        <v>78</v>
      </c>
      <c r="AF3" s="56">
        <v>0.05</v>
      </c>
      <c r="BA3" s="2" t="s">
        <v>79</v>
      </c>
    </row>
    <row r="4" spans="1:53" x14ac:dyDescent="0.25">
      <c r="B4" s="60">
        <v>0</v>
      </c>
      <c r="C4" s="7"/>
      <c r="D4" s="7"/>
      <c r="E4" s="7"/>
      <c r="F4" s="59"/>
      <c r="G4" s="48"/>
      <c r="H4" s="59"/>
      <c r="I4" s="48"/>
      <c r="J4" s="59"/>
      <c r="K4" s="48"/>
      <c r="L4" s="59"/>
      <c r="M4" s="48"/>
      <c r="N4" s="59"/>
      <c r="O4" s="48"/>
      <c r="P4" s="59"/>
      <c r="Q4" s="48"/>
      <c r="R4" s="59"/>
      <c r="S4" s="48"/>
      <c r="T4" s="59"/>
      <c r="U4" s="48"/>
      <c r="V4" s="59"/>
      <c r="W4" s="48"/>
      <c r="X4" s="59"/>
      <c r="Y4" s="48"/>
      <c r="Z4" s="59"/>
      <c r="AA4" s="48"/>
      <c r="AB4" s="59"/>
      <c r="AC4" s="48"/>
      <c r="AE4" s="3" t="s">
        <v>1</v>
      </c>
      <c r="AF4" s="5">
        <f>AVERAGE($B$14:$B$113)</f>
        <v>0.98015346706303985</v>
      </c>
      <c r="BA4" s="58">
        <v>-0.1805476757251222</v>
      </c>
    </row>
    <row r="5" spans="1:53" x14ac:dyDescent="0.25">
      <c r="B5" s="61">
        <f t="shared" ref="B5:B13" si="0">BA5</f>
        <v>-1.1570780641607812</v>
      </c>
      <c r="C5" s="7"/>
      <c r="D5" s="7"/>
      <c r="E5" s="7"/>
      <c r="F5" s="59"/>
      <c r="G5" s="48"/>
      <c r="H5" s="59"/>
      <c r="I5" s="48"/>
      <c r="J5" s="59"/>
      <c r="K5" s="48"/>
      <c r="L5" s="59"/>
      <c r="M5" s="48"/>
      <c r="N5" s="59"/>
      <c r="O5" s="48"/>
      <c r="P5" s="59"/>
      <c r="Q5" s="48"/>
      <c r="R5" s="59"/>
      <c r="S5" s="48"/>
      <c r="T5" s="59"/>
      <c r="U5" s="48"/>
      <c r="V5" s="59"/>
      <c r="W5" s="48"/>
      <c r="X5" s="59"/>
      <c r="Y5" s="48"/>
      <c r="Z5" s="59"/>
      <c r="AA5" s="48"/>
      <c r="AB5" s="59"/>
      <c r="AC5" s="48"/>
      <c r="AE5" s="4" t="s">
        <v>4</v>
      </c>
      <c r="AF5" s="5">
        <f>MEDIAN($B$14:$B$113)</f>
        <v>0.98496969279592794</v>
      </c>
      <c r="BA5" s="58">
        <v>-1.1570780641607812</v>
      </c>
    </row>
    <row r="6" spans="1:53" ht="17.25" x14ac:dyDescent="0.25">
      <c r="B6" s="61">
        <f t="shared" si="0"/>
        <v>1.0828624621203113</v>
      </c>
      <c r="C6" s="7"/>
      <c r="D6" s="7"/>
      <c r="E6" s="7"/>
      <c r="F6" s="59"/>
      <c r="G6" s="48"/>
      <c r="H6" s="59"/>
      <c r="I6" s="48"/>
      <c r="J6" s="59"/>
      <c r="K6" s="48"/>
      <c r="L6" s="59"/>
      <c r="M6" s="48"/>
      <c r="N6" s="59"/>
      <c r="O6" s="48"/>
      <c r="P6" s="59"/>
      <c r="Q6" s="48"/>
      <c r="R6" s="59"/>
      <c r="S6" s="48"/>
      <c r="T6" s="59"/>
      <c r="U6" s="48"/>
      <c r="V6" s="59"/>
      <c r="W6" s="48"/>
      <c r="X6" s="59"/>
      <c r="Y6" s="48"/>
      <c r="Z6" s="59"/>
      <c r="AA6" s="48"/>
      <c r="AB6" s="59"/>
      <c r="AC6" s="48"/>
      <c r="AE6" s="12" t="s">
        <v>2</v>
      </c>
      <c r="AF6" s="13">
        <f>SUM(E14:E113)/(COUNT(E14:E113)-1)</f>
        <v>0.23867742675598458</v>
      </c>
      <c r="AG6" s="10" t="s">
        <v>23</v>
      </c>
      <c r="BA6" s="58">
        <v>1.0828624621203113</v>
      </c>
    </row>
    <row r="7" spans="1:53" x14ac:dyDescent="0.25">
      <c r="B7" s="61">
        <f t="shared" si="0"/>
        <v>7.5282729077407309E-2</v>
      </c>
      <c r="C7" s="7"/>
      <c r="D7" s="7"/>
      <c r="E7" s="7"/>
      <c r="F7" s="59"/>
      <c r="G7" s="48"/>
      <c r="H7" s="59"/>
      <c r="I7" s="48"/>
      <c r="J7" s="59"/>
      <c r="K7" s="48"/>
      <c r="L7" s="59"/>
      <c r="M7" s="48"/>
      <c r="N7" s="59"/>
      <c r="O7" s="48"/>
      <c r="P7" s="59"/>
      <c r="Q7" s="48"/>
      <c r="R7" s="59"/>
      <c r="S7" s="48"/>
      <c r="T7" s="59"/>
      <c r="U7" s="48"/>
      <c r="V7" s="59"/>
      <c r="W7" s="48"/>
      <c r="X7" s="59"/>
      <c r="Y7" s="48"/>
      <c r="Z7" s="59"/>
      <c r="AA7" s="48"/>
      <c r="AB7" s="59"/>
      <c r="AC7" s="48"/>
      <c r="AE7" s="14" t="s">
        <v>20</v>
      </c>
      <c r="AF7" s="15">
        <f>SUM($E$14:$E$113)/COUNT($E$14:$E$113)</f>
        <v>0.23629065248842474</v>
      </c>
      <c r="BA7" s="58">
        <v>7.5282729077407309E-2</v>
      </c>
    </row>
    <row r="8" spans="1:53" x14ac:dyDescent="0.25">
      <c r="B8" s="61">
        <f t="shared" si="0"/>
        <v>-2.34484426240317</v>
      </c>
      <c r="C8" s="7"/>
      <c r="D8" s="7"/>
      <c r="E8" s="7"/>
      <c r="F8" s="59"/>
      <c r="G8" s="48"/>
      <c r="H8" s="59"/>
      <c r="I8" s="48"/>
      <c r="J8" s="59"/>
      <c r="K8" s="48"/>
      <c r="L8" s="59"/>
      <c r="M8" s="48"/>
      <c r="N8" s="59"/>
      <c r="O8" s="48"/>
      <c r="P8" s="59"/>
      <c r="Q8" s="48"/>
      <c r="R8" s="59"/>
      <c r="S8" s="48"/>
      <c r="T8" s="59"/>
      <c r="U8" s="48"/>
      <c r="V8" s="59"/>
      <c r="W8" s="48"/>
      <c r="X8" s="59"/>
      <c r="Y8" s="48"/>
      <c r="Z8" s="59"/>
      <c r="AA8" s="48"/>
      <c r="AB8" s="59"/>
      <c r="AC8" s="48"/>
      <c r="AE8" s="12" t="s">
        <v>3</v>
      </c>
      <c r="AF8" s="13">
        <f>SQRT(AF6)</f>
        <v>0.48854623809418957</v>
      </c>
      <c r="AG8" s="10" t="s">
        <v>23</v>
      </c>
      <c r="BA8" s="58">
        <v>-2.34484426240317</v>
      </c>
    </row>
    <row r="9" spans="1:53" x14ac:dyDescent="0.25">
      <c r="B9" s="61">
        <f t="shared" si="0"/>
        <v>1.0460448002284255</v>
      </c>
      <c r="C9" s="7"/>
      <c r="D9" s="7"/>
      <c r="E9" s="7"/>
      <c r="F9" s="59"/>
      <c r="G9" s="48"/>
      <c r="H9" s="59"/>
      <c r="I9" s="48"/>
      <c r="J9" s="59"/>
      <c r="K9" s="48"/>
      <c r="L9" s="59"/>
      <c r="M9" s="48"/>
      <c r="N9" s="59"/>
      <c r="O9" s="48"/>
      <c r="P9" s="59"/>
      <c r="Q9" s="48"/>
      <c r="R9" s="59"/>
      <c r="S9" s="48"/>
      <c r="T9" s="59"/>
      <c r="U9" s="48"/>
      <c r="V9" s="59"/>
      <c r="W9" s="48"/>
      <c r="X9" s="59"/>
      <c r="Y9" s="48"/>
      <c r="Z9" s="59"/>
      <c r="AA9" s="48"/>
      <c r="AB9" s="59"/>
      <c r="AC9" s="48"/>
      <c r="AE9" s="16" t="s">
        <v>5</v>
      </c>
      <c r="AF9" s="17">
        <f>SUM($C$14:$C$113)/COUNT($B$14:$B$113)</f>
        <v>0.39197967962635633</v>
      </c>
      <c r="BA9" s="58">
        <v>1.0460448002284255</v>
      </c>
    </row>
    <row r="10" spans="1:53" x14ac:dyDescent="0.25">
      <c r="B10" s="61">
        <f t="shared" si="0"/>
        <v>-9.8029452540245254E-2</v>
      </c>
      <c r="C10" s="7"/>
      <c r="D10" s="7"/>
      <c r="E10" s="7"/>
      <c r="F10" s="59"/>
      <c r="G10" s="48"/>
      <c r="H10" s="59"/>
      <c r="I10" s="48"/>
      <c r="J10" s="59"/>
      <c r="K10" s="48"/>
      <c r="L10" s="59"/>
      <c r="M10" s="48"/>
      <c r="N10" s="59"/>
      <c r="O10" s="48"/>
      <c r="P10" s="59"/>
      <c r="Q10" s="48"/>
      <c r="R10" s="59"/>
      <c r="S10" s="48"/>
      <c r="T10" s="59"/>
      <c r="U10" s="48"/>
      <c r="V10" s="59"/>
      <c r="W10" s="48"/>
      <c r="X10" s="59"/>
      <c r="Y10" s="48"/>
      <c r="Z10" s="59"/>
      <c r="AA10" s="48"/>
      <c r="AB10" s="59"/>
      <c r="AC10" s="48"/>
      <c r="BA10" s="58">
        <v>-9.8029452540245254E-2</v>
      </c>
    </row>
    <row r="11" spans="1:53" x14ac:dyDescent="0.25">
      <c r="B11" s="61">
        <f t="shared" si="0"/>
        <v>-0.36297192255717259</v>
      </c>
      <c r="C11" s="7"/>
      <c r="D11" s="7"/>
      <c r="E11" s="7"/>
      <c r="F11" s="59"/>
      <c r="G11" s="48"/>
      <c r="H11" s="59"/>
      <c r="I11" s="48"/>
      <c r="J11" s="59"/>
      <c r="K11" s="48"/>
      <c r="L11" s="59"/>
      <c r="M11" s="48"/>
      <c r="N11" s="59"/>
      <c r="O11" s="48"/>
      <c r="P11" s="59"/>
      <c r="Q11" s="48"/>
      <c r="R11" s="59"/>
      <c r="S11" s="48"/>
      <c r="T11" s="59"/>
      <c r="U11" s="48"/>
      <c r="V11" s="59"/>
      <c r="W11" s="48"/>
      <c r="X11" s="59"/>
      <c r="Y11" s="48"/>
      <c r="Z11" s="59"/>
      <c r="AA11" s="48"/>
      <c r="AB11" s="59"/>
      <c r="AC11" s="48"/>
      <c r="BA11" s="58">
        <v>-0.36297192255717259</v>
      </c>
    </row>
    <row r="12" spans="1:53" x14ac:dyDescent="0.25">
      <c r="B12" s="61">
        <f t="shared" si="0"/>
        <v>2.9626370418692729E-2</v>
      </c>
      <c r="C12" s="7"/>
      <c r="D12" s="7"/>
      <c r="E12" s="7"/>
      <c r="F12" s="59"/>
      <c r="G12" s="48"/>
      <c r="H12" s="59"/>
      <c r="I12" s="48"/>
      <c r="J12" s="59"/>
      <c r="K12" s="48"/>
      <c r="L12" s="59"/>
      <c r="M12" s="48"/>
      <c r="N12" s="59"/>
      <c r="O12" s="48"/>
      <c r="P12" s="59"/>
      <c r="Q12" s="48"/>
      <c r="R12" s="59"/>
      <c r="S12" s="48"/>
      <c r="T12" s="59"/>
      <c r="U12" s="48"/>
      <c r="V12" s="59"/>
      <c r="W12" s="48"/>
      <c r="X12" s="59"/>
      <c r="Y12" s="48"/>
      <c r="Z12" s="59"/>
      <c r="AA12" s="48"/>
      <c r="AB12" s="59"/>
      <c r="AC12" s="48"/>
      <c r="AF12" s="47" t="s">
        <v>48</v>
      </c>
      <c r="AG12" s="47" t="s">
        <v>47</v>
      </c>
      <c r="BA12" s="58">
        <v>2.9626370418692729E-2</v>
      </c>
    </row>
    <row r="13" spans="1:53" ht="15.75" thickBot="1" x14ac:dyDescent="0.3">
      <c r="B13" s="61">
        <f t="shared" si="0"/>
        <v>-0.41038301370728336</v>
      </c>
      <c r="C13" s="7"/>
      <c r="D13" s="7"/>
      <c r="E13" s="7"/>
      <c r="F13" s="59"/>
      <c r="G13" s="48"/>
      <c r="H13" s="59"/>
      <c r="I13" s="48"/>
      <c r="J13" s="59"/>
      <c r="K13" s="48"/>
      <c r="L13" s="59"/>
      <c r="M13" s="48"/>
      <c r="N13" s="59"/>
      <c r="O13" s="48"/>
      <c r="P13" s="59"/>
      <c r="Q13" s="48"/>
      <c r="R13" s="59"/>
      <c r="S13" s="48"/>
      <c r="T13" s="59"/>
      <c r="U13" s="48"/>
      <c r="V13" s="59"/>
      <c r="W13" s="48"/>
      <c r="X13" s="59"/>
      <c r="Y13" s="48"/>
      <c r="Z13" s="59"/>
      <c r="AA13" s="48"/>
      <c r="AB13" s="59"/>
      <c r="AC13" s="48"/>
      <c r="AE13" s="46" t="s">
        <v>35</v>
      </c>
      <c r="AF13">
        <f>SUM(G$14:G$113)/COUNT($B$14:$B$113)</f>
        <v>-2.3910834636942477E-2</v>
      </c>
      <c r="AG13" s="9">
        <f>SUM(G$14:G$113)/SUM($E$14:$E$113)</f>
        <v>-0.10119246946560362</v>
      </c>
      <c r="BA13" s="58">
        <v>-0.41038301370728336</v>
      </c>
    </row>
    <row r="14" spans="1:53" x14ac:dyDescent="0.25">
      <c r="A14" s="24">
        <v>1</v>
      </c>
      <c r="B14" s="50">
        <f t="shared" ref="B14:B45" si="1">a+(b*BA14)+(_c*B12)</f>
        <v>0.79598767196032882</v>
      </c>
      <c r="C14" s="26">
        <f t="shared" ref="C14:C77" si="2">ABS(B14-$AF$4)</f>
        <v>0.18416579510271103</v>
      </c>
      <c r="D14" s="26">
        <f t="shared" ref="D14:D77" si="3">B14-$AF$4</f>
        <v>-0.18416579510271103</v>
      </c>
      <c r="E14" s="26">
        <f t="shared" ref="E14:E77" si="4">(B14-$AF$4)^2</f>
        <v>3.3917040085813741E-2</v>
      </c>
      <c r="F14" s="52">
        <v>0</v>
      </c>
      <c r="G14" s="53">
        <v>0</v>
      </c>
      <c r="H14" s="52">
        <v>0</v>
      </c>
      <c r="I14" s="53">
        <v>0</v>
      </c>
      <c r="J14" s="52">
        <v>0</v>
      </c>
      <c r="K14" s="53">
        <v>0</v>
      </c>
      <c r="L14" s="52">
        <v>0</v>
      </c>
      <c r="M14" s="53">
        <v>0</v>
      </c>
      <c r="N14" s="52">
        <v>0</v>
      </c>
      <c r="O14" s="53">
        <v>0</v>
      </c>
      <c r="P14" s="52">
        <v>0</v>
      </c>
      <c r="Q14" s="53">
        <v>0</v>
      </c>
      <c r="R14" s="52">
        <v>0</v>
      </c>
      <c r="S14" s="53">
        <v>0</v>
      </c>
      <c r="T14" s="52">
        <v>0</v>
      </c>
      <c r="U14" s="53">
        <v>0</v>
      </c>
      <c r="V14" s="52">
        <v>0</v>
      </c>
      <c r="W14" s="53">
        <v>0</v>
      </c>
      <c r="X14" s="52">
        <v>0</v>
      </c>
      <c r="Y14" s="53">
        <v>0</v>
      </c>
      <c r="Z14" s="52">
        <v>0</v>
      </c>
      <c r="AA14" s="53">
        <v>0</v>
      </c>
      <c r="AB14" s="52">
        <v>0</v>
      </c>
      <c r="AC14" s="53">
        <v>0</v>
      </c>
      <c r="AE14" s="46" t="s">
        <v>36</v>
      </c>
      <c r="AF14">
        <f>SUM(I$14:I$113)/COUNT($B$14:$B$113)</f>
        <v>1.3023011115084544E-2</v>
      </c>
      <c r="AG14" s="9">
        <f>SUM(I$14:I$113)/SUM($E$14:$E$113)</f>
        <v>5.5114372819815662E-2</v>
      </c>
      <c r="BA14" s="58">
        <v>-0.41098729312121157</v>
      </c>
    </row>
    <row r="15" spans="1:53" x14ac:dyDescent="0.25">
      <c r="A15" s="28">
        <v>2</v>
      </c>
      <c r="B15" s="51">
        <f t="shared" si="1"/>
        <v>1.042809579321597</v>
      </c>
      <c r="C15" s="30">
        <f t="shared" si="2"/>
        <v>6.2656112258557162E-2</v>
      </c>
      <c r="D15" s="30">
        <f t="shared" si="3"/>
        <v>6.2656112258557162E-2</v>
      </c>
      <c r="E15" s="30">
        <f t="shared" si="4"/>
        <v>3.9257884033569168E-3</v>
      </c>
      <c r="F15" s="31">
        <f>B14</f>
        <v>0.79598767196032882</v>
      </c>
      <c r="G15" s="37">
        <f t="shared" ref="G15:G78" si="5">$D15*(F15-$AF$4)</f>
        <v>-1.1539112732141898E-2</v>
      </c>
      <c r="H15" s="54">
        <v>0</v>
      </c>
      <c r="I15" s="55">
        <v>0</v>
      </c>
      <c r="J15" s="54">
        <v>0</v>
      </c>
      <c r="K15" s="55">
        <v>0</v>
      </c>
      <c r="L15" s="54">
        <v>0</v>
      </c>
      <c r="M15" s="55">
        <v>0</v>
      </c>
      <c r="N15" s="54">
        <v>0</v>
      </c>
      <c r="O15" s="55">
        <v>0</v>
      </c>
      <c r="P15" s="54">
        <v>0</v>
      </c>
      <c r="Q15" s="55">
        <v>0</v>
      </c>
      <c r="R15" s="54">
        <v>0</v>
      </c>
      <c r="S15" s="55">
        <v>0</v>
      </c>
      <c r="T15" s="54">
        <v>0</v>
      </c>
      <c r="U15" s="55">
        <v>0</v>
      </c>
      <c r="V15" s="54">
        <v>0</v>
      </c>
      <c r="W15" s="55">
        <v>0</v>
      </c>
      <c r="X15" s="54">
        <v>0</v>
      </c>
      <c r="Y15" s="55">
        <v>0</v>
      </c>
      <c r="Z15" s="54">
        <v>0</v>
      </c>
      <c r="AA15" s="55">
        <v>0</v>
      </c>
      <c r="AB15" s="54">
        <v>0</v>
      </c>
      <c r="AC15" s="55">
        <v>0</v>
      </c>
      <c r="AE15" s="46" t="s">
        <v>37</v>
      </c>
      <c r="AF15">
        <f>SUM(K$14:K$113)/COUNT($B$14:$B$113)</f>
        <v>-5.0988371148382172E-3</v>
      </c>
      <c r="AG15" s="9">
        <f>SUM(K$14:K$113)/SUM($E$14:$E$113)</f>
        <v>-2.1578666194118686E-2</v>
      </c>
      <c r="BA15" s="58">
        <v>0.12665746001392217</v>
      </c>
    </row>
    <row r="16" spans="1:53" x14ac:dyDescent="0.25">
      <c r="A16" s="28">
        <v>3</v>
      </c>
      <c r="B16" s="51">
        <f t="shared" si="1"/>
        <v>1.4591285037906221</v>
      </c>
      <c r="C16" s="30">
        <f t="shared" si="2"/>
        <v>0.47897503672758224</v>
      </c>
      <c r="D16" s="30">
        <f t="shared" si="3"/>
        <v>0.47897503672758224</v>
      </c>
      <c r="E16" s="30">
        <f t="shared" si="4"/>
        <v>0.22941708580818876</v>
      </c>
      <c r="F16" s="31">
        <f t="shared" ref="F16:F79" si="6">B15</f>
        <v>1.042809579321597</v>
      </c>
      <c r="G16" s="37">
        <f t="shared" si="5"/>
        <v>3.0010713670249933E-2</v>
      </c>
      <c r="H16" s="31">
        <f>B14</f>
        <v>0.79598767196032882</v>
      </c>
      <c r="I16" s="37">
        <f t="shared" ref="I16:I79" si="7">$D16*(H16-$AF$4)</f>
        <v>-8.8210818473285393E-2</v>
      </c>
      <c r="J16" s="54">
        <v>0</v>
      </c>
      <c r="K16" s="55">
        <v>0</v>
      </c>
      <c r="L16" s="54">
        <v>0</v>
      </c>
      <c r="M16" s="55">
        <v>0</v>
      </c>
      <c r="N16" s="54">
        <v>0</v>
      </c>
      <c r="O16" s="55">
        <v>0</v>
      </c>
      <c r="P16" s="54">
        <v>0</v>
      </c>
      <c r="Q16" s="55">
        <v>0</v>
      </c>
      <c r="R16" s="54">
        <v>0</v>
      </c>
      <c r="S16" s="55">
        <v>0</v>
      </c>
      <c r="T16" s="54">
        <v>0</v>
      </c>
      <c r="U16" s="55">
        <v>0</v>
      </c>
      <c r="V16" s="54">
        <v>0</v>
      </c>
      <c r="W16" s="55">
        <v>0</v>
      </c>
      <c r="X16" s="54">
        <v>0</v>
      </c>
      <c r="Y16" s="55">
        <v>0</v>
      </c>
      <c r="Z16" s="54">
        <v>0</v>
      </c>
      <c r="AA16" s="55">
        <v>0</v>
      </c>
      <c r="AB16" s="54">
        <v>0</v>
      </c>
      <c r="AC16" s="55">
        <v>0</v>
      </c>
      <c r="AE16" s="46" t="s">
        <v>38</v>
      </c>
      <c r="AF16">
        <f>SUM(M$14:M$113)/COUNT($B$14:$B$113)</f>
        <v>-1.0101271006186963E-2</v>
      </c>
      <c r="AG16" s="9">
        <f>SUM(M$14:M$113)/SUM($E$14:$E$113)</f>
        <v>-4.2749346619548559E-2</v>
      </c>
      <c r="BA16" s="58">
        <v>0.83865824038521142</v>
      </c>
    </row>
    <row r="17" spans="1:65" x14ac:dyDescent="0.25">
      <c r="A17" s="28">
        <v>4</v>
      </c>
      <c r="B17" s="51">
        <f t="shared" si="1"/>
        <v>0.97536497132775668</v>
      </c>
      <c r="C17" s="30">
        <f t="shared" si="2"/>
        <v>4.7884957352831714E-3</v>
      </c>
      <c r="D17" s="30">
        <f t="shared" si="3"/>
        <v>-4.7884957352831714E-3</v>
      </c>
      <c r="E17" s="30">
        <f t="shared" si="4"/>
        <v>2.2929691406825121E-5</v>
      </c>
      <c r="F17" s="31">
        <f t="shared" si="6"/>
        <v>1.4591285037906221</v>
      </c>
      <c r="G17" s="37">
        <f t="shared" si="5"/>
        <v>-2.2935699206771279E-3</v>
      </c>
      <c r="H17" s="31">
        <f t="shared" ref="H17:H80" si="8">B15</f>
        <v>1.042809579321597</v>
      </c>
      <c r="I17" s="37">
        <f t="shared" si="7"/>
        <v>-3.0002852633952463E-4</v>
      </c>
      <c r="J17" s="31">
        <f>B14</f>
        <v>0.79598767196032882</v>
      </c>
      <c r="K17" s="37">
        <f t="shared" ref="K17:K80" si="9">$D17*(J17-$AF$4)</f>
        <v>8.8187712443436612E-4</v>
      </c>
      <c r="L17" s="54">
        <v>0</v>
      </c>
      <c r="M17" s="55">
        <v>0</v>
      </c>
      <c r="N17" s="54">
        <v>0</v>
      </c>
      <c r="O17" s="55">
        <v>0</v>
      </c>
      <c r="P17" s="54">
        <v>0</v>
      </c>
      <c r="Q17" s="55">
        <v>0</v>
      </c>
      <c r="R17" s="54">
        <v>0</v>
      </c>
      <c r="S17" s="55">
        <v>0</v>
      </c>
      <c r="T17" s="54">
        <v>0</v>
      </c>
      <c r="U17" s="55">
        <v>0</v>
      </c>
      <c r="V17" s="54">
        <v>0</v>
      </c>
      <c r="W17" s="55">
        <v>0</v>
      </c>
      <c r="X17" s="54">
        <v>0</v>
      </c>
      <c r="Y17" s="55">
        <v>0</v>
      </c>
      <c r="Z17" s="54">
        <v>0</v>
      </c>
      <c r="AA17" s="55">
        <v>0</v>
      </c>
      <c r="AB17" s="54">
        <v>0</v>
      </c>
      <c r="AC17" s="55">
        <v>0</v>
      </c>
      <c r="AE17" s="46" t="s">
        <v>39</v>
      </c>
      <c r="AF17">
        <f>SUM(O$14:O$113)/COUNT($B$14:$B$113)</f>
        <v>2.5639573646694735E-2</v>
      </c>
      <c r="AG17" s="9">
        <f>SUM(O$14:O$113)/SUM($E$14:$E$113)</f>
        <v>0.10850862434327889</v>
      </c>
      <c r="BA17" s="58">
        <v>-0.15355101527664647</v>
      </c>
    </row>
    <row r="18" spans="1:65" x14ac:dyDescent="0.25">
      <c r="A18" s="28">
        <v>5</v>
      </c>
      <c r="B18" s="51">
        <f t="shared" si="1"/>
        <v>1.5607015265953403</v>
      </c>
      <c r="C18" s="30">
        <f t="shared" si="2"/>
        <v>0.58054805953230049</v>
      </c>
      <c r="D18" s="30">
        <f t="shared" si="3"/>
        <v>0.58054805953230049</v>
      </c>
      <c r="E18" s="30">
        <f t="shared" si="4"/>
        <v>0.3370360494267195</v>
      </c>
      <c r="F18" s="31">
        <f t="shared" si="6"/>
        <v>0.97536497132775668</v>
      </c>
      <c r="G18" s="37">
        <f t="shared" si="5"/>
        <v>-2.7799519071973417E-3</v>
      </c>
      <c r="H18" s="31">
        <f t="shared" si="8"/>
        <v>1.4591285037906221</v>
      </c>
      <c r="I18" s="37">
        <f t="shared" si="7"/>
        <v>0.27806802813661025</v>
      </c>
      <c r="J18" s="31">
        <f t="shared" ref="J18:J81" si="10">B15</f>
        <v>1.042809579321597</v>
      </c>
      <c r="K18" s="37">
        <f t="shared" si="9"/>
        <v>3.6374884389543345E-2</v>
      </c>
      <c r="L18" s="31">
        <f>B14</f>
        <v>0.79598767196032882</v>
      </c>
      <c r="M18" s="37">
        <f t="shared" ref="M18:M81" si="11">$D18*(L18-$AF$4)</f>
        <v>-0.10691709497910214</v>
      </c>
      <c r="N18" s="54">
        <v>0</v>
      </c>
      <c r="O18" s="55">
        <v>0</v>
      </c>
      <c r="P18" s="54">
        <v>0</v>
      </c>
      <c r="Q18" s="55">
        <v>0</v>
      </c>
      <c r="R18" s="54">
        <v>0</v>
      </c>
      <c r="S18" s="55">
        <v>0</v>
      </c>
      <c r="T18" s="54">
        <v>0</v>
      </c>
      <c r="U18" s="55">
        <v>0</v>
      </c>
      <c r="V18" s="54">
        <v>0</v>
      </c>
      <c r="W18" s="55">
        <v>0</v>
      </c>
      <c r="X18" s="54">
        <v>0</v>
      </c>
      <c r="Y18" s="55">
        <v>0</v>
      </c>
      <c r="Z18" s="54">
        <v>0</v>
      </c>
      <c r="AA18" s="55">
        <v>0</v>
      </c>
      <c r="AB18" s="54">
        <v>0</v>
      </c>
      <c r="AC18" s="55">
        <v>0</v>
      </c>
      <c r="AE18" s="46" t="s">
        <v>40</v>
      </c>
      <c r="AF18">
        <f>SUM(Q$14:Q$113)/COUNT($B$14:$B$113)</f>
        <v>-2.2404799361139947E-2</v>
      </c>
      <c r="AG18" s="9">
        <f>SUM(Q$14:Q$113)/SUM($E$14:$E$113)</f>
        <v>-9.4818813716033484E-2</v>
      </c>
      <c r="BA18" s="58">
        <v>0.97549020281161836</v>
      </c>
    </row>
    <row r="19" spans="1:65" x14ac:dyDescent="0.25">
      <c r="A19" s="28">
        <v>6</v>
      </c>
      <c r="B19" s="51">
        <f t="shared" si="1"/>
        <v>0.77595985773983756</v>
      </c>
      <c r="C19" s="30">
        <f t="shared" si="2"/>
        <v>0.2041936093232023</v>
      </c>
      <c r="D19" s="30">
        <f t="shared" si="3"/>
        <v>-0.2041936093232023</v>
      </c>
      <c r="E19" s="30">
        <f t="shared" si="4"/>
        <v>4.1695030088436565E-2</v>
      </c>
      <c r="F19" s="31">
        <f t="shared" si="6"/>
        <v>1.5607015265953403</v>
      </c>
      <c r="G19" s="37">
        <f t="shared" si="5"/>
        <v>-0.11854420366148176</v>
      </c>
      <c r="H19" s="31">
        <f t="shared" si="8"/>
        <v>0.97536497132775668</v>
      </c>
      <c r="I19" s="37">
        <f t="shared" si="7"/>
        <v>9.7778022741623226E-4</v>
      </c>
      <c r="J19" s="31">
        <f t="shared" si="10"/>
        <v>1.4591285037906221</v>
      </c>
      <c r="K19" s="37">
        <f t="shared" si="9"/>
        <v>-9.7803641525118404E-2</v>
      </c>
      <c r="L19" s="31">
        <f t="shared" ref="L19:L82" si="12">B15</f>
        <v>1.042809579321597</v>
      </c>
      <c r="M19" s="37">
        <f t="shared" si="11"/>
        <v>-1.2793977708234528E-2</v>
      </c>
      <c r="N19" s="31">
        <f>B14</f>
        <v>0.79598767196032882</v>
      </c>
      <c r="O19" s="37">
        <f t="shared" ref="O19:O82" si="13">$D19*(N19-$AF$4)</f>
        <v>3.7605478415899896E-2</v>
      </c>
      <c r="P19" s="54">
        <v>0</v>
      </c>
      <c r="Q19" s="55">
        <v>0</v>
      </c>
      <c r="R19" s="54">
        <v>0</v>
      </c>
      <c r="S19" s="55">
        <v>0</v>
      </c>
      <c r="T19" s="54">
        <v>0</v>
      </c>
      <c r="U19" s="55">
        <v>0</v>
      </c>
      <c r="V19" s="54">
        <v>0</v>
      </c>
      <c r="W19" s="55">
        <v>0</v>
      </c>
      <c r="X19" s="54">
        <v>0</v>
      </c>
      <c r="Y19" s="55">
        <v>0</v>
      </c>
      <c r="Z19" s="54">
        <v>0</v>
      </c>
      <c r="AA19" s="55">
        <v>0</v>
      </c>
      <c r="AB19" s="54">
        <v>0</v>
      </c>
      <c r="AC19" s="55">
        <v>0</v>
      </c>
      <c r="AE19" s="46" t="s">
        <v>41</v>
      </c>
      <c r="AF19">
        <f>SUM(S$14:S$113)/COUNT($B$14:$B$113)</f>
        <v>1.9968740765832872E-2</v>
      </c>
      <c r="AG19" s="9">
        <f>SUM(S$14:S$113)/SUM($E$14:$E$113)</f>
        <v>8.4509228594267349E-2</v>
      </c>
      <c r="BA19" s="58">
        <v>-0.54561678165310057</v>
      </c>
    </row>
    <row r="20" spans="1:65" x14ac:dyDescent="0.25">
      <c r="A20" s="28">
        <v>7</v>
      </c>
      <c r="B20" s="51">
        <f t="shared" si="1"/>
        <v>1.6105472587301772</v>
      </c>
      <c r="C20" s="30">
        <f t="shared" si="2"/>
        <v>0.63039379166713738</v>
      </c>
      <c r="D20" s="30">
        <f t="shared" si="3"/>
        <v>0.63039379166713738</v>
      </c>
      <c r="E20" s="30">
        <f t="shared" si="4"/>
        <v>0.3973963325724702</v>
      </c>
      <c r="F20" s="31">
        <f t="shared" si="6"/>
        <v>0.77595985773983756</v>
      </c>
      <c r="G20" s="37">
        <f t="shared" si="5"/>
        <v>-0.12872238361545163</v>
      </c>
      <c r="H20" s="31">
        <f t="shared" si="8"/>
        <v>1.5607015265953403</v>
      </c>
      <c r="I20" s="37">
        <f t="shared" si="7"/>
        <v>0.36597389249356588</v>
      </c>
      <c r="J20" s="31">
        <f t="shared" si="10"/>
        <v>0.97536497132775668</v>
      </c>
      <c r="K20" s="37">
        <f t="shared" si="9"/>
        <v>-3.0186379829470755E-3</v>
      </c>
      <c r="L20" s="31">
        <f t="shared" si="12"/>
        <v>1.4591285037906221</v>
      </c>
      <c r="M20" s="37">
        <f t="shared" si="11"/>
        <v>0.30194288951660697</v>
      </c>
      <c r="N20" s="31">
        <f t="shared" ref="N20:N83" si="14">B15</f>
        <v>1.042809579321597</v>
      </c>
      <c r="O20" s="37">
        <f t="shared" si="13"/>
        <v>3.9498024177793654E-2</v>
      </c>
      <c r="P20" s="31">
        <f>B14</f>
        <v>0.79598767196032882</v>
      </c>
      <c r="Q20" s="37">
        <f t="shared" ref="Q20:Q83" si="15">$D20*(P20-$AF$4)</f>
        <v>-0.11609697387019112</v>
      </c>
      <c r="R20" s="54">
        <v>0</v>
      </c>
      <c r="S20" s="55">
        <v>0</v>
      </c>
      <c r="T20" s="54">
        <v>0</v>
      </c>
      <c r="U20" s="55">
        <v>0</v>
      </c>
      <c r="V20" s="54">
        <v>0</v>
      </c>
      <c r="W20" s="55">
        <v>0</v>
      </c>
      <c r="X20" s="54">
        <v>0</v>
      </c>
      <c r="Y20" s="55">
        <v>0</v>
      </c>
      <c r="Z20" s="54">
        <v>0</v>
      </c>
      <c r="AA20" s="55">
        <v>0</v>
      </c>
      <c r="AB20" s="54">
        <v>0</v>
      </c>
      <c r="AC20" s="55">
        <v>0</v>
      </c>
      <c r="AE20" s="46" t="s">
        <v>42</v>
      </c>
      <c r="AF20">
        <f>SUM(U$14:U$113)/COUNT($B$14:$B$113)</f>
        <v>3.0926714952682756E-3</v>
      </c>
      <c r="AG20" s="9">
        <f>SUM(U$14:U$113)/SUM($E$14:$E$113)</f>
        <v>1.308842081859238E-2</v>
      </c>
      <c r="BA20" s="58">
        <v>1.0650243648008204</v>
      </c>
      <c r="BB20" s="2" t="s">
        <v>64</v>
      </c>
      <c r="BC20" s="2" t="s">
        <v>65</v>
      </c>
      <c r="BD20" s="2" t="s">
        <v>66</v>
      </c>
      <c r="BE20" s="2" t="s">
        <v>67</v>
      </c>
      <c r="BF20" s="2" t="s">
        <v>68</v>
      </c>
      <c r="BG20" s="2" t="s">
        <v>69</v>
      </c>
      <c r="BH20" s="2" t="s">
        <v>70</v>
      </c>
      <c r="BI20" s="2" t="s">
        <v>71</v>
      </c>
      <c r="BJ20" s="2" t="s">
        <v>72</v>
      </c>
      <c r="BK20" s="2" t="s">
        <v>73</v>
      </c>
      <c r="BL20" s="2" t="s">
        <v>74</v>
      </c>
      <c r="BM20" s="2" t="s">
        <v>75</v>
      </c>
    </row>
    <row r="21" spans="1:65" x14ac:dyDescent="0.25">
      <c r="A21" s="28">
        <v>8</v>
      </c>
      <c r="B21" s="51">
        <f t="shared" si="1"/>
        <v>1.2360653505529824</v>
      </c>
      <c r="C21" s="30">
        <f t="shared" si="2"/>
        <v>0.25591188348994254</v>
      </c>
      <c r="D21" s="30">
        <f t="shared" si="3"/>
        <v>0.25591188348994254</v>
      </c>
      <c r="E21" s="30">
        <f t="shared" si="4"/>
        <v>6.5490892111369922E-2</v>
      </c>
      <c r="F21" s="31">
        <f t="shared" si="6"/>
        <v>1.6105472587301772</v>
      </c>
      <c r="G21" s="37">
        <f t="shared" si="5"/>
        <v>0.16132526256590357</v>
      </c>
      <c r="H21" s="31">
        <f t="shared" si="8"/>
        <v>0.77595985773983756</v>
      </c>
      <c r="I21" s="37">
        <f t="shared" si="7"/>
        <v>-5.2255571158510192E-2</v>
      </c>
      <c r="J21" s="31">
        <f t="shared" si="10"/>
        <v>1.5607015265953403</v>
      </c>
      <c r="K21" s="37">
        <f t="shared" si="9"/>
        <v>0.1485691473713423</v>
      </c>
      <c r="L21" s="31">
        <f t="shared" si="12"/>
        <v>0.97536497132775668</v>
      </c>
      <c r="M21" s="37">
        <f t="shared" si="11"/>
        <v>-1.2254329626998736E-3</v>
      </c>
      <c r="N21" s="31">
        <f t="shared" si="14"/>
        <v>1.4591285037906221</v>
      </c>
      <c r="O21" s="37">
        <f t="shared" si="13"/>
        <v>0.12257540379361997</v>
      </c>
      <c r="P21" s="31">
        <f t="shared" ref="P21:P84" si="16">B15</f>
        <v>1.042809579321597</v>
      </c>
      <c r="Q21" s="37">
        <f t="shared" si="15"/>
        <v>1.6034443700244642E-2</v>
      </c>
      <c r="R21" s="31">
        <f>B14</f>
        <v>0.79598767196032882</v>
      </c>
      <c r="S21" s="37">
        <f t="shared" ref="S21:S84" si="17">$D21*(R21-$AF$4)</f>
        <v>-4.7130215499157614E-2</v>
      </c>
      <c r="T21" s="54">
        <v>0</v>
      </c>
      <c r="U21" s="55">
        <v>0</v>
      </c>
      <c r="V21" s="54">
        <f>F14</f>
        <v>0</v>
      </c>
      <c r="W21" s="55">
        <v>0</v>
      </c>
      <c r="X21" s="54">
        <f>H14</f>
        <v>0</v>
      </c>
      <c r="Y21" s="55">
        <v>0</v>
      </c>
      <c r="Z21" s="54">
        <f>J14</f>
        <v>0</v>
      </c>
      <c r="AA21" s="55">
        <v>0</v>
      </c>
      <c r="AB21" s="54">
        <f>L14</f>
        <v>0</v>
      </c>
      <c r="AC21" s="55">
        <v>0</v>
      </c>
      <c r="AE21" s="46" t="s">
        <v>43</v>
      </c>
      <c r="AF21">
        <f>SUM(W$14:W$113)/COUNT($B$14:$B$113)</f>
        <v>-4.6923844310706578E-2</v>
      </c>
      <c r="AG21" s="9">
        <f>SUM(W$14:W$113)/SUM($E$14:$E$113)</f>
        <v>-0.19858527545013765</v>
      </c>
      <c r="BA21" s="58">
        <v>0.39453471533198076</v>
      </c>
      <c r="BB21" s="5">
        <f>B14</f>
        <v>0.79598767196032882</v>
      </c>
      <c r="BC21" s="5">
        <f>B15</f>
        <v>1.042809579321597</v>
      </c>
      <c r="BD21" s="5">
        <f>B16</f>
        <v>1.4591285037906221</v>
      </c>
      <c r="BE21" s="5">
        <f>B17</f>
        <v>0.97536497132775668</v>
      </c>
      <c r="BF21" s="5">
        <f>B18</f>
        <v>1.5607015265953403</v>
      </c>
      <c r="BG21" s="5">
        <f>B19</f>
        <v>0.77595985773983756</v>
      </c>
      <c r="BH21" s="5">
        <f>B20</f>
        <v>1.6105472587301772</v>
      </c>
      <c r="BI21" s="5">
        <f>B21</f>
        <v>1.2360653505529824</v>
      </c>
      <c r="BJ21" s="5">
        <f>B22</f>
        <v>0.79631356653679219</v>
      </c>
      <c r="BK21" s="5">
        <f>B23</f>
        <v>1.5143084157745237</v>
      </c>
      <c r="BL21" s="5">
        <f>B24</f>
        <v>0.54757843524244454</v>
      </c>
      <c r="BM21" s="5">
        <f>B25</f>
        <v>0.9113972556113511</v>
      </c>
    </row>
    <row r="22" spans="1:65" x14ac:dyDescent="0.25">
      <c r="A22" s="28">
        <v>9</v>
      </c>
      <c r="B22" s="51">
        <f t="shared" si="1"/>
        <v>0.79631356653679219</v>
      </c>
      <c r="C22" s="30">
        <f t="shared" si="2"/>
        <v>0.18383990052624766</v>
      </c>
      <c r="D22" s="30">
        <f t="shared" si="3"/>
        <v>-0.18383990052624766</v>
      </c>
      <c r="E22" s="30">
        <f t="shared" si="4"/>
        <v>3.3797109025500635E-2</v>
      </c>
      <c r="F22" s="31">
        <f t="shared" si="6"/>
        <v>1.2360653505529824</v>
      </c>
      <c r="G22" s="37">
        <f t="shared" si="5"/>
        <v>-4.7046815204275713E-2</v>
      </c>
      <c r="H22" s="31">
        <f t="shared" si="8"/>
        <v>1.6105472587301772</v>
      </c>
      <c r="I22" s="37">
        <f t="shared" si="7"/>
        <v>-0.11589153195245062</v>
      </c>
      <c r="J22" s="31">
        <f t="shared" si="10"/>
        <v>0.77595985773983756</v>
      </c>
      <c r="K22" s="37">
        <f t="shared" si="9"/>
        <v>3.7538932826072985E-2</v>
      </c>
      <c r="L22" s="31">
        <f t="shared" si="12"/>
        <v>1.5607015265953403</v>
      </c>
      <c r="M22" s="37">
        <f t="shared" si="11"/>
        <v>-0.10672789751512422</v>
      </c>
      <c r="N22" s="31">
        <f t="shared" si="14"/>
        <v>0.97536497132775668</v>
      </c>
      <c r="O22" s="37">
        <f t="shared" si="13"/>
        <v>8.8031657964481936E-4</v>
      </c>
      <c r="P22" s="31">
        <f t="shared" si="16"/>
        <v>1.4591285037906221</v>
      </c>
      <c r="Q22" s="37">
        <f t="shared" si="15"/>
        <v>-8.805472310655453E-2</v>
      </c>
      <c r="R22" s="31">
        <f t="shared" ref="R22:R85" si="18">B15</f>
        <v>1.042809579321597</v>
      </c>
      <c r="S22" s="37">
        <f t="shared" si="17"/>
        <v>-1.1518693444974555E-2</v>
      </c>
      <c r="T22" s="31">
        <f>B14</f>
        <v>0.79598767196032882</v>
      </c>
      <c r="U22" s="37">
        <f t="shared" ref="U22:U85" si="19">$D22*(T22-$AF$4)</f>
        <v>3.38570214520197E-2</v>
      </c>
      <c r="V22" s="54">
        <v>0</v>
      </c>
      <c r="W22" s="55">
        <v>0</v>
      </c>
      <c r="X22" s="54">
        <f t="shared" ref="X22" si="20">H15</f>
        <v>0</v>
      </c>
      <c r="Y22" s="55">
        <v>0</v>
      </c>
      <c r="Z22" s="54">
        <f t="shared" ref="Z22:Z23" si="21">J15</f>
        <v>0</v>
      </c>
      <c r="AA22" s="55">
        <v>0</v>
      </c>
      <c r="AB22" s="54">
        <f t="shared" ref="AB22:AB24" si="22">L15</f>
        <v>0</v>
      </c>
      <c r="AC22" s="55">
        <v>0</v>
      </c>
      <c r="AE22" s="46" t="s">
        <v>44</v>
      </c>
      <c r="AF22">
        <f>SUM(Y$14:Y$113)/COUNT($B$14:$B$113)</f>
        <v>2.5949661929937307E-2</v>
      </c>
      <c r="AG22" s="9">
        <f>SUM(Y$14:Y$113)/SUM($E$14:$E$113)</f>
        <v>0.10982094152543133</v>
      </c>
      <c r="BA22" s="58">
        <v>-0.56842759279943345</v>
      </c>
      <c r="BB22" s="5">
        <f>$B26</f>
        <v>0.3491306108101403</v>
      </c>
      <c r="BC22" s="5">
        <f>$B27</f>
        <v>0.47999697127287005</v>
      </c>
      <c r="BD22" s="5">
        <f>$B28</f>
        <v>2.2484776450795319</v>
      </c>
      <c r="BE22" s="5">
        <f>$B29</f>
        <v>0.58702915870264571</v>
      </c>
      <c r="BF22" s="5">
        <f>$B30</f>
        <v>1.636809657139767</v>
      </c>
      <c r="BG22" s="5">
        <f>$B31</f>
        <v>0.56183817335028075</v>
      </c>
      <c r="BH22" s="5">
        <f>$B32</f>
        <v>0.64344915864172325</v>
      </c>
      <c r="BI22" s="5">
        <f>$B33</f>
        <v>1.2200321601600261</v>
      </c>
      <c r="BJ22" s="5">
        <f>$B34</f>
        <v>0.95035333923360943</v>
      </c>
      <c r="BK22" s="5">
        <f>$B35</f>
        <v>1.7061181377722425</v>
      </c>
      <c r="BL22" s="5">
        <f>$B36</f>
        <v>0.90820577751292553</v>
      </c>
      <c r="BM22" s="5">
        <f>$B37</f>
        <v>0.67331360616386282</v>
      </c>
    </row>
    <row r="23" spans="1:65" x14ac:dyDescent="0.25">
      <c r="A23" s="28">
        <v>10</v>
      </c>
      <c r="B23" s="51">
        <f t="shared" si="1"/>
        <v>1.5143084157745237</v>
      </c>
      <c r="C23" s="30">
        <f t="shared" si="2"/>
        <v>0.53415494871148383</v>
      </c>
      <c r="D23" s="30">
        <f t="shared" si="3"/>
        <v>0.53415494871148383</v>
      </c>
      <c r="E23" s="30">
        <f t="shared" si="4"/>
        <v>0.28532150923296795</v>
      </c>
      <c r="F23" s="31">
        <f t="shared" si="6"/>
        <v>0.79631356653679219</v>
      </c>
      <c r="G23" s="37">
        <f t="shared" si="5"/>
        <v>-9.8198992636722104E-2</v>
      </c>
      <c r="H23" s="31">
        <f t="shared" si="8"/>
        <v>1.2360653505529824</v>
      </c>
      <c r="I23" s="37">
        <f t="shared" si="7"/>
        <v>0.13669659900022949</v>
      </c>
      <c r="J23" s="31">
        <f t="shared" si="10"/>
        <v>1.6105472587301772</v>
      </c>
      <c r="K23" s="37">
        <f t="shared" si="9"/>
        <v>0.33672796345599759</v>
      </c>
      <c r="L23" s="31">
        <f t="shared" si="12"/>
        <v>0.77595985773983756</v>
      </c>
      <c r="M23" s="37">
        <f t="shared" si="11"/>
        <v>-0.10907102691524789</v>
      </c>
      <c r="N23" s="31">
        <f t="shared" si="14"/>
        <v>1.5607015265953403</v>
      </c>
      <c r="O23" s="37">
        <f t="shared" si="13"/>
        <v>0.31010261896402741</v>
      </c>
      <c r="P23" s="31">
        <f t="shared" si="16"/>
        <v>0.97536497132775668</v>
      </c>
      <c r="Q23" s="37">
        <f t="shared" si="15"/>
        <v>-2.5577986938853416E-3</v>
      </c>
      <c r="R23" s="31">
        <f t="shared" si="18"/>
        <v>1.4591285037906221</v>
      </c>
      <c r="S23" s="37">
        <f t="shared" si="17"/>
        <v>0.25584688617730278</v>
      </c>
      <c r="T23" s="31">
        <f t="shared" ref="T23:T86" si="23">B15</f>
        <v>1.042809579321597</v>
      </c>
      <c r="U23" s="37">
        <f t="shared" si="19"/>
        <v>3.3468072429930572E-2</v>
      </c>
      <c r="V23" s="31">
        <f>B14</f>
        <v>0.79598767196032882</v>
      </c>
      <c r="W23" s="37">
        <f t="shared" ref="W23:W86" si="24">$D23*(V23-$AF$4)</f>
        <v>-9.8373070837498244E-2</v>
      </c>
      <c r="X23" s="54">
        <v>0</v>
      </c>
      <c r="Y23" s="55">
        <v>0</v>
      </c>
      <c r="Z23" s="54">
        <f t="shared" si="21"/>
        <v>0</v>
      </c>
      <c r="AA23" s="55">
        <v>0</v>
      </c>
      <c r="AB23" s="54">
        <f t="shared" si="22"/>
        <v>0</v>
      </c>
      <c r="AC23" s="55">
        <v>0</v>
      </c>
      <c r="AE23" s="46" t="s">
        <v>45</v>
      </c>
      <c r="AF23">
        <f>SUM(AA$14:AA$113)/COUNT($B$14:$B$113)</f>
        <v>-4.2608641360782462E-2</v>
      </c>
      <c r="AG23" s="9">
        <f>SUM(AA$14:AA$113)/SUM($E$14:$E$113)</f>
        <v>-0.18032300860005349</v>
      </c>
      <c r="BA23" s="58">
        <v>0.90501029649374909</v>
      </c>
      <c r="BB23" s="5">
        <f>$B38</f>
        <v>0.67818251115244921</v>
      </c>
      <c r="BC23" s="5">
        <f>$B39</f>
        <v>1.3001791013332709</v>
      </c>
      <c r="BD23" s="5">
        <f>$B40</f>
        <v>1.4760436282050773</v>
      </c>
      <c r="BE23" s="5">
        <f>$B41</f>
        <v>0.65218096129161363</v>
      </c>
      <c r="BF23" s="5">
        <f>$B42</f>
        <v>0.76029480999005106</v>
      </c>
      <c r="BG23" s="5">
        <f>$B43</f>
        <v>0.33714836205636317</v>
      </c>
      <c r="BH23" s="5">
        <f>$B44</f>
        <v>-8.5192763592228535E-2</v>
      </c>
      <c r="BI23" s="5">
        <f>$B45</f>
        <v>1.7388140408597919</v>
      </c>
      <c r="BJ23" s="5">
        <f>$B46</f>
        <v>1.3512628587390036</v>
      </c>
      <c r="BK23" s="5">
        <f>$B47</f>
        <v>0.48688462299863161</v>
      </c>
      <c r="BL23" s="5">
        <f>$B48</f>
        <v>1.3008107603920385</v>
      </c>
      <c r="BM23" s="5">
        <f>$B49</f>
        <v>1.3072436985800668</v>
      </c>
    </row>
    <row r="24" spans="1:65" x14ac:dyDescent="0.25">
      <c r="A24" s="28">
        <v>11</v>
      </c>
      <c r="B24" s="51">
        <f t="shared" si="1"/>
        <v>0.54757843524244454</v>
      </c>
      <c r="C24" s="30">
        <f t="shared" si="2"/>
        <v>0.43257503182059531</v>
      </c>
      <c r="D24" s="30">
        <f t="shared" si="3"/>
        <v>-0.43257503182059531</v>
      </c>
      <c r="E24" s="30">
        <f t="shared" si="4"/>
        <v>0.18712115815458905</v>
      </c>
      <c r="F24" s="31">
        <f t="shared" si="6"/>
        <v>1.5143084157745237</v>
      </c>
      <c r="G24" s="37">
        <f t="shared" si="5"/>
        <v>-0.23106209393599858</v>
      </c>
      <c r="H24" s="31">
        <f t="shared" si="8"/>
        <v>0.79631356653679219</v>
      </c>
      <c r="I24" s="37">
        <f t="shared" si="7"/>
        <v>7.9524550820036663E-2</v>
      </c>
      <c r="J24" s="31">
        <f t="shared" si="10"/>
        <v>1.2360653505529824</v>
      </c>
      <c r="K24" s="37">
        <f t="shared" si="9"/>
        <v>-0.11070109114393037</v>
      </c>
      <c r="L24" s="31">
        <f t="shared" si="12"/>
        <v>1.6105472587301772</v>
      </c>
      <c r="M24" s="37">
        <f t="shared" si="11"/>
        <v>-0.27269261448991766</v>
      </c>
      <c r="N24" s="31">
        <f t="shared" si="14"/>
        <v>0.77595985773983756</v>
      </c>
      <c r="O24" s="37">
        <f t="shared" si="13"/>
        <v>8.8329057050546445E-2</v>
      </c>
      <c r="P24" s="31">
        <f t="shared" si="16"/>
        <v>1.5607015265953403</v>
      </c>
      <c r="Q24" s="37">
        <f t="shared" si="15"/>
        <v>-0.25113059532556975</v>
      </c>
      <c r="R24" s="31">
        <f t="shared" si="18"/>
        <v>0.97536497132775668</v>
      </c>
      <c r="S24" s="37">
        <f t="shared" si="17"/>
        <v>2.0713836950629026E-3</v>
      </c>
      <c r="T24" s="31">
        <f t="shared" si="23"/>
        <v>1.4591285037906221</v>
      </c>
      <c r="U24" s="37">
        <f t="shared" si="19"/>
        <v>-0.20719264175370469</v>
      </c>
      <c r="V24" s="31">
        <f t="shared" ref="V24:V87" si="25">B15</f>
        <v>1.042809579321597</v>
      </c>
      <c r="W24" s="37">
        <f t="shared" si="24"/>
        <v>-2.7103469754000156E-2</v>
      </c>
      <c r="X24" s="31">
        <f>B14</f>
        <v>0.79598767196032882</v>
      </c>
      <c r="Y24" s="37">
        <f t="shared" ref="Y24:Y87" si="26">$D24*(X24-$AF$4)</f>
        <v>7.9665524676820462E-2</v>
      </c>
      <c r="Z24" s="54">
        <v>0</v>
      </c>
      <c r="AA24" s="55">
        <v>0</v>
      </c>
      <c r="AB24" s="54">
        <f t="shared" si="22"/>
        <v>0</v>
      </c>
      <c r="AC24" s="55">
        <v>0</v>
      </c>
      <c r="AE24" s="46" t="s">
        <v>46</v>
      </c>
      <c r="AF24">
        <f>SUM(AC$14:AC$113)/COUNT($B$14:$B$113)</f>
        <v>-1.4223810860058625E-2</v>
      </c>
      <c r="AG24" s="9">
        <f>SUM(AC$14:AC$113)/SUM($E$14:$E$113)</f>
        <v>-6.0196248604271023E-2</v>
      </c>
      <c r="BA24" s="58">
        <v>-0.9844744861687903</v>
      </c>
      <c r="BB24" s="5">
        <f>$B50</f>
        <v>0.20928138796839851</v>
      </c>
      <c r="BC24" s="5">
        <f>$B51</f>
        <v>0.83897912392602092</v>
      </c>
      <c r="BD24" s="5">
        <f>$B52</f>
        <v>1.1332394370618022</v>
      </c>
      <c r="BE24" s="5">
        <f>$B53</f>
        <v>0.3841989225170766</v>
      </c>
      <c r="BF24" s="5">
        <f>$B54</f>
        <v>0.57807201641167805</v>
      </c>
      <c r="BG24" s="5">
        <f>$B55</f>
        <v>0.77436333662490975</v>
      </c>
      <c r="BH24" s="5">
        <f>$B56</f>
        <v>2.0243047479475997</v>
      </c>
      <c r="BI24" s="5">
        <f>$B57</f>
        <v>0.44607372660277633</v>
      </c>
      <c r="BJ24" s="5">
        <f>$B58</f>
        <v>0.18431587999696136</v>
      </c>
      <c r="BK24" s="5">
        <f>$B59</f>
        <v>1.0438204672994329</v>
      </c>
      <c r="BL24" s="5">
        <f>$B60</f>
        <v>0.55558949905968591</v>
      </c>
      <c r="BM24" s="5">
        <f>$B61</f>
        <v>1.667443733768659</v>
      </c>
    </row>
    <row r="25" spans="1:65" x14ac:dyDescent="0.25">
      <c r="A25" s="28">
        <v>12</v>
      </c>
      <c r="B25" s="51">
        <f t="shared" si="1"/>
        <v>0.9113972556113511</v>
      </c>
      <c r="C25" s="30">
        <f t="shared" si="2"/>
        <v>6.8756211451688753E-2</v>
      </c>
      <c r="D25" s="30">
        <f t="shared" si="3"/>
        <v>-6.8756211451688753E-2</v>
      </c>
      <c r="E25" s="30">
        <f t="shared" si="4"/>
        <v>4.727416613189336E-3</v>
      </c>
      <c r="F25" s="31">
        <f t="shared" si="6"/>
        <v>0.54757843524244454</v>
      </c>
      <c r="G25" s="37">
        <f t="shared" si="5"/>
        <v>2.9742220356577843E-2</v>
      </c>
      <c r="H25" s="31">
        <f t="shared" si="8"/>
        <v>1.5143084157745237</v>
      </c>
      <c r="I25" s="37">
        <f t="shared" si="7"/>
        <v>-3.672647060157274E-2</v>
      </c>
      <c r="J25" s="31">
        <f t="shared" si="10"/>
        <v>0.79631356653679219</v>
      </c>
      <c r="K25" s="37">
        <f t="shared" si="9"/>
        <v>1.264013507384011E-2</v>
      </c>
      <c r="L25" s="31">
        <f t="shared" si="12"/>
        <v>1.2360653505529824</v>
      </c>
      <c r="M25" s="37">
        <f t="shared" si="11"/>
        <v>-1.7595531574234425E-2</v>
      </c>
      <c r="N25" s="31">
        <f t="shared" si="14"/>
        <v>1.6105472587301772</v>
      </c>
      <c r="O25" s="37">
        <f t="shared" si="13"/>
        <v>-4.3343488837697529E-2</v>
      </c>
      <c r="P25" s="31">
        <f t="shared" si="16"/>
        <v>0.77595985773983756</v>
      </c>
      <c r="Q25" s="37">
        <f t="shared" si="15"/>
        <v>1.4039578979709621E-2</v>
      </c>
      <c r="R25" s="31">
        <f t="shared" si="18"/>
        <v>1.5607015265953403</v>
      </c>
      <c r="S25" s="37">
        <f t="shared" si="17"/>
        <v>-3.9916285139070445E-2</v>
      </c>
      <c r="T25" s="31">
        <f t="shared" si="23"/>
        <v>0.97536497132775668</v>
      </c>
      <c r="U25" s="37">
        <f t="shared" si="19"/>
        <v>3.2923882531063953E-4</v>
      </c>
      <c r="V25" s="31">
        <f t="shared" si="25"/>
        <v>1.4591285037906221</v>
      </c>
      <c r="W25" s="37">
        <f t="shared" si="24"/>
        <v>-3.2932508905322032E-2</v>
      </c>
      <c r="X25" s="31">
        <f t="shared" ref="X25:X88" si="27">B15</f>
        <v>1.042809579321597</v>
      </c>
      <c r="Y25" s="37">
        <f t="shared" si="26"/>
        <v>-4.307996903190104E-3</v>
      </c>
      <c r="Z25" s="31">
        <f>B14</f>
        <v>0.79598767196032882</v>
      </c>
      <c r="AA25" s="37">
        <f t="shared" ref="AA25:AA88" si="28">$D25*(Z25-$AF$4)</f>
        <v>1.2662542350250385E-2</v>
      </c>
      <c r="AB25" s="54">
        <v>0</v>
      </c>
      <c r="AC25" s="55">
        <v>0</v>
      </c>
      <c r="BA25" s="58">
        <v>-0.32863633035475004</v>
      </c>
      <c r="BB25" s="5">
        <f>$B62</f>
        <v>0.74287618562141267</v>
      </c>
      <c r="BC25" s="5">
        <f>$B63</f>
        <v>1.3607484094380768</v>
      </c>
      <c r="BD25" s="5">
        <f>$B64</f>
        <v>1.1709939637797149</v>
      </c>
      <c r="BE25" s="5">
        <f>$B65</f>
        <v>1.2901078187074224</v>
      </c>
      <c r="BF25" s="5">
        <f>$B66</f>
        <v>0.80929371745821665</v>
      </c>
      <c r="BG25" s="5">
        <f>$B67</f>
        <v>0.86577676956234451</v>
      </c>
      <c r="BH25" s="5">
        <f>$B68</f>
        <v>1.4920975854048235</v>
      </c>
      <c r="BI25" s="5">
        <f>$B69</f>
        <v>1.3556107923092191</v>
      </c>
      <c r="BJ25" s="5">
        <f>$B70</f>
        <v>1.1378191504315334</v>
      </c>
      <c r="BK25" s="5">
        <f>$B71</f>
        <v>1.403865260282213</v>
      </c>
      <c r="BL25" s="5">
        <f>$B72</f>
        <v>1.5481047030629527</v>
      </c>
      <c r="BM25" s="5">
        <f>$B73</f>
        <v>1.119543394006929</v>
      </c>
    </row>
    <row r="26" spans="1:65" x14ac:dyDescent="0.25">
      <c r="A26" s="28">
        <v>13</v>
      </c>
      <c r="B26" s="51">
        <f t="shared" si="1"/>
        <v>0.3491306108101403</v>
      </c>
      <c r="C26" s="30">
        <f t="shared" si="2"/>
        <v>0.63102285625289956</v>
      </c>
      <c r="D26" s="30">
        <f t="shared" si="3"/>
        <v>-0.63102285625289956</v>
      </c>
      <c r="E26" s="30">
        <f t="shared" si="4"/>
        <v>0.39818984511356753</v>
      </c>
      <c r="F26" s="31">
        <f t="shared" si="6"/>
        <v>0.9113972556113511</v>
      </c>
      <c r="G26" s="37">
        <f t="shared" si="5"/>
        <v>4.338674093537296E-2</v>
      </c>
      <c r="H26" s="31">
        <f t="shared" si="8"/>
        <v>0.54757843524244454</v>
      </c>
      <c r="I26" s="37">
        <f t="shared" si="7"/>
        <v>0.27296473212312095</v>
      </c>
      <c r="J26" s="31">
        <f t="shared" si="10"/>
        <v>1.5143084157745237</v>
      </c>
      <c r="K26" s="37">
        <f t="shared" si="9"/>
        <v>-0.33706398141754162</v>
      </c>
      <c r="L26" s="31">
        <f t="shared" si="12"/>
        <v>0.79631356653679219</v>
      </c>
      <c r="M26" s="37">
        <f t="shared" si="11"/>
        <v>0.11600717912332173</v>
      </c>
      <c r="N26" s="31">
        <f t="shared" si="14"/>
        <v>1.2360653505529824</v>
      </c>
      <c r="O26" s="37">
        <f t="shared" si="13"/>
        <v>-0.16148624766888278</v>
      </c>
      <c r="P26" s="31">
        <f t="shared" si="16"/>
        <v>1.6105472587301772</v>
      </c>
      <c r="Q26" s="37">
        <f t="shared" si="15"/>
        <v>-0.39779289098189236</v>
      </c>
      <c r="R26" s="31">
        <f t="shared" si="18"/>
        <v>0.77595985773983756</v>
      </c>
      <c r="S26" s="37">
        <f t="shared" si="17"/>
        <v>0.12885083458371582</v>
      </c>
      <c r="T26" s="31">
        <f t="shared" si="23"/>
        <v>1.5607015265953403</v>
      </c>
      <c r="U26" s="37">
        <f t="shared" si="19"/>
        <v>-0.36633909471815063</v>
      </c>
      <c r="V26" s="31">
        <f t="shared" si="25"/>
        <v>0.97536497132775668</v>
      </c>
      <c r="W26" s="37">
        <f t="shared" si="24"/>
        <v>3.0216502560332153E-3</v>
      </c>
      <c r="X26" s="31">
        <f t="shared" si="27"/>
        <v>1.4591285037906221</v>
      </c>
      <c r="Y26" s="37">
        <f t="shared" si="26"/>
        <v>-0.30224419574967643</v>
      </c>
      <c r="Z26" s="31">
        <f t="shared" ref="Z26:Z89" si="29">B15</f>
        <v>1.042809579321597</v>
      </c>
      <c r="AA26" s="37">
        <f t="shared" si="28"/>
        <v>-3.9537438919097057E-2</v>
      </c>
      <c r="AB26" s="31">
        <f>B14</f>
        <v>0.79598767196032882</v>
      </c>
      <c r="AC26" s="37">
        <f t="shared" ref="AC26:AC89" si="30">$D26*(AB26-$AF$4)</f>
        <v>0.11621282604979898</v>
      </c>
      <c r="BA26" s="58">
        <v>-1.3564966219039638</v>
      </c>
      <c r="BB26" s="11">
        <f>$B74</f>
        <v>1.103096690616842</v>
      </c>
      <c r="BC26" s="11">
        <f>$B75</f>
        <v>0.67472575608092378</v>
      </c>
      <c r="BD26" s="11">
        <f>$B76</f>
        <v>1.2334140694375777</v>
      </c>
      <c r="BE26" s="11">
        <f>$B77</f>
        <v>4.396998088062281E-2</v>
      </c>
      <c r="BF26" s="11">
        <f>$B78</f>
        <v>1.0281816824666314</v>
      </c>
      <c r="BG26" s="11">
        <f>$B79</f>
        <v>-4.7259485747275891E-2</v>
      </c>
      <c r="BH26" s="11">
        <f>$B80</f>
        <v>0.32172161307753355</v>
      </c>
      <c r="BI26" s="11">
        <f>$B81</f>
        <v>1.1905689352331985</v>
      </c>
      <c r="BJ26" s="11">
        <f>$B82</f>
        <v>0.88147052271300486</v>
      </c>
      <c r="BK26" s="11">
        <f>$B83</f>
        <v>0.19746431031429312</v>
      </c>
      <c r="BL26" s="11">
        <f>$B84</f>
        <v>0.99457441426409909</v>
      </c>
      <c r="BM26" s="11">
        <f>$B85</f>
        <v>0.96797740990113557</v>
      </c>
    </row>
    <row r="27" spans="1:65" x14ac:dyDescent="0.25">
      <c r="A27" s="28">
        <v>14</v>
      </c>
      <c r="B27" s="51">
        <f t="shared" si="1"/>
        <v>0.47999697127287005</v>
      </c>
      <c r="C27" s="30">
        <f t="shared" si="2"/>
        <v>0.50015649579016985</v>
      </c>
      <c r="D27" s="30">
        <f t="shared" si="3"/>
        <v>-0.50015649579016985</v>
      </c>
      <c r="E27" s="30">
        <f t="shared" si="4"/>
        <v>0.25015652028110219</v>
      </c>
      <c r="F27" s="31">
        <f t="shared" si="6"/>
        <v>0.3491306108101403</v>
      </c>
      <c r="G27" s="37">
        <f t="shared" si="5"/>
        <v>0.31561018054695433</v>
      </c>
      <c r="H27" s="31">
        <f t="shared" si="8"/>
        <v>0.9113972556113511</v>
      </c>
      <c r="I27" s="37">
        <f t="shared" si="7"/>
        <v>3.4388865783484594E-2</v>
      </c>
      <c r="J27" s="31">
        <f t="shared" si="10"/>
        <v>0.54757843524244454</v>
      </c>
      <c r="K27" s="37">
        <f t="shared" si="9"/>
        <v>0.21635521208171016</v>
      </c>
      <c r="L27" s="31">
        <f t="shared" si="12"/>
        <v>1.5143084157745237</v>
      </c>
      <c r="M27" s="37">
        <f t="shared" si="11"/>
        <v>-0.26716106735651368</v>
      </c>
      <c r="N27" s="31">
        <f t="shared" si="14"/>
        <v>0.79631356653679219</v>
      </c>
      <c r="O27" s="37">
        <f t="shared" si="13"/>
        <v>9.1948720433621428E-2</v>
      </c>
      <c r="P27" s="31">
        <f t="shared" si="16"/>
        <v>1.2360653505529824</v>
      </c>
      <c r="Q27" s="37">
        <f t="shared" si="15"/>
        <v>-0.12799599087739189</v>
      </c>
      <c r="R27" s="31">
        <f t="shared" si="18"/>
        <v>1.6105472587301772</v>
      </c>
      <c r="S27" s="37">
        <f t="shared" si="17"/>
        <v>-0.31529554980811381</v>
      </c>
      <c r="T27" s="31">
        <f t="shared" si="23"/>
        <v>0.77595985773983756</v>
      </c>
      <c r="U27" s="37">
        <f t="shared" si="19"/>
        <v>0.10212876010183981</v>
      </c>
      <c r="V27" s="31">
        <f t="shared" si="25"/>
        <v>1.5607015265953403</v>
      </c>
      <c r="W27" s="37">
        <f t="shared" si="24"/>
        <v>-0.29036488309345831</v>
      </c>
      <c r="X27" s="31">
        <f t="shared" si="27"/>
        <v>0.97536497132775668</v>
      </c>
      <c r="Y27" s="37">
        <f t="shared" si="26"/>
        <v>2.394997247065404E-3</v>
      </c>
      <c r="Z27" s="31">
        <f t="shared" si="29"/>
        <v>1.4591285037906221</v>
      </c>
      <c r="AA27" s="37">
        <f t="shared" si="28"/>
        <v>-0.23956247594063543</v>
      </c>
      <c r="AB27" s="31">
        <f t="shared" ref="AB27:AB90" si="31">B15</f>
        <v>1.042809579321597</v>
      </c>
      <c r="AC27" s="37">
        <f t="shared" si="30"/>
        <v>-3.1337861547075456E-2</v>
      </c>
      <c r="BA27" s="58">
        <v>-1.131145783015395</v>
      </c>
      <c r="BB27" s="11">
        <f>$B86</f>
        <v>1.5093908219842029</v>
      </c>
      <c r="BC27" s="11">
        <f>$B87</f>
        <v>8.4859115844872518E-2</v>
      </c>
      <c r="BD27" s="11">
        <f>$B88</f>
        <v>1.1258990704136496</v>
      </c>
      <c r="BE27" s="11">
        <f>$B89</f>
        <v>1.9564584566032888</v>
      </c>
      <c r="BF27" s="11">
        <f>$B90</f>
        <v>1.50853699822516</v>
      </c>
      <c r="BG27" s="11">
        <f>$B91</f>
        <v>1.5800948070469996</v>
      </c>
      <c r="BH27" s="11">
        <f>$B92</f>
        <v>0.78435163425723087</v>
      </c>
      <c r="BI27" s="11">
        <f>$B93</f>
        <v>0.50860444154138118</v>
      </c>
      <c r="BJ27" s="11">
        <f>$B94</f>
        <v>1.0470687814752457</v>
      </c>
      <c r="BK27" s="11">
        <f>$B95</f>
        <v>0.80995324264218693</v>
      </c>
      <c r="BL27" s="11">
        <f>$B96</f>
        <v>1.6129921018828544</v>
      </c>
      <c r="BM27" s="11">
        <f>$B97</f>
        <v>1.1268762878148839</v>
      </c>
    </row>
    <row r="28" spans="1:65" x14ac:dyDescent="0.25">
      <c r="A28" s="28">
        <v>15</v>
      </c>
      <c r="B28" s="51">
        <f t="shared" si="1"/>
        <v>2.2484776450795319</v>
      </c>
      <c r="C28" s="30">
        <f t="shared" si="2"/>
        <v>1.268324178016492</v>
      </c>
      <c r="D28" s="30">
        <f t="shared" si="3"/>
        <v>1.268324178016492</v>
      </c>
      <c r="E28" s="30">
        <f t="shared" si="4"/>
        <v>1.60864622054121</v>
      </c>
      <c r="F28" s="31">
        <f t="shared" si="6"/>
        <v>0.47999697127287005</v>
      </c>
      <c r="G28" s="37">
        <f t="shared" si="5"/>
        <v>-0.63436057640267618</v>
      </c>
      <c r="H28" s="31">
        <f t="shared" si="8"/>
        <v>0.3491306108101403</v>
      </c>
      <c r="I28" s="37">
        <f t="shared" si="7"/>
        <v>-0.80034154546657776</v>
      </c>
      <c r="J28" s="31">
        <f t="shared" si="10"/>
        <v>0.9113972556113511</v>
      </c>
      <c r="K28" s="37">
        <f t="shared" si="9"/>
        <v>-8.720516537299125E-2</v>
      </c>
      <c r="L28" s="31">
        <f t="shared" si="12"/>
        <v>0.54757843524244454</v>
      </c>
      <c r="M28" s="37">
        <f t="shared" si="11"/>
        <v>-0.54864537166431437</v>
      </c>
      <c r="N28" s="31">
        <f t="shared" si="14"/>
        <v>1.5143084157745237</v>
      </c>
      <c r="O28" s="37">
        <f t="shared" si="13"/>
        <v>0.67748163625793423</v>
      </c>
      <c r="P28" s="31">
        <f t="shared" si="16"/>
        <v>0.79631356653679219</v>
      </c>
      <c r="Q28" s="37">
        <f t="shared" si="15"/>
        <v>-0.23316859072158672</v>
      </c>
      <c r="R28" s="31">
        <f t="shared" si="18"/>
        <v>1.2360653505529824</v>
      </c>
      <c r="S28" s="37">
        <f t="shared" si="17"/>
        <v>0.32457922927203364</v>
      </c>
      <c r="T28" s="31">
        <f t="shared" si="23"/>
        <v>1.6105472587301772</v>
      </c>
      <c r="U28" s="37">
        <f t="shared" si="19"/>
        <v>0.79954368764292172</v>
      </c>
      <c r="V28" s="31">
        <f t="shared" si="25"/>
        <v>0.77595985773983756</v>
      </c>
      <c r="W28" s="37">
        <f t="shared" si="24"/>
        <v>-0.25898369170107127</v>
      </c>
      <c r="X28" s="31">
        <f t="shared" si="27"/>
        <v>1.5607015265953403</v>
      </c>
      <c r="Y28" s="37">
        <f t="shared" si="26"/>
        <v>0.7363231404053745</v>
      </c>
      <c r="Z28" s="31">
        <f t="shared" si="29"/>
        <v>0.97536497132775668</v>
      </c>
      <c r="AA28" s="37">
        <f t="shared" si="28"/>
        <v>-6.0733649173885058E-3</v>
      </c>
      <c r="AB28" s="31">
        <f t="shared" si="31"/>
        <v>1.4591285037906221</v>
      </c>
      <c r="AC28" s="37">
        <f t="shared" si="30"/>
        <v>0.60749561974792976</v>
      </c>
      <c r="BA28" s="58">
        <v>2.4620422290780497</v>
      </c>
      <c r="BB28" s="11">
        <f>$B98</f>
        <v>0.99518453657826145</v>
      </c>
      <c r="BC28" s="11">
        <f>$B99</f>
        <v>1.710834357426366</v>
      </c>
      <c r="BD28" s="11">
        <f>$B100</f>
        <v>0.68456453836710218</v>
      </c>
      <c r="BE28" s="11">
        <f>$B101</f>
        <v>1.0721477492001121</v>
      </c>
      <c r="BF28" s="11">
        <f>$B102</f>
        <v>0.777714670275784</v>
      </c>
      <c r="BG28" s="11">
        <f>$B103</f>
        <v>1.2077964326086839</v>
      </c>
      <c r="BH28" s="11">
        <f>$B104</f>
        <v>1.0853508168253603</v>
      </c>
      <c r="BI28" s="11">
        <f>$B105</f>
        <v>1.3333684892655486</v>
      </c>
      <c r="BJ28" s="11">
        <f>$B106</f>
        <v>0.73408023981698811</v>
      </c>
      <c r="BK28" s="11">
        <f>$B107</f>
        <v>1.5477481958781032</v>
      </c>
      <c r="BL28" s="11">
        <f>$B108</f>
        <v>0.37229034435502817</v>
      </c>
      <c r="BM28" s="11">
        <f>$B109</f>
        <v>0.94371848199135344</v>
      </c>
    </row>
    <row r="29" spans="1:65" x14ac:dyDescent="0.25">
      <c r="A29" s="28">
        <v>16</v>
      </c>
      <c r="B29" s="51">
        <f t="shared" si="1"/>
        <v>0.58702915870264571</v>
      </c>
      <c r="C29" s="30">
        <f t="shared" si="2"/>
        <v>0.39312430836039414</v>
      </c>
      <c r="D29" s="30">
        <f t="shared" si="3"/>
        <v>-0.39312430836039414</v>
      </c>
      <c r="E29" s="30">
        <f t="shared" si="4"/>
        <v>0.15454672182383825</v>
      </c>
      <c r="F29" s="31">
        <f t="shared" si="6"/>
        <v>2.2484776450795319</v>
      </c>
      <c r="G29" s="37">
        <f t="shared" si="5"/>
        <v>-0.49860906525949883</v>
      </c>
      <c r="H29" s="31">
        <f t="shared" si="8"/>
        <v>0.47999697127287005</v>
      </c>
      <c r="I29" s="37">
        <f t="shared" si="7"/>
        <v>0.19662367647946891</v>
      </c>
      <c r="J29" s="31">
        <f t="shared" si="10"/>
        <v>0.3491306108101403</v>
      </c>
      <c r="K29" s="37">
        <f t="shared" si="9"/>
        <v>0.24807042392402154</v>
      </c>
      <c r="L29" s="31">
        <f t="shared" si="12"/>
        <v>0.9113972556113511</v>
      </c>
      <c r="M29" s="37">
        <f t="shared" si="11"/>
        <v>2.7029738072426153E-2</v>
      </c>
      <c r="N29" s="31">
        <f t="shared" si="14"/>
        <v>0.54757843524244454</v>
      </c>
      <c r="O29" s="37">
        <f t="shared" si="13"/>
        <v>0.17005576019844701</v>
      </c>
      <c r="P29" s="31">
        <f t="shared" si="16"/>
        <v>1.5143084157745237</v>
      </c>
      <c r="Q29" s="37">
        <f t="shared" si="15"/>
        <v>-0.20998929476948389</v>
      </c>
      <c r="R29" s="31">
        <f t="shared" si="18"/>
        <v>0.79631356653679219</v>
      </c>
      <c r="S29" s="37">
        <f t="shared" si="17"/>
        <v>7.2271933743424763E-2</v>
      </c>
      <c r="T29" s="31">
        <f t="shared" si="23"/>
        <v>1.2360653505529824</v>
      </c>
      <c r="U29" s="37">
        <f t="shared" si="19"/>
        <v>-0.10060518219818942</v>
      </c>
      <c r="V29" s="31">
        <f t="shared" si="25"/>
        <v>1.6105472587301772</v>
      </c>
      <c r="W29" s="37">
        <f t="shared" si="24"/>
        <v>-0.24782312334382978</v>
      </c>
      <c r="X29" s="31">
        <f t="shared" si="27"/>
        <v>0.77595985773983756</v>
      </c>
      <c r="Y29" s="37">
        <f t="shared" si="26"/>
        <v>8.0273471436796431E-2</v>
      </c>
      <c r="Z29" s="31">
        <f t="shared" si="29"/>
        <v>1.5607015265953403</v>
      </c>
      <c r="AA29" s="37">
        <f t="shared" si="28"/>
        <v>-0.22822755437360456</v>
      </c>
      <c r="AB29" s="31">
        <f t="shared" si="31"/>
        <v>0.97536497132775668</v>
      </c>
      <c r="AC29" s="37">
        <f t="shared" si="30"/>
        <v>1.8824740740198938E-3</v>
      </c>
      <c r="BA29" s="58">
        <v>-0.87394137972199548</v>
      </c>
      <c r="BB29" s="11">
        <f>$B110</f>
        <v>-0.19346358025690671</v>
      </c>
      <c r="BC29" s="11">
        <f>$B111</f>
        <v>1.1800218526963162</v>
      </c>
      <c r="BD29" s="11">
        <f>$B112</f>
        <v>0.7728236444664679</v>
      </c>
      <c r="BE29" s="11">
        <f>$B113</f>
        <v>0.91488486755953258</v>
      </c>
      <c r="BF29" s="11"/>
      <c r="BG29" s="11"/>
      <c r="BH29" s="11"/>
      <c r="BI29" s="11"/>
      <c r="BJ29" s="11"/>
      <c r="BK29" s="11"/>
      <c r="BL29" s="11"/>
      <c r="BM29" s="11"/>
    </row>
    <row r="30" spans="1:65" x14ac:dyDescent="0.25">
      <c r="A30" s="28">
        <v>17</v>
      </c>
      <c r="B30" s="51">
        <f t="shared" si="1"/>
        <v>1.636809657139767</v>
      </c>
      <c r="C30" s="30">
        <f t="shared" si="2"/>
        <v>0.65665619007672715</v>
      </c>
      <c r="D30" s="30">
        <f t="shared" si="3"/>
        <v>0.65665619007672715</v>
      </c>
      <c r="E30" s="30">
        <f t="shared" si="4"/>
        <v>0.43119735196608283</v>
      </c>
      <c r="F30" s="31">
        <f t="shared" si="6"/>
        <v>0.58702915870264571</v>
      </c>
      <c r="G30" s="37">
        <f t="shared" si="5"/>
        <v>-0.25814751055448487</v>
      </c>
      <c r="H30" s="31">
        <f t="shared" si="8"/>
        <v>2.2484776450795319</v>
      </c>
      <c r="I30" s="37">
        <f t="shared" si="7"/>
        <v>0.83285292251850629</v>
      </c>
      <c r="J30" s="31">
        <f t="shared" si="10"/>
        <v>0.47999697127287005</v>
      </c>
      <c r="K30" s="37">
        <f t="shared" si="9"/>
        <v>-0.32843085896769958</v>
      </c>
      <c r="L30" s="31">
        <f t="shared" si="12"/>
        <v>0.3491306108101403</v>
      </c>
      <c r="M30" s="37">
        <f t="shared" si="11"/>
        <v>-0.41436506463836331</v>
      </c>
      <c r="N30" s="31">
        <f t="shared" si="14"/>
        <v>0.9113972556113511</v>
      </c>
      <c r="O30" s="37">
        <f t="shared" si="13"/>
        <v>-4.5149191855975775E-2</v>
      </c>
      <c r="P30" s="31">
        <f t="shared" si="16"/>
        <v>0.54757843524244454</v>
      </c>
      <c r="Q30" s="37">
        <f t="shared" si="15"/>
        <v>-0.28405307231763111</v>
      </c>
      <c r="R30" s="31">
        <f t="shared" si="18"/>
        <v>1.5143084157745237</v>
      </c>
      <c r="S30" s="37">
        <f t="shared" si="17"/>
        <v>0.35075615353151257</v>
      </c>
      <c r="T30" s="31">
        <f t="shared" si="23"/>
        <v>0.79631356653679219</v>
      </c>
      <c r="U30" s="37">
        <f t="shared" si="19"/>
        <v>-0.12071960866365029</v>
      </c>
      <c r="V30" s="31">
        <f t="shared" si="25"/>
        <v>1.2360653505529824</v>
      </c>
      <c r="W30" s="37">
        <f t="shared" si="24"/>
        <v>0.16804612240786496</v>
      </c>
      <c r="X30" s="31">
        <f t="shared" si="27"/>
        <v>1.6105472587301772</v>
      </c>
      <c r="Y30" s="37">
        <f t="shared" si="26"/>
        <v>0.41395198548416451</v>
      </c>
      <c r="Z30" s="31">
        <f t="shared" si="29"/>
        <v>0.77595985773983756</v>
      </c>
      <c r="AA30" s="37">
        <f t="shared" si="28"/>
        <v>-0.13408499753618969</v>
      </c>
      <c r="AB30" s="31">
        <f t="shared" si="31"/>
        <v>1.5607015265953403</v>
      </c>
      <c r="AC30" s="37">
        <f t="shared" si="30"/>
        <v>0.38122047692891742</v>
      </c>
      <c r="BA30" s="58">
        <v>1.0487715497715808</v>
      </c>
    </row>
    <row r="31" spans="1:65" x14ac:dyDescent="0.25">
      <c r="A31" s="28">
        <v>18</v>
      </c>
      <c r="B31" s="51">
        <f t="shared" si="1"/>
        <v>0.56183817335028075</v>
      </c>
      <c r="C31" s="30">
        <f t="shared" si="2"/>
        <v>0.41831529371275911</v>
      </c>
      <c r="D31" s="30">
        <f t="shared" si="3"/>
        <v>-0.41831529371275911</v>
      </c>
      <c r="E31" s="30">
        <f t="shared" si="4"/>
        <v>0.17498768495399192</v>
      </c>
      <c r="F31" s="31">
        <f t="shared" si="6"/>
        <v>1.636809657139767</v>
      </c>
      <c r="G31" s="37">
        <f t="shared" si="5"/>
        <v>-0.27468932702024751</v>
      </c>
      <c r="H31" s="31">
        <f t="shared" si="8"/>
        <v>0.58702915870264571</v>
      </c>
      <c r="I31" s="37">
        <f t="shared" si="7"/>
        <v>0.16444991051740354</v>
      </c>
      <c r="J31" s="31">
        <f t="shared" si="10"/>
        <v>2.2484776450795319</v>
      </c>
      <c r="K31" s="37">
        <f t="shared" si="9"/>
        <v>-0.53055940104996258</v>
      </c>
      <c r="L31" s="31">
        <f t="shared" si="12"/>
        <v>0.47999697127287005</v>
      </c>
      <c r="M31" s="37">
        <f t="shared" si="11"/>
        <v>0.20922311143880926</v>
      </c>
      <c r="N31" s="31">
        <f t="shared" si="14"/>
        <v>0.3491306108101403</v>
      </c>
      <c r="O31" s="37">
        <f t="shared" si="13"/>
        <v>0.26396651145289585</v>
      </c>
      <c r="P31" s="31">
        <f t="shared" si="16"/>
        <v>0.9113972556113511</v>
      </c>
      <c r="Q31" s="37">
        <f t="shared" si="15"/>
        <v>2.8761774787989754E-2</v>
      </c>
      <c r="R31" s="31">
        <f t="shared" si="18"/>
        <v>0.54757843524244454</v>
      </c>
      <c r="S31" s="37">
        <f t="shared" si="17"/>
        <v>0.18095275148883844</v>
      </c>
      <c r="T31" s="31">
        <f t="shared" si="23"/>
        <v>1.5143084157745237</v>
      </c>
      <c r="U31" s="37">
        <f t="shared" si="19"/>
        <v>-0.22344518425836812</v>
      </c>
      <c r="V31" s="31">
        <f t="shared" si="25"/>
        <v>0.79631356653679219</v>
      </c>
      <c r="W31" s="37">
        <f t="shared" si="24"/>
        <v>7.6903041984761708E-2</v>
      </c>
      <c r="X31" s="31">
        <f t="shared" si="27"/>
        <v>1.2360653505529824</v>
      </c>
      <c r="Y31" s="37">
        <f t="shared" si="26"/>
        <v>-0.1070518547066807</v>
      </c>
      <c r="Z31" s="31">
        <f t="shared" si="29"/>
        <v>1.6105472587301772</v>
      </c>
      <c r="AA31" s="37">
        <f t="shared" si="28"/>
        <v>-0.26370336411593842</v>
      </c>
      <c r="AB31" s="31">
        <f t="shared" si="31"/>
        <v>0.77595985773983756</v>
      </c>
      <c r="AC31" s="37">
        <f t="shared" si="30"/>
        <v>8.5417309658303756E-2</v>
      </c>
      <c r="BA31" s="58">
        <v>-0.93502656916970317</v>
      </c>
    </row>
    <row r="32" spans="1:65" x14ac:dyDescent="0.25">
      <c r="A32" s="28">
        <v>19</v>
      </c>
      <c r="B32" s="51">
        <f t="shared" si="1"/>
        <v>0.64344915864172325</v>
      </c>
      <c r="C32" s="30">
        <f t="shared" si="2"/>
        <v>0.3367043084213166</v>
      </c>
      <c r="D32" s="30">
        <f t="shared" si="3"/>
        <v>-0.3367043084213166</v>
      </c>
      <c r="E32" s="30">
        <f t="shared" si="4"/>
        <v>0.11336979130947709</v>
      </c>
      <c r="F32" s="31">
        <f t="shared" si="6"/>
        <v>0.56183817335028075</v>
      </c>
      <c r="G32" s="37">
        <f t="shared" si="5"/>
        <v>0.14084856167161447</v>
      </c>
      <c r="H32" s="31">
        <f t="shared" si="8"/>
        <v>1.636809657139767</v>
      </c>
      <c r="I32" s="37">
        <f t="shared" si="7"/>
        <v>-0.22109896835036102</v>
      </c>
      <c r="J32" s="31">
        <f t="shared" si="10"/>
        <v>0.58702915870264571</v>
      </c>
      <c r="K32" s="37">
        <f t="shared" si="9"/>
        <v>0.13236664837009493</v>
      </c>
      <c r="L32" s="31">
        <f t="shared" si="12"/>
        <v>2.2484776450795319</v>
      </c>
      <c r="M32" s="37">
        <f t="shared" si="11"/>
        <v>-0.42705021521307779</v>
      </c>
      <c r="N32" s="31">
        <f t="shared" si="14"/>
        <v>0.47999697127287005</v>
      </c>
      <c r="O32" s="37">
        <f t="shared" si="13"/>
        <v>0.16840484701745828</v>
      </c>
      <c r="P32" s="31">
        <f t="shared" si="16"/>
        <v>0.3491306108101403</v>
      </c>
      <c r="Q32" s="37">
        <f t="shared" si="15"/>
        <v>0.21246811441267643</v>
      </c>
      <c r="R32" s="31">
        <f t="shared" si="18"/>
        <v>0.9113972556113511</v>
      </c>
      <c r="S32" s="37">
        <f t="shared" si="17"/>
        <v>2.3150512626510671E-2</v>
      </c>
      <c r="T32" s="31">
        <f t="shared" si="23"/>
        <v>0.54757843524244454</v>
      </c>
      <c r="U32" s="37">
        <f t="shared" si="19"/>
        <v>0.14564987692948256</v>
      </c>
      <c r="V32" s="31">
        <f t="shared" si="25"/>
        <v>1.5143084157745237</v>
      </c>
      <c r="W32" s="37">
        <f t="shared" si="24"/>
        <v>-0.17985227259572401</v>
      </c>
      <c r="X32" s="31">
        <f t="shared" si="27"/>
        <v>0.79631356653679219</v>
      </c>
      <c r="Y32" s="37">
        <f t="shared" si="26"/>
        <v>6.1899686566933856E-2</v>
      </c>
      <c r="Z32" s="31">
        <f t="shared" si="29"/>
        <v>1.2360653505529824</v>
      </c>
      <c r="AA32" s="37">
        <f t="shared" si="28"/>
        <v>-8.6166633747277649E-2</v>
      </c>
      <c r="AB32" s="31">
        <f t="shared" si="31"/>
        <v>1.6105472587301772</v>
      </c>
      <c r="AC32" s="37">
        <f t="shared" si="30"/>
        <v>-0.21225630565637502</v>
      </c>
      <c r="BA32" s="58">
        <v>-0.87678264843053</v>
      </c>
    </row>
    <row r="33" spans="1:53" x14ac:dyDescent="0.25">
      <c r="A33" s="28">
        <v>20</v>
      </c>
      <c r="B33" s="51">
        <f t="shared" si="1"/>
        <v>1.2200321601600261</v>
      </c>
      <c r="C33" s="30">
        <f t="shared" si="2"/>
        <v>0.23987869309698628</v>
      </c>
      <c r="D33" s="30">
        <f t="shared" si="3"/>
        <v>0.23987869309698628</v>
      </c>
      <c r="E33" s="30">
        <f t="shared" si="4"/>
        <v>5.7541787401918135E-2</v>
      </c>
      <c r="F33" s="31">
        <f t="shared" si="6"/>
        <v>0.64344915864172325</v>
      </c>
      <c r="G33" s="37">
        <f t="shared" si="5"/>
        <v>-8.076818946423002E-2</v>
      </c>
      <c r="H33" s="31">
        <f t="shared" si="8"/>
        <v>0.56183817335028075</v>
      </c>
      <c r="I33" s="37">
        <f t="shared" si="7"/>
        <v>-0.10034492595829862</v>
      </c>
      <c r="J33" s="31">
        <f t="shared" si="10"/>
        <v>1.636809657139767</v>
      </c>
      <c r="K33" s="37">
        <f t="shared" si="9"/>
        <v>0.15751782868965153</v>
      </c>
      <c r="L33" s="31">
        <f t="shared" si="12"/>
        <v>0.58702915870264571</v>
      </c>
      <c r="M33" s="37">
        <f t="shared" si="11"/>
        <v>-9.4302145314147989E-2</v>
      </c>
      <c r="N33" s="31">
        <f t="shared" si="14"/>
        <v>2.2484776450795319</v>
      </c>
      <c r="O33" s="37">
        <f t="shared" si="13"/>
        <v>0.30424394624590551</v>
      </c>
      <c r="P33" s="31">
        <f t="shared" si="16"/>
        <v>0.47999697127287005</v>
      </c>
      <c r="Q33" s="37">
        <f t="shared" si="15"/>
        <v>-0.11997688655411427</v>
      </c>
      <c r="R33" s="31">
        <f t="shared" si="18"/>
        <v>0.3491306108101403</v>
      </c>
      <c r="S33" s="37">
        <f t="shared" si="17"/>
        <v>-0.15136893807227297</v>
      </c>
      <c r="T33" s="31">
        <f t="shared" si="23"/>
        <v>0.9113972556113511</v>
      </c>
      <c r="U33" s="37">
        <f t="shared" si="19"/>
        <v>-1.6493150145331141E-2</v>
      </c>
      <c r="V33" s="31">
        <f t="shared" si="25"/>
        <v>0.54757843524244454</v>
      </c>
      <c r="W33" s="37">
        <f t="shared" si="24"/>
        <v>-0.10376553329951166</v>
      </c>
      <c r="X33" s="31">
        <f t="shared" si="27"/>
        <v>1.5143084157745237</v>
      </c>
      <c r="Y33" s="37">
        <f t="shared" si="26"/>
        <v>0.12813239100819848</v>
      </c>
      <c r="Z33" s="31">
        <f t="shared" si="29"/>
        <v>0.79631356653679219</v>
      </c>
      <c r="AA33" s="37">
        <f t="shared" si="28"/>
        <v>-4.4099275077316251E-2</v>
      </c>
      <c r="AB33" s="31">
        <f t="shared" si="31"/>
        <v>1.2360653505529824</v>
      </c>
      <c r="AC33" s="37">
        <f t="shared" si="30"/>
        <v>6.1387808159555635E-2</v>
      </c>
      <c r="BA33" s="58">
        <v>0.38388050298502446</v>
      </c>
    </row>
    <row r="34" spans="1:53" x14ac:dyDescent="0.25">
      <c r="A34" s="28">
        <v>21</v>
      </c>
      <c r="B34" s="51">
        <f t="shared" si="1"/>
        <v>0.95035333923360943</v>
      </c>
      <c r="C34" s="30">
        <f t="shared" si="2"/>
        <v>2.9800127829430423E-2</v>
      </c>
      <c r="D34" s="30">
        <f t="shared" si="3"/>
        <v>-2.9800127829430423E-2</v>
      </c>
      <c r="E34" s="30">
        <f t="shared" si="4"/>
        <v>8.880476186503936E-4</v>
      </c>
      <c r="F34" s="31">
        <f t="shared" si="6"/>
        <v>1.2200321601600261</v>
      </c>
      <c r="G34" s="37">
        <f t="shared" si="5"/>
        <v>-7.1484157178469008E-3</v>
      </c>
      <c r="H34" s="31">
        <f t="shared" si="8"/>
        <v>0.64344915864172325</v>
      </c>
      <c r="I34" s="37">
        <f t="shared" si="7"/>
        <v>1.0033831431675201E-2</v>
      </c>
      <c r="J34" s="31">
        <f t="shared" si="10"/>
        <v>0.56183817335028075</v>
      </c>
      <c r="K34" s="37">
        <f t="shared" si="9"/>
        <v>1.2465849225645954E-2</v>
      </c>
      <c r="L34" s="31">
        <f t="shared" si="12"/>
        <v>1.636809657139767</v>
      </c>
      <c r="M34" s="37">
        <f t="shared" si="11"/>
        <v>-1.956843840427323E-2</v>
      </c>
      <c r="N34" s="31">
        <f t="shared" si="14"/>
        <v>0.58702915870264571</v>
      </c>
      <c r="O34" s="37">
        <f t="shared" si="13"/>
        <v>1.1715154641996168E-2</v>
      </c>
      <c r="P34" s="31">
        <f t="shared" si="16"/>
        <v>2.2484776450795319</v>
      </c>
      <c r="Q34" s="37">
        <f t="shared" si="15"/>
        <v>-3.7796222634048728E-2</v>
      </c>
      <c r="R34" s="31">
        <f t="shared" si="18"/>
        <v>0.47999697127287005</v>
      </c>
      <c r="S34" s="37">
        <f t="shared" si="17"/>
        <v>1.4904727509267041E-2</v>
      </c>
      <c r="T34" s="31">
        <f t="shared" si="23"/>
        <v>0.3491306108101403</v>
      </c>
      <c r="U34" s="37">
        <f t="shared" si="19"/>
        <v>1.8804561779628706E-2</v>
      </c>
      <c r="V34" s="31">
        <f t="shared" si="25"/>
        <v>0.9113972556113511</v>
      </c>
      <c r="W34" s="37">
        <f t="shared" si="24"/>
        <v>2.0489438903276728E-3</v>
      </c>
      <c r="X34" s="31">
        <f t="shared" si="27"/>
        <v>0.54757843524244454</v>
      </c>
      <c r="Y34" s="37">
        <f t="shared" si="26"/>
        <v>1.2890791244073673E-2</v>
      </c>
      <c r="Z34" s="31">
        <f t="shared" si="29"/>
        <v>1.5143084157745237</v>
      </c>
      <c r="AA34" s="37">
        <f t="shared" si="28"/>
        <v>-1.591788575232507E-2</v>
      </c>
      <c r="AB34" s="31">
        <f t="shared" si="31"/>
        <v>0.79631356653679219</v>
      </c>
      <c r="AC34" s="37">
        <f t="shared" si="30"/>
        <v>5.4784525358319534E-3</v>
      </c>
      <c r="BA34" s="58">
        <v>-0.16363823739695341</v>
      </c>
    </row>
    <row r="35" spans="1:53" x14ac:dyDescent="0.25">
      <c r="A35" s="28">
        <v>22</v>
      </c>
      <c r="B35" s="51">
        <f t="shared" si="1"/>
        <v>1.7061181377722425</v>
      </c>
      <c r="C35" s="30">
        <f t="shared" si="2"/>
        <v>0.72596467070920268</v>
      </c>
      <c r="D35" s="30">
        <f t="shared" si="3"/>
        <v>0.72596467070920268</v>
      </c>
      <c r="E35" s="30">
        <f t="shared" si="4"/>
        <v>0.52702470311792105</v>
      </c>
      <c r="F35" s="31">
        <f t="shared" si="6"/>
        <v>0.95035333923360943</v>
      </c>
      <c r="G35" s="37">
        <f t="shared" si="5"/>
        <v>-2.1633839986784604E-2</v>
      </c>
      <c r="H35" s="31">
        <f t="shared" si="8"/>
        <v>1.2200321601600261</v>
      </c>
      <c r="I35" s="37">
        <f t="shared" si="7"/>
        <v>0.17414345644430754</v>
      </c>
      <c r="J35" s="31">
        <f t="shared" si="10"/>
        <v>0.64344915864172325</v>
      </c>
      <c r="K35" s="37">
        <f t="shared" si="9"/>
        <v>-0.24443543238945092</v>
      </c>
      <c r="L35" s="31">
        <f t="shared" si="12"/>
        <v>0.56183817335028075</v>
      </c>
      <c r="M35" s="37">
        <f t="shared" si="11"/>
        <v>-0.30368212445280657</v>
      </c>
      <c r="N35" s="31">
        <f t="shared" si="14"/>
        <v>1.636809657139767</v>
      </c>
      <c r="O35" s="37">
        <f t="shared" si="13"/>
        <v>0.47670919479821083</v>
      </c>
      <c r="P35" s="31">
        <f t="shared" si="16"/>
        <v>0.58702915870264571</v>
      </c>
      <c r="Q35" s="37">
        <f t="shared" si="15"/>
        <v>-0.28539435906663657</v>
      </c>
      <c r="R35" s="31">
        <f t="shared" si="18"/>
        <v>2.2484776450795319</v>
      </c>
      <c r="S35" s="37">
        <f t="shared" si="17"/>
        <v>0.9207585442462628</v>
      </c>
      <c r="T35" s="31">
        <f t="shared" si="23"/>
        <v>0.47999697127287005</v>
      </c>
      <c r="U35" s="37">
        <f t="shared" si="19"/>
        <v>-0.36309594576937937</v>
      </c>
      <c r="V35" s="31">
        <f t="shared" si="25"/>
        <v>0.3491306108101403</v>
      </c>
      <c r="W35" s="37">
        <f t="shared" si="24"/>
        <v>-0.45810030004961677</v>
      </c>
      <c r="X35" s="31">
        <f t="shared" si="27"/>
        <v>0.9113972556113511</v>
      </c>
      <c r="Y35" s="37">
        <f t="shared" si="26"/>
        <v>-4.9914580405737534E-2</v>
      </c>
      <c r="Z35" s="31">
        <f t="shared" si="29"/>
        <v>0.54757843524244454</v>
      </c>
      <c r="AA35" s="37">
        <f t="shared" si="28"/>
        <v>-0.31403419053266135</v>
      </c>
      <c r="AB35" s="31">
        <f t="shared" si="31"/>
        <v>1.5143084157745237</v>
      </c>
      <c r="AC35" s="37">
        <f t="shared" si="30"/>
        <v>0.38777762144902339</v>
      </c>
      <c r="BA35" s="58">
        <v>1.2902330595284823</v>
      </c>
    </row>
    <row r="36" spans="1:53" x14ac:dyDescent="0.25">
      <c r="A36" s="28">
        <v>23</v>
      </c>
      <c r="B36" s="51">
        <f t="shared" si="1"/>
        <v>0.90820577751292553</v>
      </c>
      <c r="C36" s="30">
        <f t="shared" si="2"/>
        <v>7.1947689550114324E-2</v>
      </c>
      <c r="D36" s="30">
        <f t="shared" si="3"/>
        <v>-7.1947689550114324E-2</v>
      </c>
      <c r="E36" s="30">
        <f t="shared" si="4"/>
        <v>5.1764700315996299E-3</v>
      </c>
      <c r="F36" s="31">
        <f t="shared" si="6"/>
        <v>1.7061181377722425</v>
      </c>
      <c r="G36" s="37">
        <f t="shared" si="5"/>
        <v>-5.2231480752536689E-2</v>
      </c>
      <c r="H36" s="31">
        <f t="shared" si="8"/>
        <v>0.95035333923360943</v>
      </c>
      <c r="I36" s="37">
        <f t="shared" si="7"/>
        <v>2.1440503456255822E-3</v>
      </c>
      <c r="J36" s="31">
        <f t="shared" si="10"/>
        <v>1.2200321601600261</v>
      </c>
      <c r="K36" s="37">
        <f t="shared" si="9"/>
        <v>-1.725871774062912E-2</v>
      </c>
      <c r="L36" s="31">
        <f t="shared" si="12"/>
        <v>0.64344915864172325</v>
      </c>
      <c r="M36" s="37">
        <f t="shared" si="11"/>
        <v>2.4225097052482832E-2</v>
      </c>
      <c r="N36" s="31">
        <f t="shared" si="14"/>
        <v>0.56183817335028075</v>
      </c>
      <c r="O36" s="37">
        <f t="shared" si="13"/>
        <v>3.0096818886110481E-2</v>
      </c>
      <c r="P36" s="31">
        <f t="shared" si="16"/>
        <v>1.636809657139767</v>
      </c>
      <c r="Q36" s="37">
        <f t="shared" si="15"/>
        <v>-4.7244895704801226E-2</v>
      </c>
      <c r="R36" s="31">
        <f t="shared" si="18"/>
        <v>0.58702915870264571</v>
      </c>
      <c r="S36" s="37">
        <f t="shared" si="17"/>
        <v>2.8284385692517049E-2</v>
      </c>
      <c r="T36" s="31">
        <f t="shared" si="23"/>
        <v>2.2484776450795319</v>
      </c>
      <c r="U36" s="37">
        <f t="shared" si="19"/>
        <v>-9.1252994208834495E-2</v>
      </c>
      <c r="V36" s="31">
        <f t="shared" si="25"/>
        <v>0.47999697127287005</v>
      </c>
      <c r="W36" s="37">
        <f t="shared" si="24"/>
        <v>3.5985104285584206E-2</v>
      </c>
      <c r="X36" s="31">
        <f t="shared" si="27"/>
        <v>0.3491306108101403</v>
      </c>
      <c r="Y36" s="37">
        <f t="shared" si="26"/>
        <v>4.5400636560710035E-2</v>
      </c>
      <c r="Z36" s="31">
        <f t="shared" si="29"/>
        <v>0.9113972556113511</v>
      </c>
      <c r="AA36" s="37">
        <f t="shared" si="28"/>
        <v>4.9468505561681177E-3</v>
      </c>
      <c r="AB36" s="31">
        <f t="shared" si="31"/>
        <v>0.54757843524244454</v>
      </c>
      <c r="AC36" s="37">
        <f t="shared" si="30"/>
        <v>3.1122774096559017E-2</v>
      </c>
      <c r="BA36" s="58">
        <v>-0.27862377889750994</v>
      </c>
    </row>
    <row r="37" spans="1:53" x14ac:dyDescent="0.25">
      <c r="A37" s="28">
        <v>24</v>
      </c>
      <c r="B37" s="51">
        <f t="shared" si="1"/>
        <v>0.67331360616386282</v>
      </c>
      <c r="C37" s="30">
        <f t="shared" si="2"/>
        <v>0.30683986089917703</v>
      </c>
      <c r="D37" s="30">
        <f t="shared" si="3"/>
        <v>-0.30683986089917703</v>
      </c>
      <c r="E37" s="30">
        <f t="shared" si="4"/>
        <v>9.4150700236626306E-2</v>
      </c>
      <c r="F37" s="31">
        <f t="shared" si="6"/>
        <v>0.90820577751292553</v>
      </c>
      <c r="G37" s="37">
        <f t="shared" si="5"/>
        <v>2.2076419053574253E-2</v>
      </c>
      <c r="H37" s="31">
        <f t="shared" si="8"/>
        <v>1.7061181377722425</v>
      </c>
      <c r="I37" s="37">
        <f t="shared" si="7"/>
        <v>-0.22275489857812861</v>
      </c>
      <c r="J37" s="31">
        <f t="shared" si="10"/>
        <v>0.95035333923360943</v>
      </c>
      <c r="K37" s="37">
        <f t="shared" si="9"/>
        <v>9.1438670779601244E-3</v>
      </c>
      <c r="L37" s="31">
        <f t="shared" si="12"/>
        <v>1.2200321601600261</v>
      </c>
      <c r="M37" s="37">
        <f t="shared" si="11"/>
        <v>-7.3604344822555651E-2</v>
      </c>
      <c r="N37" s="31">
        <f t="shared" si="14"/>
        <v>0.64344915864172325</v>
      </c>
      <c r="O37" s="37">
        <f t="shared" si="13"/>
        <v>0.10331430316015039</v>
      </c>
      <c r="P37" s="31">
        <f t="shared" si="16"/>
        <v>0.56183817335028075</v>
      </c>
      <c r="Q37" s="37">
        <f t="shared" si="15"/>
        <v>0.1283558065348214</v>
      </c>
      <c r="R37" s="31">
        <f t="shared" si="18"/>
        <v>1.636809657139767</v>
      </c>
      <c r="S37" s="37">
        <f t="shared" si="17"/>
        <v>-0.20148829402172652</v>
      </c>
      <c r="T37" s="31">
        <f t="shared" si="23"/>
        <v>0.58702915870264571</v>
      </c>
      <c r="U37" s="37">
        <f t="shared" si="19"/>
        <v>0.12062620809338852</v>
      </c>
      <c r="V37" s="31">
        <f t="shared" si="25"/>
        <v>2.2484776450795319</v>
      </c>
      <c r="W37" s="37">
        <f t="shared" si="24"/>
        <v>-0.38917241435764344</v>
      </c>
      <c r="X37" s="31">
        <f t="shared" si="27"/>
        <v>0.47999697127287005</v>
      </c>
      <c r="Y37" s="37">
        <f t="shared" si="26"/>
        <v>0.15346794959607554</v>
      </c>
      <c r="Z37" s="31">
        <f t="shared" si="29"/>
        <v>0.3491306108101403</v>
      </c>
      <c r="AA37" s="37">
        <f t="shared" si="28"/>
        <v>0.19362296543684107</v>
      </c>
      <c r="AB37" s="31">
        <f t="shared" si="31"/>
        <v>0.9113972556113511</v>
      </c>
      <c r="AC37" s="37">
        <f t="shared" si="30"/>
        <v>2.1097146357790579E-2</v>
      </c>
      <c r="BA37" s="58">
        <v>-0.8239846014494987</v>
      </c>
    </row>
    <row r="38" spans="1:53" x14ac:dyDescent="0.25">
      <c r="A38" s="28">
        <v>25</v>
      </c>
      <c r="B38" s="51">
        <f t="shared" si="1"/>
        <v>0.67818251115244921</v>
      </c>
      <c r="C38" s="30">
        <f t="shared" si="2"/>
        <v>0.30197095591059064</v>
      </c>
      <c r="D38" s="30">
        <f t="shared" si="3"/>
        <v>-0.30197095591059064</v>
      </c>
      <c r="E38" s="30">
        <f t="shared" si="4"/>
        <v>9.1186458213555879E-2</v>
      </c>
      <c r="F38" s="31">
        <f t="shared" si="6"/>
        <v>0.67331360616386282</v>
      </c>
      <c r="G38" s="37">
        <f t="shared" si="5"/>
        <v>9.2656726107197149E-2</v>
      </c>
      <c r="H38" s="31">
        <f t="shared" si="8"/>
        <v>0.90820577751292553</v>
      </c>
      <c r="I38" s="37">
        <f t="shared" si="7"/>
        <v>2.1726112589006436E-2</v>
      </c>
      <c r="J38" s="31">
        <f t="shared" si="10"/>
        <v>1.7061181377722425</v>
      </c>
      <c r="K38" s="37">
        <f t="shared" si="9"/>
        <v>-0.21922024557137509</v>
      </c>
      <c r="L38" s="31">
        <f t="shared" si="12"/>
        <v>0.95035333923360943</v>
      </c>
      <c r="M38" s="37">
        <f t="shared" si="11"/>
        <v>8.9987730869109002E-3</v>
      </c>
      <c r="N38" s="31">
        <f t="shared" si="14"/>
        <v>1.2200321601600261</v>
      </c>
      <c r="O38" s="37">
        <f t="shared" si="13"/>
        <v>-7.2436398257080148E-2</v>
      </c>
      <c r="P38" s="31">
        <f t="shared" si="16"/>
        <v>0.64344915864172325</v>
      </c>
      <c r="Q38" s="37">
        <f t="shared" si="15"/>
        <v>0.10167492187319931</v>
      </c>
      <c r="R38" s="31">
        <f t="shared" si="18"/>
        <v>0.56183817335028075</v>
      </c>
      <c r="S38" s="37">
        <f t="shared" si="17"/>
        <v>0.12631906911446136</v>
      </c>
      <c r="T38" s="31">
        <f t="shared" si="23"/>
        <v>1.636809657139767</v>
      </c>
      <c r="U38" s="37">
        <f t="shared" si="19"/>
        <v>-0.19829109742207582</v>
      </c>
      <c r="V38" s="31">
        <f t="shared" si="25"/>
        <v>0.58702915870264571</v>
      </c>
      <c r="W38" s="37">
        <f t="shared" si="24"/>
        <v>0.11871212318727802</v>
      </c>
      <c r="X38" s="31">
        <f t="shared" si="27"/>
        <v>2.2484776450795319</v>
      </c>
      <c r="Y38" s="37">
        <f t="shared" si="26"/>
        <v>-0.38299706444015424</v>
      </c>
      <c r="Z38" s="31">
        <f t="shared" si="29"/>
        <v>0.47999697127287005</v>
      </c>
      <c r="AA38" s="37">
        <f t="shared" si="28"/>
        <v>0.1510327351386489</v>
      </c>
      <c r="AB38" s="31">
        <f t="shared" si="31"/>
        <v>0.3491306108101403</v>
      </c>
      <c r="AC38" s="37">
        <f t="shared" si="30"/>
        <v>0.1905505751041193</v>
      </c>
      <c r="BA38" s="58">
        <v>-0.73445555544639407</v>
      </c>
    </row>
    <row r="39" spans="1:53" x14ac:dyDescent="0.25">
      <c r="A39" s="28">
        <v>26</v>
      </c>
      <c r="B39" s="51">
        <f t="shared" si="1"/>
        <v>1.3001791013332709</v>
      </c>
      <c r="C39" s="30">
        <f t="shared" si="2"/>
        <v>0.32002563427023101</v>
      </c>
      <c r="D39" s="30">
        <f t="shared" si="3"/>
        <v>0.32002563427023101</v>
      </c>
      <c r="E39" s="30">
        <f t="shared" si="4"/>
        <v>0.10241640659006365</v>
      </c>
      <c r="F39" s="31">
        <f t="shared" si="6"/>
        <v>0.67818251115244921</v>
      </c>
      <c r="G39" s="37">
        <f t="shared" si="5"/>
        <v>-9.6638446696474728E-2</v>
      </c>
      <c r="H39" s="31">
        <f t="shared" si="8"/>
        <v>0.67331360616386282</v>
      </c>
      <c r="I39" s="37">
        <f t="shared" si="7"/>
        <v>-9.8196621103648588E-2</v>
      </c>
      <c r="J39" s="31">
        <f t="shared" si="10"/>
        <v>0.90820577751292553</v>
      </c>
      <c r="K39" s="37">
        <f t="shared" si="9"/>
        <v>-2.3025104982553009E-2</v>
      </c>
      <c r="L39" s="31">
        <f t="shared" si="12"/>
        <v>1.7061181377722425</v>
      </c>
      <c r="M39" s="37">
        <f t="shared" si="11"/>
        <v>0.23232730420149197</v>
      </c>
      <c r="N39" s="31">
        <f t="shared" si="14"/>
        <v>0.95035333923360943</v>
      </c>
      <c r="O39" s="37">
        <f t="shared" si="13"/>
        <v>-9.5368048099474332E-3</v>
      </c>
      <c r="P39" s="31">
        <f t="shared" si="16"/>
        <v>1.2200321601600261</v>
      </c>
      <c r="Q39" s="37">
        <f t="shared" si="15"/>
        <v>7.6767330906277118E-2</v>
      </c>
      <c r="R39" s="31">
        <f t="shared" si="18"/>
        <v>0.64344915864172325</v>
      </c>
      <c r="S39" s="37">
        <f t="shared" si="17"/>
        <v>-0.10775400986405133</v>
      </c>
      <c r="T39" s="31">
        <f t="shared" si="23"/>
        <v>0.56183817335028075</v>
      </c>
      <c r="U39" s="37">
        <f t="shared" si="19"/>
        <v>-0.13387161719536372</v>
      </c>
      <c r="V39" s="31">
        <f t="shared" si="25"/>
        <v>1.636809657139767</v>
      </c>
      <c r="W39" s="37">
        <f t="shared" si="24"/>
        <v>0.21014681372677799</v>
      </c>
      <c r="X39" s="31">
        <f t="shared" si="27"/>
        <v>0.58702915870264571</v>
      </c>
      <c r="Y39" s="37">
        <f t="shared" si="26"/>
        <v>-0.125809856130081</v>
      </c>
      <c r="Z39" s="31">
        <f t="shared" si="29"/>
        <v>2.2484776450795319</v>
      </c>
      <c r="AA39" s="37">
        <f t="shared" si="28"/>
        <v>0.40589624952999726</v>
      </c>
      <c r="AB39" s="31">
        <f t="shared" si="31"/>
        <v>0.47999697127287005</v>
      </c>
      <c r="AC39" s="37">
        <f t="shared" si="30"/>
        <v>-0.16006289979962524</v>
      </c>
      <c r="BA39" s="58">
        <v>0.5330268420501556</v>
      </c>
    </row>
    <row r="40" spans="1:53" x14ac:dyDescent="0.25">
      <c r="A40" s="28">
        <v>27</v>
      </c>
      <c r="B40" s="51">
        <f t="shared" si="1"/>
        <v>1.4760436282050773</v>
      </c>
      <c r="C40" s="30">
        <f t="shared" si="2"/>
        <v>0.49589016114203743</v>
      </c>
      <c r="D40" s="30">
        <f t="shared" si="3"/>
        <v>0.49589016114203743</v>
      </c>
      <c r="E40" s="30">
        <f t="shared" si="4"/>
        <v>0.24590705191747586</v>
      </c>
      <c r="F40" s="31">
        <f t="shared" si="6"/>
        <v>1.3001791013332709</v>
      </c>
      <c r="G40" s="37">
        <f t="shared" si="5"/>
        <v>0.1586975633478476</v>
      </c>
      <c r="H40" s="31">
        <f t="shared" si="8"/>
        <v>0.67818251115244921</v>
      </c>
      <c r="I40" s="37">
        <f t="shared" si="7"/>
        <v>-0.14974442598671789</v>
      </c>
      <c r="J40" s="31">
        <f t="shared" si="10"/>
        <v>0.67331360616386282</v>
      </c>
      <c r="K40" s="37">
        <f t="shared" si="9"/>
        <v>-0.15215886806609324</v>
      </c>
      <c r="L40" s="31">
        <f t="shared" si="12"/>
        <v>0.90820577751292553</v>
      </c>
      <c r="M40" s="37">
        <f t="shared" si="11"/>
        <v>-3.5678151364803477E-2</v>
      </c>
      <c r="N40" s="31">
        <f t="shared" si="14"/>
        <v>1.7061181377722425</v>
      </c>
      <c r="O40" s="37">
        <f t="shared" si="13"/>
        <v>0.35999873754141265</v>
      </c>
      <c r="P40" s="31">
        <f t="shared" si="16"/>
        <v>0.95035333923360943</v>
      </c>
      <c r="Q40" s="37">
        <f t="shared" si="15"/>
        <v>-1.4777590191389566E-2</v>
      </c>
      <c r="R40" s="31">
        <f t="shared" si="18"/>
        <v>1.2200321601600261</v>
      </c>
      <c r="S40" s="37">
        <f t="shared" si="17"/>
        <v>0.11895348377440587</v>
      </c>
      <c r="T40" s="31">
        <f t="shared" si="23"/>
        <v>0.64344915864172325</v>
      </c>
      <c r="U40" s="37">
        <f t="shared" si="19"/>
        <v>-0.16696835376026495</v>
      </c>
      <c r="V40" s="31">
        <f t="shared" si="25"/>
        <v>0.56183817335028075</v>
      </c>
      <c r="W40" s="37">
        <f t="shared" si="24"/>
        <v>-0.20743843840739884</v>
      </c>
      <c r="X40" s="31">
        <f t="shared" si="27"/>
        <v>1.636809657139767</v>
      </c>
      <c r="Y40" s="37">
        <f t="shared" si="26"/>
        <v>0.32562934391206461</v>
      </c>
      <c r="Z40" s="31">
        <f t="shared" si="29"/>
        <v>0.58702915870264571</v>
      </c>
      <c r="AA40" s="37">
        <f t="shared" si="28"/>
        <v>-0.19494647662168788</v>
      </c>
      <c r="AB40" s="31">
        <f t="shared" si="31"/>
        <v>2.2484776450795319</v>
      </c>
      <c r="AC40" s="37">
        <f t="shared" si="30"/>
        <v>0.62894948101694037</v>
      </c>
      <c r="BA40" s="58">
        <v>0.88426900529490959</v>
      </c>
    </row>
    <row r="41" spans="1:53" x14ac:dyDescent="0.25">
      <c r="A41" s="28">
        <v>28</v>
      </c>
      <c r="B41" s="51">
        <f t="shared" si="1"/>
        <v>0.65218096129161363</v>
      </c>
      <c r="C41" s="30">
        <f t="shared" si="2"/>
        <v>0.32797250577142623</v>
      </c>
      <c r="D41" s="30">
        <f t="shared" si="3"/>
        <v>-0.32797250577142623</v>
      </c>
      <c r="E41" s="30">
        <f t="shared" si="4"/>
        <v>0.1075659645419882</v>
      </c>
      <c r="F41" s="31">
        <f t="shared" si="6"/>
        <v>1.4760436282050773</v>
      </c>
      <c r="G41" s="37">
        <f t="shared" si="5"/>
        <v>-0.16263833873715036</v>
      </c>
      <c r="H41" s="31">
        <f t="shared" si="8"/>
        <v>1.3001791013332709</v>
      </c>
      <c r="I41" s="37">
        <f t="shared" si="7"/>
        <v>-0.10495960918269767</v>
      </c>
      <c r="J41" s="31">
        <f t="shared" si="10"/>
        <v>0.67818251115244921</v>
      </c>
      <c r="K41" s="37">
        <f t="shared" si="9"/>
        <v>9.903817108018928E-2</v>
      </c>
      <c r="L41" s="31">
        <f t="shared" si="12"/>
        <v>0.67331360616386282</v>
      </c>
      <c r="M41" s="37">
        <f t="shared" si="11"/>
        <v>0.10063503804965895</v>
      </c>
      <c r="N41" s="31">
        <f t="shared" si="14"/>
        <v>0.90820577751292553</v>
      </c>
      <c r="O41" s="37">
        <f t="shared" si="13"/>
        <v>2.3596864026215653E-2</v>
      </c>
      <c r="P41" s="31">
        <f t="shared" si="16"/>
        <v>1.7061181377722425</v>
      </c>
      <c r="Q41" s="37">
        <f t="shared" si="15"/>
        <v>-0.2380964521540255</v>
      </c>
      <c r="R41" s="31">
        <f t="shared" si="18"/>
        <v>0.95035333923360943</v>
      </c>
      <c r="S41" s="37">
        <f t="shared" si="17"/>
        <v>9.7736225965271081E-3</v>
      </c>
      <c r="T41" s="31">
        <f t="shared" si="23"/>
        <v>1.2200321601600261</v>
      </c>
      <c r="U41" s="37">
        <f t="shared" si="19"/>
        <v>-7.867361605619351E-2</v>
      </c>
      <c r="V41" s="31">
        <f t="shared" si="25"/>
        <v>0.64344915864172325</v>
      </c>
      <c r="W41" s="37">
        <f t="shared" si="24"/>
        <v>0.11042975573697433</v>
      </c>
      <c r="X41" s="31">
        <f t="shared" si="27"/>
        <v>0.56183817335028075</v>
      </c>
      <c r="Y41" s="37">
        <f t="shared" si="26"/>
        <v>0.13719591508148374</v>
      </c>
      <c r="Z41" s="31">
        <f t="shared" si="29"/>
        <v>1.636809657139767</v>
      </c>
      <c r="AA41" s="37">
        <f t="shared" si="28"/>
        <v>-0.21536517608978215</v>
      </c>
      <c r="AB41" s="31">
        <f t="shared" si="31"/>
        <v>0.58702915870264571</v>
      </c>
      <c r="AC41" s="37">
        <f t="shared" si="30"/>
        <v>0.12893396449261732</v>
      </c>
      <c r="BA41" s="58">
        <v>-0.82565598755009961</v>
      </c>
    </row>
    <row r="42" spans="1:53" x14ac:dyDescent="0.25">
      <c r="A42" s="28">
        <v>29</v>
      </c>
      <c r="B42" s="51">
        <f t="shared" si="1"/>
        <v>0.76029480999005106</v>
      </c>
      <c r="C42" s="30">
        <f t="shared" si="2"/>
        <v>0.21985865707298879</v>
      </c>
      <c r="D42" s="30">
        <f t="shared" si="3"/>
        <v>-0.21985865707298879</v>
      </c>
      <c r="E42" s="30">
        <f t="shared" si="4"/>
        <v>4.8337829089938084E-2</v>
      </c>
      <c r="F42" s="31">
        <f t="shared" si="6"/>
        <v>0.65218096129161363</v>
      </c>
      <c r="G42" s="37">
        <f t="shared" si="5"/>
        <v>7.2107594675768841E-2</v>
      </c>
      <c r="H42" s="31">
        <f t="shared" si="8"/>
        <v>1.4760436282050773</v>
      </c>
      <c r="I42" s="37">
        <f t="shared" si="7"/>
        <v>-0.10902574488439636</v>
      </c>
      <c r="J42" s="31">
        <f t="shared" si="10"/>
        <v>1.3001791013332709</v>
      </c>
      <c r="K42" s="37">
        <f t="shared" si="9"/>
        <v>-7.0360406179584445E-2</v>
      </c>
      <c r="L42" s="31">
        <f t="shared" si="12"/>
        <v>0.67818251115244921</v>
      </c>
      <c r="M42" s="37">
        <f t="shared" si="11"/>
        <v>6.6390928841549166E-2</v>
      </c>
      <c r="N42" s="31">
        <f t="shared" si="14"/>
        <v>0.67331360616386282</v>
      </c>
      <c r="O42" s="37">
        <f t="shared" si="13"/>
        <v>6.7461399753755744E-2</v>
      </c>
      <c r="P42" s="31">
        <f t="shared" si="16"/>
        <v>0.90820577751292553</v>
      </c>
      <c r="Q42" s="37">
        <f t="shared" si="15"/>
        <v>1.5818322403992446E-2</v>
      </c>
      <c r="R42" s="31">
        <f t="shared" si="18"/>
        <v>1.7061181377722425</v>
      </c>
      <c r="S42" s="37">
        <f t="shared" si="17"/>
        <v>-0.15960961758455983</v>
      </c>
      <c r="T42" s="31">
        <f t="shared" si="23"/>
        <v>0.95035333923360943</v>
      </c>
      <c r="U42" s="37">
        <f t="shared" si="19"/>
        <v>6.5518160851819728E-3</v>
      </c>
      <c r="V42" s="31">
        <f t="shared" si="25"/>
        <v>1.2200321601600261</v>
      </c>
      <c r="W42" s="37">
        <f t="shared" si="24"/>
        <v>-5.2739407324727032E-2</v>
      </c>
      <c r="X42" s="31">
        <f t="shared" si="27"/>
        <v>0.64344915864172325</v>
      </c>
      <c r="Y42" s="37">
        <f t="shared" si="26"/>
        <v>7.4027357080200099E-2</v>
      </c>
      <c r="Z42" s="31">
        <f t="shared" si="29"/>
        <v>0.56183817335028075</v>
      </c>
      <c r="AA42" s="37">
        <f t="shared" si="28"/>
        <v>9.1970238708780086E-2</v>
      </c>
      <c r="AB42" s="31">
        <f t="shared" si="31"/>
        <v>1.636809657139767</v>
      </c>
      <c r="AC42" s="37">
        <f t="shared" si="30"/>
        <v>-0.14437154810893449</v>
      </c>
      <c r="BA42" s="58">
        <v>-0.62701474284040548</v>
      </c>
    </row>
    <row r="43" spans="1:53" x14ac:dyDescent="0.25">
      <c r="A43" s="28">
        <v>30</v>
      </c>
      <c r="B43" s="51">
        <f t="shared" si="1"/>
        <v>0.33714836205636317</v>
      </c>
      <c r="C43" s="30">
        <f t="shared" si="2"/>
        <v>0.64300510500667674</v>
      </c>
      <c r="D43" s="30">
        <f t="shared" si="3"/>
        <v>-0.64300510500667674</v>
      </c>
      <c r="E43" s="30">
        <f t="shared" si="4"/>
        <v>0.41345556506464737</v>
      </c>
      <c r="F43" s="31">
        <f t="shared" si="6"/>
        <v>0.76029480999005106</v>
      </c>
      <c r="G43" s="37">
        <f t="shared" si="5"/>
        <v>0.14137023887784408</v>
      </c>
      <c r="H43" s="31">
        <f t="shared" si="8"/>
        <v>0.65218096129161363</v>
      </c>
      <c r="I43" s="37">
        <f t="shared" si="7"/>
        <v>0.21088799551285881</v>
      </c>
      <c r="J43" s="31">
        <f t="shared" si="10"/>
        <v>1.4760436282050773</v>
      </c>
      <c r="K43" s="37">
        <f t="shared" si="9"/>
        <v>-0.31885990513691365</v>
      </c>
      <c r="L43" s="31">
        <f t="shared" si="12"/>
        <v>1.3001791013332709</v>
      </c>
      <c r="M43" s="37">
        <f t="shared" si="11"/>
        <v>-0.20577811656875822</v>
      </c>
      <c r="N43" s="31">
        <f t="shared" si="14"/>
        <v>0.67818251115244921</v>
      </c>
      <c r="O43" s="37">
        <f t="shared" si="13"/>
        <v>0.19416886621425589</v>
      </c>
      <c r="P43" s="31">
        <f t="shared" si="16"/>
        <v>0.67331360616386282</v>
      </c>
      <c r="Q43" s="37">
        <f t="shared" si="15"/>
        <v>0.19729959697770941</v>
      </c>
      <c r="R43" s="31">
        <f t="shared" si="18"/>
        <v>0.90820577751292553</v>
      </c>
      <c r="S43" s="37">
        <f t="shared" si="17"/>
        <v>4.6262731674159042E-2</v>
      </c>
      <c r="T43" s="31">
        <f t="shared" si="23"/>
        <v>1.7061181377722425</v>
      </c>
      <c r="U43" s="37">
        <f t="shared" si="19"/>
        <v>-0.46679898932050834</v>
      </c>
      <c r="V43" s="31">
        <f t="shared" si="25"/>
        <v>0.95035333923360943</v>
      </c>
      <c r="W43" s="37">
        <f t="shared" si="24"/>
        <v>1.9161634324175298E-2</v>
      </c>
      <c r="X43" s="31">
        <f t="shared" si="27"/>
        <v>1.2200321601600261</v>
      </c>
      <c r="Y43" s="37">
        <f t="shared" si="26"/>
        <v>-0.15424322424369205</v>
      </c>
      <c r="Z43" s="31">
        <f t="shared" si="29"/>
        <v>0.64344915864172325</v>
      </c>
      <c r="AA43" s="37">
        <f t="shared" si="28"/>
        <v>0.21650258919264914</v>
      </c>
      <c r="AB43" s="31">
        <f t="shared" si="31"/>
        <v>0.56183817335028075</v>
      </c>
      <c r="AC43" s="37">
        <f t="shared" si="30"/>
        <v>0.26897886935967147</v>
      </c>
      <c r="BA43" s="58">
        <v>-1.3909213720164351</v>
      </c>
    </row>
    <row r="44" spans="1:53" x14ac:dyDescent="0.25">
      <c r="A44" s="28">
        <v>31</v>
      </c>
      <c r="B44" s="51">
        <f t="shared" si="1"/>
        <v>-8.5192763592228535E-2</v>
      </c>
      <c r="C44" s="30">
        <f t="shared" si="2"/>
        <v>1.0653462306552683</v>
      </c>
      <c r="D44" s="30">
        <f t="shared" si="3"/>
        <v>-1.0653462306552683</v>
      </c>
      <c r="E44" s="30">
        <f t="shared" si="4"/>
        <v>1.1349625911713883</v>
      </c>
      <c r="F44" s="31">
        <f t="shared" si="6"/>
        <v>0.33714836205636317</v>
      </c>
      <c r="G44" s="37">
        <f t="shared" si="5"/>
        <v>0.6850230649109581</v>
      </c>
      <c r="H44" s="31">
        <f t="shared" si="8"/>
        <v>0.76029480999005106</v>
      </c>
      <c r="I44" s="37">
        <f t="shared" si="7"/>
        <v>0.23422559158963788</v>
      </c>
      <c r="J44" s="31">
        <f t="shared" si="10"/>
        <v>0.65218096129161363</v>
      </c>
      <c r="K44" s="37">
        <f t="shared" si="9"/>
        <v>0.34940427278215219</v>
      </c>
      <c r="L44" s="31">
        <f t="shared" si="12"/>
        <v>1.4760436282050773</v>
      </c>
      <c r="M44" s="37">
        <f t="shared" si="11"/>
        <v>-0.52829471399170325</v>
      </c>
      <c r="N44" s="31">
        <f t="shared" si="14"/>
        <v>1.3001791013332709</v>
      </c>
      <c r="O44" s="37">
        <f t="shared" si="13"/>
        <v>-0.34093810318285206</v>
      </c>
      <c r="P44" s="31">
        <f t="shared" si="16"/>
        <v>0.67818251115244921</v>
      </c>
      <c r="Q44" s="37">
        <f t="shared" si="15"/>
        <v>0.32170361964671595</v>
      </c>
      <c r="R44" s="31">
        <f t="shared" si="18"/>
        <v>0.67331360616386282</v>
      </c>
      <c r="S44" s="37">
        <f t="shared" si="17"/>
        <v>0.32689068922372511</v>
      </c>
      <c r="T44" s="31">
        <f t="shared" si="23"/>
        <v>0.90820577751292553</v>
      </c>
      <c r="U44" s="37">
        <f t="shared" si="19"/>
        <v>7.6649199866569734E-2</v>
      </c>
      <c r="V44" s="31">
        <f t="shared" si="25"/>
        <v>1.7061181377722425</v>
      </c>
      <c r="W44" s="37">
        <f t="shared" si="24"/>
        <v>-0.77340372552894221</v>
      </c>
      <c r="X44" s="31">
        <f t="shared" si="27"/>
        <v>0.95035333923360943</v>
      </c>
      <c r="Y44" s="37">
        <f t="shared" si="26"/>
        <v>3.1747453856128864E-2</v>
      </c>
      <c r="Z44" s="31">
        <f t="shared" si="29"/>
        <v>1.2200321601600261</v>
      </c>
      <c r="AA44" s="37">
        <f t="shared" si="28"/>
        <v>-0.25555386150538628</v>
      </c>
      <c r="AB44" s="31">
        <f t="shared" si="31"/>
        <v>0.64344915864172325</v>
      </c>
      <c r="AC44" s="37">
        <f t="shared" si="30"/>
        <v>0.35870666582203858</v>
      </c>
      <c r="BA44" s="58">
        <v>-2.2464150081834622</v>
      </c>
    </row>
    <row r="45" spans="1:53" x14ac:dyDescent="0.25">
      <c r="A45" s="28">
        <v>32</v>
      </c>
      <c r="B45" s="51">
        <f t="shared" si="1"/>
        <v>1.7388140408597919</v>
      </c>
      <c r="C45" s="30">
        <f t="shared" si="2"/>
        <v>0.758660573796752</v>
      </c>
      <c r="D45" s="30">
        <f t="shared" si="3"/>
        <v>0.758660573796752</v>
      </c>
      <c r="E45" s="30">
        <f t="shared" si="4"/>
        <v>0.57556586623361694</v>
      </c>
      <c r="F45" s="31">
        <f t="shared" si="6"/>
        <v>-8.5192763592228535E-2</v>
      </c>
      <c r="G45" s="37">
        <f t="shared" si="5"/>
        <v>-0.80823618264113284</v>
      </c>
      <c r="H45" s="31">
        <f t="shared" si="8"/>
        <v>0.33714836205636317</v>
      </c>
      <c r="I45" s="37">
        <f t="shared" si="7"/>
        <v>-0.48782262191860615</v>
      </c>
      <c r="J45" s="31">
        <f t="shared" si="10"/>
        <v>0.76029480999005106</v>
      </c>
      <c r="K45" s="37">
        <f t="shared" si="9"/>
        <v>-0.16679809492917699</v>
      </c>
      <c r="L45" s="31">
        <f t="shared" si="12"/>
        <v>0.65218096129161363</v>
      </c>
      <c r="M45" s="37">
        <f t="shared" si="11"/>
        <v>-0.24881980941810877</v>
      </c>
      <c r="N45" s="31">
        <f t="shared" si="14"/>
        <v>1.4760436282050773</v>
      </c>
      <c r="O45" s="37">
        <f t="shared" si="13"/>
        <v>0.37621231419218193</v>
      </c>
      <c r="P45" s="31">
        <f t="shared" si="16"/>
        <v>1.3001791013332709</v>
      </c>
      <c r="Q45" s="37">
        <f t="shared" si="15"/>
        <v>0.24279083132512297</v>
      </c>
      <c r="R45" s="31">
        <f t="shared" si="18"/>
        <v>0.67818251115244921</v>
      </c>
      <c r="S45" s="37">
        <f t="shared" si="17"/>
        <v>-0.22909345868108238</v>
      </c>
      <c r="T45" s="31">
        <f t="shared" si="23"/>
        <v>0.67331360616386282</v>
      </c>
      <c r="U45" s="37">
        <f t="shared" si="19"/>
        <v>-0.23278730493348521</v>
      </c>
      <c r="V45" s="31">
        <f t="shared" si="25"/>
        <v>0.90820577751292553</v>
      </c>
      <c r="W45" s="37">
        <f t="shared" si="24"/>
        <v>-5.458387543744031E-2</v>
      </c>
      <c r="X45" s="31">
        <f t="shared" si="27"/>
        <v>1.7061181377722425</v>
      </c>
      <c r="Y45" s="37">
        <f t="shared" si="26"/>
        <v>0.55076077363641385</v>
      </c>
      <c r="Z45" s="31">
        <f t="shared" si="29"/>
        <v>0.95035333923360943</v>
      </c>
      <c r="AA45" s="37">
        <f t="shared" si="28"/>
        <v>-2.2608182078292242E-2</v>
      </c>
      <c r="AB45" s="31">
        <f t="shared" si="31"/>
        <v>1.2200321601600261</v>
      </c>
      <c r="AC45" s="37">
        <f t="shared" si="30"/>
        <v>0.18198650694657459</v>
      </c>
      <c r="BA45" s="58">
        <v>1.4439132455139472</v>
      </c>
    </row>
    <row r="46" spans="1:53" x14ac:dyDescent="0.25">
      <c r="A46" s="28">
        <v>33</v>
      </c>
      <c r="B46" s="51">
        <f t="shared" ref="B46:B77" si="32">a+(b*BA46)+(_c*B44)</f>
        <v>1.3512628587390036</v>
      </c>
      <c r="C46" s="30">
        <f t="shared" si="2"/>
        <v>0.3711093916759638</v>
      </c>
      <c r="D46" s="30">
        <f t="shared" si="3"/>
        <v>0.3711093916759638</v>
      </c>
      <c r="E46" s="30">
        <f t="shared" si="4"/>
        <v>0.13772218059010391</v>
      </c>
      <c r="F46" s="31">
        <f t="shared" si="6"/>
        <v>1.7388140408597919</v>
      </c>
      <c r="G46" s="37">
        <f t="shared" si="5"/>
        <v>0.28154606403025029</v>
      </c>
      <c r="H46" s="31">
        <f t="shared" si="8"/>
        <v>-8.5192763592228535E-2</v>
      </c>
      <c r="I46" s="37">
        <f t="shared" si="7"/>
        <v>-0.39535999158275764</v>
      </c>
      <c r="J46" s="31">
        <f t="shared" si="10"/>
        <v>0.33714836205636317</v>
      </c>
      <c r="K46" s="37">
        <f t="shared" si="9"/>
        <v>-0.23862523336356703</v>
      </c>
      <c r="L46" s="31">
        <f t="shared" si="12"/>
        <v>0.76029480999005106</v>
      </c>
      <c r="M46" s="37">
        <f t="shared" si="11"/>
        <v>-8.1591612481051207E-2</v>
      </c>
      <c r="N46" s="31">
        <f t="shared" si="14"/>
        <v>0.65218096129161363</v>
      </c>
      <c r="O46" s="37">
        <f t="shared" si="13"/>
        <v>-0.12171367710327551</v>
      </c>
      <c r="P46" s="31">
        <f t="shared" si="16"/>
        <v>1.4760436282050773</v>
      </c>
      <c r="Q46" s="37">
        <f t="shared" si="15"/>
        <v>0.18402949603951718</v>
      </c>
      <c r="R46" s="31">
        <f t="shared" si="18"/>
        <v>1.3001791013332709</v>
      </c>
      <c r="S46" s="37">
        <f t="shared" si="17"/>
        <v>0.1187645184547399</v>
      </c>
      <c r="T46" s="31">
        <f t="shared" si="23"/>
        <v>0.67818251115244921</v>
      </c>
      <c r="U46" s="37">
        <f t="shared" si="19"/>
        <v>-0.11206425775178858</v>
      </c>
      <c r="V46" s="31">
        <f t="shared" si="25"/>
        <v>0.67331360616386282</v>
      </c>
      <c r="W46" s="37">
        <f t="shared" si="24"/>
        <v>-0.11387115412023094</v>
      </c>
      <c r="X46" s="31">
        <f t="shared" si="27"/>
        <v>0.90820577751292553</v>
      </c>
      <c r="Y46" s="37">
        <f t="shared" si="26"/>
        <v>-2.6700463301434024E-2</v>
      </c>
      <c r="Z46" s="31">
        <f t="shared" si="29"/>
        <v>1.7061181377722425</v>
      </c>
      <c r="AA46" s="37">
        <f t="shared" si="28"/>
        <v>0.2694123073251336</v>
      </c>
      <c r="AB46" s="31">
        <f t="shared" si="31"/>
        <v>0.95035333923360943</v>
      </c>
      <c r="AC46" s="37">
        <f t="shared" si="30"/>
        <v>-1.1059107310645884E-2</v>
      </c>
      <c r="BA46" s="58">
        <v>0.71104499383723008</v>
      </c>
    </row>
    <row r="47" spans="1:53" x14ac:dyDescent="0.25">
      <c r="A47" s="28">
        <v>34</v>
      </c>
      <c r="B47" s="51">
        <f t="shared" si="32"/>
        <v>0.48688462299863161</v>
      </c>
      <c r="C47" s="30">
        <f t="shared" si="2"/>
        <v>0.49326884406440824</v>
      </c>
      <c r="D47" s="30">
        <f t="shared" si="3"/>
        <v>-0.49326884406440824</v>
      </c>
      <c r="E47" s="30">
        <f t="shared" si="4"/>
        <v>0.24331415252463751</v>
      </c>
      <c r="F47" s="31">
        <f t="shared" si="6"/>
        <v>1.3512628587390036</v>
      </c>
      <c r="G47" s="37">
        <f t="shared" si="5"/>
        <v>-0.1830567006534484</v>
      </c>
      <c r="H47" s="31">
        <f t="shared" si="8"/>
        <v>1.7388140408597919</v>
      </c>
      <c r="I47" s="37">
        <f t="shared" si="7"/>
        <v>-0.37422362427396455</v>
      </c>
      <c r="J47" s="31">
        <f t="shared" si="10"/>
        <v>-8.5192763592228535E-2</v>
      </c>
      <c r="K47" s="37">
        <f t="shared" si="9"/>
        <v>0.52550210372369865</v>
      </c>
      <c r="L47" s="31">
        <f t="shared" si="12"/>
        <v>0.33714836205636317</v>
      </c>
      <c r="M47" s="37">
        <f t="shared" si="11"/>
        <v>0.31717438487415689</v>
      </c>
      <c r="N47" s="31">
        <f t="shared" si="14"/>
        <v>0.76029480999005106</v>
      </c>
      <c r="O47" s="37">
        <f t="shared" si="13"/>
        <v>0.10844942563194632</v>
      </c>
      <c r="P47" s="31">
        <f t="shared" si="16"/>
        <v>0.65218096129161363</v>
      </c>
      <c r="Q47" s="37">
        <f t="shared" si="15"/>
        <v>0.16177861880677888</v>
      </c>
      <c r="R47" s="31">
        <f t="shared" si="18"/>
        <v>1.4760436282050773</v>
      </c>
      <c r="S47" s="37">
        <f t="shared" si="17"/>
        <v>-0.24460716656944595</v>
      </c>
      <c r="T47" s="31">
        <f t="shared" si="23"/>
        <v>1.3001791013332709</v>
      </c>
      <c r="U47" s="37">
        <f t="shared" si="19"/>
        <v>-0.15785867468745593</v>
      </c>
      <c r="V47" s="31">
        <f t="shared" si="25"/>
        <v>0.67818251115244921</v>
      </c>
      <c r="W47" s="37">
        <f t="shared" si="24"/>
        <v>0.14895286436304142</v>
      </c>
      <c r="X47" s="31">
        <f t="shared" si="27"/>
        <v>0.67331360616386282</v>
      </c>
      <c r="Y47" s="37">
        <f t="shared" si="26"/>
        <v>0.15135454349862087</v>
      </c>
      <c r="Z47" s="31">
        <f t="shared" si="29"/>
        <v>0.90820577751292553</v>
      </c>
      <c r="AA47" s="37">
        <f t="shared" si="28"/>
        <v>3.5489553657489799E-2</v>
      </c>
      <c r="AB47" s="31">
        <f t="shared" si="31"/>
        <v>1.7061181377722425</v>
      </c>
      <c r="AC47" s="37">
        <f t="shared" si="30"/>
        <v>-0.35809575395232718</v>
      </c>
      <c r="BA47" s="58">
        <v>-1.200112158088716</v>
      </c>
    </row>
    <row r="48" spans="1:53" x14ac:dyDescent="0.25">
      <c r="A48" s="28">
        <v>35</v>
      </c>
      <c r="B48" s="51">
        <f t="shared" si="32"/>
        <v>1.3008107603920385</v>
      </c>
      <c r="C48" s="30">
        <f t="shared" si="2"/>
        <v>0.32065729332899862</v>
      </c>
      <c r="D48" s="30">
        <f t="shared" si="3"/>
        <v>0.32065729332899862</v>
      </c>
      <c r="E48" s="30">
        <f t="shared" si="4"/>
        <v>0.10282109976507946</v>
      </c>
      <c r="F48" s="31">
        <f t="shared" si="6"/>
        <v>0.48688462299863161</v>
      </c>
      <c r="G48" s="37">
        <f t="shared" si="5"/>
        <v>-0.15817025242121704</v>
      </c>
      <c r="H48" s="31">
        <f t="shared" si="8"/>
        <v>1.3512628587390036</v>
      </c>
      <c r="I48" s="37">
        <f t="shared" si="7"/>
        <v>0.11899893306378576</v>
      </c>
      <c r="J48" s="31">
        <f t="shared" si="10"/>
        <v>1.7388140408597919</v>
      </c>
      <c r="K48" s="37">
        <f t="shared" si="9"/>
        <v>0.24327004614909151</v>
      </c>
      <c r="L48" s="31">
        <f t="shared" si="12"/>
        <v>-8.5192763592228535E-2</v>
      </c>
      <c r="M48" s="37">
        <f t="shared" si="11"/>
        <v>-0.34161103878016941</v>
      </c>
      <c r="N48" s="31">
        <f t="shared" si="14"/>
        <v>0.33714836205636317</v>
      </c>
      <c r="O48" s="37">
        <f t="shared" si="13"/>
        <v>-0.20618427656816951</v>
      </c>
      <c r="P48" s="31">
        <f t="shared" si="16"/>
        <v>0.76029480999005106</v>
      </c>
      <c r="Q48" s="37">
        <f t="shared" si="15"/>
        <v>-7.049928189197309E-2</v>
      </c>
      <c r="R48" s="31">
        <f t="shared" si="18"/>
        <v>0.65218096129161363</v>
      </c>
      <c r="S48" s="37">
        <f t="shared" si="17"/>
        <v>-0.10516677598699491</v>
      </c>
      <c r="T48" s="31">
        <f t="shared" si="23"/>
        <v>1.4760436282050773</v>
      </c>
      <c r="U48" s="37">
        <f t="shared" si="19"/>
        <v>0.15901079686028669</v>
      </c>
      <c r="V48" s="31">
        <f t="shared" si="25"/>
        <v>1.3001791013332709</v>
      </c>
      <c r="W48" s="37">
        <f t="shared" si="24"/>
        <v>0.10261855368098829</v>
      </c>
      <c r="X48" s="31">
        <f t="shared" si="27"/>
        <v>0.67818251115244921</v>
      </c>
      <c r="Y48" s="37">
        <f t="shared" si="26"/>
        <v>-9.6829189386260367E-2</v>
      </c>
      <c r="Z48" s="31">
        <f t="shared" si="29"/>
        <v>0.67331360616386282</v>
      </c>
      <c r="AA48" s="37">
        <f t="shared" si="28"/>
        <v>-9.8390439281376543E-2</v>
      </c>
      <c r="AB48" s="31">
        <f t="shared" si="31"/>
        <v>0.90820577751292553</v>
      </c>
      <c r="AC48" s="37">
        <f t="shared" si="30"/>
        <v>-2.3070551392414738E-2</v>
      </c>
      <c r="BA48" s="58">
        <v>0.46649523491017669</v>
      </c>
    </row>
    <row r="49" spans="1:53" x14ac:dyDescent="0.25">
      <c r="A49" s="28">
        <v>36</v>
      </c>
      <c r="B49" s="51">
        <f t="shared" si="32"/>
        <v>1.3072436985800668</v>
      </c>
      <c r="C49" s="30">
        <f t="shared" si="2"/>
        <v>0.32709023151702699</v>
      </c>
      <c r="D49" s="30">
        <f t="shared" si="3"/>
        <v>0.32709023151702699</v>
      </c>
      <c r="E49" s="30">
        <f t="shared" si="4"/>
        <v>0.10698801955386231</v>
      </c>
      <c r="F49" s="31">
        <f t="shared" si="6"/>
        <v>1.3008107603920385</v>
      </c>
      <c r="G49" s="37">
        <f t="shared" si="5"/>
        <v>0.10488386831260539</v>
      </c>
      <c r="H49" s="31">
        <f t="shared" si="8"/>
        <v>0.48688462299863161</v>
      </c>
      <c r="I49" s="37">
        <f t="shared" si="7"/>
        <v>-0.16134342040516358</v>
      </c>
      <c r="J49" s="31">
        <f t="shared" si="10"/>
        <v>1.3512628587390036</v>
      </c>
      <c r="K49" s="37">
        <f t="shared" si="9"/>
        <v>0.12138625684143405</v>
      </c>
      <c r="L49" s="31">
        <f t="shared" si="12"/>
        <v>1.7388140408597919</v>
      </c>
      <c r="M49" s="37">
        <f t="shared" si="11"/>
        <v>0.24815046272602015</v>
      </c>
      <c r="N49" s="31">
        <f t="shared" si="14"/>
        <v>-8.5192763592228535E-2</v>
      </c>
      <c r="O49" s="37">
        <f t="shared" si="13"/>
        <v>-0.34846434523082376</v>
      </c>
      <c r="P49" s="31">
        <f t="shared" si="16"/>
        <v>0.33714836205636317</v>
      </c>
      <c r="Q49" s="37">
        <f t="shared" si="15"/>
        <v>-0.21032068866326414</v>
      </c>
      <c r="R49" s="31">
        <f t="shared" si="18"/>
        <v>0.76029480999005106</v>
      </c>
      <c r="S49" s="37">
        <f t="shared" si="17"/>
        <v>-7.1913619043026553E-2</v>
      </c>
      <c r="T49" s="31">
        <f t="shared" si="23"/>
        <v>0.65218096129161363</v>
      </c>
      <c r="U49" s="37">
        <f t="shared" si="19"/>
        <v>-0.10727660284399528</v>
      </c>
      <c r="V49" s="31">
        <f t="shared" si="25"/>
        <v>1.4760436282050773</v>
      </c>
      <c r="W49" s="37">
        <f t="shared" si="24"/>
        <v>0.16220082761496485</v>
      </c>
      <c r="X49" s="31">
        <f t="shared" si="27"/>
        <v>1.3001791013332709</v>
      </c>
      <c r="Y49" s="37">
        <f t="shared" si="26"/>
        <v>0.10467725880483326</v>
      </c>
      <c r="Z49" s="31">
        <f t="shared" si="29"/>
        <v>0.67818251115244921</v>
      </c>
      <c r="AA49" s="37">
        <f t="shared" si="28"/>
        <v>-9.8771749880213047E-2</v>
      </c>
      <c r="AB49" s="31">
        <f t="shared" si="31"/>
        <v>0.67331360616386282</v>
      </c>
      <c r="AC49" s="37">
        <f t="shared" si="30"/>
        <v>-0.10036432114016416</v>
      </c>
      <c r="BA49" s="58">
        <v>0.56579893486027066</v>
      </c>
    </row>
    <row r="50" spans="1:53" x14ac:dyDescent="0.25">
      <c r="A50" s="28">
        <v>37</v>
      </c>
      <c r="B50" s="51">
        <f t="shared" si="32"/>
        <v>0.20928138796839851</v>
      </c>
      <c r="C50" s="30">
        <f t="shared" si="2"/>
        <v>0.77087207909464128</v>
      </c>
      <c r="D50" s="30">
        <f t="shared" si="3"/>
        <v>-0.77087207909464128</v>
      </c>
      <c r="E50" s="30">
        <f t="shared" si="4"/>
        <v>0.59424376232769494</v>
      </c>
      <c r="F50" s="31">
        <f t="shared" si="6"/>
        <v>1.3072436985800668</v>
      </c>
      <c r="G50" s="37">
        <f t="shared" si="5"/>
        <v>-0.25214472682107814</v>
      </c>
      <c r="H50" s="31">
        <f t="shared" si="8"/>
        <v>1.3008107603920385</v>
      </c>
      <c r="I50" s="37">
        <f t="shared" si="7"/>
        <v>-0.2471857543853854</v>
      </c>
      <c r="J50" s="31">
        <f t="shared" si="10"/>
        <v>0.48688462299863161</v>
      </c>
      <c r="K50" s="37">
        <f t="shared" si="9"/>
        <v>0.38024717937654079</v>
      </c>
      <c r="L50" s="31">
        <f t="shared" si="12"/>
        <v>1.3512628587390036</v>
      </c>
      <c r="M50" s="37">
        <f t="shared" si="11"/>
        <v>-0.28607786833279775</v>
      </c>
      <c r="N50" s="31">
        <f t="shared" si="14"/>
        <v>1.7388140408597919</v>
      </c>
      <c r="O50" s="37">
        <f t="shared" si="13"/>
        <v>-0.58483025384983578</v>
      </c>
      <c r="P50" s="31">
        <f t="shared" si="16"/>
        <v>-8.5192763592228535E-2</v>
      </c>
      <c r="Q50" s="37">
        <f t="shared" si="15"/>
        <v>0.82124566378086594</v>
      </c>
      <c r="R50" s="31">
        <f t="shared" si="18"/>
        <v>0.33714836205636317</v>
      </c>
      <c r="S50" s="37">
        <f t="shared" si="17"/>
        <v>0.49567468216496502</v>
      </c>
      <c r="T50" s="31">
        <f t="shared" si="23"/>
        <v>0.76029480999005106</v>
      </c>
      <c r="U50" s="37">
        <f t="shared" si="19"/>
        <v>0.16948290008481062</v>
      </c>
      <c r="V50" s="31">
        <f t="shared" si="25"/>
        <v>0.65218096129161363</v>
      </c>
      <c r="W50" s="37">
        <f t="shared" si="24"/>
        <v>0.25282484740989858</v>
      </c>
      <c r="X50" s="31">
        <f t="shared" si="27"/>
        <v>1.4760436282050773</v>
      </c>
      <c r="Y50" s="37">
        <f t="shared" si="26"/>
        <v>-0.38226787952213909</v>
      </c>
      <c r="Z50" s="31">
        <f t="shared" si="29"/>
        <v>1.3001791013332709</v>
      </c>
      <c r="AA50" s="37">
        <f t="shared" si="28"/>
        <v>-0.24669882605347426</v>
      </c>
      <c r="AB50" s="31">
        <f t="shared" si="31"/>
        <v>0.67818251115244921</v>
      </c>
      <c r="AC50" s="37">
        <f t="shared" si="30"/>
        <v>0.23278097860899327</v>
      </c>
      <c r="BA50" s="58">
        <v>-1.7115183001024068</v>
      </c>
    </row>
    <row r="51" spans="1:53" x14ac:dyDescent="0.25">
      <c r="A51" s="28">
        <v>38</v>
      </c>
      <c r="B51" s="51">
        <f t="shared" si="32"/>
        <v>0.83897912392602092</v>
      </c>
      <c r="C51" s="30">
        <f t="shared" si="2"/>
        <v>0.14117434313701893</v>
      </c>
      <c r="D51" s="30">
        <f t="shared" si="3"/>
        <v>-0.14117434313701893</v>
      </c>
      <c r="E51" s="30">
        <f t="shared" si="4"/>
        <v>1.9930195160168765E-2</v>
      </c>
      <c r="F51" s="31">
        <f t="shared" si="6"/>
        <v>0.20928138796839851</v>
      </c>
      <c r="G51" s="37">
        <f t="shared" si="5"/>
        <v>0.10882735940885409</v>
      </c>
      <c r="H51" s="31">
        <f t="shared" si="8"/>
        <v>1.3072436985800668</v>
      </c>
      <c r="I51" s="37">
        <f t="shared" si="7"/>
        <v>-4.6176748580951735E-2</v>
      </c>
      <c r="J51" s="31">
        <f t="shared" si="10"/>
        <v>1.3008107603920385</v>
      </c>
      <c r="K51" s="37">
        <f t="shared" si="9"/>
        <v>-4.5268582757815784E-2</v>
      </c>
      <c r="L51" s="31">
        <f t="shared" si="12"/>
        <v>0.48688462299863161</v>
      </c>
      <c r="M51" s="37">
        <f t="shared" si="11"/>
        <v>6.9636905050749459E-2</v>
      </c>
      <c r="N51" s="31">
        <f t="shared" si="14"/>
        <v>1.3512628587390036</v>
      </c>
      <c r="O51" s="37">
        <f t="shared" si="13"/>
        <v>-5.2391124601832872E-2</v>
      </c>
      <c r="P51" s="31">
        <f t="shared" si="16"/>
        <v>1.7388140408597919</v>
      </c>
      <c r="Q51" s="37">
        <f t="shared" si="15"/>
        <v>-0.10710340816971034</v>
      </c>
      <c r="R51" s="31">
        <f t="shared" si="18"/>
        <v>-8.5192763592228535E-2</v>
      </c>
      <c r="S51" s="37">
        <f t="shared" si="17"/>
        <v>0.15039955432625657</v>
      </c>
      <c r="T51" s="31">
        <f t="shared" si="23"/>
        <v>0.33714836205636317</v>
      </c>
      <c r="U51" s="37">
        <f t="shared" si="19"/>
        <v>9.0775823333067468E-2</v>
      </c>
      <c r="V51" s="31">
        <f t="shared" si="25"/>
        <v>0.76029480999005106</v>
      </c>
      <c r="W51" s="37">
        <f t="shared" si="24"/>
        <v>3.1038401495266293E-2</v>
      </c>
      <c r="X51" s="31">
        <f t="shared" si="27"/>
        <v>0.65218096129161363</v>
      </c>
      <c r="Y51" s="37">
        <f t="shared" si="26"/>
        <v>4.6301303069283248E-2</v>
      </c>
      <c r="Z51" s="31">
        <f t="shared" si="29"/>
        <v>1.4760436282050773</v>
      </c>
      <c r="AA51" s="37">
        <f t="shared" si="28"/>
        <v>-7.00069677673376E-2</v>
      </c>
      <c r="AB51" s="31">
        <f t="shared" si="31"/>
        <v>1.3001791013332709</v>
      </c>
      <c r="AC51" s="37">
        <f t="shared" si="30"/>
        <v>-4.517940870510772E-2</v>
      </c>
      <c r="BA51" s="58">
        <v>-0.452766122005965</v>
      </c>
    </row>
    <row r="52" spans="1:53" x14ac:dyDescent="0.25">
      <c r="A52" s="28">
        <v>39</v>
      </c>
      <c r="B52" s="51">
        <f t="shared" si="32"/>
        <v>1.1332394370618022</v>
      </c>
      <c r="C52" s="30">
        <f t="shared" si="2"/>
        <v>0.15308596999876234</v>
      </c>
      <c r="D52" s="30">
        <f t="shared" si="3"/>
        <v>0.15308596999876234</v>
      </c>
      <c r="E52" s="30">
        <f t="shared" si="4"/>
        <v>2.3435314210461963E-2</v>
      </c>
      <c r="F52" s="31">
        <f t="shared" si="6"/>
        <v>0.83897912392602092</v>
      </c>
      <c r="G52" s="37">
        <f t="shared" si="5"/>
        <v>-2.1611811258068662E-2</v>
      </c>
      <c r="H52" s="31">
        <f t="shared" si="8"/>
        <v>0.20928138796839851</v>
      </c>
      <c r="I52" s="37">
        <f t="shared" si="7"/>
        <v>-0.11800969997316581</v>
      </c>
      <c r="J52" s="31">
        <f t="shared" si="10"/>
        <v>1.3072436985800668</v>
      </c>
      <c r="K52" s="37">
        <f t="shared" si="9"/>
        <v>5.0072925368903821E-2</v>
      </c>
      <c r="L52" s="31">
        <f t="shared" si="12"/>
        <v>1.3008107603920385</v>
      </c>
      <c r="M52" s="37">
        <f t="shared" si="11"/>
        <v>4.9088132786447421E-2</v>
      </c>
      <c r="N52" s="31">
        <f t="shared" si="14"/>
        <v>0.48688462299863161</v>
      </c>
      <c r="O52" s="37">
        <f t="shared" si="13"/>
        <v>-7.551253946376818E-2</v>
      </c>
      <c r="P52" s="31">
        <f t="shared" si="16"/>
        <v>1.3512628587390036</v>
      </c>
      <c r="Q52" s="37">
        <f t="shared" si="15"/>
        <v>5.6811641200365533E-2</v>
      </c>
      <c r="R52" s="31">
        <f t="shared" si="18"/>
        <v>1.7388140408597919</v>
      </c>
      <c r="S52" s="37">
        <f t="shared" si="17"/>
        <v>0.1161402898394934</v>
      </c>
      <c r="T52" s="31">
        <f t="shared" si="23"/>
        <v>-8.5192763592228535E-2</v>
      </c>
      <c r="U52" s="37">
        <f t="shared" si="19"/>
        <v>-0.16308956110438697</v>
      </c>
      <c r="V52" s="31">
        <f t="shared" si="25"/>
        <v>0.33714836205636317</v>
      </c>
      <c r="W52" s="37">
        <f t="shared" si="24"/>
        <v>-9.8435060214103143E-2</v>
      </c>
      <c r="X52" s="31">
        <f t="shared" si="27"/>
        <v>0.76029480999005106</v>
      </c>
      <c r="Y52" s="37">
        <f t="shared" si="26"/>
        <v>-3.3657275780643738E-2</v>
      </c>
      <c r="Z52" s="31">
        <f t="shared" si="29"/>
        <v>0.65218096129161363</v>
      </c>
      <c r="AA52" s="37">
        <f t="shared" si="28"/>
        <v>-5.0207989178943466E-2</v>
      </c>
      <c r="AB52" s="31">
        <f t="shared" si="31"/>
        <v>1.4760436282050773</v>
      </c>
      <c r="AC52" s="37">
        <f t="shared" si="30"/>
        <v>7.5913826331271361E-2</v>
      </c>
      <c r="BA52" s="58">
        <v>0.24555073532676475</v>
      </c>
    </row>
    <row r="53" spans="1:53" x14ac:dyDescent="0.25">
      <c r="A53" s="28">
        <v>40</v>
      </c>
      <c r="B53" s="51">
        <f t="shared" si="32"/>
        <v>0.3841989225170766</v>
      </c>
      <c r="C53" s="30">
        <f t="shared" si="2"/>
        <v>0.59595454454596331</v>
      </c>
      <c r="D53" s="30">
        <f t="shared" si="3"/>
        <v>-0.59595454454596331</v>
      </c>
      <c r="E53" s="30">
        <f t="shared" si="4"/>
        <v>0.35516181916498657</v>
      </c>
      <c r="F53" s="31">
        <f t="shared" si="6"/>
        <v>1.1332394370618022</v>
      </c>
      <c r="G53" s="37">
        <f t="shared" si="5"/>
        <v>-9.123227952698941E-2</v>
      </c>
      <c r="H53" s="31">
        <f t="shared" si="8"/>
        <v>0.83897912392602092</v>
      </c>
      <c r="I53" s="37">
        <f t="shared" si="7"/>
        <v>8.4133491365797661E-2</v>
      </c>
      <c r="J53" s="31">
        <f t="shared" si="10"/>
        <v>0.20928138796839851</v>
      </c>
      <c r="K53" s="37">
        <f t="shared" si="9"/>
        <v>0.45940471880004674</v>
      </c>
      <c r="L53" s="31">
        <f t="shared" si="12"/>
        <v>1.3072436985800668</v>
      </c>
      <c r="M53" s="37">
        <f t="shared" si="11"/>
        <v>-0.19493090994916351</v>
      </c>
      <c r="N53" s="31">
        <f t="shared" si="14"/>
        <v>1.3008107603920385</v>
      </c>
      <c r="O53" s="37">
        <f t="shared" si="13"/>
        <v>-0.19109717120122474</v>
      </c>
      <c r="P53" s="31">
        <f t="shared" si="16"/>
        <v>0.48688462299863161</v>
      </c>
      <c r="Q53" s="37">
        <f t="shared" si="15"/>
        <v>0.29396580930311822</v>
      </c>
      <c r="R53" s="31">
        <f t="shared" si="18"/>
        <v>1.3512628587390036</v>
      </c>
      <c r="S53" s="37">
        <f t="shared" si="17"/>
        <v>-0.22116432849297851</v>
      </c>
      <c r="T53" s="31">
        <f t="shared" si="23"/>
        <v>1.7388140408597919</v>
      </c>
      <c r="U53" s="37">
        <f t="shared" si="19"/>
        <v>-0.4521272167220225</v>
      </c>
      <c r="V53" s="31">
        <f t="shared" si="25"/>
        <v>-8.5192763592228535E-2</v>
      </c>
      <c r="W53" s="37">
        <f t="shared" si="24"/>
        <v>0.63489792767391917</v>
      </c>
      <c r="X53" s="31">
        <f t="shared" si="27"/>
        <v>0.33714836205636317</v>
      </c>
      <c r="Y53" s="37">
        <f t="shared" si="26"/>
        <v>0.38320181449498336</v>
      </c>
      <c r="Z53" s="31">
        <f t="shared" si="29"/>
        <v>0.76029480999005106</v>
      </c>
      <c r="AA53" s="37">
        <f t="shared" si="28"/>
        <v>0.13102576584042017</v>
      </c>
      <c r="AB53" s="31">
        <f t="shared" si="31"/>
        <v>0.65218096129161363</v>
      </c>
      <c r="AC53" s="37">
        <f t="shared" si="30"/>
        <v>0.19545670530060863</v>
      </c>
      <c r="BA53" s="58">
        <v>-1.3155000673584489</v>
      </c>
    </row>
    <row r="54" spans="1:53" x14ac:dyDescent="0.25">
      <c r="A54" s="28">
        <v>41</v>
      </c>
      <c r="B54" s="51">
        <f t="shared" si="32"/>
        <v>0.57807201641167805</v>
      </c>
      <c r="C54" s="30">
        <f t="shared" si="2"/>
        <v>0.4020814506513618</v>
      </c>
      <c r="D54" s="30">
        <f t="shared" si="3"/>
        <v>-0.4020814506513618</v>
      </c>
      <c r="E54" s="30">
        <f t="shared" si="4"/>
        <v>0.1616694929579035</v>
      </c>
      <c r="F54" s="31">
        <f t="shared" si="6"/>
        <v>0.3841989225170766</v>
      </c>
      <c r="G54" s="37">
        <f t="shared" si="5"/>
        <v>0.23962226779331255</v>
      </c>
      <c r="H54" s="31">
        <f t="shared" si="8"/>
        <v>1.1332394370618022</v>
      </c>
      <c r="I54" s="37">
        <f t="shared" si="7"/>
        <v>-6.155302889147321E-2</v>
      </c>
      <c r="J54" s="31">
        <f t="shared" si="10"/>
        <v>0.83897912392602092</v>
      </c>
      <c r="K54" s="37">
        <f t="shared" si="9"/>
        <v>5.6763584683285698E-2</v>
      </c>
      <c r="L54" s="31">
        <f t="shared" si="12"/>
        <v>0.20928138796839851</v>
      </c>
      <c r="M54" s="37">
        <f t="shared" si="11"/>
        <v>0.30995336382900468</v>
      </c>
      <c r="N54" s="31">
        <f t="shared" si="14"/>
        <v>1.3072436985800668</v>
      </c>
      <c r="O54" s="37">
        <f t="shared" si="13"/>
        <v>-0.13151691478225599</v>
      </c>
      <c r="P54" s="31">
        <f t="shared" si="16"/>
        <v>1.3008107603920385</v>
      </c>
      <c r="Q54" s="37">
        <f t="shared" si="15"/>
        <v>-0.12893034966366301</v>
      </c>
      <c r="R54" s="31">
        <f t="shared" si="18"/>
        <v>0.48688462299863161</v>
      </c>
      <c r="S54" s="37">
        <f t="shared" si="17"/>
        <v>0.19833425238253766</v>
      </c>
      <c r="T54" s="31">
        <f t="shared" si="23"/>
        <v>1.3512628587390036</v>
      </c>
      <c r="U54" s="37">
        <f t="shared" si="19"/>
        <v>-0.14921620255541593</v>
      </c>
      <c r="V54" s="31">
        <f t="shared" si="25"/>
        <v>1.7388140408597919</v>
      </c>
      <c r="W54" s="37">
        <f t="shared" si="24"/>
        <v>-0.30504334406419259</v>
      </c>
      <c r="X54" s="31">
        <f t="shared" si="27"/>
        <v>-8.5192763592228535E-2</v>
      </c>
      <c r="Y54" s="37">
        <f t="shared" si="26"/>
        <v>0.42835595786783059</v>
      </c>
      <c r="Z54" s="31">
        <f t="shared" si="29"/>
        <v>0.33714836205636317</v>
      </c>
      <c r="AA54" s="37">
        <f t="shared" si="28"/>
        <v>0.25854042539731581</v>
      </c>
      <c r="AB54" s="31">
        <f t="shared" si="31"/>
        <v>0.76029480999005106</v>
      </c>
      <c r="AC54" s="37">
        <f t="shared" si="30"/>
        <v>8.8401087774167622E-2</v>
      </c>
      <c r="BA54" s="58">
        <v>-0.95717991088282406</v>
      </c>
    </row>
    <row r="55" spans="1:53" x14ac:dyDescent="0.25">
      <c r="A55" s="28">
        <v>42</v>
      </c>
      <c r="B55" s="51">
        <f t="shared" si="32"/>
        <v>0.77436333662490975</v>
      </c>
      <c r="C55" s="30">
        <f t="shared" si="2"/>
        <v>0.2057901304381301</v>
      </c>
      <c r="D55" s="30">
        <f t="shared" si="3"/>
        <v>-0.2057901304381301</v>
      </c>
      <c r="E55" s="30">
        <f t="shared" si="4"/>
        <v>4.2349577785742602E-2</v>
      </c>
      <c r="F55" s="31">
        <f t="shared" si="6"/>
        <v>0.57807201641167805</v>
      </c>
      <c r="G55" s="37">
        <f t="shared" si="5"/>
        <v>8.2744394176296324E-2</v>
      </c>
      <c r="H55" s="31">
        <f t="shared" si="8"/>
        <v>0.3841989225170766</v>
      </c>
      <c r="I55" s="37">
        <f t="shared" si="7"/>
        <v>0.12264156345731021</v>
      </c>
      <c r="J55" s="31">
        <f t="shared" si="10"/>
        <v>1.1332394370618022</v>
      </c>
      <c r="K55" s="37">
        <f t="shared" si="9"/>
        <v>-3.1503581734292976E-2</v>
      </c>
      <c r="L55" s="31">
        <f t="shared" si="12"/>
        <v>0.83897912392602092</v>
      </c>
      <c r="M55" s="37">
        <f t="shared" si="11"/>
        <v>2.9052286488684465E-2</v>
      </c>
      <c r="N55" s="31">
        <f t="shared" si="14"/>
        <v>0.20928138796839851</v>
      </c>
      <c r="O55" s="37">
        <f t="shared" si="13"/>
        <v>0.15863786570799879</v>
      </c>
      <c r="P55" s="31">
        <f t="shared" si="16"/>
        <v>1.3072436985800668</v>
      </c>
      <c r="Q55" s="37">
        <f t="shared" si="15"/>
        <v>-6.7311941408927156E-2</v>
      </c>
      <c r="R55" s="31">
        <f t="shared" si="18"/>
        <v>1.3008107603920385</v>
      </c>
      <c r="S55" s="37">
        <f t="shared" si="17"/>
        <v>-6.5988106220112377E-2</v>
      </c>
      <c r="T55" s="31">
        <f t="shared" si="23"/>
        <v>0.48688462299863161</v>
      </c>
      <c r="U55" s="37">
        <f t="shared" si="19"/>
        <v>0.10150985976108023</v>
      </c>
      <c r="V55" s="31">
        <f t="shared" si="25"/>
        <v>1.3512628587390036</v>
      </c>
      <c r="W55" s="37">
        <f t="shared" si="24"/>
        <v>-7.63706501198117E-2</v>
      </c>
      <c r="X55" s="31">
        <f t="shared" si="27"/>
        <v>1.7388140408597919</v>
      </c>
      <c r="Y55" s="37">
        <f t="shared" si="26"/>
        <v>-0.15612485843990023</v>
      </c>
      <c r="Z55" s="31">
        <f t="shared" si="29"/>
        <v>-8.5192763592228535E-2</v>
      </c>
      <c r="AA55" s="37">
        <f t="shared" si="28"/>
        <v>0.21923773976831792</v>
      </c>
      <c r="AB55" s="31">
        <f t="shared" si="31"/>
        <v>0.33714836205636317</v>
      </c>
      <c r="AC55" s="37">
        <f t="shared" si="30"/>
        <v>0.13232410443170756</v>
      </c>
      <c r="BA55" s="58">
        <v>-0.48969321900188817</v>
      </c>
    </row>
    <row r="56" spans="1:53" x14ac:dyDescent="0.25">
      <c r="A56" s="28">
        <v>43</v>
      </c>
      <c r="B56" s="51">
        <f t="shared" si="32"/>
        <v>2.0243047479475997</v>
      </c>
      <c r="C56" s="30">
        <f t="shared" si="2"/>
        <v>1.0441512808845599</v>
      </c>
      <c r="D56" s="30">
        <f t="shared" si="3"/>
        <v>1.0441512808845599</v>
      </c>
      <c r="E56" s="30">
        <f t="shared" si="4"/>
        <v>1.090251897372867</v>
      </c>
      <c r="F56" s="31">
        <f t="shared" si="6"/>
        <v>0.77436333662490975</v>
      </c>
      <c r="G56" s="37">
        <f t="shared" si="5"/>
        <v>-0.21487602829037419</v>
      </c>
      <c r="H56" s="31">
        <f t="shared" si="8"/>
        <v>0.57807201641167805</v>
      </c>
      <c r="I56" s="37">
        <f t="shared" si="7"/>
        <v>-0.41983386171754139</v>
      </c>
      <c r="J56" s="31">
        <f t="shared" si="10"/>
        <v>0.3841989225170766</v>
      </c>
      <c r="K56" s="37">
        <f t="shared" si="9"/>
        <v>-0.62226670103664206</v>
      </c>
      <c r="L56" s="31">
        <f t="shared" si="12"/>
        <v>1.1332394370618022</v>
      </c>
      <c r="M56" s="37">
        <f t="shared" si="11"/>
        <v>0.159844911659663</v>
      </c>
      <c r="N56" s="31">
        <f t="shared" si="14"/>
        <v>0.83897912392602092</v>
      </c>
      <c r="O56" s="37">
        <f t="shared" si="13"/>
        <v>-0.14740737121455469</v>
      </c>
      <c r="P56" s="31">
        <f t="shared" si="16"/>
        <v>0.20928138796839851</v>
      </c>
      <c r="Q56" s="37">
        <f t="shared" si="15"/>
        <v>-0.80490706878481344</v>
      </c>
      <c r="R56" s="31">
        <f t="shared" si="18"/>
        <v>1.3072436985800668</v>
      </c>
      <c r="S56" s="37">
        <f t="shared" si="17"/>
        <v>0.34153168420333097</v>
      </c>
      <c r="T56" s="31">
        <f t="shared" si="23"/>
        <v>1.3008107603920385</v>
      </c>
      <c r="U56" s="37">
        <f t="shared" si="19"/>
        <v>0.33481472355444997</v>
      </c>
      <c r="V56" s="31">
        <f t="shared" si="25"/>
        <v>0.48688462299863161</v>
      </c>
      <c r="W56" s="37">
        <f t="shared" si="24"/>
        <v>-0.51504729535029814</v>
      </c>
      <c r="X56" s="31">
        <f t="shared" si="27"/>
        <v>1.3512628587390036</v>
      </c>
      <c r="Y56" s="37">
        <f t="shared" si="26"/>
        <v>0.38749434666674742</v>
      </c>
      <c r="Z56" s="31">
        <f t="shared" si="29"/>
        <v>1.7388140408597919</v>
      </c>
      <c r="AA56" s="37">
        <f t="shared" si="28"/>
        <v>0.79215640988649372</v>
      </c>
      <c r="AB56" s="31">
        <f t="shared" si="31"/>
        <v>-8.5192763592228535E-2</v>
      </c>
      <c r="AC56" s="37">
        <f t="shared" si="30"/>
        <v>-1.1123826313242362</v>
      </c>
      <c r="BA56" s="58">
        <v>1.9908022942540311</v>
      </c>
    </row>
    <row r="57" spans="1:53" x14ac:dyDescent="0.25">
      <c r="A57" s="28">
        <v>44</v>
      </c>
      <c r="B57" s="51">
        <f t="shared" si="32"/>
        <v>0.44607372660277633</v>
      </c>
      <c r="C57" s="30">
        <f t="shared" si="2"/>
        <v>0.53407974046026352</v>
      </c>
      <c r="D57" s="30">
        <f t="shared" si="3"/>
        <v>-0.53407974046026352</v>
      </c>
      <c r="E57" s="30">
        <f t="shared" si="4"/>
        <v>0.28524116917010245</v>
      </c>
      <c r="F57" s="31">
        <f t="shared" si="6"/>
        <v>2.0243047479475997</v>
      </c>
      <c r="G57" s="37">
        <f t="shared" si="5"/>
        <v>-0.55766004509607747</v>
      </c>
      <c r="H57" s="31">
        <f t="shared" si="8"/>
        <v>0.77436333662490975</v>
      </c>
      <c r="I57" s="37">
        <f t="shared" si="7"/>
        <v>0.1099083394536803</v>
      </c>
      <c r="J57" s="31">
        <f t="shared" si="10"/>
        <v>0.57807201641167805</v>
      </c>
      <c r="K57" s="37">
        <f t="shared" si="9"/>
        <v>0.21474355680776558</v>
      </c>
      <c r="L57" s="31">
        <f t="shared" si="12"/>
        <v>0.3841989225170766</v>
      </c>
      <c r="M57" s="37">
        <f t="shared" si="11"/>
        <v>0.31828724847722262</v>
      </c>
      <c r="N57" s="31">
        <f t="shared" si="14"/>
        <v>1.1332394370618022</v>
      </c>
      <c r="O57" s="37">
        <f t="shared" si="13"/>
        <v>-8.1760115125046676E-2</v>
      </c>
      <c r="P57" s="31">
        <f t="shared" si="16"/>
        <v>0.83897912392602092</v>
      </c>
      <c r="Q57" s="37">
        <f t="shared" si="15"/>
        <v>7.5398356542267259E-2</v>
      </c>
      <c r="R57" s="31">
        <f t="shared" si="18"/>
        <v>0.20928138796839851</v>
      </c>
      <c r="S57" s="37">
        <f t="shared" si="17"/>
        <v>0.41170715993092977</v>
      </c>
      <c r="T57" s="31">
        <f t="shared" si="23"/>
        <v>1.3072436985800668</v>
      </c>
      <c r="U57" s="37">
        <f t="shared" si="19"/>
        <v>-0.17469226595570128</v>
      </c>
      <c r="V57" s="31">
        <f t="shared" si="25"/>
        <v>1.3008107603920385</v>
      </c>
      <c r="W57" s="37">
        <f t="shared" si="24"/>
        <v>-0.17125656399784217</v>
      </c>
      <c r="X57" s="31">
        <f t="shared" si="27"/>
        <v>0.48688462299863161</v>
      </c>
      <c r="Y57" s="37">
        <f t="shared" si="26"/>
        <v>0.26344489621505335</v>
      </c>
      <c r="Z57" s="31">
        <f t="shared" si="29"/>
        <v>1.3512628587390036</v>
      </c>
      <c r="AA57" s="37">
        <f t="shared" si="28"/>
        <v>-0.19820200758866502</v>
      </c>
      <c r="AB57" s="31">
        <f t="shared" si="31"/>
        <v>1.7388140408597919</v>
      </c>
      <c r="AC57" s="37">
        <f t="shared" si="30"/>
        <v>-0.40518524235080389</v>
      </c>
      <c r="BA57" s="58">
        <v>-1.1852888804569384</v>
      </c>
    </row>
    <row r="58" spans="1:53" x14ac:dyDescent="0.25">
      <c r="A58" s="28">
        <v>45</v>
      </c>
      <c r="B58" s="51">
        <f t="shared" si="32"/>
        <v>0.18431587999696136</v>
      </c>
      <c r="C58" s="30">
        <f t="shared" si="2"/>
        <v>0.79583758706607854</v>
      </c>
      <c r="D58" s="30">
        <f t="shared" si="3"/>
        <v>-0.79583758706607854</v>
      </c>
      <c r="E58" s="30">
        <f t="shared" si="4"/>
        <v>0.63335746498715817</v>
      </c>
      <c r="F58" s="31">
        <f t="shared" si="6"/>
        <v>0.44607372660277633</v>
      </c>
      <c r="G58" s="37">
        <f t="shared" si="5"/>
        <v>0.42504073194877362</v>
      </c>
      <c r="H58" s="31">
        <f t="shared" si="8"/>
        <v>2.0243047479475997</v>
      </c>
      <c r="I58" s="37">
        <f t="shared" si="7"/>
        <v>-0.83097483591112331</v>
      </c>
      <c r="J58" s="31">
        <f t="shared" si="10"/>
        <v>0.77436333662490975</v>
      </c>
      <c r="K58" s="37">
        <f t="shared" si="9"/>
        <v>0.16377552084989502</v>
      </c>
      <c r="L58" s="31">
        <f t="shared" si="12"/>
        <v>0.57807201641167805</v>
      </c>
      <c r="M58" s="37">
        <f t="shared" si="11"/>
        <v>0.31999153149040832</v>
      </c>
      <c r="N58" s="31">
        <f t="shared" si="14"/>
        <v>0.3841989225170766</v>
      </c>
      <c r="O58" s="37">
        <f t="shared" si="13"/>
        <v>0.47428302673252326</v>
      </c>
      <c r="P58" s="31">
        <f t="shared" si="16"/>
        <v>1.1332394370618022</v>
      </c>
      <c r="Q58" s="37">
        <f t="shared" si="15"/>
        <v>-0.12183156897748511</v>
      </c>
      <c r="R58" s="31">
        <f t="shared" si="18"/>
        <v>0.83897912392602092</v>
      </c>
      <c r="S58" s="37">
        <f t="shared" si="17"/>
        <v>0.11235184859780376</v>
      </c>
      <c r="T58" s="31">
        <f t="shared" si="23"/>
        <v>0.20928138796839851</v>
      </c>
      <c r="U58" s="37">
        <f t="shared" si="19"/>
        <v>0.61348897536329061</v>
      </c>
      <c r="V58" s="31">
        <f t="shared" si="25"/>
        <v>1.3072436985800668</v>
      </c>
      <c r="W58" s="37">
        <f t="shared" si="24"/>
        <v>-0.26031070060339573</v>
      </c>
      <c r="X58" s="31">
        <f t="shared" si="27"/>
        <v>1.3008107603920385</v>
      </c>
      <c r="Y58" s="37">
        <f t="shared" si="26"/>
        <v>-0.25519112659809001</v>
      </c>
      <c r="Z58" s="31">
        <f t="shared" si="29"/>
        <v>0.48688462299863161</v>
      </c>
      <c r="AA58" s="37">
        <f t="shared" si="28"/>
        <v>0.39256188663509239</v>
      </c>
      <c r="AB58" s="31">
        <f t="shared" si="31"/>
        <v>1.3512628587390036</v>
      </c>
      <c r="AC58" s="37">
        <f t="shared" si="30"/>
        <v>-0.2953428028089593</v>
      </c>
      <c r="BA58" s="58">
        <v>-1.8337987148008372</v>
      </c>
    </row>
    <row r="59" spans="1:53" x14ac:dyDescent="0.25">
      <c r="A59" s="28">
        <v>46</v>
      </c>
      <c r="B59" s="51">
        <f t="shared" si="32"/>
        <v>1.0438204672994329</v>
      </c>
      <c r="C59" s="30">
        <f t="shared" si="2"/>
        <v>6.3667000236393045E-2</v>
      </c>
      <c r="D59" s="30">
        <f t="shared" si="3"/>
        <v>6.3667000236393045E-2</v>
      </c>
      <c r="E59" s="30">
        <f t="shared" si="4"/>
        <v>4.053486919100872E-3</v>
      </c>
      <c r="F59" s="31">
        <f t="shared" si="6"/>
        <v>0.18431587999696136</v>
      </c>
      <c r="G59" s="37">
        <f t="shared" si="5"/>
        <v>-5.0668591843866496E-2</v>
      </c>
      <c r="H59" s="31">
        <f t="shared" si="8"/>
        <v>0.44607372660277633</v>
      </c>
      <c r="I59" s="37">
        <f t="shared" si="7"/>
        <v>-3.4003254962136333E-2</v>
      </c>
      <c r="J59" s="31">
        <f t="shared" si="10"/>
        <v>2.0243047479475997</v>
      </c>
      <c r="K59" s="37">
        <f t="shared" si="9"/>
        <v>6.647797984690737E-2</v>
      </c>
      <c r="L59" s="31">
        <f t="shared" si="12"/>
        <v>0.77436333662490975</v>
      </c>
      <c r="M59" s="37">
        <f t="shared" si="11"/>
        <v>-1.3102040283251785E-2</v>
      </c>
      <c r="N59" s="31">
        <f t="shared" si="14"/>
        <v>0.57807201641167805</v>
      </c>
      <c r="O59" s="37">
        <f t="shared" si="13"/>
        <v>-2.5599319813669509E-2</v>
      </c>
      <c r="P59" s="31">
        <f t="shared" si="16"/>
        <v>0.3841989225170766</v>
      </c>
      <c r="Q59" s="37">
        <f t="shared" si="15"/>
        <v>-3.7942638128487353E-2</v>
      </c>
      <c r="R59" s="31">
        <f t="shared" si="18"/>
        <v>1.1332394370618022</v>
      </c>
      <c r="S59" s="37">
        <f t="shared" si="17"/>
        <v>9.7465244880996608E-3</v>
      </c>
      <c r="T59" s="31">
        <f t="shared" si="23"/>
        <v>0.83897912392602092</v>
      </c>
      <c r="U59" s="37">
        <f t="shared" si="19"/>
        <v>-8.9881469378772175E-3</v>
      </c>
      <c r="V59" s="31">
        <f t="shared" si="25"/>
        <v>0.20928138796839851</v>
      </c>
      <c r="W59" s="37">
        <f t="shared" si="24"/>
        <v>-4.9079112841947325E-2</v>
      </c>
      <c r="X59" s="31">
        <f t="shared" si="27"/>
        <v>1.3072436985800668</v>
      </c>
      <c r="Y59" s="37">
        <f t="shared" si="26"/>
        <v>2.0824853847316412E-2</v>
      </c>
      <c r="Z59" s="31">
        <f t="shared" si="29"/>
        <v>1.3008107603920385</v>
      </c>
      <c r="AA59" s="37">
        <f t="shared" si="28"/>
        <v>2.0415287970178508E-2</v>
      </c>
      <c r="AB59" s="31">
        <f t="shared" si="31"/>
        <v>0.48688462299863161</v>
      </c>
      <c r="AC59" s="37">
        <f t="shared" si="30"/>
        <v>-3.1404947611654001E-2</v>
      </c>
      <c r="BA59" s="58">
        <v>4.3033561938588011E-2</v>
      </c>
    </row>
    <row r="60" spans="1:53" x14ac:dyDescent="0.25">
      <c r="A60" s="28">
        <v>47</v>
      </c>
      <c r="B60" s="51">
        <f t="shared" si="32"/>
        <v>0.55558949905968591</v>
      </c>
      <c r="C60" s="30">
        <f t="shared" si="2"/>
        <v>0.42456396800335394</v>
      </c>
      <c r="D60" s="30">
        <f t="shared" si="3"/>
        <v>-0.42456396800335394</v>
      </c>
      <c r="E60" s="30">
        <f t="shared" si="4"/>
        <v>0.18025456292675296</v>
      </c>
      <c r="F60" s="31">
        <f t="shared" si="6"/>
        <v>1.0438204672994329</v>
      </c>
      <c r="G60" s="37">
        <f t="shared" si="5"/>
        <v>-2.7030714251233504E-2</v>
      </c>
      <c r="H60" s="31">
        <f t="shared" si="8"/>
        <v>0.18431587999696136</v>
      </c>
      <c r="I60" s="37">
        <f t="shared" si="7"/>
        <v>0.33788396385098896</v>
      </c>
      <c r="J60" s="31">
        <f t="shared" si="10"/>
        <v>0.44607372660277633</v>
      </c>
      <c r="K60" s="37">
        <f t="shared" si="9"/>
        <v>0.2267510138400109</v>
      </c>
      <c r="L60" s="31">
        <f t="shared" si="12"/>
        <v>2.0243047479475997</v>
      </c>
      <c r="M60" s="37">
        <f t="shared" si="11"/>
        <v>-0.4433090110081333</v>
      </c>
      <c r="N60" s="31">
        <f t="shared" si="14"/>
        <v>0.77436333662490975</v>
      </c>
      <c r="O60" s="37">
        <f t="shared" si="13"/>
        <v>8.73710743547403E-2</v>
      </c>
      <c r="P60" s="31">
        <f t="shared" si="16"/>
        <v>0.57807201641167805</v>
      </c>
      <c r="Q60" s="37">
        <f t="shared" si="15"/>
        <v>0.17070929614908692</v>
      </c>
      <c r="R60" s="31">
        <f t="shared" si="18"/>
        <v>0.3841989225170766</v>
      </c>
      <c r="S60" s="37">
        <f t="shared" si="17"/>
        <v>0.25302082618206573</v>
      </c>
      <c r="T60" s="31">
        <f t="shared" si="23"/>
        <v>1.1332394370618022</v>
      </c>
      <c r="U60" s="37">
        <f t="shared" si="19"/>
        <v>-6.4994786868316931E-2</v>
      </c>
      <c r="V60" s="31">
        <f t="shared" si="25"/>
        <v>0.83897912392602092</v>
      </c>
      <c r="W60" s="37">
        <f t="shared" si="24"/>
        <v>5.9937539302519813E-2</v>
      </c>
      <c r="X60" s="31">
        <f t="shared" si="27"/>
        <v>0.20928138796839851</v>
      </c>
      <c r="Y60" s="37">
        <f t="shared" si="26"/>
        <v>0.32728450872341619</v>
      </c>
      <c r="Z60" s="31">
        <f t="shared" si="29"/>
        <v>1.3072436985800668</v>
      </c>
      <c r="AA60" s="37">
        <f t="shared" si="28"/>
        <v>-0.13887072658800467</v>
      </c>
      <c r="AB60" s="31">
        <f t="shared" si="31"/>
        <v>1.3008107603920385</v>
      </c>
      <c r="AC60" s="37">
        <f t="shared" si="30"/>
        <v>-0.13613953282497504</v>
      </c>
      <c r="BA60" s="58">
        <v>-0.90725258988032442</v>
      </c>
    </row>
    <row r="61" spans="1:53" x14ac:dyDescent="0.25">
      <c r="A61" s="28">
        <v>48</v>
      </c>
      <c r="B61" s="51">
        <f t="shared" si="32"/>
        <v>1.667443733768659</v>
      </c>
      <c r="C61" s="30">
        <f t="shared" si="2"/>
        <v>0.6872902667056191</v>
      </c>
      <c r="D61" s="30">
        <f t="shared" si="3"/>
        <v>0.6872902667056191</v>
      </c>
      <c r="E61" s="30">
        <f t="shared" si="4"/>
        <v>0.47236791070828105</v>
      </c>
      <c r="F61" s="31">
        <f t="shared" si="6"/>
        <v>0.55558949905968591</v>
      </c>
      <c r="G61" s="37">
        <f t="shared" si="5"/>
        <v>-0.29179868280262106</v>
      </c>
      <c r="H61" s="31">
        <f t="shared" si="8"/>
        <v>1.0438204672994329</v>
      </c>
      <c r="I61" s="37">
        <f t="shared" si="7"/>
        <v>4.3757709572817292E-2</v>
      </c>
      <c r="J61" s="31">
        <f t="shared" si="10"/>
        <v>0.18431587999696136</v>
      </c>
      <c r="K61" s="37">
        <f t="shared" si="9"/>
        <v>-0.54697142746900151</v>
      </c>
      <c r="L61" s="31">
        <f t="shared" si="12"/>
        <v>0.44607372660277633</v>
      </c>
      <c r="M61" s="37">
        <f t="shared" si="11"/>
        <v>-0.36706780726300237</v>
      </c>
      <c r="N61" s="31">
        <f t="shared" si="14"/>
        <v>2.0243047479475997</v>
      </c>
      <c r="O61" s="37">
        <f t="shared" si="13"/>
        <v>0.71763501232016291</v>
      </c>
      <c r="P61" s="31">
        <f t="shared" si="16"/>
        <v>0.77436333662490975</v>
      </c>
      <c r="Q61" s="37">
        <f t="shared" si="15"/>
        <v>-0.14143755363420657</v>
      </c>
      <c r="R61" s="31">
        <f t="shared" si="18"/>
        <v>0.57807201641167805</v>
      </c>
      <c r="S61" s="37">
        <f t="shared" si="17"/>
        <v>-0.27634666745555669</v>
      </c>
      <c r="T61" s="31">
        <f t="shared" si="23"/>
        <v>0.3841989225170766</v>
      </c>
      <c r="U61" s="37">
        <f t="shared" si="19"/>
        <v>-0.4095937578654209</v>
      </c>
      <c r="V61" s="31">
        <f t="shared" si="25"/>
        <v>1.1332394370618022</v>
      </c>
      <c r="W61" s="37">
        <f t="shared" si="24"/>
        <v>0.10521449714933777</v>
      </c>
      <c r="X61" s="31">
        <f t="shared" si="27"/>
        <v>0.83897912392602092</v>
      </c>
      <c r="Y61" s="37">
        <f t="shared" si="26"/>
        <v>-9.7027751946632323E-2</v>
      </c>
      <c r="Z61" s="31">
        <f t="shared" si="29"/>
        <v>0.20928138796839851</v>
      </c>
      <c r="AA61" s="37">
        <f t="shared" si="28"/>
        <v>-0.52981287683687106</v>
      </c>
      <c r="AB61" s="31">
        <f t="shared" si="31"/>
        <v>1.3072436985800668</v>
      </c>
      <c r="AC61" s="37">
        <f t="shared" si="30"/>
        <v>0.22480593245614017</v>
      </c>
      <c r="BA61" s="58">
        <v>1.2305054208073747</v>
      </c>
    </row>
    <row r="62" spans="1:53" x14ac:dyDescent="0.25">
      <c r="A62" s="28">
        <v>49</v>
      </c>
      <c r="B62" s="51">
        <f t="shared" si="32"/>
        <v>0.74287618562141267</v>
      </c>
      <c r="C62" s="30">
        <f t="shared" si="2"/>
        <v>0.23727728144162719</v>
      </c>
      <c r="D62" s="30">
        <f t="shared" si="3"/>
        <v>-0.23727728144162719</v>
      </c>
      <c r="E62" s="30">
        <f t="shared" si="4"/>
        <v>5.6300508288329158E-2</v>
      </c>
      <c r="F62" s="31">
        <f t="shared" si="6"/>
        <v>1.667443733768659</v>
      </c>
      <c r="G62" s="37">
        <f t="shared" si="5"/>
        <v>-0.16307836604520021</v>
      </c>
      <c r="H62" s="31">
        <f t="shared" si="8"/>
        <v>0.55558949905968591</v>
      </c>
      <c r="I62" s="37">
        <f t="shared" si="7"/>
        <v>0.10073938412590581</v>
      </c>
      <c r="J62" s="31">
        <f t="shared" si="10"/>
        <v>1.0438204672994329</v>
      </c>
      <c r="K62" s="37">
        <f t="shared" si="9"/>
        <v>-1.5106732733634777E-2</v>
      </c>
      <c r="L62" s="31">
        <f t="shared" si="12"/>
        <v>0.18431587999696136</v>
      </c>
      <c r="M62" s="37">
        <f t="shared" si="11"/>
        <v>0.18883417912810341</v>
      </c>
      <c r="N62" s="31">
        <f t="shared" si="14"/>
        <v>0.44607372660277633</v>
      </c>
      <c r="O62" s="37">
        <f t="shared" si="13"/>
        <v>0.12672498888946115</v>
      </c>
      <c r="P62" s="31">
        <f t="shared" si="16"/>
        <v>2.0243047479475997</v>
      </c>
      <c r="Q62" s="37">
        <f t="shared" si="15"/>
        <v>-0.24775337734208125</v>
      </c>
      <c r="R62" s="31">
        <f t="shared" si="18"/>
        <v>0.77436333662490975</v>
      </c>
      <c r="S62" s="37">
        <f t="shared" si="17"/>
        <v>4.8829322697877368E-2</v>
      </c>
      <c r="T62" s="31">
        <f t="shared" si="23"/>
        <v>0.57807201641167805</v>
      </c>
      <c r="U62" s="37">
        <f t="shared" si="19"/>
        <v>9.5404793528660908E-2</v>
      </c>
      <c r="V62" s="31">
        <f t="shared" si="25"/>
        <v>0.3841989225170766</v>
      </c>
      <c r="W62" s="37">
        <f t="shared" si="24"/>
        <v>0.14140647419264929</v>
      </c>
      <c r="X62" s="31">
        <f t="shared" si="27"/>
        <v>1.1332394370618022</v>
      </c>
      <c r="Y62" s="37">
        <f t="shared" si="26"/>
        <v>-3.6323822788160827E-2</v>
      </c>
      <c r="Z62" s="31">
        <f t="shared" si="29"/>
        <v>0.83897912392602092</v>
      </c>
      <c r="AA62" s="37">
        <f t="shared" si="28"/>
        <v>3.3497464348859293E-2</v>
      </c>
      <c r="AB62" s="31">
        <f t="shared" si="31"/>
        <v>0.20928138796839851</v>
      </c>
      <c r="AC62" s="37">
        <f t="shared" si="30"/>
        <v>0.18291043126683149</v>
      </c>
      <c r="BA62" s="58">
        <v>-0.56980657866314322</v>
      </c>
    </row>
    <row r="63" spans="1:53" x14ac:dyDescent="0.25">
      <c r="A63" s="28">
        <v>50</v>
      </c>
      <c r="B63" s="51">
        <f t="shared" si="32"/>
        <v>1.3607484094380768</v>
      </c>
      <c r="C63" s="30">
        <f t="shared" si="2"/>
        <v>0.38059494237503699</v>
      </c>
      <c r="D63" s="30">
        <f t="shared" si="3"/>
        <v>0.38059494237503699</v>
      </c>
      <c r="E63" s="30">
        <f t="shared" si="4"/>
        <v>0.14485251016145773</v>
      </c>
      <c r="F63" s="31">
        <f t="shared" si="6"/>
        <v>0.74287618562141267</v>
      </c>
      <c r="G63" s="37">
        <f t="shared" si="5"/>
        <v>-9.0306533257181534E-2</v>
      </c>
      <c r="H63" s="31">
        <f t="shared" si="8"/>
        <v>1.667443733768659</v>
      </c>
      <c r="I63" s="37">
        <f t="shared" si="7"/>
        <v>0.2615791994517489</v>
      </c>
      <c r="J63" s="31">
        <f t="shared" si="10"/>
        <v>0.55558949905968591</v>
      </c>
      <c r="K63" s="37">
        <f t="shared" si="9"/>
        <v>-0.16158689893675354</v>
      </c>
      <c r="L63" s="31">
        <f t="shared" si="12"/>
        <v>1.0438204672994329</v>
      </c>
      <c r="M63" s="37">
        <f t="shared" si="11"/>
        <v>2.4231338286161478E-2</v>
      </c>
      <c r="N63" s="31">
        <f t="shared" si="14"/>
        <v>0.18431587999696136</v>
      </c>
      <c r="O63" s="37">
        <f t="shared" si="13"/>
        <v>-0.30289176058930267</v>
      </c>
      <c r="P63" s="31">
        <f t="shared" si="16"/>
        <v>0.44607372660277633</v>
      </c>
      <c r="Q63" s="37">
        <f t="shared" si="15"/>
        <v>-0.20326804804414872</v>
      </c>
      <c r="R63" s="31">
        <f t="shared" si="18"/>
        <v>2.0243047479475997</v>
      </c>
      <c r="S63" s="37">
        <f t="shared" si="17"/>
        <v>0.39739869657908011</v>
      </c>
      <c r="T63" s="31">
        <f t="shared" si="23"/>
        <v>0.77436333662490975</v>
      </c>
      <c r="U63" s="37">
        <f t="shared" si="19"/>
        <v>-7.8322682835451476E-2</v>
      </c>
      <c r="V63" s="31">
        <f t="shared" si="25"/>
        <v>0.57807201641167805</v>
      </c>
      <c r="W63" s="37">
        <f t="shared" si="24"/>
        <v>-0.15303016654072632</v>
      </c>
      <c r="X63" s="31">
        <f t="shared" si="27"/>
        <v>0.3841989225170766</v>
      </c>
      <c r="Y63" s="37">
        <f t="shared" si="26"/>
        <v>-0.22681728553961233</v>
      </c>
      <c r="Z63" s="31">
        <f t="shared" si="29"/>
        <v>1.1332394370618022</v>
      </c>
      <c r="AA63" s="37">
        <f t="shared" si="28"/>
        <v>5.8263745930105595E-2</v>
      </c>
      <c r="AB63" s="31">
        <f t="shared" si="31"/>
        <v>0.83897912392602092</v>
      </c>
      <c r="AC63" s="37">
        <f t="shared" si="30"/>
        <v>-5.3730240991067421E-2</v>
      </c>
      <c r="BA63" s="58">
        <v>0.55475244549928759</v>
      </c>
    </row>
    <row r="64" spans="1:53" x14ac:dyDescent="0.25">
      <c r="A64" s="28">
        <v>51</v>
      </c>
      <c r="B64" s="51">
        <f t="shared" si="32"/>
        <v>1.1709939637797149</v>
      </c>
      <c r="C64" s="30">
        <f t="shared" si="2"/>
        <v>0.19084049671667502</v>
      </c>
      <c r="D64" s="30">
        <f t="shared" si="3"/>
        <v>0.19084049671667502</v>
      </c>
      <c r="E64" s="30">
        <f t="shared" si="4"/>
        <v>3.642009518706725E-2</v>
      </c>
      <c r="F64" s="31">
        <f t="shared" si="6"/>
        <v>1.3607484094380768</v>
      </c>
      <c r="G64" s="37">
        <f t="shared" si="5"/>
        <v>7.2632927850706366E-2</v>
      </c>
      <c r="H64" s="31">
        <f t="shared" si="8"/>
        <v>0.74287618562141267</v>
      </c>
      <c r="I64" s="37">
        <f t="shared" si="7"/>
        <v>-4.528211424990243E-2</v>
      </c>
      <c r="J64" s="31">
        <f t="shared" si="10"/>
        <v>1.667443733768659</v>
      </c>
      <c r="K64" s="37">
        <f t="shared" si="9"/>
        <v>0.13116281588663639</v>
      </c>
      <c r="L64" s="31">
        <f t="shared" si="12"/>
        <v>0.55558949905968591</v>
      </c>
      <c r="M64" s="37">
        <f t="shared" si="11"/>
        <v>-8.1023998541762593E-2</v>
      </c>
      <c r="N64" s="31">
        <f t="shared" si="14"/>
        <v>1.0438204672994329</v>
      </c>
      <c r="O64" s="37">
        <f t="shared" si="13"/>
        <v>1.2150241949573915E-2</v>
      </c>
      <c r="P64" s="31">
        <f t="shared" si="16"/>
        <v>0.18431587999696136</v>
      </c>
      <c r="Q64" s="37">
        <f t="shared" si="15"/>
        <v>-0.15187804042149053</v>
      </c>
      <c r="R64" s="31">
        <f t="shared" si="18"/>
        <v>0.44607372660277633</v>
      </c>
      <c r="S64" s="37">
        <f t="shared" si="17"/>
        <v>-0.10192404295574957</v>
      </c>
      <c r="T64" s="31">
        <f t="shared" si="23"/>
        <v>2.0243047479475997</v>
      </c>
      <c r="U64" s="37">
        <f t="shared" si="19"/>
        <v>0.19926634909136187</v>
      </c>
      <c r="V64" s="31">
        <f t="shared" si="25"/>
        <v>0.77436333662490975</v>
      </c>
      <c r="W64" s="37">
        <f t="shared" si="24"/>
        <v>-3.9273090712202093E-2</v>
      </c>
      <c r="X64" s="31">
        <f t="shared" si="27"/>
        <v>0.57807201641167805</v>
      </c>
      <c r="Y64" s="37">
        <f t="shared" si="26"/>
        <v>-7.673342376286714E-2</v>
      </c>
      <c r="Z64" s="31">
        <f t="shared" si="29"/>
        <v>0.3841989225170766</v>
      </c>
      <c r="AA64" s="37">
        <f t="shared" si="28"/>
        <v>-0.11373226130171146</v>
      </c>
      <c r="AB64" s="31">
        <f t="shared" si="31"/>
        <v>1.1332394370618022</v>
      </c>
      <c r="AC64" s="37">
        <f t="shared" si="30"/>
        <v>2.9215002554917817E-2</v>
      </c>
      <c r="BA64" s="58">
        <v>0.26770030899728864</v>
      </c>
    </row>
    <row r="65" spans="1:53" x14ac:dyDescent="0.25">
      <c r="A65" s="28">
        <v>52</v>
      </c>
      <c r="B65" s="51">
        <f t="shared" si="32"/>
        <v>1.2901078187074224</v>
      </c>
      <c r="C65" s="30">
        <f t="shared" si="2"/>
        <v>0.30995435164438256</v>
      </c>
      <c r="D65" s="30">
        <f t="shared" si="3"/>
        <v>0.30995435164438256</v>
      </c>
      <c r="E65" s="30">
        <f t="shared" si="4"/>
        <v>9.6071700103289553E-2</v>
      </c>
      <c r="F65" s="31">
        <f t="shared" si="6"/>
        <v>1.1709939637797149</v>
      </c>
      <c r="G65" s="37">
        <f t="shared" si="5"/>
        <v>5.9151842427308927E-2</v>
      </c>
      <c r="H65" s="31">
        <f t="shared" si="8"/>
        <v>1.3607484094380768</v>
      </c>
      <c r="I65" s="37">
        <f t="shared" si="7"/>
        <v>0.11796705860298573</v>
      </c>
      <c r="J65" s="31">
        <f t="shared" si="10"/>
        <v>0.74287618562141267</v>
      </c>
      <c r="K65" s="37">
        <f t="shared" si="9"/>
        <v>-7.3545125929181249E-2</v>
      </c>
      <c r="L65" s="31">
        <f t="shared" si="12"/>
        <v>1.667443733768659</v>
      </c>
      <c r="M65" s="37">
        <f t="shared" si="11"/>
        <v>0.21302860900823495</v>
      </c>
      <c r="N65" s="31">
        <f t="shared" si="14"/>
        <v>0.55558949905968591</v>
      </c>
      <c r="O65" s="37">
        <f t="shared" si="13"/>
        <v>-0.13159544943404597</v>
      </c>
      <c r="P65" s="31">
        <f t="shared" si="16"/>
        <v>1.0438204672994329</v>
      </c>
      <c r="Q65" s="37">
        <f t="shared" si="15"/>
        <v>1.9733863779413958E-2</v>
      </c>
      <c r="R65" s="31">
        <f t="shared" si="18"/>
        <v>0.18431587999696136</v>
      </c>
      <c r="S65" s="37">
        <f t="shared" si="17"/>
        <v>-0.24667332331329622</v>
      </c>
      <c r="T65" s="31">
        <f t="shared" si="23"/>
        <v>0.44607372660277633</v>
      </c>
      <c r="U65" s="37">
        <f t="shared" si="19"/>
        <v>-0.16554033968076109</v>
      </c>
      <c r="V65" s="31">
        <f t="shared" si="25"/>
        <v>2.0243047479475997</v>
      </c>
      <c r="W65" s="37">
        <f t="shared" si="24"/>
        <v>0.32363923328522537</v>
      </c>
      <c r="X65" s="31">
        <f t="shared" si="27"/>
        <v>0.77436333662490975</v>
      </c>
      <c r="Y65" s="37">
        <f t="shared" si="26"/>
        <v>-6.3785546454763531E-2</v>
      </c>
      <c r="Z65" s="31">
        <f t="shared" si="29"/>
        <v>0.57807201641167805</v>
      </c>
      <c r="AA65" s="37">
        <f t="shared" si="28"/>
        <v>-0.12462689534487566</v>
      </c>
      <c r="AB65" s="31">
        <f t="shared" si="31"/>
        <v>0.3841989225170766</v>
      </c>
      <c r="AC65" s="37">
        <f t="shared" si="30"/>
        <v>-0.18471870446426736</v>
      </c>
      <c r="BA65" s="58">
        <v>0.44414079647103727</v>
      </c>
    </row>
    <row r="66" spans="1:53" x14ac:dyDescent="0.25">
      <c r="A66" s="28">
        <v>53</v>
      </c>
      <c r="B66" s="51">
        <f t="shared" si="32"/>
        <v>0.80929371745821665</v>
      </c>
      <c r="C66" s="30">
        <f t="shared" si="2"/>
        <v>0.1708597496048232</v>
      </c>
      <c r="D66" s="30">
        <f t="shared" si="3"/>
        <v>-0.1708597496048232</v>
      </c>
      <c r="E66" s="30">
        <f t="shared" si="4"/>
        <v>2.919305403502288E-2</v>
      </c>
      <c r="F66" s="31">
        <f t="shared" si="6"/>
        <v>1.2901078187074224</v>
      </c>
      <c r="G66" s="37">
        <f t="shared" si="5"/>
        <v>-5.2958722910884527E-2</v>
      </c>
      <c r="H66" s="31">
        <f t="shared" si="8"/>
        <v>1.1709939637797149</v>
      </c>
      <c r="I66" s="37">
        <f t="shared" si="7"/>
        <v>-3.2606959483471178E-2</v>
      </c>
      <c r="J66" s="31">
        <f t="shared" si="10"/>
        <v>1.3607484094380768</v>
      </c>
      <c r="K66" s="37">
        <f t="shared" si="9"/>
        <v>-6.5028356555060937E-2</v>
      </c>
      <c r="L66" s="31">
        <f t="shared" si="12"/>
        <v>0.74287618562141267</v>
      </c>
      <c r="M66" s="37">
        <f t="shared" si="11"/>
        <v>4.0541136894029585E-2</v>
      </c>
      <c r="N66" s="31">
        <f t="shared" si="14"/>
        <v>1.667443733768659</v>
      </c>
      <c r="O66" s="37">
        <f t="shared" si="13"/>
        <v>-0.11743024287515423</v>
      </c>
      <c r="P66" s="31">
        <f t="shared" si="16"/>
        <v>0.55558949905968591</v>
      </c>
      <c r="Q66" s="37">
        <f t="shared" si="15"/>
        <v>7.2540893264283215E-2</v>
      </c>
      <c r="R66" s="31">
        <f t="shared" si="18"/>
        <v>1.0438204672994329</v>
      </c>
      <c r="S66" s="37">
        <f t="shared" si="17"/>
        <v>-1.0878127718480336E-2</v>
      </c>
      <c r="T66" s="31">
        <f t="shared" si="23"/>
        <v>0.18431587999696136</v>
      </c>
      <c r="U66" s="37">
        <f t="shared" si="19"/>
        <v>0.13597661085221685</v>
      </c>
      <c r="V66" s="31">
        <f t="shared" si="25"/>
        <v>0.44607372660277633</v>
      </c>
      <c r="W66" s="37">
        <f t="shared" si="24"/>
        <v>9.1252730724049588E-2</v>
      </c>
      <c r="X66" s="31">
        <f t="shared" si="27"/>
        <v>2.0243047479475997</v>
      </c>
      <c r="Y66" s="37">
        <f t="shared" si="26"/>
        <v>-0.17840342640149132</v>
      </c>
      <c r="Z66" s="31">
        <f t="shared" si="29"/>
        <v>0.77436333662490975</v>
      </c>
      <c r="AA66" s="37">
        <f t="shared" si="28"/>
        <v>3.5161250157802817E-2</v>
      </c>
      <c r="AB66" s="31">
        <f t="shared" si="31"/>
        <v>0.57807201641167805</v>
      </c>
      <c r="AC66" s="37">
        <f t="shared" si="30"/>
        <v>6.8699535979035747E-2</v>
      </c>
      <c r="BA66" s="58">
        <v>-0.49851196146153809</v>
      </c>
    </row>
    <row r="67" spans="1:53" x14ac:dyDescent="0.25">
      <c r="A67" s="28">
        <v>54</v>
      </c>
      <c r="B67" s="51">
        <f t="shared" si="32"/>
        <v>0.86577676956234451</v>
      </c>
      <c r="C67" s="30">
        <f t="shared" si="2"/>
        <v>0.11437669750069535</v>
      </c>
      <c r="D67" s="30">
        <f t="shared" si="3"/>
        <v>-0.11437669750069535</v>
      </c>
      <c r="E67" s="30">
        <f t="shared" si="4"/>
        <v>1.3082028931165569E-2</v>
      </c>
      <c r="F67" s="31">
        <f t="shared" si="6"/>
        <v>0.80929371745821665</v>
      </c>
      <c r="G67" s="37">
        <f t="shared" si="5"/>
        <v>1.9542373895595416E-2</v>
      </c>
      <c r="H67" s="31">
        <f t="shared" si="8"/>
        <v>1.2901078187074224</v>
      </c>
      <c r="I67" s="37">
        <f t="shared" si="7"/>
        <v>-3.5451555117053696E-2</v>
      </c>
      <c r="J67" s="31">
        <f t="shared" si="10"/>
        <v>1.1709939637797149</v>
      </c>
      <c r="K67" s="37">
        <f t="shared" si="9"/>
        <v>-2.1827705763845583E-2</v>
      </c>
      <c r="L67" s="31">
        <f t="shared" si="12"/>
        <v>1.3607484094380768</v>
      </c>
      <c r="M67" s="37">
        <f t="shared" si="11"/>
        <v>-4.3531192594324183E-2</v>
      </c>
      <c r="N67" s="31">
        <f t="shared" si="14"/>
        <v>0.74287618562141267</v>
      </c>
      <c r="O67" s="37">
        <f t="shared" si="13"/>
        <v>2.7138991843236347E-2</v>
      </c>
      <c r="P67" s="31">
        <f t="shared" si="16"/>
        <v>1.667443733768659</v>
      </c>
      <c r="Q67" s="37">
        <f t="shared" si="15"/>
        <v>-7.8609990930160828E-2</v>
      </c>
      <c r="R67" s="31">
        <f t="shared" si="18"/>
        <v>0.55558949905968591</v>
      </c>
      <c r="S67" s="37">
        <f t="shared" si="17"/>
        <v>4.8560224538014514E-2</v>
      </c>
      <c r="T67" s="31">
        <f t="shared" si="23"/>
        <v>1.0438204672994329</v>
      </c>
      <c r="U67" s="37">
        <f t="shared" si="19"/>
        <v>-7.2820212268146266E-3</v>
      </c>
      <c r="V67" s="31">
        <f t="shared" si="25"/>
        <v>0.18431587999696136</v>
      </c>
      <c r="W67" s="37">
        <f t="shared" si="24"/>
        <v>9.1025274955540164E-2</v>
      </c>
      <c r="X67" s="31">
        <f t="shared" si="27"/>
        <v>0.44607372660277633</v>
      </c>
      <c r="Y67" s="37">
        <f t="shared" si="26"/>
        <v>6.1086276915873441E-2</v>
      </c>
      <c r="Z67" s="31">
        <f t="shared" si="29"/>
        <v>2.0243047479475997</v>
      </c>
      <c r="AA67" s="37">
        <f t="shared" si="28"/>
        <v>-0.11942657519869689</v>
      </c>
      <c r="AB67" s="31">
        <f t="shared" si="31"/>
        <v>0.77436333662490975</v>
      </c>
      <c r="AC67" s="37">
        <f t="shared" si="30"/>
        <v>2.3537595497750644E-2</v>
      </c>
      <c r="BA67" s="58">
        <v>-0.3974572427460531</v>
      </c>
    </row>
    <row r="68" spans="1:53" x14ac:dyDescent="0.25">
      <c r="A68" s="28">
        <v>55</v>
      </c>
      <c r="B68" s="51">
        <f t="shared" si="32"/>
        <v>1.4920975854048235</v>
      </c>
      <c r="C68" s="30">
        <f t="shared" si="2"/>
        <v>0.51194411834178366</v>
      </c>
      <c r="D68" s="30">
        <f t="shared" si="3"/>
        <v>0.51194411834178366</v>
      </c>
      <c r="E68" s="30">
        <f t="shared" si="4"/>
        <v>0.26208678030474619</v>
      </c>
      <c r="F68" s="31">
        <f t="shared" si="6"/>
        <v>0.86577676956234451</v>
      </c>
      <c r="G68" s="37">
        <f t="shared" si="5"/>
        <v>-5.8554477560838369E-2</v>
      </c>
      <c r="H68" s="31">
        <f t="shared" si="8"/>
        <v>0.80929371745821665</v>
      </c>
      <c r="I68" s="37">
        <f t="shared" si="7"/>
        <v>-8.7470643871539133E-2</v>
      </c>
      <c r="J68" s="31">
        <f t="shared" si="10"/>
        <v>1.2901078187074224</v>
      </c>
      <c r="K68" s="37">
        <f t="shared" si="9"/>
        <v>0.15867930727878263</v>
      </c>
      <c r="L68" s="31">
        <f t="shared" si="12"/>
        <v>1.1709939637797149</v>
      </c>
      <c r="M68" s="37">
        <f t="shared" si="11"/>
        <v>9.7699669835526248E-2</v>
      </c>
      <c r="N68" s="31">
        <f t="shared" si="14"/>
        <v>1.3607484094380768</v>
      </c>
      <c r="O68" s="37">
        <f t="shared" si="13"/>
        <v>0.19484334221953026</v>
      </c>
      <c r="P68" s="31">
        <f t="shared" si="16"/>
        <v>0.74287618562141267</v>
      </c>
      <c r="Q68" s="37">
        <f t="shared" si="15"/>
        <v>-0.1214727086501691</v>
      </c>
      <c r="R68" s="31">
        <f t="shared" si="18"/>
        <v>1.667443733768659</v>
      </c>
      <c r="S68" s="37">
        <f t="shared" si="17"/>
        <v>0.35185420963349751</v>
      </c>
      <c r="T68" s="31">
        <f t="shared" si="23"/>
        <v>0.55558949905968591</v>
      </c>
      <c r="U68" s="37">
        <f t="shared" si="19"/>
        <v>-0.21735302627916628</v>
      </c>
      <c r="V68" s="31">
        <f t="shared" si="25"/>
        <v>1.0438204672994329</v>
      </c>
      <c r="W68" s="37">
        <f t="shared" si="24"/>
        <v>3.2593946303486367E-2</v>
      </c>
      <c r="X68" s="31">
        <f t="shared" si="27"/>
        <v>0.18431587999696136</v>
      </c>
      <c r="Y68" s="37">
        <f t="shared" si="26"/>
        <v>-0.4074243718537961</v>
      </c>
      <c r="Z68" s="31">
        <f t="shared" si="29"/>
        <v>0.44607372660277633</v>
      </c>
      <c r="AA68" s="37">
        <f t="shared" si="28"/>
        <v>-0.27341898185413827</v>
      </c>
      <c r="AB68" s="31">
        <f t="shared" si="31"/>
        <v>2.0243047479475997</v>
      </c>
      <c r="AC68" s="37">
        <f t="shared" si="30"/>
        <v>0.53454710690789009</v>
      </c>
      <c r="BA68" s="58">
        <v>0.90326579906382554</v>
      </c>
    </row>
    <row r="69" spans="1:53" x14ac:dyDescent="0.25">
      <c r="A69" s="28">
        <v>56</v>
      </c>
      <c r="B69" s="51">
        <f t="shared" si="32"/>
        <v>1.3556107923092191</v>
      </c>
      <c r="C69" s="30">
        <f t="shared" si="2"/>
        <v>0.37545732524617925</v>
      </c>
      <c r="D69" s="30">
        <f t="shared" si="3"/>
        <v>0.37545732524617925</v>
      </c>
      <c r="E69" s="30">
        <f t="shared" si="4"/>
        <v>0.14096820308101524</v>
      </c>
      <c r="F69" s="31">
        <f t="shared" si="6"/>
        <v>1.4920975854048235</v>
      </c>
      <c r="G69" s="37">
        <f t="shared" si="5"/>
        <v>0.19221316934811955</v>
      </c>
      <c r="H69" s="31">
        <f t="shared" si="8"/>
        <v>0.86577676956234451</v>
      </c>
      <c r="I69" s="37">
        <f t="shared" si="7"/>
        <v>-4.2943568914102427E-2</v>
      </c>
      <c r="J69" s="31">
        <f t="shared" si="10"/>
        <v>0.80929371745821665</v>
      </c>
      <c r="K69" s="37">
        <f t="shared" si="9"/>
        <v>-6.4150544578858854E-2</v>
      </c>
      <c r="L69" s="31">
        <f t="shared" si="12"/>
        <v>1.2901078187074224</v>
      </c>
      <c r="M69" s="37">
        <f t="shared" si="11"/>
        <v>0.11637463181681355</v>
      </c>
      <c r="N69" s="31">
        <f t="shared" si="14"/>
        <v>1.1709939637797149</v>
      </c>
      <c r="O69" s="37">
        <f t="shared" si="13"/>
        <v>7.1652462445895057E-2</v>
      </c>
      <c r="P69" s="31">
        <f t="shared" si="16"/>
        <v>1.3607484094380768</v>
      </c>
      <c r="Q69" s="37">
        <f t="shared" si="15"/>
        <v>0.14289715906635511</v>
      </c>
      <c r="R69" s="31">
        <f t="shared" si="18"/>
        <v>0.74287618562141267</v>
      </c>
      <c r="S69" s="37">
        <f t="shared" si="17"/>
        <v>-8.908749343175823E-2</v>
      </c>
      <c r="T69" s="31">
        <f t="shared" si="23"/>
        <v>1.667443733768659</v>
      </c>
      <c r="U69" s="37">
        <f t="shared" si="19"/>
        <v>0.25804816520502494</v>
      </c>
      <c r="V69" s="31">
        <f t="shared" si="25"/>
        <v>0.55558949905968591</v>
      </c>
      <c r="W69" s="37">
        <f t="shared" si="24"/>
        <v>-0.15940565182244371</v>
      </c>
      <c r="X69" s="31">
        <f t="shared" si="27"/>
        <v>1.0438204672994329</v>
      </c>
      <c r="Y69" s="37">
        <f t="shared" si="26"/>
        <v>2.3904241615203995E-2</v>
      </c>
      <c r="Z69" s="31">
        <f t="shared" si="29"/>
        <v>0.18431587999696136</v>
      </c>
      <c r="AA69" s="37">
        <f t="shared" si="28"/>
        <v>-0.29880305177020317</v>
      </c>
      <c r="AB69" s="31">
        <f t="shared" si="31"/>
        <v>0.44607372660277633</v>
      </c>
      <c r="AC69" s="37">
        <f t="shared" si="30"/>
        <v>-0.20052415082138417</v>
      </c>
      <c r="BA69" s="58">
        <v>0.6246439076622039</v>
      </c>
    </row>
    <row r="70" spans="1:53" x14ac:dyDescent="0.25">
      <c r="A70" s="28">
        <f>A69+1</f>
        <v>57</v>
      </c>
      <c r="B70" s="51">
        <f t="shared" si="32"/>
        <v>1.1378191504315334</v>
      </c>
      <c r="C70" s="30">
        <f t="shared" si="2"/>
        <v>0.15766568336849351</v>
      </c>
      <c r="D70" s="30">
        <f t="shared" si="3"/>
        <v>0.15766568336849351</v>
      </c>
      <c r="E70" s="30">
        <f t="shared" si="4"/>
        <v>2.4858467712054053E-2</v>
      </c>
      <c r="F70" s="31">
        <f t="shared" si="6"/>
        <v>1.3556107923092191</v>
      </c>
      <c r="G70" s="37">
        <f t="shared" si="5"/>
        <v>5.9196735760645582E-2</v>
      </c>
      <c r="H70" s="31">
        <f t="shared" si="8"/>
        <v>1.4920975854048235</v>
      </c>
      <c r="I70" s="37">
        <f t="shared" si="7"/>
        <v>8.0716019264838235E-2</v>
      </c>
      <c r="J70" s="31">
        <f t="shared" si="10"/>
        <v>0.86577676956234451</v>
      </c>
      <c r="K70" s="37">
        <f t="shared" si="9"/>
        <v>-1.8033280172878596E-2</v>
      </c>
      <c r="L70" s="31">
        <f t="shared" si="12"/>
        <v>0.80929371745821665</v>
      </c>
      <c r="M70" s="37">
        <f t="shared" si="11"/>
        <v>-2.693871918161414E-2</v>
      </c>
      <c r="N70" s="31">
        <f t="shared" si="14"/>
        <v>1.2901078187074224</v>
      </c>
      <c r="O70" s="37">
        <f t="shared" si="13"/>
        <v>4.8869164665049918E-2</v>
      </c>
      <c r="P70" s="31">
        <f t="shared" si="16"/>
        <v>1.1709939637797149</v>
      </c>
      <c r="Q70" s="37">
        <f t="shared" si="15"/>
        <v>3.0088997329217309E-2</v>
      </c>
      <c r="R70" s="31">
        <f t="shared" si="18"/>
        <v>1.3607484094380768</v>
      </c>
      <c r="S70" s="37">
        <f t="shared" si="17"/>
        <v>6.0006761676152619E-2</v>
      </c>
      <c r="T70" s="31">
        <f t="shared" si="23"/>
        <v>0.74287618562141267</v>
      </c>
      <c r="U70" s="37">
        <f t="shared" si="19"/>
        <v>-3.7410484726312511E-2</v>
      </c>
      <c r="V70" s="31">
        <f t="shared" si="25"/>
        <v>1.667443733768659</v>
      </c>
      <c r="W70" s="37">
        <f t="shared" si="24"/>
        <v>0.1083620895726556</v>
      </c>
      <c r="X70" s="31">
        <f t="shared" si="27"/>
        <v>0.55558949905968591</v>
      </c>
      <c r="Y70" s="37">
        <f t="shared" si="26"/>
        <v>-6.693916814888802E-2</v>
      </c>
      <c r="Z70" s="31">
        <f t="shared" si="29"/>
        <v>1.0438204672994329</v>
      </c>
      <c r="AA70" s="37">
        <f t="shared" si="28"/>
        <v>1.0038101100292948E-2</v>
      </c>
      <c r="AB70" s="31">
        <f t="shared" si="31"/>
        <v>0.18431587999696136</v>
      </c>
      <c r="AC70" s="37">
        <f t="shared" si="30"/>
        <v>-0.12547627701510622</v>
      </c>
      <c r="BA70" s="58">
        <v>0.12642854232258435</v>
      </c>
    </row>
    <row r="71" spans="1:53" x14ac:dyDescent="0.25">
      <c r="A71" s="28">
        <f t="shared" ref="A71:A113" si="33">A70+1</f>
        <v>58</v>
      </c>
      <c r="B71" s="51">
        <f t="shared" si="32"/>
        <v>1.403865260282213</v>
      </c>
      <c r="C71" s="30">
        <f t="shared" si="2"/>
        <v>0.42371179321917318</v>
      </c>
      <c r="D71" s="30">
        <f t="shared" si="3"/>
        <v>0.42371179321917318</v>
      </c>
      <c r="E71" s="30">
        <f t="shared" si="4"/>
        <v>0.17953168371300737</v>
      </c>
      <c r="F71" s="31">
        <f t="shared" si="6"/>
        <v>1.1378191504315334</v>
      </c>
      <c r="G71" s="37">
        <f t="shared" si="5"/>
        <v>6.6804809429190759E-2</v>
      </c>
      <c r="H71" s="31">
        <f t="shared" si="8"/>
        <v>1.3556107923092191</v>
      </c>
      <c r="I71" s="37">
        <f t="shared" si="7"/>
        <v>0.15908569655733296</v>
      </c>
      <c r="J71" s="31">
        <f t="shared" si="10"/>
        <v>1.4920975854048235</v>
      </c>
      <c r="K71" s="37">
        <f t="shared" si="9"/>
        <v>0.21691676041060576</v>
      </c>
      <c r="L71" s="31">
        <f t="shared" si="12"/>
        <v>0.86577676956234451</v>
      </c>
      <c r="M71" s="37">
        <f t="shared" si="11"/>
        <v>-4.846275560050655E-2</v>
      </c>
      <c r="N71" s="31">
        <f t="shared" si="14"/>
        <v>0.80929371745821665</v>
      </c>
      <c r="O71" s="37">
        <f t="shared" si="13"/>
        <v>-7.2395290894038553E-2</v>
      </c>
      <c r="P71" s="31">
        <f t="shared" si="16"/>
        <v>1.2901078187074224</v>
      </c>
      <c r="Q71" s="37">
        <f t="shared" si="15"/>
        <v>0.13133131415132751</v>
      </c>
      <c r="R71" s="31">
        <f t="shared" si="18"/>
        <v>1.1709939637797149</v>
      </c>
      <c r="S71" s="37">
        <f t="shared" si="17"/>
        <v>8.0861369082660103E-2</v>
      </c>
      <c r="T71" s="31">
        <f t="shared" si="23"/>
        <v>1.3607484094380768</v>
      </c>
      <c r="U71" s="37">
        <f t="shared" si="19"/>
        <v>0.1612625655238748</v>
      </c>
      <c r="V71" s="31">
        <f t="shared" si="25"/>
        <v>0.74287618562141267</v>
      </c>
      <c r="W71" s="37">
        <f t="shared" si="24"/>
        <v>-0.10053718240980229</v>
      </c>
      <c r="X71" s="31">
        <f t="shared" si="27"/>
        <v>1.667443733768659</v>
      </c>
      <c r="Y71" s="37">
        <f t="shared" si="26"/>
        <v>0.29121299136792167</v>
      </c>
      <c r="Z71" s="31">
        <f t="shared" si="29"/>
        <v>0.55558949905968591</v>
      </c>
      <c r="AA71" s="37">
        <f t="shared" si="28"/>
        <v>-0.17989276021894876</v>
      </c>
      <c r="AB71" s="31">
        <f t="shared" si="31"/>
        <v>1.0438204672994329</v>
      </c>
      <c r="AC71" s="37">
        <f t="shared" si="30"/>
        <v>2.6976458839047621E-2</v>
      </c>
      <c r="BA71" s="58">
        <v>0.67216944133350442</v>
      </c>
    </row>
    <row r="72" spans="1:53" x14ac:dyDescent="0.25">
      <c r="A72" s="28">
        <f t="shared" si="33"/>
        <v>59</v>
      </c>
      <c r="B72" s="51">
        <f t="shared" si="32"/>
        <v>1.5481047030629527</v>
      </c>
      <c r="C72" s="30">
        <f t="shared" si="2"/>
        <v>0.56795123599991282</v>
      </c>
      <c r="D72" s="30">
        <f t="shared" si="3"/>
        <v>0.56795123599991282</v>
      </c>
      <c r="E72" s="30">
        <f t="shared" si="4"/>
        <v>0.32256860647382868</v>
      </c>
      <c r="F72" s="31">
        <f t="shared" si="6"/>
        <v>1.403865260282213</v>
      </c>
      <c r="G72" s="37">
        <f t="shared" si="5"/>
        <v>0.24064763666656888</v>
      </c>
      <c r="H72" s="31">
        <f t="shared" si="8"/>
        <v>1.1378191504315334</v>
      </c>
      <c r="I72" s="37">
        <f t="shared" si="7"/>
        <v>8.9546419743906785E-2</v>
      </c>
      <c r="J72" s="31">
        <f t="shared" si="10"/>
        <v>1.3556107923092191</v>
      </c>
      <c r="K72" s="37">
        <f t="shared" si="9"/>
        <v>0.21324145193878877</v>
      </c>
      <c r="L72" s="31">
        <f t="shared" si="12"/>
        <v>1.4920975854048235</v>
      </c>
      <c r="M72" s="37">
        <f t="shared" si="11"/>
        <v>0.29075929477510165</v>
      </c>
      <c r="N72" s="31">
        <f t="shared" si="14"/>
        <v>0.86577676956234451</v>
      </c>
      <c r="O72" s="37">
        <f t="shared" si="13"/>
        <v>-6.4960386715108065E-2</v>
      </c>
      <c r="P72" s="31">
        <f t="shared" si="16"/>
        <v>0.80929371745821665</v>
      </c>
      <c r="Q72" s="37">
        <f t="shared" si="15"/>
        <v>-9.7040005970694954E-2</v>
      </c>
      <c r="R72" s="31">
        <f t="shared" si="18"/>
        <v>1.2901078187074224</v>
      </c>
      <c r="S72" s="37">
        <f t="shared" si="17"/>
        <v>0.17603895711997869</v>
      </c>
      <c r="T72" s="31">
        <f t="shared" si="23"/>
        <v>1.1709939637797149</v>
      </c>
      <c r="U72" s="37">
        <f t="shared" si="19"/>
        <v>0.10838809598907288</v>
      </c>
      <c r="V72" s="31">
        <f t="shared" si="25"/>
        <v>1.3607484094380768</v>
      </c>
      <c r="W72" s="37">
        <f t="shared" si="24"/>
        <v>0.21615936793721785</v>
      </c>
      <c r="X72" s="31">
        <f t="shared" si="27"/>
        <v>0.74287618562141267</v>
      </c>
      <c r="Y72" s="37">
        <f t="shared" si="26"/>
        <v>-0.13476192526947134</v>
      </c>
      <c r="Z72" s="31">
        <f t="shared" si="29"/>
        <v>1.667443733768659</v>
      </c>
      <c r="AA72" s="37">
        <f t="shared" si="28"/>
        <v>0.39034735646616608</v>
      </c>
      <c r="AB72" s="31">
        <f t="shared" si="31"/>
        <v>0.55558949905968591</v>
      </c>
      <c r="AC72" s="37">
        <f t="shared" si="30"/>
        <v>-0.2411316303885323</v>
      </c>
      <c r="BA72" s="58">
        <v>0.98242749108275207</v>
      </c>
    </row>
    <row r="73" spans="1:53" x14ac:dyDescent="0.25">
      <c r="A73" s="28">
        <f t="shared" si="33"/>
        <v>60</v>
      </c>
      <c r="B73" s="51">
        <f t="shared" si="32"/>
        <v>1.119543394006929</v>
      </c>
      <c r="C73" s="30">
        <f t="shared" si="2"/>
        <v>0.13938992694388919</v>
      </c>
      <c r="D73" s="30">
        <f t="shared" si="3"/>
        <v>0.13938992694388919</v>
      </c>
      <c r="E73" s="30">
        <f t="shared" si="4"/>
        <v>1.9429551733422763E-2</v>
      </c>
      <c r="F73" s="31">
        <f t="shared" si="6"/>
        <v>1.5481047030629527</v>
      </c>
      <c r="G73" s="37">
        <f t="shared" si="5"/>
        <v>7.9166681293719413E-2</v>
      </c>
      <c r="H73" s="31">
        <f t="shared" si="8"/>
        <v>1.403865260282213</v>
      </c>
      <c r="I73" s="37">
        <f t="shared" si="7"/>
        <v>5.9061155902084835E-2</v>
      </c>
      <c r="J73" s="31">
        <f t="shared" si="10"/>
        <v>1.1378191504315334</v>
      </c>
      <c r="K73" s="37">
        <f t="shared" si="9"/>
        <v>2.1977008086292674E-2</v>
      </c>
      <c r="L73" s="31">
        <f t="shared" si="12"/>
        <v>1.3556107923092191</v>
      </c>
      <c r="M73" s="37">
        <f t="shared" si="11"/>
        <v>5.2334969136612966E-2</v>
      </c>
      <c r="N73" s="31">
        <f t="shared" si="14"/>
        <v>1.4920975854048235</v>
      </c>
      <c r="O73" s="37">
        <f t="shared" si="13"/>
        <v>7.1359853255014982E-2</v>
      </c>
      <c r="P73" s="31">
        <f t="shared" si="16"/>
        <v>0.86577676956234451</v>
      </c>
      <c r="Q73" s="37">
        <f t="shared" si="15"/>
        <v>-1.5942959508705237E-2</v>
      </c>
      <c r="R73" s="31">
        <f t="shared" si="18"/>
        <v>0.80929371745821665</v>
      </c>
      <c r="S73" s="37">
        <f t="shared" si="17"/>
        <v>-2.3816128015067505E-2</v>
      </c>
      <c r="T73" s="31">
        <f t="shared" si="23"/>
        <v>1.2901078187074224</v>
      </c>
      <c r="U73" s="37">
        <f t="shared" si="19"/>
        <v>4.3204514431651027E-2</v>
      </c>
      <c r="V73" s="31">
        <f t="shared" si="25"/>
        <v>1.1709939637797149</v>
      </c>
      <c r="W73" s="37">
        <f t="shared" si="24"/>
        <v>2.6601242895272856E-2</v>
      </c>
      <c r="X73" s="31">
        <f t="shared" si="27"/>
        <v>1.3607484094380768</v>
      </c>
      <c r="Y73" s="37">
        <f t="shared" si="26"/>
        <v>5.3051101212870121E-2</v>
      </c>
      <c r="Z73" s="31">
        <f t="shared" si="29"/>
        <v>0.74287618562141267</v>
      </c>
      <c r="AA73" s="37">
        <f t="shared" si="28"/>
        <v>-3.3074062925593048E-2</v>
      </c>
      <c r="AB73" s="31">
        <f t="shared" si="31"/>
        <v>1.667443733768659</v>
      </c>
      <c r="AC73" s="37">
        <f t="shared" si="30"/>
        <v>9.5801340065342355E-2</v>
      </c>
      <c r="BA73" s="58">
        <v>9.8700261985636764E-2</v>
      </c>
    </row>
    <row r="74" spans="1:53" x14ac:dyDescent="0.25">
      <c r="A74" s="28">
        <f t="shared" si="33"/>
        <v>61</v>
      </c>
      <c r="B74" s="51">
        <f t="shared" si="32"/>
        <v>1.103096690616842</v>
      </c>
      <c r="C74" s="30">
        <f t="shared" si="2"/>
        <v>0.12294322355380216</v>
      </c>
      <c r="D74" s="30">
        <f t="shared" si="3"/>
        <v>0.12294322355380216</v>
      </c>
      <c r="E74" s="30">
        <f t="shared" si="4"/>
        <v>1.5115036217800174E-2</v>
      </c>
      <c r="F74" s="31">
        <f t="shared" si="6"/>
        <v>1.119543394006929</v>
      </c>
      <c r="G74" s="37">
        <f t="shared" si="5"/>
        <v>1.713704694941072E-2</v>
      </c>
      <c r="H74" s="31">
        <f t="shared" si="8"/>
        <v>1.5481047030629527</v>
      </c>
      <c r="I74" s="37">
        <f t="shared" si="7"/>
        <v>6.9825755775195536E-2</v>
      </c>
      <c r="J74" s="31">
        <f t="shared" si="10"/>
        <v>1.403865260282213</v>
      </c>
      <c r="K74" s="37">
        <f t="shared" si="9"/>
        <v>5.2092493716127203E-2</v>
      </c>
      <c r="L74" s="31">
        <f t="shared" si="12"/>
        <v>1.1378191504315334</v>
      </c>
      <c r="M74" s="37">
        <f t="shared" si="11"/>
        <v>1.9383927357135684E-2</v>
      </c>
      <c r="N74" s="31">
        <f t="shared" si="14"/>
        <v>1.3556107923092191</v>
      </c>
      <c r="O74" s="37">
        <f t="shared" si="13"/>
        <v>4.6159933872653623E-2</v>
      </c>
      <c r="P74" s="31">
        <f t="shared" si="16"/>
        <v>1.4920975854048235</v>
      </c>
      <c r="Q74" s="37">
        <f t="shared" si="15"/>
        <v>6.2940060188348051E-2</v>
      </c>
      <c r="R74" s="31">
        <f t="shared" si="18"/>
        <v>0.86577676956234451</v>
      </c>
      <c r="S74" s="37">
        <f t="shared" si="17"/>
        <v>-1.4061839890173592E-2</v>
      </c>
      <c r="T74" s="31">
        <f t="shared" si="23"/>
        <v>0.80929371745821665</v>
      </c>
      <c r="U74" s="37">
        <f t="shared" si="19"/>
        <v>-2.1006048392012439E-2</v>
      </c>
      <c r="V74" s="31">
        <f t="shared" si="25"/>
        <v>1.2901078187074224</v>
      </c>
      <c r="W74" s="37">
        <f t="shared" si="24"/>
        <v>3.8106787145689131E-2</v>
      </c>
      <c r="X74" s="31">
        <f t="shared" si="27"/>
        <v>1.1709939637797149</v>
      </c>
      <c r="Y74" s="37">
        <f t="shared" si="26"/>
        <v>2.3462545850956824E-2</v>
      </c>
      <c r="Z74" s="31">
        <f t="shared" si="29"/>
        <v>1.3607484094380768</v>
      </c>
      <c r="AA74" s="37">
        <f t="shared" si="28"/>
        <v>4.6791569083860625E-2</v>
      </c>
      <c r="AB74" s="31">
        <f t="shared" si="31"/>
        <v>0.74287618562141267</v>
      </c>
      <c r="AC74" s="37">
        <f t="shared" si="30"/>
        <v>-2.9171633856516405E-2</v>
      </c>
      <c r="BA74" s="58">
        <v>5.1382910927388947E-2</v>
      </c>
    </row>
    <row r="75" spans="1:53" x14ac:dyDescent="0.25">
      <c r="A75" s="28">
        <f t="shared" si="33"/>
        <v>62</v>
      </c>
      <c r="B75" s="51">
        <f t="shared" si="32"/>
        <v>0.67472575608092378</v>
      </c>
      <c r="C75" s="30">
        <f t="shared" si="2"/>
        <v>0.30542771098211607</v>
      </c>
      <c r="D75" s="30">
        <f t="shared" si="3"/>
        <v>-0.30542771098211607</v>
      </c>
      <c r="E75" s="30">
        <f t="shared" si="4"/>
        <v>9.3286086635775034E-2</v>
      </c>
      <c r="F75" s="31">
        <f t="shared" si="6"/>
        <v>1.103096690616842</v>
      </c>
      <c r="G75" s="37">
        <f t="shared" si="5"/>
        <v>-3.7550267350800373E-2</v>
      </c>
      <c r="H75" s="31">
        <f t="shared" si="8"/>
        <v>1.119543394006929</v>
      </c>
      <c r="I75" s="37">
        <f t="shared" si="7"/>
        <v>-4.2573546320436459E-2</v>
      </c>
      <c r="J75" s="31">
        <f t="shared" si="10"/>
        <v>1.5481047030629527</v>
      </c>
      <c r="K75" s="37">
        <f t="shared" si="9"/>
        <v>-0.17346804596091697</v>
      </c>
      <c r="L75" s="31">
        <f t="shared" si="12"/>
        <v>1.403865260282213</v>
      </c>
      <c r="M75" s="37">
        <f t="shared" si="11"/>
        <v>-0.12941332311905976</v>
      </c>
      <c r="N75" s="31">
        <f t="shared" si="14"/>
        <v>1.1378191504315334</v>
      </c>
      <c r="O75" s="37">
        <f t="shared" si="13"/>
        <v>-4.8155468771670061E-2</v>
      </c>
      <c r="P75" s="31">
        <f t="shared" si="16"/>
        <v>1.3556107923092191</v>
      </c>
      <c r="Q75" s="37">
        <f t="shared" si="15"/>
        <v>-0.11467507142140838</v>
      </c>
      <c r="R75" s="31">
        <f t="shared" si="18"/>
        <v>1.4920975854048235</v>
      </c>
      <c r="S75" s="37">
        <f t="shared" si="17"/>
        <v>-0.15636192021588852</v>
      </c>
      <c r="T75" s="31">
        <f t="shared" si="23"/>
        <v>0.86577676956234451</v>
      </c>
      <c r="U75" s="37">
        <f t="shared" si="19"/>
        <v>3.4933812907331295E-2</v>
      </c>
      <c r="V75" s="31">
        <f t="shared" si="25"/>
        <v>0.80929371745821665</v>
      </c>
      <c r="W75" s="37">
        <f t="shared" si="24"/>
        <v>5.2185302220778662E-2</v>
      </c>
      <c r="X75" s="31">
        <f t="shared" si="27"/>
        <v>1.2901078187074224</v>
      </c>
      <c r="Y75" s="37">
        <f t="shared" si="26"/>
        <v>-9.4668648131689653E-2</v>
      </c>
      <c r="Z75" s="31">
        <f t="shared" si="29"/>
        <v>1.1709939637797149</v>
      </c>
      <c r="AA75" s="37">
        <f t="shared" si="28"/>
        <v>-5.8287976074864092E-2</v>
      </c>
      <c r="AB75" s="31">
        <f t="shared" si="31"/>
        <v>1.3607484094380768</v>
      </c>
      <c r="AC75" s="37">
        <f t="shared" si="30"/>
        <v>-0.11624424206097791</v>
      </c>
      <c r="BA75" s="58">
        <v>-0.76250282723884555</v>
      </c>
    </row>
    <row r="76" spans="1:53" x14ac:dyDescent="0.25">
      <c r="A76" s="28">
        <f t="shared" si="33"/>
        <v>63</v>
      </c>
      <c r="B76" s="51">
        <f t="shared" si="32"/>
        <v>1.2334140694375777</v>
      </c>
      <c r="C76" s="30">
        <f t="shared" si="2"/>
        <v>0.25326060237453785</v>
      </c>
      <c r="D76" s="30">
        <f t="shared" si="3"/>
        <v>0.25326060237453785</v>
      </c>
      <c r="E76" s="30">
        <f t="shared" si="4"/>
        <v>6.4140932715113771E-2</v>
      </c>
      <c r="F76" s="31">
        <f t="shared" si="6"/>
        <v>0.67472575608092378</v>
      </c>
      <c r="G76" s="37">
        <f t="shared" si="5"/>
        <v>-7.7352806065206961E-2</v>
      </c>
      <c r="H76" s="31">
        <f t="shared" si="8"/>
        <v>1.103096690616842</v>
      </c>
      <c r="I76" s="37">
        <f t="shared" si="7"/>
        <v>3.1136674855103404E-2</v>
      </c>
      <c r="J76" s="31">
        <f t="shared" si="10"/>
        <v>1.119543394006929</v>
      </c>
      <c r="K76" s="37">
        <f t="shared" si="9"/>
        <v>3.5301976862752202E-2</v>
      </c>
      <c r="L76" s="31">
        <f t="shared" si="12"/>
        <v>1.5481047030629527</v>
      </c>
      <c r="M76" s="37">
        <f t="shared" si="11"/>
        <v>0.14383967214870122</v>
      </c>
      <c r="N76" s="31">
        <f t="shared" si="14"/>
        <v>1.403865260282213</v>
      </c>
      <c r="O76" s="37">
        <f t="shared" si="13"/>
        <v>0.10730950398388342</v>
      </c>
      <c r="P76" s="31">
        <f t="shared" si="16"/>
        <v>1.1378191504315334</v>
      </c>
      <c r="Q76" s="37">
        <f t="shared" si="15"/>
        <v>3.9930505943697819E-2</v>
      </c>
      <c r="R76" s="31">
        <f t="shared" si="18"/>
        <v>1.3556107923092191</v>
      </c>
      <c r="S76" s="37">
        <f t="shared" si="17"/>
        <v>9.5088548357780134E-2</v>
      </c>
      <c r="T76" s="31">
        <f t="shared" si="23"/>
        <v>1.4920975854048235</v>
      </c>
      <c r="U76" s="37">
        <f t="shared" si="19"/>
        <v>0.12965527579334182</v>
      </c>
      <c r="V76" s="31">
        <f t="shared" si="25"/>
        <v>0.86577676956234451</v>
      </c>
      <c r="W76" s="37">
        <f t="shared" si="24"/>
        <v>-2.8967111306636401E-2</v>
      </c>
      <c r="X76" s="31">
        <f t="shared" si="27"/>
        <v>0.80929371745821665</v>
      </c>
      <c r="Y76" s="37">
        <f t="shared" si="26"/>
        <v>-4.3272043106480231E-2</v>
      </c>
      <c r="Z76" s="31">
        <f t="shared" si="29"/>
        <v>1.2901078187074224</v>
      </c>
      <c r="AA76" s="37">
        <f t="shared" si="28"/>
        <v>7.8499225806065651E-2</v>
      </c>
      <c r="AB76" s="31">
        <f t="shared" si="31"/>
        <v>1.1709939637797149</v>
      </c>
      <c r="AC76" s="37">
        <f t="shared" si="30"/>
        <v>4.8332379155921132E-2</v>
      </c>
      <c r="BA76" s="58">
        <v>0.35651846981347091</v>
      </c>
    </row>
    <row r="77" spans="1:53" x14ac:dyDescent="0.25">
      <c r="A77" s="28">
        <f t="shared" si="33"/>
        <v>64</v>
      </c>
      <c r="B77" s="51">
        <f t="shared" si="32"/>
        <v>4.396998088062281E-2</v>
      </c>
      <c r="C77" s="30">
        <f t="shared" si="2"/>
        <v>0.93618348618241709</v>
      </c>
      <c r="D77" s="30">
        <f t="shared" si="3"/>
        <v>-0.93618348618241709</v>
      </c>
      <c r="E77" s="30">
        <f t="shared" si="4"/>
        <v>0.87643951980066392</v>
      </c>
      <c r="F77" s="31">
        <f t="shared" si="6"/>
        <v>1.2334140694375777</v>
      </c>
      <c r="G77" s="37">
        <f t="shared" si="5"/>
        <v>-0.23709839364365379</v>
      </c>
      <c r="H77" s="31">
        <f t="shared" si="8"/>
        <v>0.67472575608092378</v>
      </c>
      <c r="I77" s="37">
        <f t="shared" si="7"/>
        <v>0.28593637924395315</v>
      </c>
      <c r="J77" s="31">
        <f t="shared" si="10"/>
        <v>1.103096690616842</v>
      </c>
      <c r="K77" s="37">
        <f t="shared" si="9"/>
        <v>-0.11509741562910276</v>
      </c>
      <c r="L77" s="31">
        <f t="shared" si="12"/>
        <v>1.119543394006929</v>
      </c>
      <c r="M77" s="37">
        <f t="shared" si="11"/>
        <v>-0.1304945477450426</v>
      </c>
      <c r="N77" s="31">
        <f t="shared" si="14"/>
        <v>1.5481047030629527</v>
      </c>
      <c r="O77" s="37">
        <f t="shared" si="13"/>
        <v>-0.53170656810001105</v>
      </c>
      <c r="P77" s="31">
        <f t="shared" si="16"/>
        <v>1.403865260282213</v>
      </c>
      <c r="Q77" s="37">
        <f t="shared" si="15"/>
        <v>-0.39667198371252899</v>
      </c>
      <c r="R77" s="31">
        <f t="shared" si="18"/>
        <v>1.1378191504315334</v>
      </c>
      <c r="S77" s="37">
        <f t="shared" si="17"/>
        <v>-0.14760400910724938</v>
      </c>
      <c r="T77" s="31">
        <f t="shared" si="23"/>
        <v>1.3556107923092191</v>
      </c>
      <c r="U77" s="37">
        <f t="shared" si="19"/>
        <v>-0.35149694766169376</v>
      </c>
      <c r="V77" s="31">
        <f t="shared" si="25"/>
        <v>1.4920975854048235</v>
      </c>
      <c r="W77" s="37">
        <f t="shared" si="24"/>
        <v>-0.4792736294397949</v>
      </c>
      <c r="X77" s="31">
        <f t="shared" si="27"/>
        <v>0.86577676956234451</v>
      </c>
      <c r="Y77" s="37">
        <f t="shared" si="26"/>
        <v>0.10707757540423272</v>
      </c>
      <c r="Z77" s="31">
        <f t="shared" si="29"/>
        <v>0.80929371745821665</v>
      </c>
      <c r="AA77" s="37">
        <f t="shared" si="28"/>
        <v>0.15995607603329823</v>
      </c>
      <c r="AB77" s="31">
        <f t="shared" si="31"/>
        <v>1.2901078187074224</v>
      </c>
      <c r="AC77" s="37">
        <f t="shared" si="30"/>
        <v>-0.29017414547984888</v>
      </c>
      <c r="BA77" s="58">
        <v>-1.9795326138468468</v>
      </c>
    </row>
    <row r="78" spans="1:53" x14ac:dyDescent="0.25">
      <c r="A78" s="28">
        <f t="shared" si="33"/>
        <v>65</v>
      </c>
      <c r="B78" s="51">
        <f t="shared" ref="B78:B109" si="34">a+(b*BA78)+(_c*B76)</f>
        <v>1.0281816824666314</v>
      </c>
      <c r="C78" s="30">
        <f t="shared" ref="C78:C113" si="35">ABS(B78-$AF$4)</f>
        <v>4.802821540359159E-2</v>
      </c>
      <c r="D78" s="30">
        <f t="shared" ref="D78:D113" si="36">B78-$AF$4</f>
        <v>4.802821540359159E-2</v>
      </c>
      <c r="E78" s="30">
        <f t="shared" ref="E78:E113" si="37">(B78-$AF$4)^2</f>
        <v>2.3067094748537922E-3</v>
      </c>
      <c r="F78" s="31">
        <f t="shared" si="6"/>
        <v>4.396998088062281E-2</v>
      </c>
      <c r="G78" s="37">
        <f t="shared" si="5"/>
        <v>-4.4963222131654441E-2</v>
      </c>
      <c r="H78" s="31">
        <f t="shared" si="8"/>
        <v>1.2334140694375777</v>
      </c>
      <c r="I78" s="37">
        <f t="shared" si="7"/>
        <v>1.2163654764087664E-2</v>
      </c>
      <c r="J78" s="31">
        <f t="shared" si="10"/>
        <v>0.67472575608092378</v>
      </c>
      <c r="K78" s="37">
        <f t="shared" si="9"/>
        <v>-1.4669147893274987E-2</v>
      </c>
      <c r="L78" s="31">
        <f t="shared" si="12"/>
        <v>1.103096690616842</v>
      </c>
      <c r="M78" s="37">
        <f t="shared" si="11"/>
        <v>5.9047436232539255E-3</v>
      </c>
      <c r="N78" s="31">
        <f t="shared" si="14"/>
        <v>1.119543394006929</v>
      </c>
      <c r="O78" s="37">
        <f t="shared" si="13"/>
        <v>6.6946494363520053E-3</v>
      </c>
      <c r="P78" s="31">
        <f t="shared" si="16"/>
        <v>1.5481047030629527</v>
      </c>
      <c r="Q78" s="37">
        <f t="shared" si="15"/>
        <v>2.7277684301339894E-2</v>
      </c>
      <c r="R78" s="31">
        <f t="shared" si="18"/>
        <v>1.403865260282213</v>
      </c>
      <c r="S78" s="37">
        <f t="shared" si="17"/>
        <v>2.0350121273772507E-2</v>
      </c>
      <c r="T78" s="31">
        <f t="shared" si="23"/>
        <v>1.1378191504315334</v>
      </c>
      <c r="U78" s="37">
        <f t="shared" si="19"/>
        <v>7.5724014025764742E-3</v>
      </c>
      <c r="V78" s="31">
        <f t="shared" si="25"/>
        <v>1.3556107923092191</v>
      </c>
      <c r="W78" s="37">
        <f t="shared" si="24"/>
        <v>1.8032545291779844E-2</v>
      </c>
      <c r="X78" s="31">
        <f t="shared" si="27"/>
        <v>1.4920975854048235</v>
      </c>
      <c r="Y78" s="37">
        <f t="shared" si="26"/>
        <v>2.4587762390320969E-2</v>
      </c>
      <c r="Z78" s="31">
        <f t="shared" si="29"/>
        <v>0.86577676956234451</v>
      </c>
      <c r="AA78" s="37">
        <f t="shared" si="28"/>
        <v>-5.4933086647148315E-3</v>
      </c>
      <c r="AB78" s="31">
        <f t="shared" si="31"/>
        <v>0.80929371745821665</v>
      </c>
      <c r="AC78" s="37">
        <f t="shared" si="30"/>
        <v>-8.2060888578241713E-3</v>
      </c>
      <c r="BA78" s="58">
        <v>-6.6978042010494981E-2</v>
      </c>
    </row>
    <row r="79" spans="1:53" x14ac:dyDescent="0.25">
      <c r="A79" s="28">
        <f t="shared" si="33"/>
        <v>66</v>
      </c>
      <c r="B79" s="51">
        <f t="shared" si="34"/>
        <v>-4.7259485747275891E-2</v>
      </c>
      <c r="C79" s="30">
        <f t="shared" si="35"/>
        <v>1.0274129528103157</v>
      </c>
      <c r="D79" s="30">
        <f t="shared" si="36"/>
        <v>-1.0274129528103157</v>
      </c>
      <c r="E79" s="30">
        <f t="shared" si="37"/>
        <v>1.055577375602412</v>
      </c>
      <c r="F79" s="31">
        <f t="shared" si="6"/>
        <v>1.0281816824666314</v>
      </c>
      <c r="G79" s="37">
        <f t="shared" ref="G79:G113" si="38">$D79*(F79-$AF$4)</f>
        <v>-4.9344810606013929E-2</v>
      </c>
      <c r="H79" s="31">
        <f t="shared" si="8"/>
        <v>4.396998088062281E-2</v>
      </c>
      <c r="I79" s="37">
        <f t="shared" si="7"/>
        <v>0.96184703991093257</v>
      </c>
      <c r="J79" s="31">
        <f t="shared" si="10"/>
        <v>1.2334140694375777</v>
      </c>
      <c r="K79" s="37">
        <f t="shared" si="9"/>
        <v>-0.26020322331614321</v>
      </c>
      <c r="L79" s="31">
        <f t="shared" si="12"/>
        <v>0.67472575608092378</v>
      </c>
      <c r="M79" s="37">
        <f t="shared" si="11"/>
        <v>0.31380038641023156</v>
      </c>
      <c r="N79" s="31">
        <f t="shared" si="14"/>
        <v>1.103096690616842</v>
      </c>
      <c r="O79" s="37">
        <f t="shared" si="13"/>
        <v>-0.12631346033943064</v>
      </c>
      <c r="P79" s="31">
        <f t="shared" si="16"/>
        <v>1.119543394006929</v>
      </c>
      <c r="Q79" s="37">
        <f t="shared" si="15"/>
        <v>-0.14321101643343537</v>
      </c>
      <c r="R79" s="31">
        <f t="shared" si="18"/>
        <v>1.5481047030629527</v>
      </c>
      <c r="S79" s="37">
        <f t="shared" si="17"/>
        <v>-0.58352045643093897</v>
      </c>
      <c r="T79" s="31">
        <f t="shared" si="23"/>
        <v>1.403865260282213</v>
      </c>
      <c r="U79" s="37">
        <f t="shared" si="19"/>
        <v>-0.43532698461186464</v>
      </c>
      <c r="V79" s="31">
        <f t="shared" si="25"/>
        <v>1.1378191504315334</v>
      </c>
      <c r="W79" s="37">
        <f t="shared" si="24"/>
        <v>-0.16198776530648021</v>
      </c>
      <c r="X79" s="31">
        <f t="shared" si="27"/>
        <v>1.3556107923092191</v>
      </c>
      <c r="Y79" s="37">
        <f t="shared" si="26"/>
        <v>-0.38574971918544015</v>
      </c>
      <c r="Z79" s="31">
        <f t="shared" si="29"/>
        <v>1.4920975854048235</v>
      </c>
      <c r="AA79" s="37">
        <f t="shared" si="28"/>
        <v>-0.52597801829940571</v>
      </c>
      <c r="AB79" s="31">
        <f t="shared" si="31"/>
        <v>0.86577676956234451</v>
      </c>
      <c r="AC79" s="37">
        <f t="shared" si="30"/>
        <v>0.11751210051188167</v>
      </c>
      <c r="BA79" s="58">
        <v>-2.0989159695826141</v>
      </c>
    </row>
    <row r="80" spans="1:53" x14ac:dyDescent="0.25">
      <c r="A80" s="28">
        <f t="shared" si="33"/>
        <v>67</v>
      </c>
      <c r="B80" s="51">
        <f t="shared" si="34"/>
        <v>0.32172161307753355</v>
      </c>
      <c r="C80" s="30">
        <f t="shared" si="35"/>
        <v>0.6584318539855063</v>
      </c>
      <c r="D80" s="30">
        <f t="shared" si="36"/>
        <v>-0.6584318539855063</v>
      </c>
      <c r="E80" s="30">
        <f t="shared" si="37"/>
        <v>0.43353250634279111</v>
      </c>
      <c r="F80" s="31">
        <f t="shared" ref="F80:F113" si="39">B79</f>
        <v>-4.7259485747275891E-2</v>
      </c>
      <c r="G80" s="37">
        <f t="shared" si="38"/>
        <v>0.67648141532761974</v>
      </c>
      <c r="H80" s="31">
        <f t="shared" si="8"/>
        <v>1.0281816824666314</v>
      </c>
      <c r="I80" s="37">
        <f t="shared" ref="I80:I113" si="40">$D80*(H80-$AF$4)</f>
        <v>-3.1623306911802061E-2</v>
      </c>
      <c r="J80" s="31">
        <f t="shared" si="10"/>
        <v>4.396998088062281E-2</v>
      </c>
      <c r="K80" s="37">
        <f t="shared" si="9"/>
        <v>0.61641302847770352</v>
      </c>
      <c r="L80" s="31">
        <f t="shared" si="12"/>
        <v>1.2334140694375777</v>
      </c>
      <c r="M80" s="37">
        <f t="shared" si="11"/>
        <v>-0.16675484796295306</v>
      </c>
      <c r="N80" s="31">
        <f t="shared" si="14"/>
        <v>0.67472575608092378</v>
      </c>
      <c r="O80" s="37">
        <f t="shared" si="13"/>
        <v>0.20110333400050406</v>
      </c>
      <c r="P80" s="31">
        <f t="shared" si="16"/>
        <v>1.103096690616842</v>
      </c>
      <c r="Q80" s="37">
        <f t="shared" si="15"/>
        <v>-8.0949734619484529E-2</v>
      </c>
      <c r="R80" s="31">
        <f t="shared" si="18"/>
        <v>1.119543394006929</v>
      </c>
      <c r="S80" s="37">
        <f t="shared" si="17"/>
        <v>-9.1778768024569232E-2</v>
      </c>
      <c r="T80" s="31">
        <f t="shared" si="23"/>
        <v>1.5481047030629527</v>
      </c>
      <c r="U80" s="37">
        <f t="shared" si="19"/>
        <v>-0.37395718529278243</v>
      </c>
      <c r="V80" s="31">
        <f t="shared" si="25"/>
        <v>1.403865260282213</v>
      </c>
      <c r="W80" s="37">
        <f t="shared" si="24"/>
        <v>-0.27898534156482369</v>
      </c>
      <c r="X80" s="31">
        <f t="shared" si="27"/>
        <v>1.1378191504315334</v>
      </c>
      <c r="Y80" s="37">
        <f t="shared" si="26"/>
        <v>-0.10381210821020899</v>
      </c>
      <c r="Z80" s="31">
        <f t="shared" si="29"/>
        <v>1.3556107923092191</v>
      </c>
      <c r="AA80" s="37">
        <f t="shared" si="28"/>
        <v>-0.24721306275428104</v>
      </c>
      <c r="AB80" s="31">
        <f t="shared" si="31"/>
        <v>1.4920975854048235</v>
      </c>
      <c r="AC80" s="37">
        <f t="shared" si="30"/>
        <v>-0.33708031497675606</v>
      </c>
      <c r="BA80" s="58">
        <v>-1.459374942091596</v>
      </c>
    </row>
    <row r="81" spans="1:53" x14ac:dyDescent="0.25">
      <c r="A81" s="28">
        <f t="shared" si="33"/>
        <v>68</v>
      </c>
      <c r="B81" s="51">
        <f t="shared" si="34"/>
        <v>1.1905689352331985</v>
      </c>
      <c r="C81" s="30">
        <f t="shared" si="35"/>
        <v>0.21041546817015866</v>
      </c>
      <c r="D81" s="30">
        <f t="shared" si="36"/>
        <v>0.21041546817015866</v>
      </c>
      <c r="E81" s="30">
        <f t="shared" si="37"/>
        <v>4.4274669245267052E-2</v>
      </c>
      <c r="F81" s="31">
        <f t="shared" si="39"/>
        <v>0.32172161307753355</v>
      </c>
      <c r="G81" s="37">
        <f t="shared" si="38"/>
        <v>-0.13854424681450586</v>
      </c>
      <c r="H81" s="31">
        <f t="shared" ref="H81:H113" si="41">B79</f>
        <v>-4.7259485747275891E-2</v>
      </c>
      <c r="I81" s="37">
        <f t="shared" si="40"/>
        <v>-0.21618357746966771</v>
      </c>
      <c r="J81" s="31">
        <f t="shared" si="10"/>
        <v>1.0281816824666314</v>
      </c>
      <c r="K81" s="37">
        <f t="shared" ref="K81:K113" si="42">$D81*(J81-$AF$4)</f>
        <v>1.0105879429523949E-2</v>
      </c>
      <c r="L81" s="31">
        <f t="shared" si="12"/>
        <v>4.396998088062281E-2</v>
      </c>
      <c r="M81" s="37">
        <f t="shared" si="11"/>
        <v>-0.19698748653824455</v>
      </c>
      <c r="N81" s="31">
        <f t="shared" si="14"/>
        <v>1.2334140694375777</v>
      </c>
      <c r="O81" s="37">
        <f t="shared" si="13"/>
        <v>5.3289948217694776E-2</v>
      </c>
      <c r="P81" s="31">
        <f t="shared" si="16"/>
        <v>0.67472575608092378</v>
      </c>
      <c r="Q81" s="37">
        <f t="shared" si="15"/>
        <v>-6.4266714798441857E-2</v>
      </c>
      <c r="R81" s="31">
        <f t="shared" si="18"/>
        <v>1.103096690616842</v>
      </c>
      <c r="S81" s="37">
        <f t="shared" si="17"/>
        <v>2.586915594242176E-2</v>
      </c>
      <c r="T81" s="31">
        <f t="shared" si="23"/>
        <v>1.119543394006929</v>
      </c>
      <c r="U81" s="37">
        <f t="shared" si="19"/>
        <v>2.9329796736102656E-2</v>
      </c>
      <c r="V81" s="31">
        <f t="shared" si="25"/>
        <v>1.5481047030629527</v>
      </c>
      <c r="W81" s="37">
        <f t="shared" si="24"/>
        <v>0.11950572522074192</v>
      </c>
      <c r="X81" s="31">
        <f t="shared" si="27"/>
        <v>1.403865260282213</v>
      </c>
      <c r="Y81" s="37">
        <f t="shared" si="26"/>
        <v>8.9155515339429781E-2</v>
      </c>
      <c r="Z81" s="31">
        <f t="shared" si="29"/>
        <v>1.1378191504315334</v>
      </c>
      <c r="AA81" s="37">
        <f t="shared" si="28"/>
        <v>3.3175298580349559E-2</v>
      </c>
      <c r="AB81" s="31">
        <f t="shared" si="31"/>
        <v>1.3556107923092191</v>
      </c>
      <c r="AC81" s="37">
        <f t="shared" si="30"/>
        <v>7.9002028869590332E-2</v>
      </c>
      <c r="BA81" s="58">
        <v>0.38586381904112471</v>
      </c>
    </row>
    <row r="82" spans="1:53" x14ac:dyDescent="0.25">
      <c r="A82" s="28">
        <f t="shared" si="33"/>
        <v>69</v>
      </c>
      <c r="B82" s="51">
        <f t="shared" si="34"/>
        <v>0.88147052271300486</v>
      </c>
      <c r="C82" s="30">
        <f t="shared" si="35"/>
        <v>9.8682944350034996E-2</v>
      </c>
      <c r="D82" s="30">
        <f t="shared" si="36"/>
        <v>-9.8682944350034996E-2</v>
      </c>
      <c r="E82" s="30">
        <f t="shared" si="37"/>
        <v>9.738323505592103E-3</v>
      </c>
      <c r="F82" s="31">
        <f t="shared" si="39"/>
        <v>1.1905689352331985</v>
      </c>
      <c r="G82" s="37">
        <f t="shared" si="38"/>
        <v>-2.0764417935822326E-2</v>
      </c>
      <c r="H82" s="31">
        <f t="shared" si="41"/>
        <v>0.32172161307753355</v>
      </c>
      <c r="I82" s="37">
        <f t="shared" si="40"/>
        <v>6.497599400514209E-2</v>
      </c>
      <c r="J82" s="31">
        <f t="shared" ref="J82:J113" si="43">B79</f>
        <v>-4.7259485747275891E-2</v>
      </c>
      <c r="K82" s="37">
        <f t="shared" si="42"/>
        <v>0.10138813524668552</v>
      </c>
      <c r="L82" s="31">
        <f t="shared" si="12"/>
        <v>1.0281816824666314</v>
      </c>
      <c r="M82" s="37">
        <f t="shared" ref="M82:M113" si="44">$D82*(L82-$AF$4)</f>
        <v>-4.7395657079041227E-3</v>
      </c>
      <c r="N82" s="31">
        <f t="shared" si="14"/>
        <v>4.396998088062281E-2</v>
      </c>
      <c r="O82" s="37">
        <f t="shared" si="13"/>
        <v>9.2385342868361225E-2</v>
      </c>
      <c r="P82" s="31">
        <f t="shared" si="16"/>
        <v>1.2334140694375777</v>
      </c>
      <c r="Q82" s="37">
        <f t="shared" si="15"/>
        <v>-2.4992501930182858E-2</v>
      </c>
      <c r="R82" s="31">
        <f t="shared" si="18"/>
        <v>0.67472575608092378</v>
      </c>
      <c r="S82" s="37">
        <f t="shared" si="17"/>
        <v>3.0140505805806732E-2</v>
      </c>
      <c r="T82" s="31">
        <f t="shared" si="23"/>
        <v>1.103096690616842</v>
      </c>
      <c r="U82" s="37">
        <f t="shared" si="19"/>
        <v>-1.213239928817377E-2</v>
      </c>
      <c r="V82" s="31">
        <f t="shared" si="25"/>
        <v>1.119543394006929</v>
      </c>
      <c r="W82" s="37">
        <f t="shared" si="24"/>
        <v>-1.3755408403559261E-2</v>
      </c>
      <c r="X82" s="31">
        <f t="shared" si="27"/>
        <v>1.5481047030629527</v>
      </c>
      <c r="Y82" s="37">
        <f t="shared" si="26"/>
        <v>-5.6047100215712992E-2</v>
      </c>
      <c r="Z82" s="31">
        <f t="shared" si="29"/>
        <v>1.403865260282213</v>
      </c>
      <c r="AA82" s="37">
        <f t="shared" si="28"/>
        <v>-4.1813127310701199E-2</v>
      </c>
      <c r="AB82" s="31">
        <f t="shared" si="31"/>
        <v>1.1378191504315334</v>
      </c>
      <c r="AC82" s="37">
        <f t="shared" si="30"/>
        <v>-1.5558913857763283E-2</v>
      </c>
      <c r="BA82" s="58">
        <v>-0.26923111588174381</v>
      </c>
    </row>
    <row r="83" spans="1:53" x14ac:dyDescent="0.25">
      <c r="A83" s="28">
        <f t="shared" si="33"/>
        <v>70</v>
      </c>
      <c r="B83" s="51">
        <f t="shared" si="34"/>
        <v>0.19746431031429312</v>
      </c>
      <c r="C83" s="30">
        <f t="shared" si="35"/>
        <v>0.78268915674874673</v>
      </c>
      <c r="D83" s="30">
        <f t="shared" si="36"/>
        <v>-0.78268915674874673</v>
      </c>
      <c r="E83" s="30">
        <f t="shared" si="37"/>
        <v>0.61260231609206428</v>
      </c>
      <c r="F83" s="31">
        <f t="shared" si="39"/>
        <v>0.88147052271300486</v>
      </c>
      <c r="G83" s="37">
        <f t="shared" si="38"/>
        <v>7.7238070498812386E-2</v>
      </c>
      <c r="H83" s="31">
        <f t="shared" si="41"/>
        <v>1.1905689352331985</v>
      </c>
      <c r="I83" s="37">
        <f t="shared" si="40"/>
        <v>-0.16468990534899425</v>
      </c>
      <c r="J83" s="31">
        <f t="shared" si="43"/>
        <v>0.32172161307753355</v>
      </c>
      <c r="K83" s="37">
        <f t="shared" si="42"/>
        <v>0.51534747257242985</v>
      </c>
      <c r="L83" s="31">
        <f t="shared" ref="L83:L113" si="45">B79</f>
        <v>-4.7259485747275891E-2</v>
      </c>
      <c r="M83" s="37">
        <f t="shared" si="44"/>
        <v>0.80414497766784598</v>
      </c>
      <c r="N83" s="31">
        <f t="shared" si="14"/>
        <v>1.0281816824666314</v>
      </c>
      <c r="O83" s="37">
        <f t="shared" ref="O83:O113" si="46">$D83*(N83-$AF$4)</f>
        <v>-3.7591163414384267E-2</v>
      </c>
      <c r="P83" s="31">
        <f t="shared" si="16"/>
        <v>4.396998088062281E-2</v>
      </c>
      <c r="Q83" s="37">
        <f t="shared" si="15"/>
        <v>0.73274066336221799</v>
      </c>
      <c r="R83" s="31">
        <f t="shared" si="18"/>
        <v>1.2334140694375777</v>
      </c>
      <c r="S83" s="37">
        <f t="shared" si="17"/>
        <v>-0.19822432731020667</v>
      </c>
      <c r="T83" s="31">
        <f t="shared" si="23"/>
        <v>0.67472575608092378</v>
      </c>
      <c r="U83" s="37">
        <f t="shared" si="19"/>
        <v>0.23905495755629236</v>
      </c>
      <c r="V83" s="31">
        <f t="shared" si="25"/>
        <v>1.103096690616842</v>
      </c>
      <c r="W83" s="37">
        <f t="shared" si="24"/>
        <v>-9.622632797129807E-2</v>
      </c>
      <c r="X83" s="31">
        <f t="shared" si="27"/>
        <v>1.119543394006929</v>
      </c>
      <c r="Y83" s="37">
        <f t="shared" si="26"/>
        <v>-0.10909898437898204</v>
      </c>
      <c r="Z83" s="31">
        <f t="shared" si="29"/>
        <v>1.5481047030629527</v>
      </c>
      <c r="AA83" s="37">
        <f t="shared" si="28"/>
        <v>-0.44452927397918018</v>
      </c>
      <c r="AB83" s="31">
        <f t="shared" si="31"/>
        <v>1.403865260282213</v>
      </c>
      <c r="AC83" s="37">
        <f t="shared" si="30"/>
        <v>-0.33163462613921402</v>
      </c>
      <c r="BA83" s="58">
        <v>-1.7241282728947336</v>
      </c>
    </row>
    <row r="84" spans="1:53" x14ac:dyDescent="0.25">
      <c r="A84" s="28">
        <f t="shared" si="33"/>
        <v>71</v>
      </c>
      <c r="B84" s="51">
        <f t="shared" si="34"/>
        <v>0.99457441426409909</v>
      </c>
      <c r="C84" s="30">
        <f t="shared" si="35"/>
        <v>1.4420947201059242E-2</v>
      </c>
      <c r="D84" s="30">
        <f t="shared" si="36"/>
        <v>1.4420947201059242E-2</v>
      </c>
      <c r="E84" s="30">
        <f t="shared" si="37"/>
        <v>2.0796371817573839E-4</v>
      </c>
      <c r="F84" s="31">
        <f t="shared" si="39"/>
        <v>0.19746431031429312</v>
      </c>
      <c r="G84" s="37">
        <f t="shared" si="38"/>
        <v>-1.1287119004315258E-2</v>
      </c>
      <c r="H84" s="31">
        <f t="shared" si="41"/>
        <v>0.88147052271300486</v>
      </c>
      <c r="I84" s="37">
        <f t="shared" si="40"/>
        <v>-1.4231015301169221E-3</v>
      </c>
      <c r="J84" s="31">
        <f t="shared" si="43"/>
        <v>1.1905689352331985</v>
      </c>
      <c r="K84" s="37">
        <f t="shared" si="42"/>
        <v>3.0343903567680197E-3</v>
      </c>
      <c r="L84" s="31">
        <f t="shared" si="45"/>
        <v>0.32172161307753355</v>
      </c>
      <c r="M84" s="37">
        <f t="shared" si="44"/>
        <v>-9.495211001820535E-3</v>
      </c>
      <c r="N84" s="31">
        <f t="shared" ref="N84:N113" si="47">B79</f>
        <v>-4.7259485747275891E-2</v>
      </c>
      <c r="O84" s="37">
        <f t="shared" si="46"/>
        <v>-1.4816267946161935E-2</v>
      </c>
      <c r="P84" s="31">
        <f t="shared" si="16"/>
        <v>1.0281816824666314</v>
      </c>
      <c r="Q84" s="37">
        <f t="shared" ref="Q84:Q113" si="48">$D84*(P84-$AF$4)</f>
        <v>6.926123584962945E-4</v>
      </c>
      <c r="R84" s="31">
        <f t="shared" si="18"/>
        <v>4.396998088062281E-2</v>
      </c>
      <c r="S84" s="37">
        <f t="shared" si="17"/>
        <v>-1.3500652624740211E-2</v>
      </c>
      <c r="T84" s="31">
        <f t="shared" si="23"/>
        <v>1.2334140694375777</v>
      </c>
      <c r="U84" s="37">
        <f t="shared" si="19"/>
        <v>3.6522577749516691E-3</v>
      </c>
      <c r="V84" s="31">
        <f t="shared" si="25"/>
        <v>0.67472575608092378</v>
      </c>
      <c r="W84" s="37">
        <f t="shared" si="24"/>
        <v>-4.4045568938134777E-3</v>
      </c>
      <c r="X84" s="31">
        <f t="shared" si="27"/>
        <v>1.103096690616842</v>
      </c>
      <c r="Y84" s="37">
        <f t="shared" si="26"/>
        <v>1.7729577355974039E-3</v>
      </c>
      <c r="Z84" s="31">
        <f t="shared" si="29"/>
        <v>1.119543394006929</v>
      </c>
      <c r="AA84" s="37">
        <f t="shared" si="28"/>
        <v>2.0101347768173312E-3</v>
      </c>
      <c r="AB84" s="31">
        <f t="shared" si="31"/>
        <v>1.5481047030629527</v>
      </c>
      <c r="AC84" s="37">
        <f t="shared" si="30"/>
        <v>8.1903947871310792E-3</v>
      </c>
      <c r="BA84" s="58">
        <v>-9.8998223743102187E-2</v>
      </c>
    </row>
    <row r="85" spans="1:53" x14ac:dyDescent="0.25">
      <c r="A85" s="28">
        <f t="shared" si="33"/>
        <v>72</v>
      </c>
      <c r="B85" s="51">
        <f t="shared" si="34"/>
        <v>0.96797740990113557</v>
      </c>
      <c r="C85" s="30">
        <f t="shared" si="35"/>
        <v>1.2176057161904286E-2</v>
      </c>
      <c r="D85" s="30">
        <f t="shared" si="36"/>
        <v>-1.2176057161904286E-2</v>
      </c>
      <c r="E85" s="30">
        <f t="shared" si="37"/>
        <v>1.4825636800996065E-4</v>
      </c>
      <c r="F85" s="31">
        <f t="shared" si="39"/>
        <v>0.99457441426409909</v>
      </c>
      <c r="G85" s="37">
        <f t="shared" si="38"/>
        <v>-1.7559027744890095E-4</v>
      </c>
      <c r="H85" s="31">
        <f t="shared" si="41"/>
        <v>0.19746431031429312</v>
      </c>
      <c r="I85" s="37">
        <f t="shared" si="40"/>
        <v>9.5300679125754038E-3</v>
      </c>
      <c r="J85" s="31">
        <f t="shared" si="43"/>
        <v>0.88147052271300486</v>
      </c>
      <c r="K85" s="37">
        <f t="shared" si="42"/>
        <v>1.2015691713110456E-3</v>
      </c>
      <c r="L85" s="31">
        <f t="shared" si="45"/>
        <v>1.1905689352331985</v>
      </c>
      <c r="M85" s="37">
        <f t="shared" si="44"/>
        <v>-2.5620307681887035E-3</v>
      </c>
      <c r="N85" s="31">
        <f t="shared" si="47"/>
        <v>0.32172161307753355</v>
      </c>
      <c r="O85" s="37">
        <f t="shared" si="46"/>
        <v>8.0171038913461404E-3</v>
      </c>
      <c r="P85" s="31">
        <f t="shared" ref="P85:P113" si="49">B79</f>
        <v>-4.7259485747275891E-2</v>
      </c>
      <c r="Q85" s="37">
        <f t="shared" si="48"/>
        <v>1.2509838842299274E-2</v>
      </c>
      <c r="R85" s="31">
        <f t="shared" si="18"/>
        <v>1.0281816824666314</v>
      </c>
      <c r="S85" s="37">
        <f t="shared" ref="S85:S113" si="50">$D85*(R85-$AF$4)</f>
        <v>-5.8479429613838316E-4</v>
      </c>
      <c r="T85" s="31">
        <f t="shared" si="23"/>
        <v>4.396998088062281E-2</v>
      </c>
      <c r="U85" s="37">
        <f t="shared" si="19"/>
        <v>1.1399023641787942E-2</v>
      </c>
      <c r="V85" s="31">
        <f t="shared" si="25"/>
        <v>1.2334140694375777</v>
      </c>
      <c r="W85" s="37">
        <f t="shared" si="24"/>
        <v>-3.083715571370685E-3</v>
      </c>
      <c r="X85" s="31">
        <f t="shared" si="27"/>
        <v>0.67472575608092378</v>
      </c>
      <c r="Y85" s="37">
        <f t="shared" si="26"/>
        <v>3.7189052677478267E-3</v>
      </c>
      <c r="Z85" s="31">
        <f t="shared" si="29"/>
        <v>1.103096690616842</v>
      </c>
      <c r="AA85" s="37">
        <f t="shared" si="28"/>
        <v>-1.4969637176598725E-3</v>
      </c>
      <c r="AB85" s="31">
        <f t="shared" si="31"/>
        <v>1.119543394006929</v>
      </c>
      <c r="AC85" s="37">
        <f t="shared" si="30"/>
        <v>-1.6972197182624571E-3</v>
      </c>
      <c r="BA85" s="58">
        <v>-8.3791611229158042E-2</v>
      </c>
    </row>
    <row r="86" spans="1:53" x14ac:dyDescent="0.25">
      <c r="A86" s="28">
        <f t="shared" si="33"/>
        <v>73</v>
      </c>
      <c r="B86" s="51">
        <f t="shared" si="34"/>
        <v>1.5093908219842029</v>
      </c>
      <c r="C86" s="30">
        <f t="shared" si="35"/>
        <v>0.52923735492116308</v>
      </c>
      <c r="D86" s="30">
        <f t="shared" si="36"/>
        <v>0.52923735492116308</v>
      </c>
      <c r="E86" s="30">
        <f t="shared" si="37"/>
        <v>0.28009217784394913</v>
      </c>
      <c r="F86" s="31">
        <f t="shared" si="39"/>
        <v>0.96797740990113557</v>
      </c>
      <c r="G86" s="37">
        <f t="shared" si="38"/>
        <v>-6.4440242857351079E-3</v>
      </c>
      <c r="H86" s="31">
        <f t="shared" si="41"/>
        <v>0.99457441426409909</v>
      </c>
      <c r="I86" s="37">
        <f t="shared" si="40"/>
        <v>7.6321039521463439E-3</v>
      </c>
      <c r="J86" s="31">
        <f t="shared" si="43"/>
        <v>0.19746431031429312</v>
      </c>
      <c r="K86" s="37">
        <f t="shared" si="42"/>
        <v>-0.41422833904318229</v>
      </c>
      <c r="L86" s="31">
        <f t="shared" si="45"/>
        <v>0.88147052271300486</v>
      </c>
      <c r="M86" s="37">
        <f t="shared" si="44"/>
        <v>-5.2226700443644858E-2</v>
      </c>
      <c r="N86" s="31">
        <f t="shared" si="47"/>
        <v>1.1905689352331985</v>
      </c>
      <c r="O86" s="37">
        <f t="shared" si="46"/>
        <v>0.11135972580887295</v>
      </c>
      <c r="P86" s="31">
        <f t="shared" si="49"/>
        <v>0.32172161307753355</v>
      </c>
      <c r="Q86" s="37">
        <f t="shared" si="48"/>
        <v>-0.34846673279912682</v>
      </c>
      <c r="R86" s="31">
        <f t="shared" ref="R86:R113" si="51">B79</f>
        <v>-4.7259485747275891E-2</v>
      </c>
      <c r="S86" s="37">
        <f t="shared" si="50"/>
        <v>-0.54374531355707323</v>
      </c>
      <c r="T86" s="31">
        <f t="shared" si="23"/>
        <v>1.0281816824666314</v>
      </c>
      <c r="U86" s="37">
        <f t="shared" ref="U86:U113" si="52">$D86*(T86-$AF$4)</f>
        <v>2.5418325681780676E-2</v>
      </c>
      <c r="V86" s="31">
        <f t="shared" si="25"/>
        <v>4.396998088062281E-2</v>
      </c>
      <c r="W86" s="37">
        <f t="shared" si="24"/>
        <v>-0.49546327194805567</v>
      </c>
      <c r="X86" s="31">
        <f t="shared" si="27"/>
        <v>1.2334140694375777</v>
      </c>
      <c r="Y86" s="37">
        <f t="shared" si="26"/>
        <v>0.13403497130644085</v>
      </c>
      <c r="Z86" s="31">
        <f t="shared" si="29"/>
        <v>0.67472575608092378</v>
      </c>
      <c r="AA86" s="37">
        <f t="shared" si="28"/>
        <v>-0.16164375387980059</v>
      </c>
      <c r="AB86" s="31">
        <f t="shared" si="31"/>
        <v>1.103096690616842</v>
      </c>
      <c r="AC86" s="37">
        <f t="shared" si="30"/>
        <v>6.5066146439095487E-2</v>
      </c>
      <c r="BA86" s="58">
        <v>0.91932420254199598</v>
      </c>
    </row>
    <row r="87" spans="1:53" x14ac:dyDescent="0.25">
      <c r="A87" s="28">
        <f t="shared" si="33"/>
        <v>74</v>
      </c>
      <c r="B87" s="51">
        <f t="shared" si="34"/>
        <v>8.4859115844872518E-2</v>
      </c>
      <c r="C87" s="30">
        <f t="shared" si="35"/>
        <v>0.89529435121816736</v>
      </c>
      <c r="D87" s="30">
        <f t="shared" si="36"/>
        <v>-0.89529435121816736</v>
      </c>
      <c r="E87" s="30">
        <f t="shared" si="37"/>
        <v>0.80155197532315925</v>
      </c>
      <c r="F87" s="31">
        <f t="shared" si="39"/>
        <v>1.5093908219842029</v>
      </c>
      <c r="G87" s="37">
        <f t="shared" si="38"/>
        <v>-0.4738232143145617</v>
      </c>
      <c r="H87" s="31">
        <f t="shared" si="41"/>
        <v>0.96797740990113557</v>
      </c>
      <c r="I87" s="37">
        <f t="shared" si="40"/>
        <v>1.0901155197162418E-2</v>
      </c>
      <c r="J87" s="31">
        <f t="shared" si="43"/>
        <v>0.99457441426409909</v>
      </c>
      <c r="K87" s="37">
        <f t="shared" si="42"/>
        <v>-1.291099256832378E-2</v>
      </c>
      <c r="L87" s="31">
        <f t="shared" si="45"/>
        <v>0.19746431031429312</v>
      </c>
      <c r="M87" s="37">
        <f t="shared" si="44"/>
        <v>0.70073718079686365</v>
      </c>
      <c r="N87" s="31">
        <f t="shared" si="47"/>
        <v>0.88147052271300486</v>
      </c>
      <c r="O87" s="37">
        <f t="shared" si="46"/>
        <v>8.8350282638163094E-2</v>
      </c>
      <c r="P87" s="31">
        <f t="shared" si="49"/>
        <v>1.1905689352331985</v>
      </c>
      <c r="Q87" s="37">
        <f t="shared" si="48"/>
        <v>-0.18838378006166914</v>
      </c>
      <c r="R87" s="31">
        <f t="shared" si="51"/>
        <v>0.32172161307753355</v>
      </c>
      <c r="S87" s="37">
        <f t="shared" si="50"/>
        <v>0.58949031953532893</v>
      </c>
      <c r="T87" s="31">
        <f t="shared" ref="T87:T113" si="53">B79</f>
        <v>-4.7259485747275891E-2</v>
      </c>
      <c r="U87" s="37">
        <f t="shared" si="52"/>
        <v>0.9198370130194532</v>
      </c>
      <c r="V87" s="31">
        <f t="shared" si="25"/>
        <v>1.0281816824666314</v>
      </c>
      <c r="W87" s="37">
        <f t="shared" ref="W87:W113" si="54">$D87*(V87-$AF$4)</f>
        <v>-4.2999389949924922E-2</v>
      </c>
      <c r="X87" s="31">
        <f t="shared" si="27"/>
        <v>4.396998088062281E-2</v>
      </c>
      <c r="Y87" s="37">
        <f t="shared" si="26"/>
        <v>0.83815978688284931</v>
      </c>
      <c r="Z87" s="31">
        <f t="shared" si="29"/>
        <v>1.2334140694375777</v>
      </c>
      <c r="AA87" s="37">
        <f t="shared" si="28"/>
        <v>-0.22674278669203413</v>
      </c>
      <c r="AB87" s="31">
        <f t="shared" si="31"/>
        <v>0.67472575608092378</v>
      </c>
      <c r="AC87" s="37">
        <f t="shared" si="30"/>
        <v>0.27344770434778354</v>
      </c>
      <c r="BA87" s="58">
        <v>-1.9270795093003685</v>
      </c>
    </row>
    <row r="88" spans="1:53" x14ac:dyDescent="0.25">
      <c r="A88" s="28">
        <f t="shared" si="33"/>
        <v>75</v>
      </c>
      <c r="B88" s="51">
        <f t="shared" si="34"/>
        <v>1.1258990704136496</v>
      </c>
      <c r="C88" s="30">
        <f t="shared" si="35"/>
        <v>0.14574560335060971</v>
      </c>
      <c r="D88" s="30">
        <f t="shared" si="36"/>
        <v>0.14574560335060971</v>
      </c>
      <c r="E88" s="30">
        <f t="shared" si="37"/>
        <v>2.1241780896033256E-2</v>
      </c>
      <c r="F88" s="31">
        <f t="shared" si="39"/>
        <v>8.4859115844872518E-2</v>
      </c>
      <c r="G88" s="37">
        <f t="shared" si="38"/>
        <v>-0.13048521539468447</v>
      </c>
      <c r="H88" s="31">
        <f t="shared" si="41"/>
        <v>1.5093908219842029</v>
      </c>
      <c r="I88" s="37">
        <f t="shared" si="40"/>
        <v>7.7134017608665686E-2</v>
      </c>
      <c r="J88" s="31">
        <f t="shared" si="43"/>
        <v>0.96797740990113557</v>
      </c>
      <c r="K88" s="37">
        <f t="shared" si="42"/>
        <v>-1.7746067974932526E-3</v>
      </c>
      <c r="L88" s="31">
        <f t="shared" si="45"/>
        <v>0.99457441426409909</v>
      </c>
      <c r="M88" s="37">
        <f t="shared" si="44"/>
        <v>2.1017896507056657E-3</v>
      </c>
      <c r="N88" s="31">
        <f t="shared" si="47"/>
        <v>0.19746431031429312</v>
      </c>
      <c r="O88" s="37">
        <f t="shared" si="46"/>
        <v>-0.11407350338632603</v>
      </c>
      <c r="P88" s="31">
        <f t="shared" si="49"/>
        <v>0.88147052271300486</v>
      </c>
      <c r="Q88" s="37">
        <f t="shared" si="48"/>
        <v>-1.4382605264710493E-2</v>
      </c>
      <c r="R88" s="31">
        <f t="shared" si="51"/>
        <v>1.1905689352331985</v>
      </c>
      <c r="S88" s="37">
        <f t="shared" si="50"/>
        <v>3.0667129362760788E-2</v>
      </c>
      <c r="T88" s="31">
        <f t="shared" si="53"/>
        <v>0.32172161307753355</v>
      </c>
      <c r="U88" s="37">
        <f t="shared" si="52"/>
        <v>-9.5963547824378173E-2</v>
      </c>
      <c r="V88" s="31">
        <f t="shared" ref="V88:V113" si="55">B79</f>
        <v>-4.7259485747275891E-2</v>
      </c>
      <c r="W88" s="37">
        <f t="shared" si="54"/>
        <v>-0.14974092069757097</v>
      </c>
      <c r="X88" s="31">
        <f t="shared" si="27"/>
        <v>1.0281816824666314</v>
      </c>
      <c r="Y88" s="37">
        <f t="shared" ref="Y88:Y113" si="56">$D88*(X88-$AF$4)</f>
        <v>6.9999012318495034E-3</v>
      </c>
      <c r="Z88" s="31">
        <f t="shared" si="29"/>
        <v>4.396998088062281E-2</v>
      </c>
      <c r="AA88" s="37">
        <f t="shared" si="28"/>
        <v>-0.13644462704053356</v>
      </c>
      <c r="AB88" s="31">
        <f t="shared" si="31"/>
        <v>1.2334140694375777</v>
      </c>
      <c r="AC88" s="37">
        <f t="shared" si="30"/>
        <v>3.6911619298015876E-2</v>
      </c>
      <c r="BA88" s="58">
        <v>0.10085905862887876</v>
      </c>
    </row>
    <row r="89" spans="1:53" x14ac:dyDescent="0.25">
      <c r="A89" s="28">
        <f t="shared" si="33"/>
        <v>76</v>
      </c>
      <c r="B89" s="51">
        <f t="shared" si="34"/>
        <v>1.9564584566032888</v>
      </c>
      <c r="C89" s="30">
        <f t="shared" si="35"/>
        <v>0.97630498954024891</v>
      </c>
      <c r="D89" s="30">
        <f t="shared" si="36"/>
        <v>0.97630498954024891</v>
      </c>
      <c r="E89" s="30">
        <f t="shared" si="37"/>
        <v>0.95317143260118553</v>
      </c>
      <c r="F89" s="31">
        <f t="shared" si="39"/>
        <v>1.1258990704136496</v>
      </c>
      <c r="G89" s="37">
        <f t="shared" si="38"/>
        <v>0.14229215975475429</v>
      </c>
      <c r="H89" s="31">
        <f t="shared" si="41"/>
        <v>8.4859115844872518E-2</v>
      </c>
      <c r="I89" s="37">
        <f t="shared" si="40"/>
        <v>-0.87408034220149677</v>
      </c>
      <c r="J89" s="31">
        <f t="shared" si="43"/>
        <v>1.5093908219842029</v>
      </c>
      <c r="K89" s="37">
        <f t="shared" si="42"/>
        <v>0.51669707026061518</v>
      </c>
      <c r="L89" s="31">
        <f t="shared" si="45"/>
        <v>0.96797740990113557</v>
      </c>
      <c r="M89" s="37">
        <f t="shared" si="44"/>
        <v>-1.1887545360094436E-2</v>
      </c>
      <c r="N89" s="31">
        <f t="shared" si="47"/>
        <v>0.99457441426409909</v>
      </c>
      <c r="O89" s="37">
        <f t="shared" si="46"/>
        <v>1.4079242706290625E-2</v>
      </c>
      <c r="P89" s="31">
        <f t="shared" si="49"/>
        <v>0.19746431031429312</v>
      </c>
      <c r="Q89" s="37">
        <f t="shared" si="48"/>
        <v>-0.76414332899285142</v>
      </c>
      <c r="R89" s="31">
        <f t="shared" si="51"/>
        <v>0.88147052271300486</v>
      </c>
      <c r="S89" s="37">
        <f t="shared" si="50"/>
        <v>-9.6344650951461885E-2</v>
      </c>
      <c r="T89" s="31">
        <f t="shared" si="53"/>
        <v>1.1905689352331985</v>
      </c>
      <c r="U89" s="37">
        <f t="shared" si="52"/>
        <v>0.20542967145097332</v>
      </c>
      <c r="V89" s="31">
        <f t="shared" si="55"/>
        <v>0.32172161307753355</v>
      </c>
      <c r="W89" s="37">
        <f t="shared" si="54"/>
        <v>-0.64283030431828647</v>
      </c>
      <c r="X89" s="31">
        <f t="shared" ref="X89:X113" si="57">B79</f>
        <v>-4.7259485747275891E-2</v>
      </c>
      <c r="Y89" s="37">
        <f t="shared" si="56"/>
        <v>-1.0030683921469916</v>
      </c>
      <c r="Z89" s="31">
        <f t="shared" si="29"/>
        <v>1.0281816824666314</v>
      </c>
      <c r="AA89" s="37">
        <f t="shared" ref="AA89:AA113" si="58">$D89*(Z89-$AF$4)</f>
        <v>4.6890186337240305E-2</v>
      </c>
      <c r="AB89" s="31">
        <f t="shared" si="31"/>
        <v>4.396998088062281E-2</v>
      </c>
      <c r="AC89" s="37">
        <f t="shared" si="30"/>
        <v>-0.91400060868507849</v>
      </c>
      <c r="BA89" s="58">
        <v>1.9044310016220902</v>
      </c>
    </row>
    <row r="90" spans="1:53" x14ac:dyDescent="0.25">
      <c r="A90" s="28">
        <f t="shared" si="33"/>
        <v>77</v>
      </c>
      <c r="B90" s="51">
        <f t="shared" si="34"/>
        <v>1.50853699822516</v>
      </c>
      <c r="C90" s="30">
        <f t="shared" si="35"/>
        <v>0.52838353116212011</v>
      </c>
      <c r="D90" s="30">
        <f t="shared" si="36"/>
        <v>0.52838353116212011</v>
      </c>
      <c r="E90" s="30">
        <f t="shared" si="37"/>
        <v>0.27918915600335115</v>
      </c>
      <c r="F90" s="31">
        <f t="shared" si="39"/>
        <v>1.9564584566032888</v>
      </c>
      <c r="G90" s="37">
        <f t="shared" si="38"/>
        <v>0.51586347786447351</v>
      </c>
      <c r="H90" s="31">
        <f t="shared" si="41"/>
        <v>1.1258990704136496</v>
      </c>
      <c r="I90" s="37">
        <f t="shared" si="40"/>
        <v>7.7009576549748882E-2</v>
      </c>
      <c r="J90" s="31">
        <f t="shared" si="43"/>
        <v>8.4859115844872518E-2</v>
      </c>
      <c r="K90" s="37">
        <f t="shared" si="42"/>
        <v>-0.47305879072615464</v>
      </c>
      <c r="L90" s="31">
        <f t="shared" si="45"/>
        <v>1.5093908219842029</v>
      </c>
      <c r="M90" s="37">
        <f t="shared" si="44"/>
        <v>0.2796403024161444</v>
      </c>
      <c r="N90" s="31">
        <f t="shared" si="47"/>
        <v>0.96797740990113557</v>
      </c>
      <c r="O90" s="37">
        <f t="shared" si="46"/>
        <v>-6.433628078838809E-3</v>
      </c>
      <c r="P90" s="31">
        <f t="shared" si="49"/>
        <v>0.99457441426409909</v>
      </c>
      <c r="Q90" s="37">
        <f t="shared" si="48"/>
        <v>7.6197910047981748E-3</v>
      </c>
      <c r="R90" s="31">
        <f t="shared" si="51"/>
        <v>0.19746431031429312</v>
      </c>
      <c r="S90" s="37">
        <f t="shared" si="50"/>
        <v>-0.41356006044520494</v>
      </c>
      <c r="T90" s="31">
        <f t="shared" si="53"/>
        <v>0.88147052271300486</v>
      </c>
      <c r="U90" s="37">
        <f t="shared" si="52"/>
        <v>-5.2142442601146484E-2</v>
      </c>
      <c r="V90" s="31">
        <f t="shared" si="55"/>
        <v>1.1905689352331985</v>
      </c>
      <c r="W90" s="37">
        <f t="shared" si="54"/>
        <v>0.11118006808287913</v>
      </c>
      <c r="X90" s="31">
        <f t="shared" si="57"/>
        <v>0.32172161307753355</v>
      </c>
      <c r="Y90" s="37">
        <f t="shared" si="56"/>
        <v>-0.34790454803848331</v>
      </c>
      <c r="Z90" s="31">
        <f t="shared" ref="Z90:Z113" si="59">B79</f>
        <v>-4.7259485747275891E-2</v>
      </c>
      <c r="AA90" s="37">
        <f t="shared" si="58"/>
        <v>-0.54286808396761532</v>
      </c>
      <c r="AB90" s="31">
        <f t="shared" si="31"/>
        <v>1.0281816824666314</v>
      </c>
      <c r="AC90" s="37">
        <f t="shared" ref="AC90:AC113" si="60">$D90*(AB90-$AF$4)</f>
        <v>2.5377318050364653E-2</v>
      </c>
      <c r="BA90" s="58">
        <v>0.90448408940895519</v>
      </c>
    </row>
    <row r="91" spans="1:53" x14ac:dyDescent="0.25">
      <c r="A91" s="28">
        <f t="shared" si="33"/>
        <v>78</v>
      </c>
      <c r="B91" s="51">
        <f t="shared" si="34"/>
        <v>1.5800948070469996</v>
      </c>
      <c r="C91" s="30">
        <f t="shared" si="35"/>
        <v>0.59994133998395971</v>
      </c>
      <c r="D91" s="30">
        <f t="shared" si="36"/>
        <v>0.59994133998395971</v>
      </c>
      <c r="E91" s="30">
        <f t="shared" si="37"/>
        <v>0.35992961142174912</v>
      </c>
      <c r="F91" s="31">
        <f t="shared" si="39"/>
        <v>1.50853699822516</v>
      </c>
      <c r="G91" s="37">
        <f t="shared" si="38"/>
        <v>0.3169991237108587</v>
      </c>
      <c r="H91" s="31">
        <f t="shared" si="41"/>
        <v>1.9564584566032888</v>
      </c>
      <c r="I91" s="37">
        <f t="shared" si="40"/>
        <v>0.58572572365780273</v>
      </c>
      <c r="J91" s="31">
        <f t="shared" si="43"/>
        <v>1.1258990704136496</v>
      </c>
      <c r="K91" s="37">
        <f t="shared" si="42"/>
        <v>8.743881257093547E-2</v>
      </c>
      <c r="L91" s="31">
        <f t="shared" si="45"/>
        <v>8.4859115844872518E-2</v>
      </c>
      <c r="M91" s="37">
        <f t="shared" si="44"/>
        <v>-0.53712409274989714</v>
      </c>
      <c r="N91" s="31">
        <f t="shared" si="47"/>
        <v>1.5093908219842029</v>
      </c>
      <c r="O91" s="37">
        <f t="shared" si="46"/>
        <v>0.31751136788096906</v>
      </c>
      <c r="P91" s="31">
        <f t="shared" si="49"/>
        <v>0.96797740990113557</v>
      </c>
      <c r="Q91" s="37">
        <f t="shared" si="48"/>
        <v>-7.3049200494341463E-3</v>
      </c>
      <c r="R91" s="31">
        <f t="shared" si="51"/>
        <v>0.99457441426409909</v>
      </c>
      <c r="S91" s="37">
        <f t="shared" si="50"/>
        <v>8.6517223876414143E-3</v>
      </c>
      <c r="T91" s="31">
        <f t="shared" si="53"/>
        <v>0.19746431031429312</v>
      </c>
      <c r="U91" s="37">
        <f t="shared" si="52"/>
        <v>-0.46956758149075861</v>
      </c>
      <c r="V91" s="31">
        <f t="shared" si="55"/>
        <v>0.88147052271300486</v>
      </c>
      <c r="W91" s="37">
        <f t="shared" si="54"/>
        <v>-5.9203977866922518E-2</v>
      </c>
      <c r="X91" s="31">
        <f t="shared" si="57"/>
        <v>1.1905689352331985</v>
      </c>
      <c r="Y91" s="37">
        <f t="shared" si="56"/>
        <v>0.12623693792735721</v>
      </c>
      <c r="Z91" s="31">
        <f t="shared" si="59"/>
        <v>0.32172161307753355</v>
      </c>
      <c r="AA91" s="37">
        <f t="shared" si="58"/>
        <v>-0.39502048876818757</v>
      </c>
      <c r="AB91" s="31">
        <f t="shared" ref="AB91:AB113" si="61">B79</f>
        <v>-4.7259485747275891E-2</v>
      </c>
      <c r="AC91" s="37">
        <f t="shared" si="60"/>
        <v>-0.61638750362589756</v>
      </c>
      <c r="BA91" s="58">
        <v>0.96454376843367051</v>
      </c>
    </row>
    <row r="92" spans="1:53" x14ac:dyDescent="0.25">
      <c r="A92" s="28">
        <f t="shared" si="33"/>
        <v>79</v>
      </c>
      <c r="B92" s="51">
        <f t="shared" si="34"/>
        <v>0.78435163425723087</v>
      </c>
      <c r="C92" s="30">
        <f t="shared" si="35"/>
        <v>0.19580183280580898</v>
      </c>
      <c r="D92" s="30">
        <f t="shared" si="36"/>
        <v>-0.19580183280580898</v>
      </c>
      <c r="E92" s="30">
        <f t="shared" si="37"/>
        <v>3.8338357730113973E-2</v>
      </c>
      <c r="F92" s="31">
        <f t="shared" si="39"/>
        <v>1.5800948070469996</v>
      </c>
      <c r="G92" s="37">
        <f t="shared" si="38"/>
        <v>-0.11746961394483228</v>
      </c>
      <c r="H92" s="31">
        <f t="shared" si="41"/>
        <v>1.50853699822516</v>
      </c>
      <c r="I92" s="37">
        <f t="shared" si="40"/>
        <v>-0.10345846382594841</v>
      </c>
      <c r="J92" s="31">
        <f t="shared" si="43"/>
        <v>1.9564584566032888</v>
      </c>
      <c r="K92" s="37">
        <f t="shared" si="42"/>
        <v>-0.1911623063294369</v>
      </c>
      <c r="L92" s="31">
        <f t="shared" si="45"/>
        <v>1.1258990704136496</v>
      </c>
      <c r="M92" s="37">
        <f t="shared" si="44"/>
        <v>-2.8537256259437836E-2</v>
      </c>
      <c r="N92" s="31">
        <f t="shared" si="47"/>
        <v>8.4859115844872518E-2</v>
      </c>
      <c r="O92" s="37">
        <f t="shared" si="46"/>
        <v>0.17530027486920483</v>
      </c>
      <c r="P92" s="31">
        <f t="shared" si="49"/>
        <v>1.5093908219842029</v>
      </c>
      <c r="Q92" s="37">
        <f t="shared" si="48"/>
        <v>-0.10362564408286216</v>
      </c>
      <c r="R92" s="31">
        <f t="shared" si="51"/>
        <v>0.96797740990113557</v>
      </c>
      <c r="S92" s="37">
        <f t="shared" si="50"/>
        <v>2.3840943086491559E-3</v>
      </c>
      <c r="T92" s="31">
        <f t="shared" si="53"/>
        <v>0.99457441426409909</v>
      </c>
      <c r="U92" s="37">
        <f t="shared" si="52"/>
        <v>-2.8236478927632009E-3</v>
      </c>
      <c r="V92" s="31">
        <f t="shared" si="55"/>
        <v>0.19746431031429312</v>
      </c>
      <c r="W92" s="37">
        <f t="shared" si="54"/>
        <v>0.15325197140863772</v>
      </c>
      <c r="X92" s="31">
        <f t="shared" si="57"/>
        <v>0.88147052271300486</v>
      </c>
      <c r="Y92" s="37">
        <f t="shared" si="56"/>
        <v>1.9322301370410504E-2</v>
      </c>
      <c r="Z92" s="31">
        <f t="shared" si="59"/>
        <v>1.1905689352331985</v>
      </c>
      <c r="AA92" s="37">
        <f t="shared" si="58"/>
        <v>-4.1199734318409426E-2</v>
      </c>
      <c r="AB92" s="31">
        <f t="shared" si="61"/>
        <v>0.32172161307753355</v>
      </c>
      <c r="AC92" s="37">
        <f t="shared" si="60"/>
        <v>0.12892216378808893</v>
      </c>
      <c r="BA92" s="58">
        <v>-0.58215043130805433</v>
      </c>
    </row>
    <row r="93" spans="1:53" x14ac:dyDescent="0.25">
      <c r="A93" s="28">
        <f t="shared" si="33"/>
        <v>80</v>
      </c>
      <c r="B93" s="51">
        <f t="shared" si="34"/>
        <v>0.50860444154138118</v>
      </c>
      <c r="C93" s="30">
        <f t="shared" si="35"/>
        <v>0.47154902552165867</v>
      </c>
      <c r="D93" s="30">
        <f t="shared" si="36"/>
        <v>-0.47154902552165867</v>
      </c>
      <c r="E93" s="30">
        <f t="shared" si="37"/>
        <v>0.22235848347042589</v>
      </c>
      <c r="F93" s="31">
        <f t="shared" si="39"/>
        <v>0.78435163425723087</v>
      </c>
      <c r="G93" s="37">
        <f t="shared" si="38"/>
        <v>9.2330163454933958E-2</v>
      </c>
      <c r="H93" s="31">
        <f t="shared" si="41"/>
        <v>1.5800948070469996</v>
      </c>
      <c r="I93" s="37">
        <f t="shared" si="40"/>
        <v>-0.28290175423959429</v>
      </c>
      <c r="J93" s="31">
        <f t="shared" si="43"/>
        <v>1.50853699822516</v>
      </c>
      <c r="K93" s="37">
        <f t="shared" si="42"/>
        <v>-0.24915873922119069</v>
      </c>
      <c r="L93" s="31">
        <f t="shared" si="45"/>
        <v>1.9564584566032888</v>
      </c>
      <c r="M93" s="37">
        <f t="shared" si="44"/>
        <v>-0.46037566642963756</v>
      </c>
      <c r="N93" s="31">
        <f t="shared" si="47"/>
        <v>1.1258990704136496</v>
      </c>
      <c r="O93" s="37">
        <f t="shared" si="46"/>
        <v>-6.8726197234046202E-2</v>
      </c>
      <c r="P93" s="31">
        <f t="shared" si="49"/>
        <v>8.4859115844872518E-2</v>
      </c>
      <c r="Q93" s="37">
        <f t="shared" si="48"/>
        <v>0.42217517887197242</v>
      </c>
      <c r="R93" s="31">
        <f t="shared" si="51"/>
        <v>1.5093908219842029</v>
      </c>
      <c r="S93" s="37">
        <f t="shared" si="50"/>
        <v>-0.24956135898273465</v>
      </c>
      <c r="T93" s="31">
        <f t="shared" si="53"/>
        <v>0.96797740990113557</v>
      </c>
      <c r="U93" s="37">
        <f t="shared" si="52"/>
        <v>5.7416078893919786E-3</v>
      </c>
      <c r="V93" s="31">
        <f t="shared" si="55"/>
        <v>0.99457441426409909</v>
      </c>
      <c r="W93" s="37">
        <f t="shared" si="54"/>
        <v>-6.8001835997587769E-3</v>
      </c>
      <c r="X93" s="31">
        <f t="shared" si="57"/>
        <v>0.19746431031429312</v>
      </c>
      <c r="Y93" s="37">
        <f t="shared" si="56"/>
        <v>0.36907630915124029</v>
      </c>
      <c r="Z93" s="31">
        <f t="shared" si="59"/>
        <v>0.88147052271300486</v>
      </c>
      <c r="AA93" s="37">
        <f t="shared" si="58"/>
        <v>4.6533846243867076E-2</v>
      </c>
      <c r="AB93" s="31">
        <f t="shared" si="61"/>
        <v>1.1905689352331985</v>
      </c>
      <c r="AC93" s="37">
        <f t="shared" si="60"/>
        <v>-9.9221208970321897E-2</v>
      </c>
      <c r="BA93" s="58">
        <v>-1.1408005976219375</v>
      </c>
    </row>
    <row r="94" spans="1:53" x14ac:dyDescent="0.25">
      <c r="A94" s="28">
        <f t="shared" si="33"/>
        <v>81</v>
      </c>
      <c r="B94" s="51">
        <f t="shared" si="34"/>
        <v>1.0470687814752457</v>
      </c>
      <c r="C94" s="30">
        <f t="shared" si="35"/>
        <v>6.6915314412205884E-2</v>
      </c>
      <c r="D94" s="30">
        <f t="shared" si="36"/>
        <v>6.6915314412205884E-2</v>
      </c>
      <c r="E94" s="30">
        <f t="shared" si="37"/>
        <v>4.4776593028843688E-3</v>
      </c>
      <c r="F94" s="31">
        <f t="shared" si="39"/>
        <v>0.50860444154138118</v>
      </c>
      <c r="G94" s="37">
        <f t="shared" si="38"/>
        <v>-3.1553851303551088E-2</v>
      </c>
      <c r="H94" s="31">
        <f t="shared" si="41"/>
        <v>0.78435163425723087</v>
      </c>
      <c r="I94" s="37">
        <f t="shared" si="40"/>
        <v>-1.3102141204686876E-2</v>
      </c>
      <c r="J94" s="31">
        <f t="shared" si="43"/>
        <v>1.5800948070469996</v>
      </c>
      <c r="K94" s="37">
        <f t="shared" si="42"/>
        <v>4.0145263393906769E-2</v>
      </c>
      <c r="L94" s="31">
        <f t="shared" si="45"/>
        <v>1.50853699822516</v>
      </c>
      <c r="M94" s="37">
        <f t="shared" si="44"/>
        <v>3.5356950117944853E-2</v>
      </c>
      <c r="N94" s="31">
        <f t="shared" si="47"/>
        <v>1.9564584566032888</v>
      </c>
      <c r="O94" s="37">
        <f t="shared" si="46"/>
        <v>6.5329755337291129E-2</v>
      </c>
      <c r="P94" s="31">
        <f t="shared" si="49"/>
        <v>1.1258990704136496</v>
      </c>
      <c r="Q94" s="37">
        <f t="shared" si="48"/>
        <v>9.752612872402696E-3</v>
      </c>
      <c r="R94" s="31">
        <f t="shared" si="51"/>
        <v>8.4859115844872518E-2</v>
      </c>
      <c r="S94" s="37">
        <f t="shared" si="50"/>
        <v>-5.990890300323555E-2</v>
      </c>
      <c r="T94" s="31">
        <f t="shared" si="53"/>
        <v>1.5093908219842029</v>
      </c>
      <c r="U94" s="37">
        <f t="shared" si="52"/>
        <v>3.5414084003233821E-2</v>
      </c>
      <c r="V94" s="31">
        <f t="shared" si="55"/>
        <v>0.96797740990113557</v>
      </c>
      <c r="W94" s="37">
        <f t="shared" si="54"/>
        <v>-8.1476469328981655E-4</v>
      </c>
      <c r="X94" s="31">
        <f t="shared" si="57"/>
        <v>0.99457441426409909</v>
      </c>
      <c r="Y94" s="37">
        <f t="shared" si="56"/>
        <v>9.6498221608069964E-4</v>
      </c>
      <c r="Z94" s="31">
        <f t="shared" si="59"/>
        <v>0.19746431031429312</v>
      </c>
      <c r="AA94" s="37">
        <f t="shared" si="58"/>
        <v>-5.2373891010866681E-2</v>
      </c>
      <c r="AB94" s="31">
        <f t="shared" si="61"/>
        <v>0.88147052271300486</v>
      </c>
      <c r="AC94" s="37">
        <f t="shared" si="60"/>
        <v>-6.6034002483048079E-3</v>
      </c>
      <c r="BA94" s="58">
        <v>1.5702399524768325E-2</v>
      </c>
    </row>
    <row r="95" spans="1:53" x14ac:dyDescent="0.25">
      <c r="A95" s="28">
        <f t="shared" si="33"/>
        <v>82</v>
      </c>
      <c r="B95" s="51">
        <f t="shared" si="34"/>
        <v>0.80995324264218693</v>
      </c>
      <c r="C95" s="30">
        <f t="shared" si="35"/>
        <v>0.17020022442085292</v>
      </c>
      <c r="D95" s="30">
        <f t="shared" si="36"/>
        <v>-0.17020022442085292</v>
      </c>
      <c r="E95" s="30">
        <f t="shared" si="37"/>
        <v>2.8968116392908697E-2</v>
      </c>
      <c r="F95" s="31">
        <f t="shared" si="39"/>
        <v>1.0470687814752457</v>
      </c>
      <c r="G95" s="37">
        <f t="shared" si="38"/>
        <v>-1.1389001530149375E-2</v>
      </c>
      <c r="H95" s="31">
        <f t="shared" si="41"/>
        <v>0.50860444154138118</v>
      </c>
      <c r="I95" s="37">
        <f t="shared" si="40"/>
        <v>8.0257749969220804E-2</v>
      </c>
      <c r="J95" s="31">
        <f t="shared" si="43"/>
        <v>0.78435163425723087</v>
      </c>
      <c r="K95" s="37">
        <f t="shared" si="42"/>
        <v>3.3325515885563012E-2</v>
      </c>
      <c r="L95" s="31">
        <f t="shared" si="45"/>
        <v>1.5800948070469996</v>
      </c>
      <c r="M95" s="37">
        <f t="shared" si="44"/>
        <v>-0.10211015070461717</v>
      </c>
      <c r="N95" s="31">
        <f t="shared" si="47"/>
        <v>1.50853699822516</v>
      </c>
      <c r="O95" s="37">
        <f t="shared" si="46"/>
        <v>-8.9930995584075579E-2</v>
      </c>
      <c r="P95" s="31">
        <f t="shared" si="49"/>
        <v>1.9564584566032888</v>
      </c>
      <c r="Q95" s="37">
        <f t="shared" si="48"/>
        <v>-0.16616732832294884</v>
      </c>
      <c r="R95" s="31">
        <f t="shared" si="51"/>
        <v>1.1258990704136496</v>
      </c>
      <c r="S95" s="37">
        <f t="shared" si="50"/>
        <v>-2.4805934398626387E-2</v>
      </c>
      <c r="T95" s="31">
        <f t="shared" si="53"/>
        <v>8.4859115844872518E-2</v>
      </c>
      <c r="U95" s="37">
        <f t="shared" si="52"/>
        <v>0.15237929950005399</v>
      </c>
      <c r="V95" s="31">
        <f t="shared" si="55"/>
        <v>1.5093908219842029</v>
      </c>
      <c r="W95" s="37">
        <f t="shared" si="54"/>
        <v>-9.007631657948055E-2</v>
      </c>
      <c r="X95" s="31">
        <f t="shared" si="57"/>
        <v>0.96797740990113557</v>
      </c>
      <c r="Y95" s="37">
        <f t="shared" si="56"/>
        <v>2.0723676615172428E-3</v>
      </c>
      <c r="Z95" s="31">
        <f t="shared" si="59"/>
        <v>0.99457441426409909</v>
      </c>
      <c r="AA95" s="37">
        <f t="shared" si="58"/>
        <v>-2.4544484499815539E-3</v>
      </c>
      <c r="AB95" s="31">
        <f t="shared" si="61"/>
        <v>0.19746431031429312</v>
      </c>
      <c r="AC95" s="37">
        <f t="shared" si="60"/>
        <v>0.13321387013040481</v>
      </c>
      <c r="BA95" s="58">
        <v>-0.43095395886976418</v>
      </c>
    </row>
    <row r="96" spans="1:53" x14ac:dyDescent="0.25">
      <c r="A96" s="28">
        <f t="shared" si="33"/>
        <v>83</v>
      </c>
      <c r="B96" s="51">
        <f t="shared" si="34"/>
        <v>1.6129921018828544</v>
      </c>
      <c r="C96" s="30">
        <f t="shared" si="35"/>
        <v>0.63283863481981451</v>
      </c>
      <c r="D96" s="30">
        <f t="shared" si="36"/>
        <v>0.63283863481981451</v>
      </c>
      <c r="E96" s="30">
        <f t="shared" si="37"/>
        <v>0.40048473772060655</v>
      </c>
      <c r="F96" s="31">
        <f t="shared" si="39"/>
        <v>0.80995324264218693</v>
      </c>
      <c r="G96" s="37">
        <f t="shared" si="38"/>
        <v>-0.10770927766851862</v>
      </c>
      <c r="H96" s="31">
        <f t="shared" si="41"/>
        <v>1.0470687814752457</v>
      </c>
      <c r="I96" s="37">
        <f t="shared" si="40"/>
        <v>4.2346596221159029E-2</v>
      </c>
      <c r="J96" s="31">
        <f t="shared" si="43"/>
        <v>0.50860444154138118</v>
      </c>
      <c r="K96" s="37">
        <f t="shared" si="42"/>
        <v>-0.29841444156174035</v>
      </c>
      <c r="L96" s="31">
        <f t="shared" si="45"/>
        <v>0.78435163425723087</v>
      </c>
      <c r="M96" s="37">
        <f t="shared" si="44"/>
        <v>-0.12391096456804573</v>
      </c>
      <c r="N96" s="31">
        <f t="shared" si="47"/>
        <v>1.5800948070469996</v>
      </c>
      <c r="O96" s="37">
        <f t="shared" si="46"/>
        <v>0.37966605856741925</v>
      </c>
      <c r="P96" s="31">
        <f t="shared" si="49"/>
        <v>1.50853699822516</v>
      </c>
      <c r="Q96" s="37">
        <f t="shared" si="48"/>
        <v>0.33438151252190901</v>
      </c>
      <c r="R96" s="31">
        <f t="shared" si="51"/>
        <v>1.9564584566032888</v>
      </c>
      <c r="S96" s="37">
        <f t="shared" si="50"/>
        <v>0.61784351674842442</v>
      </c>
      <c r="T96" s="31">
        <f t="shared" si="53"/>
        <v>1.1258990704136496</v>
      </c>
      <c r="U96" s="37">
        <f t="shared" si="52"/>
        <v>9.223344865539003E-2</v>
      </c>
      <c r="V96" s="31">
        <f t="shared" si="55"/>
        <v>8.4859115844872518E-2</v>
      </c>
      <c r="W96" s="37">
        <f t="shared" si="54"/>
        <v>-0.56657685498679655</v>
      </c>
      <c r="X96" s="31">
        <f t="shared" si="57"/>
        <v>1.5093908219842029</v>
      </c>
      <c r="Y96" s="37">
        <f t="shared" si="56"/>
        <v>0.33492184518395851</v>
      </c>
      <c r="Z96" s="31">
        <f t="shared" si="59"/>
        <v>0.96797740990113557</v>
      </c>
      <c r="AA96" s="37">
        <f t="shared" si="58"/>
        <v>-7.7054793918275334E-3</v>
      </c>
      <c r="AB96" s="31">
        <f t="shared" si="61"/>
        <v>0.99457441426409909</v>
      </c>
      <c r="AC96" s="37">
        <f t="shared" si="60"/>
        <v>9.1261325395269564E-3</v>
      </c>
      <c r="BA96" s="58">
        <v>1.1212773256181841</v>
      </c>
    </row>
    <row r="97" spans="1:53" x14ac:dyDescent="0.25">
      <c r="A97" s="28">
        <f t="shared" si="33"/>
        <v>84</v>
      </c>
      <c r="B97" s="51">
        <f t="shared" si="34"/>
        <v>1.1268762878148839</v>
      </c>
      <c r="C97" s="30">
        <f t="shared" si="35"/>
        <v>0.14672282075184406</v>
      </c>
      <c r="D97" s="30">
        <f t="shared" si="36"/>
        <v>0.14672282075184406</v>
      </c>
      <c r="E97" s="30">
        <f t="shared" si="37"/>
        <v>2.1527586129377763E-2</v>
      </c>
      <c r="F97" s="31">
        <f t="shared" si="39"/>
        <v>1.6129921018828544</v>
      </c>
      <c r="G97" s="37">
        <f t="shared" si="38"/>
        <v>9.2851869581509344E-2</v>
      </c>
      <c r="H97" s="31">
        <f t="shared" si="41"/>
        <v>0.80995324264218693</v>
      </c>
      <c r="I97" s="37">
        <f t="shared" si="40"/>
        <v>-2.4972257019624435E-2</v>
      </c>
      <c r="J97" s="31">
        <f t="shared" si="43"/>
        <v>1.0470687814752457</v>
      </c>
      <c r="K97" s="37">
        <f t="shared" si="42"/>
        <v>9.818003682055371E-3</v>
      </c>
      <c r="L97" s="31">
        <f t="shared" si="45"/>
        <v>0.50860444154138118</v>
      </c>
      <c r="M97" s="37">
        <f t="shared" si="44"/>
        <v>-6.9187003147321069E-2</v>
      </c>
      <c r="N97" s="31">
        <f t="shared" si="47"/>
        <v>0.78435163425723087</v>
      </c>
      <c r="O97" s="37">
        <f t="shared" si="46"/>
        <v>-2.8728597217649251E-2</v>
      </c>
      <c r="P97" s="31">
        <f t="shared" si="49"/>
        <v>1.5800948070469996</v>
      </c>
      <c r="Q97" s="37">
        <f t="shared" si="48"/>
        <v>8.8025085688087659E-2</v>
      </c>
      <c r="R97" s="31">
        <f t="shared" si="51"/>
        <v>1.50853699822516</v>
      </c>
      <c r="S97" s="37">
        <f t="shared" si="50"/>
        <v>7.7525922130926156E-2</v>
      </c>
      <c r="T97" s="31">
        <f t="shared" si="53"/>
        <v>1.9564584566032888</v>
      </c>
      <c r="U97" s="37">
        <f t="shared" si="52"/>
        <v>0.14324622197944492</v>
      </c>
      <c r="V97" s="31">
        <f t="shared" si="55"/>
        <v>1.1258990704136496</v>
      </c>
      <c r="W97" s="37">
        <f t="shared" si="54"/>
        <v>2.1384206035780871E-2</v>
      </c>
      <c r="X97" s="31">
        <f t="shared" si="57"/>
        <v>8.4859115844872518E-2</v>
      </c>
      <c r="Y97" s="37">
        <f t="shared" si="56"/>
        <v>-0.13136011261392169</v>
      </c>
      <c r="Z97" s="31">
        <f t="shared" si="59"/>
        <v>1.5093908219842029</v>
      </c>
      <c r="AA97" s="37">
        <f t="shared" si="58"/>
        <v>7.765119756127789E-2</v>
      </c>
      <c r="AB97" s="31">
        <f t="shared" si="61"/>
        <v>0.96797740990113557</v>
      </c>
      <c r="AC97" s="37">
        <f t="shared" si="60"/>
        <v>-1.7865054524302897E-3</v>
      </c>
      <c r="BA97" s="58">
        <v>0.17275725136554912</v>
      </c>
    </row>
    <row r="98" spans="1:53" x14ac:dyDescent="0.25">
      <c r="A98" s="28">
        <f t="shared" si="33"/>
        <v>85</v>
      </c>
      <c r="B98" s="51">
        <f t="shared" si="34"/>
        <v>0.99518453657826145</v>
      </c>
      <c r="C98" s="30">
        <f t="shared" si="35"/>
        <v>1.5031069515221596E-2</v>
      </c>
      <c r="D98" s="30">
        <f t="shared" si="36"/>
        <v>1.5031069515221596E-2</v>
      </c>
      <c r="E98" s="30">
        <f t="shared" si="37"/>
        <v>2.2593305077142398E-4</v>
      </c>
      <c r="F98" s="31">
        <f t="shared" si="39"/>
        <v>1.1268762878148839</v>
      </c>
      <c r="G98" s="37">
        <f t="shared" si="38"/>
        <v>2.2054009181903659E-3</v>
      </c>
      <c r="H98" s="31">
        <f t="shared" si="41"/>
        <v>1.6129921018828544</v>
      </c>
      <c r="I98" s="37">
        <f t="shared" si="40"/>
        <v>9.5122415118945661E-3</v>
      </c>
      <c r="J98" s="31">
        <f t="shared" si="43"/>
        <v>0.80995324264218693</v>
      </c>
      <c r="K98" s="37">
        <f t="shared" si="42"/>
        <v>-2.5582914047761565E-3</v>
      </c>
      <c r="L98" s="31">
        <f t="shared" si="45"/>
        <v>1.0470687814752457</v>
      </c>
      <c r="M98" s="37">
        <f t="shared" si="44"/>
        <v>1.0058087425627762E-3</v>
      </c>
      <c r="N98" s="31">
        <f t="shared" si="47"/>
        <v>0.50860444154138118</v>
      </c>
      <c r="O98" s="37">
        <f t="shared" si="46"/>
        <v>-7.0878861824510541E-3</v>
      </c>
      <c r="P98" s="31">
        <f t="shared" si="49"/>
        <v>0.78435163425723087</v>
      </c>
      <c r="Q98" s="37">
        <f t="shared" si="48"/>
        <v>-2.9431109601119111E-3</v>
      </c>
      <c r="R98" s="31">
        <f t="shared" si="51"/>
        <v>1.5800948070469996</v>
      </c>
      <c r="S98" s="37">
        <f t="shared" si="50"/>
        <v>9.0177599863540923E-3</v>
      </c>
      <c r="T98" s="31">
        <f t="shared" si="53"/>
        <v>1.50853699822516</v>
      </c>
      <c r="U98" s="37">
        <f t="shared" si="52"/>
        <v>7.9421695875960836E-3</v>
      </c>
      <c r="V98" s="31">
        <f t="shared" si="55"/>
        <v>1.9564584566032888</v>
      </c>
      <c r="W98" s="37">
        <f t="shared" si="54"/>
        <v>1.4674908165837174E-2</v>
      </c>
      <c r="X98" s="31">
        <f t="shared" si="57"/>
        <v>1.1258990704136496</v>
      </c>
      <c r="Y98" s="37">
        <f t="shared" si="56"/>
        <v>2.190712295500928E-3</v>
      </c>
      <c r="Z98" s="31">
        <f t="shared" si="59"/>
        <v>8.4859115844872518E-2</v>
      </c>
      <c r="AA98" s="37">
        <f t="shared" si="58"/>
        <v>-1.3457231629745492E-2</v>
      </c>
      <c r="AB98" s="31">
        <f t="shared" si="61"/>
        <v>1.5093908219842029</v>
      </c>
      <c r="AC98" s="37">
        <f t="shared" si="60"/>
        <v>7.9550034718720072E-3</v>
      </c>
      <c r="BA98" s="58">
        <v>-0.1709301370317626</v>
      </c>
    </row>
    <row r="99" spans="1:53" x14ac:dyDescent="0.25">
      <c r="A99" s="28">
        <f t="shared" si="33"/>
        <v>86</v>
      </c>
      <c r="B99" s="51">
        <f t="shared" si="34"/>
        <v>1.710834357426366</v>
      </c>
      <c r="C99" s="30">
        <f t="shared" si="35"/>
        <v>0.73068089036332617</v>
      </c>
      <c r="D99" s="30">
        <f t="shared" si="36"/>
        <v>0.73068089036332617</v>
      </c>
      <c r="E99" s="30">
        <f t="shared" si="37"/>
        <v>0.53389456354214304</v>
      </c>
      <c r="F99" s="31">
        <f t="shared" si="39"/>
        <v>0.99518453657826145</v>
      </c>
      <c r="G99" s="37">
        <f t="shared" si="38"/>
        <v>1.0982915256495165E-2</v>
      </c>
      <c r="H99" s="31">
        <f t="shared" si="41"/>
        <v>1.1268762878148839</v>
      </c>
      <c r="I99" s="37">
        <f t="shared" si="40"/>
        <v>0.10720756130357613</v>
      </c>
      <c r="J99" s="31">
        <f t="shared" si="43"/>
        <v>1.6129921018828544</v>
      </c>
      <c r="K99" s="37">
        <f t="shared" si="42"/>
        <v>0.46240309714645389</v>
      </c>
      <c r="L99" s="31">
        <f t="shared" si="45"/>
        <v>0.80995324264218693</v>
      </c>
      <c r="M99" s="37">
        <f t="shared" si="44"/>
        <v>-0.12436205151986675</v>
      </c>
      <c r="N99" s="31">
        <f t="shared" si="47"/>
        <v>1.0470687814752457</v>
      </c>
      <c r="O99" s="37">
        <f t="shared" si="46"/>
        <v>4.8893741513652507E-2</v>
      </c>
      <c r="P99" s="31">
        <f t="shared" si="49"/>
        <v>0.50860444154138118</v>
      </c>
      <c r="Q99" s="37">
        <f t="shared" si="48"/>
        <v>-0.34455186181812436</v>
      </c>
      <c r="R99" s="31">
        <f t="shared" si="51"/>
        <v>0.78435163425723087</v>
      </c>
      <c r="S99" s="37">
        <f t="shared" si="50"/>
        <v>-0.14306865752931963</v>
      </c>
      <c r="T99" s="31">
        <f t="shared" si="53"/>
        <v>1.5800948070469996</v>
      </c>
      <c r="U99" s="37">
        <f t="shared" si="52"/>
        <v>0.43836567246524666</v>
      </c>
      <c r="V99" s="31">
        <f t="shared" si="55"/>
        <v>1.50853699822516</v>
      </c>
      <c r="W99" s="37">
        <f t="shared" si="54"/>
        <v>0.38607974900285624</v>
      </c>
      <c r="X99" s="31">
        <f t="shared" si="57"/>
        <v>1.9564584566032888</v>
      </c>
      <c r="Y99" s="37">
        <f t="shared" si="56"/>
        <v>0.71336739902342694</v>
      </c>
      <c r="Z99" s="31">
        <f t="shared" si="59"/>
        <v>1.1258990704136496</v>
      </c>
      <c r="AA99" s="37">
        <f t="shared" si="58"/>
        <v>0.10649352722276367</v>
      </c>
      <c r="AB99" s="31">
        <f t="shared" si="61"/>
        <v>8.4859115844872518E-2</v>
      </c>
      <c r="AC99" s="37">
        <f t="shared" si="60"/>
        <v>-0.65417447368534698</v>
      </c>
      <c r="BA99" s="58">
        <v>1.3089810860712436</v>
      </c>
    </row>
    <row r="100" spans="1:53" x14ac:dyDescent="0.25">
      <c r="A100" s="28">
        <f t="shared" si="33"/>
        <v>87</v>
      </c>
      <c r="B100" s="51">
        <f t="shared" si="34"/>
        <v>0.68456453836710218</v>
      </c>
      <c r="C100" s="30">
        <f t="shared" si="35"/>
        <v>0.29558892869593767</v>
      </c>
      <c r="D100" s="30">
        <f t="shared" si="36"/>
        <v>-0.29558892869593767</v>
      </c>
      <c r="E100" s="30">
        <f t="shared" si="37"/>
        <v>8.737281476761212E-2</v>
      </c>
      <c r="F100" s="31">
        <f t="shared" si="39"/>
        <v>1.710834357426366</v>
      </c>
      <c r="G100" s="37">
        <f t="shared" si="38"/>
        <v>-0.21598118160108948</v>
      </c>
      <c r="H100" s="31">
        <f t="shared" si="41"/>
        <v>0.99518453657826145</v>
      </c>
      <c r="I100" s="37">
        <f t="shared" si="40"/>
        <v>-4.4430177351585188E-3</v>
      </c>
      <c r="J100" s="31">
        <f t="shared" si="43"/>
        <v>1.1268762878148839</v>
      </c>
      <c r="K100" s="37">
        <f t="shared" si="42"/>
        <v>-4.336964140128368E-2</v>
      </c>
      <c r="L100" s="31">
        <f t="shared" si="45"/>
        <v>1.6129921018828544</v>
      </c>
      <c r="M100" s="37">
        <f t="shared" si="44"/>
        <v>-0.18706009410378868</v>
      </c>
      <c r="N100" s="31">
        <f t="shared" si="47"/>
        <v>0.80995324264218693</v>
      </c>
      <c r="O100" s="37">
        <f t="shared" si="46"/>
        <v>5.0309302000368081E-2</v>
      </c>
      <c r="P100" s="31">
        <f t="shared" si="49"/>
        <v>1.0470687814752457</v>
      </c>
      <c r="Q100" s="37">
        <f t="shared" si="48"/>
        <v>-1.9779426100455775E-2</v>
      </c>
      <c r="R100" s="31">
        <f t="shared" si="51"/>
        <v>0.50860444154138118</v>
      </c>
      <c r="S100" s="37">
        <f t="shared" si="50"/>
        <v>0.13938467128156046</v>
      </c>
      <c r="T100" s="31">
        <f t="shared" si="53"/>
        <v>0.78435163425723087</v>
      </c>
      <c r="U100" s="37">
        <f t="shared" si="52"/>
        <v>5.7876853995770181E-2</v>
      </c>
      <c r="V100" s="31">
        <f t="shared" si="55"/>
        <v>1.5800948070469996</v>
      </c>
      <c r="W100" s="37">
        <f t="shared" si="54"/>
        <v>-0.17733601796626397</v>
      </c>
      <c r="X100" s="31">
        <f t="shared" si="57"/>
        <v>1.50853699822516</v>
      </c>
      <c r="Y100" s="37">
        <f t="shared" si="56"/>
        <v>-0.15618432191678769</v>
      </c>
      <c r="Z100" s="31">
        <f t="shared" si="59"/>
        <v>1.9564584566032888</v>
      </c>
      <c r="AA100" s="37">
        <f t="shared" si="58"/>
        <v>-0.28858494593870082</v>
      </c>
      <c r="AB100" s="31">
        <f t="shared" si="61"/>
        <v>1.1258990704136496</v>
      </c>
      <c r="AC100" s="37">
        <f t="shared" si="60"/>
        <v>-4.3080786756549791E-2</v>
      </c>
      <c r="BA100" s="58">
        <v>-0.73038937692362194</v>
      </c>
    </row>
    <row r="101" spans="1:53" x14ac:dyDescent="0.25">
      <c r="A101" s="28">
        <f t="shared" si="33"/>
        <v>88</v>
      </c>
      <c r="B101" s="51">
        <f t="shared" si="34"/>
        <v>1.0721477492001121</v>
      </c>
      <c r="C101" s="30">
        <f t="shared" si="35"/>
        <v>9.1994282137072281E-2</v>
      </c>
      <c r="D101" s="30">
        <f t="shared" si="36"/>
        <v>9.1994282137072281E-2</v>
      </c>
      <c r="E101" s="30">
        <f t="shared" si="37"/>
        <v>8.462947945915256E-3</v>
      </c>
      <c r="F101" s="31">
        <f t="shared" si="39"/>
        <v>0.68456453836710218</v>
      </c>
      <c r="G101" s="37">
        <f t="shared" si="38"/>
        <v>-2.719249130304903E-2</v>
      </c>
      <c r="H101" s="31">
        <f t="shared" si="41"/>
        <v>1.710834357426366</v>
      </c>
      <c r="I101" s="37">
        <f t="shared" si="40"/>
        <v>6.7218463980251011E-2</v>
      </c>
      <c r="J101" s="31">
        <f t="shared" si="43"/>
        <v>0.99518453657826145</v>
      </c>
      <c r="K101" s="37">
        <f t="shared" si="42"/>
        <v>1.3827724498052417E-3</v>
      </c>
      <c r="L101" s="31">
        <f t="shared" si="45"/>
        <v>1.1268762878148839</v>
      </c>
      <c r="M101" s="37">
        <f t="shared" si="44"/>
        <v>1.3497660568192226E-2</v>
      </c>
      <c r="N101" s="31">
        <f t="shared" si="47"/>
        <v>1.6129921018828544</v>
      </c>
      <c r="O101" s="37">
        <f t="shared" si="46"/>
        <v>5.8217535918853668E-2</v>
      </c>
      <c r="P101" s="31">
        <f t="shared" si="49"/>
        <v>0.80995324264218693</v>
      </c>
      <c r="Q101" s="37">
        <f t="shared" si="48"/>
        <v>-1.5657447465164964E-2</v>
      </c>
      <c r="R101" s="31">
        <f t="shared" si="51"/>
        <v>1.0470687814752457</v>
      </c>
      <c r="S101" s="37">
        <f t="shared" si="50"/>
        <v>6.1558263133273672E-3</v>
      </c>
      <c r="T101" s="31">
        <f t="shared" si="53"/>
        <v>0.50860444154138118</v>
      </c>
      <c r="U101" s="37">
        <f t="shared" si="52"/>
        <v>-4.3379814095300964E-2</v>
      </c>
      <c r="V101" s="31">
        <f t="shared" si="55"/>
        <v>0.78435163425723087</v>
      </c>
      <c r="W101" s="37">
        <f t="shared" si="54"/>
        <v>-1.8012649050093445E-2</v>
      </c>
      <c r="X101" s="31">
        <f t="shared" si="57"/>
        <v>1.5800948070469996</v>
      </c>
      <c r="Y101" s="37">
        <f t="shared" si="56"/>
        <v>5.5191172896177594E-2</v>
      </c>
      <c r="Z101" s="31">
        <f t="shared" si="59"/>
        <v>1.50853699822516</v>
      </c>
      <c r="AA101" s="37">
        <f t="shared" si="58"/>
        <v>4.8608263642310599E-2</v>
      </c>
      <c r="AB101" s="31">
        <f t="shared" si="61"/>
        <v>1.9564584566032888</v>
      </c>
      <c r="AC101" s="37">
        <f t="shared" si="60"/>
        <v>8.9814476659597062E-2</v>
      </c>
      <c r="BA101" s="58">
        <v>-2.6787937342412218E-2</v>
      </c>
    </row>
    <row r="102" spans="1:53" x14ac:dyDescent="0.25">
      <c r="A102" s="28">
        <f t="shared" si="33"/>
        <v>89</v>
      </c>
      <c r="B102" s="51">
        <f t="shared" si="34"/>
        <v>0.777714670275784</v>
      </c>
      <c r="C102" s="30">
        <f t="shared" si="35"/>
        <v>0.20243879678725585</v>
      </c>
      <c r="D102" s="30">
        <f t="shared" si="36"/>
        <v>-0.20243879678725585</v>
      </c>
      <c r="E102" s="30">
        <f t="shared" si="37"/>
        <v>4.098146644467187E-2</v>
      </c>
      <c r="F102" s="31">
        <f t="shared" si="39"/>
        <v>1.0721477492001121</v>
      </c>
      <c r="G102" s="37">
        <f t="shared" si="38"/>
        <v>-1.8623211787136256E-2</v>
      </c>
      <c r="H102" s="31">
        <f t="shared" si="41"/>
        <v>0.68456453836710218</v>
      </c>
      <c r="I102" s="37">
        <f t="shared" si="40"/>
        <v>5.9838667068839585E-2</v>
      </c>
      <c r="J102" s="31">
        <f t="shared" si="43"/>
        <v>1.710834357426366</v>
      </c>
      <c r="K102" s="37">
        <f t="shared" si="42"/>
        <v>-0.14791816028059257</v>
      </c>
      <c r="L102" s="31">
        <f t="shared" si="45"/>
        <v>0.99518453657826145</v>
      </c>
      <c r="M102" s="37">
        <f t="shared" si="44"/>
        <v>-3.042871627087061E-3</v>
      </c>
      <c r="N102" s="31">
        <f t="shared" si="47"/>
        <v>1.1268762878148839</v>
      </c>
      <c r="O102" s="37">
        <f t="shared" si="46"/>
        <v>-2.9702391294235526E-2</v>
      </c>
      <c r="P102" s="31">
        <f t="shared" si="49"/>
        <v>1.6129921018828544</v>
      </c>
      <c r="Q102" s="37">
        <f t="shared" si="48"/>
        <v>-0.12811109179341285</v>
      </c>
      <c r="R102" s="31">
        <f t="shared" si="51"/>
        <v>0.80995324264218693</v>
      </c>
      <c r="S102" s="37">
        <f t="shared" si="50"/>
        <v>3.4455128644678382E-2</v>
      </c>
      <c r="T102" s="31">
        <f t="shared" si="53"/>
        <v>1.0470687814752457</v>
      </c>
      <c r="U102" s="37">
        <f t="shared" si="52"/>
        <v>-1.3546255736247879E-2</v>
      </c>
      <c r="V102" s="31">
        <f t="shared" si="55"/>
        <v>0.50860444154138118</v>
      </c>
      <c r="W102" s="37">
        <f t="shared" si="54"/>
        <v>9.5459817352807577E-2</v>
      </c>
      <c r="X102" s="31">
        <f t="shared" si="57"/>
        <v>0.78435163425723087</v>
      </c>
      <c r="Y102" s="37">
        <f t="shared" si="56"/>
        <v>3.9637887441947413E-2</v>
      </c>
      <c r="Z102" s="31">
        <f t="shared" si="59"/>
        <v>1.5800948070469996</v>
      </c>
      <c r="AA102" s="37">
        <f t="shared" si="58"/>
        <v>-0.12145140300928679</v>
      </c>
      <c r="AB102" s="31">
        <f t="shared" si="61"/>
        <v>1.50853699822516</v>
      </c>
      <c r="AC102" s="37">
        <f t="shared" si="60"/>
        <v>-0.10696532629066111</v>
      </c>
      <c r="BA102" s="58">
        <v>-0.51302711328514239</v>
      </c>
    </row>
    <row r="103" spans="1:53" x14ac:dyDescent="0.25">
      <c r="A103" s="28">
        <f t="shared" si="33"/>
        <v>90</v>
      </c>
      <c r="B103" s="51">
        <f t="shared" si="34"/>
        <v>1.2077964326086839</v>
      </c>
      <c r="C103" s="30">
        <f t="shared" si="35"/>
        <v>0.227642965545644</v>
      </c>
      <c r="D103" s="30">
        <f t="shared" si="36"/>
        <v>0.227642965545644</v>
      </c>
      <c r="E103" s="30">
        <f t="shared" si="37"/>
        <v>5.1821319762415261E-2</v>
      </c>
      <c r="F103" s="31">
        <f t="shared" si="39"/>
        <v>0.777714670275784</v>
      </c>
      <c r="G103" s="37">
        <f t="shared" si="38"/>
        <v>-4.6083768042142911E-2</v>
      </c>
      <c r="H103" s="31">
        <f t="shared" si="41"/>
        <v>1.0721477492001121</v>
      </c>
      <c r="I103" s="37">
        <f t="shared" si="40"/>
        <v>2.09418511989258E-2</v>
      </c>
      <c r="J103" s="31">
        <f t="shared" si="43"/>
        <v>0.68456453836710218</v>
      </c>
      <c r="K103" s="37">
        <f t="shared" si="42"/>
        <v>-6.7288740310803161E-2</v>
      </c>
      <c r="L103" s="31">
        <f t="shared" si="45"/>
        <v>1.710834357426366</v>
      </c>
      <c r="M103" s="37">
        <f t="shared" si="44"/>
        <v>0.16633436474983915</v>
      </c>
      <c r="N103" s="31">
        <f t="shared" si="47"/>
        <v>0.99518453657826145</v>
      </c>
      <c r="O103" s="37">
        <f t="shared" si="46"/>
        <v>3.4217172397677698E-3</v>
      </c>
      <c r="P103" s="31">
        <f t="shared" si="49"/>
        <v>1.1268762878148839</v>
      </c>
      <c r="Q103" s="37">
        <f t="shared" si="48"/>
        <v>3.3400418029171743E-2</v>
      </c>
      <c r="R103" s="31">
        <f t="shared" si="51"/>
        <v>1.6129921018828544</v>
      </c>
      <c r="S103" s="37">
        <f t="shared" si="50"/>
        <v>0.14406126354223941</v>
      </c>
      <c r="T103" s="31">
        <f t="shared" si="53"/>
        <v>0.80995324264218693</v>
      </c>
      <c r="U103" s="37">
        <f t="shared" si="52"/>
        <v>-3.8744883823697097E-2</v>
      </c>
      <c r="V103" s="31">
        <f t="shared" si="55"/>
        <v>1.0470687814752457</v>
      </c>
      <c r="W103" s="37">
        <f t="shared" si="54"/>
        <v>1.5232800613213721E-2</v>
      </c>
      <c r="X103" s="31">
        <f t="shared" si="57"/>
        <v>0.50860444154138118</v>
      </c>
      <c r="Y103" s="37">
        <f t="shared" si="56"/>
        <v>-0.10734481856990895</v>
      </c>
      <c r="Z103" s="31">
        <f t="shared" si="59"/>
        <v>0.78435163425723087</v>
      </c>
      <c r="AA103" s="37">
        <f t="shared" si="58"/>
        <v>-4.4572909879186724E-2</v>
      </c>
      <c r="AB103" s="31">
        <f t="shared" si="61"/>
        <v>1.5800948070469996</v>
      </c>
      <c r="AC103" s="37">
        <f t="shared" si="60"/>
        <v>0.13657242578737602</v>
      </c>
      <c r="BA103" s="58">
        <v>0.30837809029735641</v>
      </c>
    </row>
    <row r="104" spans="1:53" x14ac:dyDescent="0.25">
      <c r="A104" s="28">
        <f t="shared" si="33"/>
        <v>91</v>
      </c>
      <c r="B104" s="51">
        <f t="shared" si="34"/>
        <v>1.0853508168253603</v>
      </c>
      <c r="C104" s="30">
        <f t="shared" si="35"/>
        <v>0.10519734976232042</v>
      </c>
      <c r="D104" s="30">
        <f t="shared" si="36"/>
        <v>0.10519734976232042</v>
      </c>
      <c r="E104" s="30">
        <f t="shared" si="37"/>
        <v>1.1066482397015976E-2</v>
      </c>
      <c r="F104" s="31">
        <f t="shared" si="39"/>
        <v>1.2077964326086839</v>
      </c>
      <c r="G104" s="37">
        <f t="shared" si="38"/>
        <v>2.3947436667436969E-2</v>
      </c>
      <c r="H104" s="31">
        <f t="shared" si="41"/>
        <v>0.777714670275784</v>
      </c>
      <c r="I104" s="37">
        <f t="shared" si="40"/>
        <v>-2.1296024911092261E-2</v>
      </c>
      <c r="J104" s="31">
        <f t="shared" si="43"/>
        <v>1.0721477492001121</v>
      </c>
      <c r="K104" s="37">
        <f t="shared" si="42"/>
        <v>9.6775546741071795E-3</v>
      </c>
      <c r="L104" s="31">
        <f t="shared" si="45"/>
        <v>0.68456453836710218</v>
      </c>
      <c r="M104" s="37">
        <f t="shared" si="44"/>
        <v>-3.1095171917896146E-2</v>
      </c>
      <c r="N104" s="31">
        <f t="shared" si="47"/>
        <v>1.710834357426366</v>
      </c>
      <c r="O104" s="37">
        <f t="shared" si="46"/>
        <v>7.6865693188194528E-2</v>
      </c>
      <c r="P104" s="31">
        <f t="shared" si="49"/>
        <v>0.99518453657826145</v>
      </c>
      <c r="Q104" s="37">
        <f t="shared" si="48"/>
        <v>1.5812286770945183E-3</v>
      </c>
      <c r="R104" s="31">
        <f t="shared" si="51"/>
        <v>1.1268762878148839</v>
      </c>
      <c r="S104" s="37">
        <f t="shared" si="50"/>
        <v>1.5434851892745986E-2</v>
      </c>
      <c r="T104" s="31">
        <f t="shared" si="53"/>
        <v>1.6129921018828544</v>
      </c>
      <c r="U104" s="37">
        <f t="shared" si="52"/>
        <v>6.6572947210249395E-2</v>
      </c>
      <c r="V104" s="31">
        <f t="shared" si="55"/>
        <v>0.80995324264218693</v>
      </c>
      <c r="W104" s="37">
        <f t="shared" si="54"/>
        <v>-1.7904612538025895E-2</v>
      </c>
      <c r="X104" s="31">
        <f t="shared" si="57"/>
        <v>1.0470687814752457</v>
      </c>
      <c r="Y104" s="37">
        <f t="shared" si="56"/>
        <v>7.0393137346764631E-3</v>
      </c>
      <c r="Z104" s="31">
        <f t="shared" si="59"/>
        <v>0.50860444154138118</v>
      </c>
      <c r="AA104" s="37">
        <f t="shared" si="58"/>
        <v>-4.9605707767883291E-2</v>
      </c>
      <c r="AB104" s="31">
        <f t="shared" si="61"/>
        <v>0.78435163425723087</v>
      </c>
      <c r="AC104" s="37">
        <f t="shared" si="60"/>
        <v>-2.0597833889776072E-2</v>
      </c>
      <c r="BA104" s="58">
        <v>9.2930166623142241E-2</v>
      </c>
    </row>
    <row r="105" spans="1:53" x14ac:dyDescent="0.25">
      <c r="A105" s="28">
        <f t="shared" si="33"/>
        <v>92</v>
      </c>
      <c r="B105" s="51">
        <f t="shared" si="34"/>
        <v>1.3333684892655486</v>
      </c>
      <c r="C105" s="30">
        <f t="shared" si="35"/>
        <v>0.35321502220250878</v>
      </c>
      <c r="D105" s="30">
        <f t="shared" si="36"/>
        <v>0.35321502220250878</v>
      </c>
      <c r="E105" s="30">
        <f t="shared" si="37"/>
        <v>0.12476085190951877</v>
      </c>
      <c r="F105" s="31">
        <f t="shared" si="39"/>
        <v>1.0853508168253603</v>
      </c>
      <c r="G105" s="37">
        <f t="shared" si="38"/>
        <v>3.7157284231943088E-2</v>
      </c>
      <c r="H105" s="31">
        <f t="shared" si="41"/>
        <v>1.2077964326086839</v>
      </c>
      <c r="I105" s="37">
        <f t="shared" si="40"/>
        <v>8.0406915129449585E-2</v>
      </c>
      <c r="J105" s="31">
        <f t="shared" si="43"/>
        <v>0.777714670275784</v>
      </c>
      <c r="K105" s="37">
        <f t="shared" si="42"/>
        <v>-7.150442410185974E-2</v>
      </c>
      <c r="L105" s="31">
        <f t="shared" si="45"/>
        <v>1.0721477492001121</v>
      </c>
      <c r="M105" s="37">
        <f t="shared" si="44"/>
        <v>3.2493762407549844E-2</v>
      </c>
      <c r="N105" s="31">
        <f t="shared" si="47"/>
        <v>0.68456453836710218</v>
      </c>
      <c r="O105" s="37">
        <f t="shared" si="46"/>
        <v>-0.1044064500121514</v>
      </c>
      <c r="P105" s="31">
        <f t="shared" si="49"/>
        <v>1.710834357426366</v>
      </c>
      <c r="Q105" s="37">
        <f t="shared" si="48"/>
        <v>0.25808746691263112</v>
      </c>
      <c r="R105" s="31">
        <f t="shared" si="51"/>
        <v>0.99518453657826145</v>
      </c>
      <c r="S105" s="37">
        <f t="shared" si="50"/>
        <v>5.3091995525464484E-3</v>
      </c>
      <c r="T105" s="31">
        <f t="shared" si="53"/>
        <v>1.1268762878148839</v>
      </c>
      <c r="U105" s="37">
        <f t="shared" si="52"/>
        <v>5.1824704389477318E-2</v>
      </c>
      <c r="V105" s="31">
        <f t="shared" si="55"/>
        <v>1.6129921018828544</v>
      </c>
      <c r="W105" s="37">
        <f t="shared" si="54"/>
        <v>0.22352811244848614</v>
      </c>
      <c r="X105" s="31">
        <f t="shared" si="57"/>
        <v>0.80995324264218693</v>
      </c>
      <c r="Y105" s="37">
        <f t="shared" si="56"/>
        <v>-6.0117276047683542E-2</v>
      </c>
      <c r="Z105" s="31">
        <f t="shared" si="59"/>
        <v>1.0470687814752457</v>
      </c>
      <c r="AA105" s="37">
        <f t="shared" si="58"/>
        <v>2.3635494265795157E-2</v>
      </c>
      <c r="AB105" s="31">
        <f t="shared" si="61"/>
        <v>0.50860444154138118</v>
      </c>
      <c r="AC105" s="37">
        <f t="shared" si="60"/>
        <v>-0.16655819951920406</v>
      </c>
      <c r="BA105" s="58">
        <v>0.54595733527022905</v>
      </c>
    </row>
    <row r="106" spans="1:53" x14ac:dyDescent="0.25">
      <c r="A106" s="28">
        <f t="shared" si="33"/>
        <v>93</v>
      </c>
      <c r="B106" s="51">
        <f t="shared" si="34"/>
        <v>0.73408023981698811</v>
      </c>
      <c r="C106" s="30">
        <f t="shared" si="35"/>
        <v>0.24607322724605174</v>
      </c>
      <c r="D106" s="30">
        <f t="shared" si="36"/>
        <v>-0.24607322724605174</v>
      </c>
      <c r="E106" s="30">
        <f t="shared" si="37"/>
        <v>6.0552033167287023E-2</v>
      </c>
      <c r="F106" s="31">
        <f t="shared" si="39"/>
        <v>1.3333684892655486</v>
      </c>
      <c r="G106" s="37">
        <f t="shared" si="38"/>
        <v>-8.6916760425157155E-2</v>
      </c>
      <c r="H106" s="31">
        <f t="shared" si="41"/>
        <v>1.0853508168253603</v>
      </c>
      <c r="I106" s="37">
        <f t="shared" si="40"/>
        <v>-2.5886251353745861E-2</v>
      </c>
      <c r="J106" s="31">
        <f t="shared" si="43"/>
        <v>1.2077964326086839</v>
      </c>
      <c r="K106" s="37">
        <f t="shared" si="42"/>
        <v>-5.6016839191678387E-2</v>
      </c>
      <c r="L106" s="31">
        <f t="shared" si="45"/>
        <v>0.777714670275784</v>
      </c>
      <c r="M106" s="37">
        <f t="shared" si="44"/>
        <v>4.9814768045247697E-2</v>
      </c>
      <c r="N106" s="31">
        <f t="shared" si="47"/>
        <v>1.0721477492001121</v>
      </c>
      <c r="O106" s="37">
        <f t="shared" si="46"/>
        <v>-2.2637329893653187E-2</v>
      </c>
      <c r="P106" s="31">
        <f t="shared" si="49"/>
        <v>0.68456453836710218</v>
      </c>
      <c r="Q106" s="37">
        <f t="shared" si="48"/>
        <v>7.2736521622412453E-2</v>
      </c>
      <c r="R106" s="31">
        <f t="shared" si="51"/>
        <v>1.710834357426366</v>
      </c>
      <c r="S106" s="37">
        <f t="shared" si="50"/>
        <v>-0.17980100477872218</v>
      </c>
      <c r="T106" s="31">
        <f t="shared" si="53"/>
        <v>0.99518453657826145</v>
      </c>
      <c r="U106" s="37">
        <f t="shared" si="52"/>
        <v>-3.6987437845703245E-3</v>
      </c>
      <c r="V106" s="31">
        <f t="shared" si="55"/>
        <v>1.1268762878148839</v>
      </c>
      <c r="W106" s="37">
        <f t="shared" si="54"/>
        <v>-3.6104558013050243E-2</v>
      </c>
      <c r="X106" s="31">
        <f t="shared" si="57"/>
        <v>1.6129921018828544</v>
      </c>
      <c r="Y106" s="37">
        <f t="shared" si="56"/>
        <v>-0.15572464519609736</v>
      </c>
      <c r="Z106" s="31">
        <f t="shared" si="59"/>
        <v>0.80995324264218693</v>
      </c>
      <c r="AA106" s="37">
        <f t="shared" si="58"/>
        <v>4.1881718501241547E-2</v>
      </c>
      <c r="AB106" s="31">
        <f t="shared" si="61"/>
        <v>1.0470687814752457</v>
      </c>
      <c r="AC106" s="37">
        <f t="shared" si="60"/>
        <v>-1.646606736959574E-2</v>
      </c>
      <c r="BA106" s="58">
        <v>-0.64037460204855978</v>
      </c>
    </row>
    <row r="107" spans="1:53" x14ac:dyDescent="0.25">
      <c r="A107" s="28">
        <f t="shared" si="33"/>
        <v>94</v>
      </c>
      <c r="B107" s="51">
        <f t="shared" si="34"/>
        <v>1.5477481958781032</v>
      </c>
      <c r="C107" s="30">
        <f t="shared" si="35"/>
        <v>0.56759472881506334</v>
      </c>
      <c r="D107" s="30">
        <f t="shared" si="36"/>
        <v>0.56759472881506334</v>
      </c>
      <c r="E107" s="30">
        <f t="shared" si="37"/>
        <v>0.32216377617864528</v>
      </c>
      <c r="F107" s="31">
        <f t="shared" si="39"/>
        <v>0.73408023981698811</v>
      </c>
      <c r="G107" s="37">
        <f t="shared" si="38"/>
        <v>-0.13966986668737019</v>
      </c>
      <c r="H107" s="31">
        <f t="shared" si="41"/>
        <v>1.3333684892655486</v>
      </c>
      <c r="I107" s="37">
        <f t="shared" si="40"/>
        <v>0.20048298474043955</v>
      </c>
      <c r="J107" s="31">
        <f t="shared" si="43"/>
        <v>1.0853508168253603</v>
      </c>
      <c r="K107" s="37">
        <f t="shared" si="42"/>
        <v>5.9709461210407627E-2</v>
      </c>
      <c r="L107" s="31">
        <f t="shared" si="45"/>
        <v>1.2077964326086839</v>
      </c>
      <c r="M107" s="37">
        <f t="shared" si="44"/>
        <v>0.12920894729553661</v>
      </c>
      <c r="N107" s="31">
        <f t="shared" si="47"/>
        <v>0.777714670275784</v>
      </c>
      <c r="O107" s="37">
        <f t="shared" si="46"/>
        <v>-0.1149031939641102</v>
      </c>
      <c r="P107" s="31">
        <f t="shared" si="49"/>
        <v>1.0721477492001121</v>
      </c>
      <c r="Q107" s="37">
        <f t="shared" si="48"/>
        <v>5.2215469622127968E-2</v>
      </c>
      <c r="R107" s="31">
        <f t="shared" si="51"/>
        <v>0.68456453836710218</v>
      </c>
      <c r="S107" s="37">
        <f t="shared" si="50"/>
        <v>-0.16777471782390585</v>
      </c>
      <c r="T107" s="31">
        <f t="shared" si="53"/>
        <v>1.710834357426366</v>
      </c>
      <c r="U107" s="37">
        <f t="shared" si="52"/>
        <v>0.41473062181612114</v>
      </c>
      <c r="V107" s="31">
        <f t="shared" si="55"/>
        <v>0.99518453657826145</v>
      </c>
      <c r="W107" s="37">
        <f t="shared" si="54"/>
        <v>8.5315558252925666E-3</v>
      </c>
      <c r="X107" s="31">
        <f t="shared" si="57"/>
        <v>1.1268762878148839</v>
      </c>
      <c r="Y107" s="37">
        <f t="shared" si="56"/>
        <v>8.3279099655624078E-2</v>
      </c>
      <c r="Z107" s="31">
        <f t="shared" si="59"/>
        <v>1.6129921018828544</v>
      </c>
      <c r="AA107" s="37">
        <f t="shared" si="58"/>
        <v>0.35919587331424752</v>
      </c>
      <c r="AB107" s="31">
        <f t="shared" si="61"/>
        <v>0.80995324264218693</v>
      </c>
      <c r="AC107" s="37">
        <f t="shared" si="60"/>
        <v>-9.6604750224416933E-2</v>
      </c>
      <c r="BA107" s="58">
        <v>0.96215954282965177</v>
      </c>
    </row>
    <row r="108" spans="1:53" x14ac:dyDescent="0.25">
      <c r="A108" s="28">
        <f t="shared" si="33"/>
        <v>95</v>
      </c>
      <c r="B108" s="51">
        <f t="shared" si="34"/>
        <v>0.37229034435502817</v>
      </c>
      <c r="C108" s="30">
        <f t="shared" si="35"/>
        <v>0.60786312270801168</v>
      </c>
      <c r="D108" s="30">
        <f t="shared" si="36"/>
        <v>-0.60786312270801168</v>
      </c>
      <c r="E108" s="30">
        <f t="shared" si="37"/>
        <v>0.36949757594833527</v>
      </c>
      <c r="F108" s="31">
        <f t="shared" si="39"/>
        <v>1.5477481958781032</v>
      </c>
      <c r="G108" s="37">
        <f t="shared" si="38"/>
        <v>-0.34501990429013146</v>
      </c>
      <c r="H108" s="31">
        <f t="shared" si="41"/>
        <v>0.73408023981698811</v>
      </c>
      <c r="I108" s="37">
        <f t="shared" si="40"/>
        <v>0.1495788403286232</v>
      </c>
      <c r="J108" s="31">
        <f t="shared" si="43"/>
        <v>1.3333684892655486</v>
      </c>
      <c r="K108" s="37">
        <f t="shared" si="42"/>
        <v>-0.21470638638339667</v>
      </c>
      <c r="L108" s="31">
        <f t="shared" si="45"/>
        <v>1.0853508168253603</v>
      </c>
      <c r="M108" s="37">
        <f t="shared" si="44"/>
        <v>-6.3945589527131003E-2</v>
      </c>
      <c r="N108" s="31">
        <f t="shared" si="47"/>
        <v>1.2077964326086839</v>
      </c>
      <c r="O108" s="37">
        <f t="shared" si="46"/>
        <v>-0.13837576389908748</v>
      </c>
      <c r="P108" s="31">
        <f t="shared" si="49"/>
        <v>0.777714670275784</v>
      </c>
      <c r="Q108" s="37">
        <f t="shared" si="48"/>
        <v>0.12305507917235395</v>
      </c>
      <c r="R108" s="31">
        <f t="shared" si="51"/>
        <v>1.0721477492001121</v>
      </c>
      <c r="S108" s="37">
        <f t="shared" si="50"/>
        <v>-5.5919931611122617E-2</v>
      </c>
      <c r="T108" s="31">
        <f t="shared" si="53"/>
        <v>0.68456453836710218</v>
      </c>
      <c r="U108" s="37">
        <f t="shared" si="52"/>
        <v>0.17967760923502848</v>
      </c>
      <c r="V108" s="31">
        <f t="shared" si="55"/>
        <v>1.710834357426366</v>
      </c>
      <c r="W108" s="37">
        <f t="shared" si="54"/>
        <v>-0.44415396771932175</v>
      </c>
      <c r="X108" s="31">
        <f t="shared" si="57"/>
        <v>0.99518453657826145</v>
      </c>
      <c r="Y108" s="37">
        <f t="shared" si="56"/>
        <v>-9.1368328531637993E-3</v>
      </c>
      <c r="Z108" s="31">
        <f t="shared" si="59"/>
        <v>1.1268762878148839</v>
      </c>
      <c r="AA108" s="37">
        <f t="shared" si="58"/>
        <v>-8.9187391994743792E-2</v>
      </c>
      <c r="AB108" s="31">
        <f t="shared" si="61"/>
        <v>1.6129921018828544</v>
      </c>
      <c r="AC108" s="37">
        <f t="shared" si="60"/>
        <v>-0.38467926873184749</v>
      </c>
      <c r="BA108" s="58">
        <v>-1.3288273352716424</v>
      </c>
    </row>
    <row r="109" spans="1:53" x14ac:dyDescent="0.25">
      <c r="A109" s="28">
        <f t="shared" si="33"/>
        <v>96</v>
      </c>
      <c r="B109" s="51">
        <f t="shared" si="34"/>
        <v>0.94371848199135344</v>
      </c>
      <c r="C109" s="30">
        <f t="shared" si="35"/>
        <v>3.643498507168641E-2</v>
      </c>
      <c r="D109" s="30">
        <f t="shared" si="36"/>
        <v>-3.643498507168641E-2</v>
      </c>
      <c r="E109" s="30">
        <f t="shared" si="37"/>
        <v>1.3275081371740115E-3</v>
      </c>
      <c r="F109" s="31">
        <f t="shared" si="39"/>
        <v>0.37229034435502817</v>
      </c>
      <c r="G109" s="37">
        <f t="shared" si="38"/>
        <v>2.2147483801495092E-2</v>
      </c>
      <c r="H109" s="31">
        <f t="shared" si="41"/>
        <v>1.5477481958781032</v>
      </c>
      <c r="I109" s="37">
        <f t="shared" si="40"/>
        <v>-2.068030547114473E-2</v>
      </c>
      <c r="J109" s="31">
        <f t="shared" si="43"/>
        <v>0.73408023981698811</v>
      </c>
      <c r="K109" s="37">
        <f t="shared" si="42"/>
        <v>8.9656743612515927E-3</v>
      </c>
      <c r="L109" s="31">
        <f t="shared" si="45"/>
        <v>1.3333684892655486</v>
      </c>
      <c r="M109" s="37">
        <f t="shared" si="44"/>
        <v>-1.2869384061043791E-2</v>
      </c>
      <c r="N109" s="31">
        <f t="shared" si="47"/>
        <v>1.0853508168253603</v>
      </c>
      <c r="O109" s="37">
        <f t="shared" si="46"/>
        <v>-3.8328638681711185E-3</v>
      </c>
      <c r="P109" s="31">
        <f t="shared" si="49"/>
        <v>1.2077964326086839</v>
      </c>
      <c r="Q109" s="37">
        <f t="shared" si="48"/>
        <v>-8.2941680513299639E-3</v>
      </c>
      <c r="R109" s="31">
        <f t="shared" si="51"/>
        <v>0.777714670275784</v>
      </c>
      <c r="S109" s="37">
        <f t="shared" si="50"/>
        <v>7.3758545388738252E-3</v>
      </c>
      <c r="T109" s="31">
        <f t="shared" si="53"/>
        <v>1.0721477492001121</v>
      </c>
      <c r="U109" s="37">
        <f t="shared" si="52"/>
        <v>-3.3518102963447363E-3</v>
      </c>
      <c r="V109" s="31">
        <f t="shared" si="55"/>
        <v>0.68456453836710218</v>
      </c>
      <c r="W109" s="37">
        <f t="shared" si="54"/>
        <v>1.0769778204392268E-2</v>
      </c>
      <c r="X109" s="31">
        <f t="shared" si="57"/>
        <v>1.710834357426366</v>
      </c>
      <c r="Y109" s="37">
        <f t="shared" si="56"/>
        <v>-2.6622347332554322E-2</v>
      </c>
      <c r="Z109" s="31">
        <f t="shared" si="59"/>
        <v>0.99518453657826145</v>
      </c>
      <c r="AA109" s="37">
        <f t="shared" si="58"/>
        <v>-5.4765679339857957E-4</v>
      </c>
      <c r="AB109" s="31">
        <f t="shared" si="61"/>
        <v>1.1268762878148839</v>
      </c>
      <c r="AC109" s="37">
        <f t="shared" si="60"/>
        <v>-5.3458437837691592E-3</v>
      </c>
      <c r="BA109" s="58">
        <v>-0.26733785560510337</v>
      </c>
    </row>
    <row r="110" spans="1:53" x14ac:dyDescent="0.25">
      <c r="A110" s="28">
        <f t="shared" si="33"/>
        <v>97</v>
      </c>
      <c r="B110" s="51">
        <f t="shared" ref="B110:B141" si="62">a+(b*BA110)+(_c*B108)</f>
        <v>-0.19346358025690671</v>
      </c>
      <c r="C110" s="30">
        <f t="shared" si="35"/>
        <v>1.1736170473199465</v>
      </c>
      <c r="D110" s="30">
        <f t="shared" si="36"/>
        <v>-1.1736170473199465</v>
      </c>
      <c r="E110" s="30">
        <f t="shared" si="37"/>
        <v>1.3773769737599897</v>
      </c>
      <c r="F110" s="31">
        <f t="shared" si="39"/>
        <v>0.94371848199135344</v>
      </c>
      <c r="G110" s="37">
        <f t="shared" si="38"/>
        <v>4.2760719598978932E-2</v>
      </c>
      <c r="H110" s="31">
        <f t="shared" si="41"/>
        <v>0.37229034435502817</v>
      </c>
      <c r="I110" s="37">
        <f t="shared" si="40"/>
        <v>0.71339852324725905</v>
      </c>
      <c r="J110" s="31">
        <f t="shared" si="43"/>
        <v>1.5477481958781032</v>
      </c>
      <c r="K110" s="37">
        <f t="shared" si="42"/>
        <v>-0.66613884970630044</v>
      </c>
      <c r="L110" s="31">
        <f t="shared" si="45"/>
        <v>0.73408023981698811</v>
      </c>
      <c r="M110" s="37">
        <f t="shared" si="44"/>
        <v>0.28879573438500145</v>
      </c>
      <c r="N110" s="31">
        <f t="shared" si="47"/>
        <v>1.3333684892655486</v>
      </c>
      <c r="O110" s="37">
        <f t="shared" si="46"/>
        <v>-0.41453917142635771</v>
      </c>
      <c r="P110" s="31">
        <f t="shared" si="49"/>
        <v>1.0853508168253603</v>
      </c>
      <c r="Q110" s="37">
        <f t="shared" si="48"/>
        <v>-0.12346140301393818</v>
      </c>
      <c r="R110" s="31">
        <f t="shared" si="51"/>
        <v>1.2077964326086839</v>
      </c>
      <c r="S110" s="37">
        <f t="shared" si="50"/>
        <v>-0.26716566506683503</v>
      </c>
      <c r="T110" s="31">
        <f t="shared" si="53"/>
        <v>0.777714670275784</v>
      </c>
      <c r="U110" s="37">
        <f t="shared" si="52"/>
        <v>0.23758562294846189</v>
      </c>
      <c r="V110" s="31">
        <f t="shared" si="55"/>
        <v>1.0721477492001121</v>
      </c>
      <c r="W110" s="37">
        <f t="shared" si="54"/>
        <v>-0.10796605777202888</v>
      </c>
      <c r="X110" s="31">
        <f t="shared" si="57"/>
        <v>0.68456453836710218</v>
      </c>
      <c r="Y110" s="37">
        <f t="shared" si="56"/>
        <v>0.34690820571659259</v>
      </c>
      <c r="Z110" s="31">
        <f t="shared" si="59"/>
        <v>1.710834357426366</v>
      </c>
      <c r="AA110" s="37">
        <f t="shared" si="58"/>
        <v>-0.85753954908131647</v>
      </c>
      <c r="AB110" s="31">
        <f t="shared" si="61"/>
        <v>0.99518453657826145</v>
      </c>
      <c r="AC110" s="37">
        <f t="shared" si="60"/>
        <v>-1.764071942251523E-2</v>
      </c>
      <c r="AJ110">
        <v>-32247.333779382338</v>
      </c>
      <c r="BA110" s="58">
        <v>-2.4241561949493162</v>
      </c>
    </row>
    <row r="111" spans="1:53" x14ac:dyDescent="0.25">
      <c r="A111" s="28">
        <f t="shared" si="33"/>
        <v>98</v>
      </c>
      <c r="B111" s="51">
        <f t="shared" si="62"/>
        <v>1.1800218526963162</v>
      </c>
      <c r="C111" s="30">
        <f t="shared" si="35"/>
        <v>0.19986838563327636</v>
      </c>
      <c r="D111" s="30">
        <f t="shared" si="36"/>
        <v>0.19986838563327636</v>
      </c>
      <c r="E111" s="30">
        <f t="shared" si="37"/>
        <v>3.994737157565207E-2</v>
      </c>
      <c r="F111" s="31">
        <f t="shared" si="39"/>
        <v>-0.19346358025690671</v>
      </c>
      <c r="G111" s="37">
        <f t="shared" si="38"/>
        <v>-0.23456894459953023</v>
      </c>
      <c r="H111" s="31">
        <f t="shared" si="41"/>
        <v>0.94371848199135344</v>
      </c>
      <c r="I111" s="37">
        <f t="shared" si="40"/>
        <v>-7.2822016468504867E-3</v>
      </c>
      <c r="J111" s="31">
        <f t="shared" si="43"/>
        <v>0.37229034435502817</v>
      </c>
      <c r="K111" s="37">
        <f t="shared" si="42"/>
        <v>-0.12149262102165247</v>
      </c>
      <c r="L111" s="31">
        <f t="shared" si="45"/>
        <v>1.5477481958781032</v>
      </c>
      <c r="M111" s="37">
        <f t="shared" si="44"/>
        <v>0.113444242142224</v>
      </c>
      <c r="N111" s="31">
        <f t="shared" si="47"/>
        <v>0.73408023981698811</v>
      </c>
      <c r="O111" s="37">
        <f t="shared" si="46"/>
        <v>-4.9182258677238716E-2</v>
      </c>
      <c r="P111" s="31">
        <f t="shared" si="49"/>
        <v>1.3333684892655486</v>
      </c>
      <c r="Q111" s="37">
        <f t="shared" si="48"/>
        <v>7.059651626903729E-2</v>
      </c>
      <c r="R111" s="31">
        <f t="shared" si="51"/>
        <v>1.0853508168253603</v>
      </c>
      <c r="S111" s="37">
        <f t="shared" si="50"/>
        <v>2.1025624469894113E-2</v>
      </c>
      <c r="T111" s="31">
        <f t="shared" si="53"/>
        <v>1.2077964326086839</v>
      </c>
      <c r="U111" s="37">
        <f t="shared" si="52"/>
        <v>4.5498632024379419E-2</v>
      </c>
      <c r="V111" s="31">
        <f t="shared" si="55"/>
        <v>0.777714670275784</v>
      </c>
      <c r="W111" s="37">
        <f t="shared" si="54"/>
        <v>-4.0461115503411721E-2</v>
      </c>
      <c r="X111" s="31">
        <f t="shared" si="57"/>
        <v>1.0721477492001121</v>
      </c>
      <c r="Y111" s="37">
        <f t="shared" si="56"/>
        <v>1.8386748658228789E-2</v>
      </c>
      <c r="Z111" s="31">
        <f t="shared" si="59"/>
        <v>0.68456453836710218</v>
      </c>
      <c r="AA111" s="37">
        <f t="shared" si="58"/>
        <v>-5.9078881989526696E-2</v>
      </c>
      <c r="AB111" s="31">
        <f t="shared" si="61"/>
        <v>1.710834357426366</v>
      </c>
      <c r="AC111" s="37">
        <f t="shared" si="60"/>
        <v>0.14604000997000299</v>
      </c>
      <c r="BA111" s="58">
        <v>0.26567185719349723</v>
      </c>
    </row>
    <row r="112" spans="1:53" x14ac:dyDescent="0.25">
      <c r="A112" s="28">
        <f t="shared" si="33"/>
        <v>99</v>
      </c>
      <c r="B112" s="51">
        <f t="shared" si="62"/>
        <v>0.7728236444664679</v>
      </c>
      <c r="C112" s="30">
        <f t="shared" si="35"/>
        <v>0.20732982259657196</v>
      </c>
      <c r="D112" s="30">
        <f t="shared" si="36"/>
        <v>-0.20732982259657196</v>
      </c>
      <c r="E112" s="30">
        <f t="shared" si="37"/>
        <v>4.2985655337925997E-2</v>
      </c>
      <c r="F112" s="31">
        <f t="shared" si="39"/>
        <v>1.1800218526963162</v>
      </c>
      <c r="G112" s="37">
        <f t="shared" si="38"/>
        <v>-4.1438676936010416E-2</v>
      </c>
      <c r="H112" s="31">
        <f t="shared" si="41"/>
        <v>-0.19346358025690671</v>
      </c>
      <c r="I112" s="37">
        <f t="shared" si="40"/>
        <v>0.2433258142171571</v>
      </c>
      <c r="J112" s="31">
        <f t="shared" si="43"/>
        <v>0.94371848199135344</v>
      </c>
      <c r="K112" s="37">
        <f t="shared" si="42"/>
        <v>7.554058991221491E-3</v>
      </c>
      <c r="L112" s="31">
        <f t="shared" si="45"/>
        <v>0.37229034435502817</v>
      </c>
      <c r="M112" s="37">
        <f t="shared" si="44"/>
        <v>0.12602815339405032</v>
      </c>
      <c r="N112" s="31">
        <f t="shared" si="47"/>
        <v>1.5477481958781032</v>
      </c>
      <c r="O112" s="37">
        <f t="shared" si="46"/>
        <v>-0.11767931443197645</v>
      </c>
      <c r="P112" s="31">
        <f t="shared" si="49"/>
        <v>0.73408023981698811</v>
      </c>
      <c r="Q112" s="37">
        <f t="shared" si="48"/>
        <v>5.1018318550689841E-2</v>
      </c>
      <c r="R112" s="31">
        <f t="shared" si="51"/>
        <v>1.3333684892655486</v>
      </c>
      <c r="S112" s="37">
        <f t="shared" si="50"/>
        <v>-7.3232007891690376E-2</v>
      </c>
      <c r="T112" s="31">
        <f t="shared" si="53"/>
        <v>1.0853508168253603</v>
      </c>
      <c r="U112" s="37">
        <f t="shared" si="52"/>
        <v>-2.1810547863851424E-2</v>
      </c>
      <c r="V112" s="31">
        <f t="shared" si="55"/>
        <v>1.2077964326086839</v>
      </c>
      <c r="W112" s="37">
        <f t="shared" si="54"/>
        <v>-4.7197175661935917E-2</v>
      </c>
      <c r="X112" s="31">
        <f t="shared" si="57"/>
        <v>0.777714670275784</v>
      </c>
      <c r="Y112" s="37">
        <f t="shared" si="56"/>
        <v>4.1971599824565234E-2</v>
      </c>
      <c r="Z112" s="31">
        <f t="shared" si="59"/>
        <v>1.0721477492001121</v>
      </c>
      <c r="AA112" s="37">
        <f t="shared" si="58"/>
        <v>-1.9073158195378186E-2</v>
      </c>
      <c r="AB112" s="31">
        <f t="shared" si="61"/>
        <v>0.68456453836710218</v>
      </c>
      <c r="AC112" s="37">
        <f t="shared" si="60"/>
        <v>6.1284400148039514E-2</v>
      </c>
      <c r="BA112" s="58">
        <v>-0.43500635304137347</v>
      </c>
    </row>
    <row r="113" spans="1:53" x14ac:dyDescent="0.25">
      <c r="A113" s="28">
        <f t="shared" si="33"/>
        <v>100</v>
      </c>
      <c r="B113" s="51">
        <f t="shared" si="62"/>
        <v>0.91488486755953258</v>
      </c>
      <c r="C113" s="30">
        <f t="shared" si="35"/>
        <v>6.5268599503507274E-2</v>
      </c>
      <c r="D113" s="30">
        <f t="shared" si="36"/>
        <v>-6.5268599503507274E-2</v>
      </c>
      <c r="E113" s="30">
        <f t="shared" si="37"/>
        <v>4.2599900811492297E-3</v>
      </c>
      <c r="F113" s="31">
        <f t="shared" si="39"/>
        <v>0.7728236444664679</v>
      </c>
      <c r="G113" s="37">
        <f t="shared" si="38"/>
        <v>1.3532127156188867E-2</v>
      </c>
      <c r="H113" s="31">
        <f t="shared" si="41"/>
        <v>1.1800218526963162</v>
      </c>
      <c r="I113" s="37">
        <f t="shared" si="40"/>
        <v>-1.3045129615310862E-2</v>
      </c>
      <c r="J113" s="31">
        <f t="shared" si="43"/>
        <v>-0.19346358025690671</v>
      </c>
      <c r="K113" s="37">
        <f t="shared" si="42"/>
        <v>7.6600341032014338E-2</v>
      </c>
      <c r="L113" s="31">
        <f t="shared" si="45"/>
        <v>0.94371848199135344</v>
      </c>
      <c r="M113" s="37">
        <f t="shared" si="44"/>
        <v>2.3780604485601664E-3</v>
      </c>
      <c r="N113" s="31">
        <f t="shared" si="47"/>
        <v>0.37229034435502817</v>
      </c>
      <c r="O113" s="37">
        <f t="shared" si="46"/>
        <v>3.9674374708980512E-2</v>
      </c>
      <c r="P113" s="31">
        <f t="shared" si="49"/>
        <v>1.5477481958781032</v>
      </c>
      <c r="Q113" s="37">
        <f t="shared" si="48"/>
        <v>-3.7046113035332187E-2</v>
      </c>
      <c r="R113" s="31">
        <f t="shared" si="51"/>
        <v>0.73408023981698811</v>
      </c>
      <c r="S113" s="37">
        <f t="shared" si="50"/>
        <v>1.6060854917658084E-2</v>
      </c>
      <c r="T113" s="31">
        <f t="shared" si="53"/>
        <v>1.3333684892655486</v>
      </c>
      <c r="U113" s="37">
        <f t="shared" si="52"/>
        <v>-2.3053849822757974E-2</v>
      </c>
      <c r="V113" s="31">
        <f t="shared" si="55"/>
        <v>1.0853508168253603</v>
      </c>
      <c r="W113" s="37">
        <f t="shared" si="54"/>
        <v>-6.8660836904672678E-3</v>
      </c>
      <c r="X113" s="31">
        <f t="shared" si="57"/>
        <v>1.2077964326086839</v>
      </c>
      <c r="Y113" s="37">
        <f t="shared" si="56"/>
        <v>-1.4857937547989343E-2</v>
      </c>
      <c r="Z113" s="31">
        <f t="shared" si="59"/>
        <v>0.777714670275784</v>
      </c>
      <c r="AA113" s="37">
        <f t="shared" si="58"/>
        <v>1.3212896751479297E-2</v>
      </c>
      <c r="AB113" s="31">
        <f t="shared" si="61"/>
        <v>1.0721477492001121</v>
      </c>
      <c r="AC113" s="37">
        <f t="shared" si="60"/>
        <v>-6.0043379574172238E-3</v>
      </c>
      <c r="BA113" s="58">
        <v>-0.28823245015056637</v>
      </c>
    </row>
    <row r="114" spans="1:53" x14ac:dyDescent="0.25">
      <c r="BA114" s="58">
        <v>-1.7378413738014591</v>
      </c>
    </row>
    <row r="115" spans="1:53" x14ac:dyDescent="0.25">
      <c r="B115" s="11">
        <f>AVERAGE(B14,B26,B38,B50,B62,B74,B86,B98,B110)</f>
        <v>0.68774075960390335</v>
      </c>
      <c r="BA115" s="58">
        <v>-0.23314638846679783</v>
      </c>
    </row>
    <row r="116" spans="1:53" x14ac:dyDescent="0.25">
      <c r="B116" s="11">
        <f>AVERAGE(B15,B27,B39,B51,B63,B75,B87,B99,B111)</f>
        <v>0.9636838074822569</v>
      </c>
      <c r="BA116" s="58">
        <v>1.0640861264174764</v>
      </c>
    </row>
    <row r="117" spans="1:53" x14ac:dyDescent="0.25">
      <c r="B117" s="11">
        <f t="shared" ref="B117:B118" si="63">AVERAGE(B16,B28,B40,B52,B64,B76,B88,B100,B112)</f>
        <v>1.2560649445112828</v>
      </c>
      <c r="BA117" s="58">
        <v>6.0948650213517579E-2</v>
      </c>
    </row>
    <row r="118" spans="1:53" x14ac:dyDescent="0.25">
      <c r="B118" s="11">
        <f t="shared" si="63"/>
        <v>0.8751492096433412</v>
      </c>
      <c r="BA118" s="58">
        <v>1.063102483641104</v>
      </c>
    </row>
    <row r="119" spans="1:53" x14ac:dyDescent="0.25">
      <c r="B119" s="11">
        <f>AVERAGE(B18,B30,B42,B54,B66,B78,B90,B102)</f>
        <v>1.0824506348203287</v>
      </c>
      <c r="BA119" s="58">
        <v>-0.79378245837063732</v>
      </c>
    </row>
    <row r="120" spans="1:53" x14ac:dyDescent="0.25">
      <c r="B120" s="11">
        <f t="shared" ref="B120:B126" si="64">AVERAGE(B19,B31,B43,B55,B67,B79,B91,B103)</f>
        <v>0.75696478165526793</v>
      </c>
      <c r="BA120" s="58">
        <v>-0.50775591742705906</v>
      </c>
    </row>
    <row r="121" spans="1:53" x14ac:dyDescent="0.25">
      <c r="B121" s="11">
        <f t="shared" si="64"/>
        <v>0.98457875641152748</v>
      </c>
      <c r="BA121" s="58">
        <v>1.4436349732886069</v>
      </c>
    </row>
    <row r="122" spans="1:53" x14ac:dyDescent="0.25">
      <c r="B122" s="11">
        <f t="shared" si="64"/>
        <v>1.1286422420656155</v>
      </c>
      <c r="BA122" s="58">
        <v>0.23676346910346369</v>
      </c>
    </row>
    <row r="123" spans="1:53" x14ac:dyDescent="0.25">
      <c r="B123" s="11">
        <f t="shared" si="64"/>
        <v>0.88533554236789236</v>
      </c>
      <c r="BA123" s="58">
        <v>0.49066265264741171</v>
      </c>
    </row>
    <row r="124" spans="1:53" x14ac:dyDescent="0.25">
      <c r="B124" s="11">
        <f t="shared" si="64"/>
        <v>1.0887703316202035</v>
      </c>
      <c r="BA124" s="58">
        <v>-0.34897606514346186</v>
      </c>
    </row>
    <row r="125" spans="1:53" x14ac:dyDescent="0.25">
      <c r="B125" s="11">
        <f t="shared" si="64"/>
        <v>0.98001825447150359</v>
      </c>
      <c r="BA125" s="58">
        <v>1.8269009171780062</v>
      </c>
    </row>
    <row r="126" spans="1:53" x14ac:dyDescent="0.25">
      <c r="B126" s="11">
        <f t="shared" si="64"/>
        <v>1.0896892334797801</v>
      </c>
      <c r="BA126" s="58">
        <v>0.29803016105928432</v>
      </c>
    </row>
    <row r="127" spans="1:53" x14ac:dyDescent="0.25">
      <c r="BA127" s="58">
        <v>-0.56804879379631934</v>
      </c>
    </row>
    <row r="128" spans="1:53" x14ac:dyDescent="0.25">
      <c r="BA128" s="58">
        <v>0.1232590674876991</v>
      </c>
    </row>
    <row r="129" spans="53:53" x14ac:dyDescent="0.25">
      <c r="BA129" s="58">
        <v>-1.8620771016516195</v>
      </c>
    </row>
    <row r="130" spans="53:53" x14ac:dyDescent="0.25">
      <c r="BA130" s="58">
        <v>-1.224765900166654</v>
      </c>
    </row>
    <row r="131" spans="53:53" x14ac:dyDescent="0.25">
      <c r="BA131" s="58">
        <v>1.5547467424549504</v>
      </c>
    </row>
    <row r="132" spans="53:53" x14ac:dyDescent="0.25">
      <c r="BA132" s="58">
        <v>0.97803144784688023</v>
      </c>
    </row>
    <row r="133" spans="53:53" x14ac:dyDescent="0.25">
      <c r="BA133" s="58">
        <v>0.69052521809756884</v>
      </c>
    </row>
    <row r="134" spans="53:53" x14ac:dyDescent="0.25">
      <c r="BA134" s="58">
        <v>0.18877099623748611</v>
      </c>
    </row>
    <row r="135" spans="53:53" x14ac:dyDescent="0.25">
      <c r="BA135" s="58">
        <v>-3.5487225303781379E-2</v>
      </c>
    </row>
    <row r="136" spans="53:53" x14ac:dyDescent="0.25">
      <c r="BA136" s="58">
        <v>-0.10492847961760601</v>
      </c>
    </row>
    <row r="137" spans="53:53" x14ac:dyDescent="0.25">
      <c r="BA137" s="58">
        <v>0.39450027139372673</v>
      </c>
    </row>
    <row r="138" spans="53:53" x14ac:dyDescent="0.25">
      <c r="BA138" s="58">
        <v>-0.35482111332188837</v>
      </c>
    </row>
    <row r="139" spans="53:53" x14ac:dyDescent="0.25">
      <c r="BA139" s="58">
        <v>0.29938348820340693</v>
      </c>
    </row>
    <row r="140" spans="53:53" x14ac:dyDescent="0.25">
      <c r="BA140" s="58">
        <v>1.1842487929922452</v>
      </c>
    </row>
    <row r="141" spans="53:53" x14ac:dyDescent="0.25">
      <c r="BA141" s="58">
        <v>-0.12847476062242119</v>
      </c>
    </row>
    <row r="142" spans="53:53" x14ac:dyDescent="0.25">
      <c r="BA142" s="58">
        <v>-1.0989409599421776</v>
      </c>
    </row>
    <row r="143" spans="53:53" x14ac:dyDescent="0.25">
      <c r="BA143" s="58">
        <v>-0.47634338793698006</v>
      </c>
    </row>
    <row r="144" spans="53:53" x14ac:dyDescent="0.25">
      <c r="BA144" s="58">
        <v>0.55590462793733042</v>
      </c>
    </row>
    <row r="145" spans="53:53" x14ac:dyDescent="0.25">
      <c r="BA145" s="58">
        <v>-0.48004178374496864</v>
      </c>
    </row>
    <row r="146" spans="53:53" x14ac:dyDescent="0.25">
      <c r="BA146" s="58">
        <v>-0.49616798163506576</v>
      </c>
    </row>
    <row r="147" spans="53:53" x14ac:dyDescent="0.25">
      <c r="BA147" s="58">
        <v>0.15888100945255221</v>
      </c>
    </row>
    <row r="148" spans="53:53" x14ac:dyDescent="0.25">
      <c r="BA148" s="58">
        <v>0.99730145730276665</v>
      </c>
    </row>
    <row r="149" spans="53:53" x14ac:dyDescent="0.25">
      <c r="BA149" s="58">
        <v>1.0028936215568789</v>
      </c>
    </row>
    <row r="150" spans="53:53" x14ac:dyDescent="0.25">
      <c r="BA150" s="58">
        <v>-0.12569240807213283</v>
      </c>
    </row>
    <row r="151" spans="53:53" x14ac:dyDescent="0.25">
      <c r="BA151" s="58">
        <v>-1.7369157232543877</v>
      </c>
    </row>
    <row r="152" spans="53:53" x14ac:dyDescent="0.25">
      <c r="BA152" s="58">
        <v>-0.38446753569169473</v>
      </c>
    </row>
    <row r="153" spans="53:53" x14ac:dyDescent="0.25">
      <c r="BA153" s="58">
        <v>-0.93847637771099013</v>
      </c>
    </row>
    <row r="154" spans="53:53" x14ac:dyDescent="0.25">
      <c r="BA154" s="58">
        <v>4.304541577409518E-2</v>
      </c>
    </row>
    <row r="155" spans="53:53" x14ac:dyDescent="0.25">
      <c r="BA155" s="58">
        <v>1.3649060062136231</v>
      </c>
    </row>
    <row r="156" spans="53:53" x14ac:dyDescent="0.25">
      <c r="BA156" s="58">
        <v>0.19353513225948282</v>
      </c>
    </row>
    <row r="157" spans="53:53" x14ac:dyDescent="0.25">
      <c r="BA157" s="58">
        <v>0.86938319541525877</v>
      </c>
    </row>
    <row r="158" spans="53:53" x14ac:dyDescent="0.25">
      <c r="BA158" s="58">
        <v>0.95436350374271484</v>
      </c>
    </row>
    <row r="159" spans="53:53" x14ac:dyDescent="0.25">
      <c r="BA159" s="58">
        <v>-0.87860727432691976</v>
      </c>
    </row>
    <row r="160" spans="53:53" x14ac:dyDescent="0.25">
      <c r="BA160" s="58">
        <v>-0.17726036366403825</v>
      </c>
    </row>
    <row r="161" spans="53:53" x14ac:dyDescent="0.25">
      <c r="BA161" s="58">
        <v>0.2431716959726857</v>
      </c>
    </row>
    <row r="162" spans="53:53" x14ac:dyDescent="0.25">
      <c r="BA162" s="58">
        <v>-0.72654151046369364</v>
      </c>
    </row>
    <row r="163" spans="53:53" x14ac:dyDescent="0.25">
      <c r="BA163" s="58">
        <v>1.7452888254073291</v>
      </c>
    </row>
    <row r="164" spans="53:53" x14ac:dyDescent="0.25">
      <c r="BA164" s="58">
        <v>-0.97233495692163041</v>
      </c>
    </row>
    <row r="165" spans="53:53" x14ac:dyDescent="0.25">
      <c r="BA165" s="58">
        <v>-0.71993313062866815</v>
      </c>
    </row>
    <row r="166" spans="53:53" x14ac:dyDescent="0.25">
      <c r="BA166" s="58">
        <v>-0.17878711154004601</v>
      </c>
    </row>
    <row r="167" spans="53:53" x14ac:dyDescent="0.25">
      <c r="BA167" s="58">
        <v>-0.73261836447275275</v>
      </c>
    </row>
    <row r="168" spans="53:53" x14ac:dyDescent="0.25">
      <c r="BA168" s="58">
        <v>-0.76248209434050385</v>
      </c>
    </row>
    <row r="169" spans="53:53" x14ac:dyDescent="0.25">
      <c r="BA169" s="58">
        <v>0.36209841920784164</v>
      </c>
    </row>
    <row r="170" spans="53:53" x14ac:dyDescent="0.25">
      <c r="BA170" s="58">
        <v>1.6167090018982175</v>
      </c>
    </row>
    <row r="171" spans="53:53" x14ac:dyDescent="0.25">
      <c r="BA171" s="58">
        <v>0.20298107357909245</v>
      </c>
    </row>
    <row r="172" spans="53:53" x14ac:dyDescent="0.25">
      <c r="BA172" s="58">
        <v>0.50209729190226526</v>
      </c>
    </row>
    <row r="173" spans="53:53" x14ac:dyDescent="0.25">
      <c r="BA173" s="58">
        <v>-2.3025305130836662</v>
      </c>
    </row>
    <row r="174" spans="53:53" x14ac:dyDescent="0.25">
      <c r="BA174" s="58">
        <v>0.3152343461512162</v>
      </c>
    </row>
    <row r="175" spans="53:53" x14ac:dyDescent="0.25">
      <c r="BA175" s="58">
        <v>-9.1047362813697685E-2</v>
      </c>
    </row>
    <row r="176" spans="53:53" x14ac:dyDescent="0.25">
      <c r="BA176" s="58">
        <v>0.2127373913036924</v>
      </c>
    </row>
    <row r="177" spans="53:53" x14ac:dyDescent="0.25">
      <c r="BA177" s="58">
        <v>0.74487259576593223</v>
      </c>
    </row>
    <row r="178" spans="53:53" x14ac:dyDescent="0.25">
      <c r="BA178" s="58">
        <v>-2.0707628486660452</v>
      </c>
    </row>
    <row r="179" spans="53:53" x14ac:dyDescent="0.25">
      <c r="BA179" s="58">
        <v>1.1853709421983101</v>
      </c>
    </row>
    <row r="180" spans="53:53" x14ac:dyDescent="0.25">
      <c r="BA180" s="58">
        <v>1.743419577711933</v>
      </c>
    </row>
    <row r="181" spans="53:53" x14ac:dyDescent="0.25">
      <c r="BA181" s="58">
        <v>0.68404788197266908</v>
      </c>
    </row>
    <row r="182" spans="53:53" x14ac:dyDescent="0.25">
      <c r="BA182" s="58">
        <v>0.67569269105707397</v>
      </c>
    </row>
    <row r="183" spans="53:53" x14ac:dyDescent="0.25">
      <c r="BA183" s="58">
        <v>1.3656896948695432</v>
      </c>
    </row>
    <row r="184" spans="53:53" x14ac:dyDescent="0.25">
      <c r="BA184" s="58">
        <v>0.46559050433934396</v>
      </c>
    </row>
    <row r="185" spans="53:53" x14ac:dyDescent="0.25">
      <c r="BA185" s="58">
        <v>0.61418538496075503</v>
      </c>
    </row>
    <row r="186" spans="53:53" x14ac:dyDescent="0.25">
      <c r="BA186" s="58">
        <v>-9.5166018944519246E-2</v>
      </c>
    </row>
    <row r="187" spans="53:53" x14ac:dyDescent="0.25">
      <c r="BA187" s="58">
        <v>-2.428950891759786</v>
      </c>
    </row>
    <row r="188" spans="53:53" x14ac:dyDescent="0.25">
      <c r="BA188" s="58">
        <v>1.242102362691484</v>
      </c>
    </row>
    <row r="189" spans="53:53" x14ac:dyDescent="0.25">
      <c r="BA189" s="58">
        <v>0.62963483884614158</v>
      </c>
    </row>
    <row r="190" spans="53:53" x14ac:dyDescent="0.25">
      <c r="BA190" s="58">
        <v>2.1332483102962909</v>
      </c>
    </row>
    <row r="191" spans="53:53" x14ac:dyDescent="0.25">
      <c r="BA191" s="58">
        <v>-1.2091465751917139</v>
      </c>
    </row>
    <row r="192" spans="53:53" x14ac:dyDescent="0.25">
      <c r="BA192" s="58">
        <v>1.6945144674293391</v>
      </c>
    </row>
    <row r="193" spans="53:53" x14ac:dyDescent="0.25">
      <c r="BA193" s="58">
        <v>-0.81820145889682594</v>
      </c>
    </row>
    <row r="194" spans="53:53" x14ac:dyDescent="0.25">
      <c r="BA194" s="58">
        <v>0.92713088591746995</v>
      </c>
    </row>
    <row r="195" spans="53:53" x14ac:dyDescent="0.25">
      <c r="BA195" s="58">
        <v>1.2434368338165143</v>
      </c>
    </row>
    <row r="196" spans="53:53" x14ac:dyDescent="0.25">
      <c r="BA196" s="58">
        <v>-0.83438921766703833</v>
      </c>
    </row>
    <row r="197" spans="53:53" x14ac:dyDescent="0.25">
      <c r="BA197" s="58">
        <v>-0.59240741861632562</v>
      </c>
    </row>
    <row r="198" spans="53:53" x14ac:dyDescent="0.25">
      <c r="BA198" s="58">
        <v>1.0609092794672332</v>
      </c>
    </row>
    <row r="199" spans="53:53" x14ac:dyDescent="0.25">
      <c r="BA199" s="58">
        <v>-0.31325286754432546</v>
      </c>
    </row>
    <row r="200" spans="53:53" x14ac:dyDescent="0.25">
      <c r="BA200" s="58">
        <v>-0.25439136031699294</v>
      </c>
    </row>
    <row r="201" spans="53:53" x14ac:dyDescent="0.25">
      <c r="BA201" s="58">
        <v>-0.19120208396868243</v>
      </c>
    </row>
    <row r="202" spans="53:53" x14ac:dyDescent="0.25">
      <c r="BA202" s="58">
        <v>-0.65038950876787571</v>
      </c>
    </row>
    <row r="203" spans="53:53" x14ac:dyDescent="0.25">
      <c r="BA203" s="58">
        <v>-0.66358884631551041</v>
      </c>
    </row>
    <row r="204" spans="53:53" x14ac:dyDescent="0.25">
      <c r="BA204" s="58">
        <v>-1.1220960671983555</v>
      </c>
    </row>
    <row r="205" spans="53:53" x14ac:dyDescent="0.25">
      <c r="BA205" s="58">
        <v>-0.74277273243136877</v>
      </c>
    </row>
    <row r="206" spans="53:53" x14ac:dyDescent="0.25">
      <c r="BA206" s="58">
        <v>-1.406340400236415</v>
      </c>
    </row>
    <row r="207" spans="53:53" x14ac:dyDescent="0.25">
      <c r="BA207" s="58">
        <v>-1.3501439097718784</v>
      </c>
    </row>
    <row r="208" spans="53:53" x14ac:dyDescent="0.25">
      <c r="BA208" s="58">
        <v>0.35094866912010991</v>
      </c>
    </row>
    <row r="209" spans="53:53" x14ac:dyDescent="0.25">
      <c r="BA209" s="58">
        <v>-0.48831604291694669</v>
      </c>
    </row>
    <row r="210" spans="53:53" x14ac:dyDescent="0.25">
      <c r="BA210" s="58">
        <v>0.63168822371751243</v>
      </c>
    </row>
    <row r="211" spans="53:53" x14ac:dyDescent="0.25">
      <c r="BA211" s="58">
        <v>-0.98376847428719516</v>
      </c>
    </row>
    <row r="212" spans="53:53" x14ac:dyDescent="0.25">
      <c r="BA212" s="58">
        <v>-0.9825282385861015</v>
      </c>
    </row>
    <row r="213" spans="53:53" x14ac:dyDescent="0.25">
      <c r="BA213" s="58">
        <v>1.3173763311837814</v>
      </c>
    </row>
    <row r="214" spans="53:53" x14ac:dyDescent="0.25">
      <c r="BA214" s="58">
        <v>-0.27414350144296185</v>
      </c>
    </row>
    <row r="215" spans="53:53" x14ac:dyDescent="0.25">
      <c r="BA215" s="58">
        <v>-0.19395575585234237</v>
      </c>
    </row>
    <row r="216" spans="53:53" x14ac:dyDescent="0.25">
      <c r="BA216" s="58">
        <v>1.6178742514574091E-2</v>
      </c>
    </row>
    <row r="217" spans="53:53" x14ac:dyDescent="0.25">
      <c r="BA217" s="58">
        <v>-0.62935306527657908</v>
      </c>
    </row>
    <row r="218" spans="53:53" x14ac:dyDescent="0.25">
      <c r="BA218" s="58">
        <v>0.49078815444920892</v>
      </c>
    </row>
    <row r="219" spans="53:53" x14ac:dyDescent="0.25">
      <c r="BA219" s="58">
        <v>-0.44681647418506926</v>
      </c>
    </row>
    <row r="220" spans="53:53" x14ac:dyDescent="0.25">
      <c r="BA220" s="58">
        <v>-0.43182075419961813</v>
      </c>
    </row>
    <row r="221" spans="53:53" x14ac:dyDescent="0.25">
      <c r="BA221" s="58">
        <v>2.072693851954659E-2</v>
      </c>
    </row>
    <row r="222" spans="53:53" x14ac:dyDescent="0.25">
      <c r="BA222" s="58">
        <v>-0.39854680766761635</v>
      </c>
    </row>
    <row r="223" spans="53:53" x14ac:dyDescent="0.25">
      <c r="BA223" s="58">
        <v>1.6734288184032589</v>
      </c>
    </row>
    <row r="224" spans="53:53" x14ac:dyDescent="0.25">
      <c r="BA224" s="58">
        <v>-0.66291918002006867</v>
      </c>
    </row>
    <row r="225" spans="53:53" x14ac:dyDescent="0.25">
      <c r="BA225" s="58">
        <v>0.39133345836416034</v>
      </c>
    </row>
    <row r="226" spans="53:53" x14ac:dyDescent="0.25">
      <c r="BA226" s="58">
        <v>1.1781461334364711</v>
      </c>
    </row>
    <row r="227" spans="53:53" x14ac:dyDescent="0.25">
      <c r="BA227" s="58">
        <v>0.40951842229077373</v>
      </c>
    </row>
    <row r="228" spans="53:53" x14ac:dyDescent="0.25">
      <c r="BA228" s="58">
        <v>-0.62832026134406205</v>
      </c>
    </row>
    <row r="229" spans="53:53" x14ac:dyDescent="0.25">
      <c r="BA229" s="58">
        <v>1.930371692370793</v>
      </c>
    </row>
    <row r="230" spans="53:53" x14ac:dyDescent="0.25">
      <c r="BA230" s="58">
        <v>1.253657562539684</v>
      </c>
    </row>
    <row r="231" spans="53:53" x14ac:dyDescent="0.25">
      <c r="BA231" s="58">
        <v>-0.61456785517137225</v>
      </c>
    </row>
    <row r="232" spans="53:53" x14ac:dyDescent="0.25">
      <c r="BA232" s="58">
        <v>-0.31835224576379051</v>
      </c>
    </row>
    <row r="233" spans="53:53" x14ac:dyDescent="0.25">
      <c r="BA233" s="58">
        <v>6.6978526685166587E-2</v>
      </c>
    </row>
    <row r="234" spans="53:53" x14ac:dyDescent="0.25">
      <c r="BA234" s="58">
        <v>-0.16618332852931367</v>
      </c>
    </row>
    <row r="235" spans="53:53" x14ac:dyDescent="0.25">
      <c r="BA235" s="58">
        <v>-1.0204439043133553E-2</v>
      </c>
    </row>
    <row r="236" spans="53:53" x14ac:dyDescent="0.25">
      <c r="BA236" s="58">
        <v>-1.735217305998622</v>
      </c>
    </row>
    <row r="237" spans="53:53" x14ac:dyDescent="0.25">
      <c r="BA237" s="58">
        <v>-0.24730044210258612</v>
      </c>
    </row>
    <row r="238" spans="53:53" x14ac:dyDescent="0.25">
      <c r="BA238" s="58">
        <v>-1.345795480401818</v>
      </c>
    </row>
    <row r="239" spans="53:53" x14ac:dyDescent="0.25">
      <c r="BA239" s="58">
        <v>0.73914041860124702</v>
      </c>
    </row>
    <row r="240" spans="53:53" x14ac:dyDescent="0.25">
      <c r="BA240" s="58">
        <v>-2.1370404631660191</v>
      </c>
    </row>
    <row r="241" spans="53:53" x14ac:dyDescent="0.25">
      <c r="BA241" s="58">
        <v>5.2092823913553674E-2</v>
      </c>
    </row>
    <row r="242" spans="53:53" x14ac:dyDescent="0.25">
      <c r="BA242" s="58">
        <v>-0.28001621037211699</v>
      </c>
    </row>
    <row r="243" spans="53:53" x14ac:dyDescent="0.25">
      <c r="BA243" s="58">
        <v>-2.5716321098796722</v>
      </c>
    </row>
    <row r="244" spans="53:53" x14ac:dyDescent="0.25">
      <c r="BA244" s="58">
        <v>-0.90344313871141047</v>
      </c>
    </row>
    <row r="245" spans="53:53" x14ac:dyDescent="0.25">
      <c r="BA245" s="58">
        <v>0.68656382203347111</v>
      </c>
    </row>
    <row r="246" spans="53:53" x14ac:dyDescent="0.25">
      <c r="BA246" s="58">
        <v>0.39944074490101056</v>
      </c>
    </row>
    <row r="247" spans="53:53" x14ac:dyDescent="0.25">
      <c r="BA247" s="58">
        <v>0.71110873936314156</v>
      </c>
    </row>
    <row r="248" spans="53:53" x14ac:dyDescent="0.25">
      <c r="BA248" s="58">
        <v>0.59393187745047171</v>
      </c>
    </row>
    <row r="249" spans="53:53" x14ac:dyDescent="0.25">
      <c r="BA249" s="58">
        <v>9.7902473751711197E-2</v>
      </c>
    </row>
    <row r="250" spans="53:53" x14ac:dyDescent="0.25">
      <c r="BA250" s="58">
        <v>0.97756415481587222</v>
      </c>
    </row>
    <row r="251" spans="53:53" x14ac:dyDescent="0.25">
      <c r="BA251" s="58">
        <v>-0.88358751567064286</v>
      </c>
    </row>
    <row r="252" spans="53:53" x14ac:dyDescent="0.25">
      <c r="BA252" s="58">
        <v>0.13083040307425411</v>
      </c>
    </row>
    <row r="253" spans="53:53" x14ac:dyDescent="0.25">
      <c r="BA253" s="58">
        <v>-0.22087471312054655</v>
      </c>
    </row>
    <row r="254" spans="53:53" x14ac:dyDescent="0.25">
      <c r="BA254" s="58">
        <v>-1.8745248239257615</v>
      </c>
    </row>
    <row r="255" spans="53:53" x14ac:dyDescent="0.25">
      <c r="BA255" s="58">
        <v>-1.8684644328705611</v>
      </c>
    </row>
    <row r="256" spans="53:53" x14ac:dyDescent="0.25">
      <c r="BA256" s="58">
        <v>9.029988716820761E-2</v>
      </c>
    </row>
    <row r="257" spans="53:53" x14ac:dyDescent="0.25">
      <c r="BA257" s="58">
        <v>-1.3095207544154746</v>
      </c>
    </row>
    <row r="258" spans="53:53" x14ac:dyDescent="0.25">
      <c r="BA258" s="58">
        <v>0.26827150095406582</v>
      </c>
    </row>
    <row r="259" spans="53:53" x14ac:dyDescent="0.25">
      <c r="BA259" s="58">
        <v>0.40721300244760872</v>
      </c>
    </row>
    <row r="260" spans="53:53" x14ac:dyDescent="0.25">
      <c r="BA260" s="58">
        <v>-7.1305374597488702E-2</v>
      </c>
    </row>
    <row r="261" spans="53:53" x14ac:dyDescent="0.25">
      <c r="BA261" s="58">
        <v>-1.0177508093453271</v>
      </c>
    </row>
    <row r="262" spans="53:53" x14ac:dyDescent="0.25">
      <c r="BA262" s="58">
        <v>0.44611217243961337</v>
      </c>
    </row>
    <row r="263" spans="53:53" x14ac:dyDescent="0.25">
      <c r="BA263" s="58">
        <v>0.29787128639395388</v>
      </c>
    </row>
    <row r="264" spans="53:53" x14ac:dyDescent="0.25">
      <c r="BA264" s="58">
        <v>-1.0144964569181714</v>
      </c>
    </row>
    <row r="265" spans="53:53" x14ac:dyDescent="0.25">
      <c r="BA265" s="58">
        <v>1.4353717456235262</v>
      </c>
    </row>
    <row r="266" spans="53:53" x14ac:dyDescent="0.25">
      <c r="BA266" s="58">
        <v>4.5344779542252737E-3</v>
      </c>
    </row>
    <row r="267" spans="53:53" x14ac:dyDescent="0.25">
      <c r="BA267" s="58">
        <v>0.49641564991121973</v>
      </c>
    </row>
    <row r="268" spans="53:53" x14ac:dyDescent="0.25">
      <c r="BA268" s="58">
        <v>-0.59114092511973904</v>
      </c>
    </row>
    <row r="269" spans="53:53" x14ac:dyDescent="0.25">
      <c r="BA269" s="58">
        <v>-0.36437843448825358</v>
      </c>
    </row>
    <row r="270" spans="53:53" x14ac:dyDescent="0.25">
      <c r="BA270" s="58">
        <v>-0.84689702635143238</v>
      </c>
    </row>
    <row r="271" spans="53:53" x14ac:dyDescent="0.25">
      <c r="BA271" s="58">
        <v>-0.94493943834182703</v>
      </c>
    </row>
    <row r="272" spans="53:53" x14ac:dyDescent="0.25">
      <c r="BA272" s="58">
        <v>0.87309946694702567</v>
      </c>
    </row>
    <row r="273" spans="53:53" x14ac:dyDescent="0.25">
      <c r="BA273" s="58">
        <v>-1.4289299804662718</v>
      </c>
    </row>
    <row r="274" spans="53:53" x14ac:dyDescent="0.25">
      <c r="BA274" s="58">
        <v>0.30515820914362196</v>
      </c>
    </row>
    <row r="275" spans="53:53" x14ac:dyDescent="0.25">
      <c r="BA275" s="58">
        <v>-1.1115760759449547</v>
      </c>
    </row>
    <row r="276" spans="53:53" x14ac:dyDescent="0.25">
      <c r="BA276" s="58">
        <v>9.7975657118374831E-2</v>
      </c>
    </row>
    <row r="277" spans="53:53" x14ac:dyDescent="0.25">
      <c r="BA277" s="58">
        <v>-1.5921921735849087</v>
      </c>
    </row>
    <row r="278" spans="53:53" x14ac:dyDescent="0.25">
      <c r="BA278" s="58">
        <v>0.62135094030379823</v>
      </c>
    </row>
    <row r="279" spans="53:53" x14ac:dyDescent="0.25">
      <c r="BA279" s="58">
        <v>-0.10980286719379202</v>
      </c>
    </row>
    <row r="280" spans="53:53" x14ac:dyDescent="0.25">
      <c r="BA280" s="58">
        <v>0.89481500805659031</v>
      </c>
    </row>
    <row r="281" spans="53:53" x14ac:dyDescent="0.25">
      <c r="BA281" s="58">
        <v>-0.79213127622056156</v>
      </c>
    </row>
    <row r="282" spans="53:53" x14ac:dyDescent="0.25">
      <c r="BA282" s="58">
        <v>-2.2619663843764872</v>
      </c>
    </row>
    <row r="283" spans="53:53" x14ac:dyDescent="0.25">
      <c r="BA283" s="58">
        <v>-0.31659413680614068</v>
      </c>
    </row>
    <row r="284" spans="53:53" x14ac:dyDescent="0.25">
      <c r="BA284" s="58">
        <v>-1.2911175233204037</v>
      </c>
    </row>
    <row r="285" spans="53:53" x14ac:dyDescent="0.25">
      <c r="BA285" s="58">
        <v>-1.3399027447547547</v>
      </c>
    </row>
    <row r="286" spans="53:53" x14ac:dyDescent="0.25">
      <c r="BA286" s="58">
        <v>-2.5727149217344212</v>
      </c>
    </row>
    <row r="287" spans="53:53" x14ac:dyDescent="0.25">
      <c r="BA287" s="58">
        <v>-0.80214840534747411</v>
      </c>
    </row>
    <row r="288" spans="53:53" x14ac:dyDescent="0.25">
      <c r="BA288" s="58">
        <v>-0.19136093064090556</v>
      </c>
    </row>
    <row r="289" spans="53:53" x14ac:dyDescent="0.25">
      <c r="BA289" s="58">
        <v>0.53057381816745697</v>
      </c>
    </row>
    <row r="290" spans="53:53" x14ac:dyDescent="0.25">
      <c r="BA290" s="58">
        <v>8.3787012695860419E-2</v>
      </c>
    </row>
    <row r="291" spans="53:53" x14ac:dyDescent="0.25">
      <c r="BA291" s="58">
        <v>0.92929750582859005</v>
      </c>
    </row>
    <row r="292" spans="53:53" x14ac:dyDescent="0.25">
      <c r="BA292" s="58">
        <v>-0.72138922655441806</v>
      </c>
    </row>
    <row r="293" spans="53:53" x14ac:dyDescent="0.25">
      <c r="BA293" s="58">
        <v>1.1610535192881188</v>
      </c>
    </row>
    <row r="294" spans="53:53" x14ac:dyDescent="0.25">
      <c r="BA294" s="58">
        <v>0.63072805695976009</v>
      </c>
    </row>
    <row r="295" spans="53:53" x14ac:dyDescent="0.25">
      <c r="BA295" s="58">
        <v>-0.3770573600011547</v>
      </c>
    </row>
    <row r="296" spans="53:53" x14ac:dyDescent="0.25">
      <c r="BA296" s="58">
        <v>-0.23221170267198871</v>
      </c>
    </row>
    <row r="297" spans="53:53" x14ac:dyDescent="0.25">
      <c r="BA297" s="58">
        <v>1.1648501738573347</v>
      </c>
    </row>
    <row r="298" spans="53:53" x14ac:dyDescent="0.25">
      <c r="BA298" s="58">
        <v>-5.8163247855590065E-2</v>
      </c>
    </row>
    <row r="299" spans="53:53" x14ac:dyDescent="0.25">
      <c r="BA299" s="58">
        <v>0.54016933376611453</v>
      </c>
    </row>
    <row r="300" spans="53:53" x14ac:dyDescent="0.25">
      <c r="BA300" s="58">
        <v>-0.97701804926373204</v>
      </c>
    </row>
    <row r="301" spans="53:53" x14ac:dyDescent="0.25">
      <c r="BA301" s="58">
        <v>1.5713123004278895</v>
      </c>
    </row>
    <row r="302" spans="53:53" x14ac:dyDescent="0.25">
      <c r="BA302" s="58">
        <v>0.29616392105551226</v>
      </c>
    </row>
    <row r="303" spans="53:53" x14ac:dyDescent="0.25">
      <c r="BA303" s="58">
        <v>0.11208247350635836</v>
      </c>
    </row>
    <row r="304" spans="53:53" x14ac:dyDescent="0.25">
      <c r="BA304" s="58">
        <v>0.21274092053017737</v>
      </c>
    </row>
    <row r="305" spans="53:53" x14ac:dyDescent="0.25">
      <c r="BA305" s="58">
        <v>-0.59396590748163591</v>
      </c>
    </row>
    <row r="306" spans="53:53" x14ac:dyDescent="0.25">
      <c r="BA306" s="58">
        <v>-1.1188741094110749E-2</v>
      </c>
    </row>
    <row r="307" spans="53:53" x14ac:dyDescent="0.25">
      <c r="BA307" s="58">
        <v>1.8434890134462465</v>
      </c>
    </row>
    <row r="308" spans="53:53" x14ac:dyDescent="0.25">
      <c r="BA308" s="58">
        <v>-0.76197759341936044</v>
      </c>
    </row>
    <row r="309" spans="53:53" x14ac:dyDescent="0.25">
      <c r="BA309" s="58">
        <v>-1.1064093092486899E-2</v>
      </c>
    </row>
    <row r="310" spans="53:53" x14ac:dyDescent="0.25">
      <c r="BA310" s="58">
        <v>-0.61817088213747862</v>
      </c>
    </row>
    <row r="311" spans="53:53" x14ac:dyDescent="0.25">
      <c r="BA311" s="58">
        <v>0.48901300035132073</v>
      </c>
    </row>
    <row r="312" spans="53:53" x14ac:dyDescent="0.25">
      <c r="BA312" s="58">
        <v>0.97441631667679274</v>
      </c>
    </row>
    <row r="313" spans="53:53" x14ac:dyDescent="0.25">
      <c r="BA313" s="58">
        <v>0.25424329085445641</v>
      </c>
    </row>
    <row r="314" spans="53:53" x14ac:dyDescent="0.25">
      <c r="BA314" s="58">
        <v>0.51049842385427491</v>
      </c>
    </row>
    <row r="315" spans="53:53" x14ac:dyDescent="0.25">
      <c r="BA315" s="58">
        <v>0.84118331505935229</v>
      </c>
    </row>
    <row r="316" spans="53:53" x14ac:dyDescent="0.25">
      <c r="BA316" s="58">
        <v>-0.87687144702807862</v>
      </c>
    </row>
    <row r="317" spans="53:53" x14ac:dyDescent="0.25">
      <c r="BA317" s="58">
        <v>-0.58053984077229226</v>
      </c>
    </row>
    <row r="318" spans="53:53" x14ac:dyDescent="0.25">
      <c r="BA318" s="58">
        <v>7.0231865638960445E-2</v>
      </c>
    </row>
    <row r="319" spans="53:53" x14ac:dyDescent="0.25">
      <c r="BA319" s="58">
        <v>2.6801543225030016</v>
      </c>
    </row>
    <row r="320" spans="53:53" x14ac:dyDescent="0.25">
      <c r="BA320" s="58">
        <v>-0.14928940209524008</v>
      </c>
    </row>
    <row r="321" spans="53:53" x14ac:dyDescent="0.25">
      <c r="BA321" s="58">
        <v>0.58831798746890407</v>
      </c>
    </row>
    <row r="322" spans="53:53" x14ac:dyDescent="0.25">
      <c r="BA322" s="58">
        <v>0.75948420715369458</v>
      </c>
    </row>
    <row r="323" spans="53:53" x14ac:dyDescent="0.25">
      <c r="BA323" s="58">
        <v>-0.38944497190999994</v>
      </c>
    </row>
    <row r="324" spans="53:53" x14ac:dyDescent="0.25">
      <c r="BA324" s="58">
        <v>0.83364639198863144</v>
      </c>
    </row>
    <row r="325" spans="53:53" x14ac:dyDescent="0.25">
      <c r="BA325" s="58">
        <v>0.41115126624307291</v>
      </c>
    </row>
    <row r="326" spans="53:53" x14ac:dyDescent="0.25">
      <c r="BA326" s="58">
        <v>1.1745331795817964</v>
      </c>
    </row>
    <row r="327" spans="53:53" x14ac:dyDescent="0.25">
      <c r="BA327" s="58">
        <v>1.1404735150765002</v>
      </c>
    </row>
    <row r="328" spans="53:53" x14ac:dyDescent="0.25">
      <c r="BA328" s="58">
        <v>-1.4962974557714983</v>
      </c>
    </row>
    <row r="329" spans="53:53" x14ac:dyDescent="0.25">
      <c r="BA329" s="58">
        <v>-0.67667865512151992</v>
      </c>
    </row>
    <row r="330" spans="53:53" x14ac:dyDescent="0.25">
      <c r="BA330" s="58">
        <v>-8.0967366774442481E-2</v>
      </c>
    </row>
    <row r="331" spans="53:53" x14ac:dyDescent="0.25">
      <c r="BA331" s="58">
        <v>-1.1926625951968703</v>
      </c>
    </row>
    <row r="332" spans="53:53" x14ac:dyDescent="0.25">
      <c r="BA332" s="58">
        <v>1.0256055183890231</v>
      </c>
    </row>
    <row r="333" spans="53:53" x14ac:dyDescent="0.25">
      <c r="BA333" s="58">
        <v>-0.24510180748728227</v>
      </c>
    </row>
    <row r="334" spans="53:53" x14ac:dyDescent="0.25">
      <c r="BA334" s="58">
        <v>-1.1607540953286244</v>
      </c>
    </row>
    <row r="335" spans="53:53" x14ac:dyDescent="0.25">
      <c r="BA335" s="58">
        <v>-0.39409059655966822</v>
      </c>
    </row>
    <row r="336" spans="53:53" x14ac:dyDescent="0.25">
      <c r="BA336" s="58">
        <v>9.2447146034076944E-2</v>
      </c>
    </row>
    <row r="337" spans="53:53" x14ac:dyDescent="0.25">
      <c r="BA337" s="58">
        <v>0.96565540739587408</v>
      </c>
    </row>
    <row r="338" spans="53:53" x14ac:dyDescent="0.25">
      <c r="BA338" s="58">
        <v>-2.1685918120591476</v>
      </c>
    </row>
    <row r="339" spans="53:53" x14ac:dyDescent="0.25">
      <c r="BA339" s="58">
        <v>-0.66210479639282716</v>
      </c>
    </row>
    <row r="340" spans="53:53" x14ac:dyDescent="0.25">
      <c r="BA340" s="58">
        <v>0.67782452962401163</v>
      </c>
    </row>
    <row r="341" spans="53:53" x14ac:dyDescent="0.25">
      <c r="BA341" s="58">
        <v>-0.42610044396497981</v>
      </c>
    </row>
    <row r="342" spans="53:53" x14ac:dyDescent="0.25">
      <c r="BA342" s="58">
        <v>-1.3455647542643032</v>
      </c>
    </row>
    <row r="343" spans="53:53" x14ac:dyDescent="0.25">
      <c r="BA343" s="58">
        <v>-0.27439603910191585</v>
      </c>
    </row>
    <row r="344" spans="53:53" x14ac:dyDescent="0.25">
      <c r="BA344" s="58">
        <v>1.8615602634267034</v>
      </c>
    </row>
    <row r="345" spans="53:53" x14ac:dyDescent="0.25">
      <c r="BA345" s="58">
        <v>-0.56531358414517829</v>
      </c>
    </row>
    <row r="346" spans="53:53" x14ac:dyDescent="0.25">
      <c r="BA346" s="58">
        <v>0.22573769186341666</v>
      </c>
    </row>
    <row r="347" spans="53:53" x14ac:dyDescent="0.25">
      <c r="BA347" s="58">
        <v>-1.1486570025437441</v>
      </c>
    </row>
    <row r="348" spans="53:53" x14ac:dyDescent="0.25">
      <c r="BA348" s="58">
        <v>-1.2363310417640054</v>
      </c>
    </row>
    <row r="349" spans="53:53" x14ac:dyDescent="0.25">
      <c r="BA349" s="58">
        <v>-1.1201239053363079</v>
      </c>
    </row>
    <row r="350" spans="53:53" x14ac:dyDescent="0.25">
      <c r="BA350" s="58">
        <v>0.7021934639587919</v>
      </c>
    </row>
    <row r="351" spans="53:53" x14ac:dyDescent="0.25">
      <c r="BA351" s="58">
        <v>1.0775650937566441</v>
      </c>
    </row>
    <row r="352" spans="53:53" x14ac:dyDescent="0.25">
      <c r="BA352" s="58">
        <v>0.66421900967968917</v>
      </c>
    </row>
    <row r="353" spans="53:53" x14ac:dyDescent="0.25">
      <c r="BA353" s="58">
        <v>-0.17265942303339629</v>
      </c>
    </row>
    <row r="354" spans="53:53" x14ac:dyDescent="0.25">
      <c r="BA354" s="58">
        <v>0.21568073520767878</v>
      </c>
    </row>
    <row r="355" spans="53:53" x14ac:dyDescent="0.25">
      <c r="BA355" s="58">
        <v>1.22729913012777</v>
      </c>
    </row>
    <row r="356" spans="53:53" x14ac:dyDescent="0.25">
      <c r="BA356" s="58">
        <v>-0.37020535944287725</v>
      </c>
    </row>
    <row r="357" spans="53:53" x14ac:dyDescent="0.25">
      <c r="BA357" s="58">
        <v>-0.2436619662815179</v>
      </c>
    </row>
    <row r="358" spans="53:53" x14ac:dyDescent="0.25">
      <c r="BA358" s="58">
        <v>2.3050895646038678</v>
      </c>
    </row>
    <row r="359" spans="53:53" x14ac:dyDescent="0.25">
      <c r="BA359" s="58">
        <v>-0.82306429200063791</v>
      </c>
    </row>
    <row r="360" spans="53:53" x14ac:dyDescent="0.25">
      <c r="BA360" s="58">
        <v>0.69628126796638101</v>
      </c>
    </row>
    <row r="361" spans="53:53" x14ac:dyDescent="0.25">
      <c r="BA361" s="58">
        <v>0.31349596777182598</v>
      </c>
    </row>
    <row r="362" spans="53:53" x14ac:dyDescent="0.25">
      <c r="BA362" s="58">
        <v>-0.89511077002106521</v>
      </c>
    </row>
    <row r="363" spans="53:53" x14ac:dyDescent="0.25">
      <c r="BA363" s="58">
        <v>0.26960402023979346</v>
      </c>
    </row>
    <row r="364" spans="53:53" x14ac:dyDescent="0.25">
      <c r="BA364" s="58">
        <v>0.95273800499690375</v>
      </c>
    </row>
    <row r="365" spans="53:53" x14ac:dyDescent="0.25">
      <c r="BA365" s="58">
        <v>-0.28157608496583586</v>
      </c>
    </row>
    <row r="366" spans="53:53" x14ac:dyDescent="0.25">
      <c r="BA366" s="58">
        <v>-0.18838854328801982</v>
      </c>
    </row>
    <row r="367" spans="53:53" x14ac:dyDescent="0.25">
      <c r="BA367" s="58">
        <v>-0.64997416847887113</v>
      </c>
    </row>
    <row r="368" spans="53:53" x14ac:dyDescent="0.25">
      <c r="BA368" s="58">
        <v>0.50834381536148454</v>
      </c>
    </row>
    <row r="369" spans="53:53" x14ac:dyDescent="0.25">
      <c r="BA369" s="58">
        <v>0.26918796615593688</v>
      </c>
    </row>
    <row r="370" spans="53:53" x14ac:dyDescent="0.25">
      <c r="BA370" s="58">
        <v>2.0008862449503062</v>
      </c>
    </row>
    <row r="371" spans="53:53" x14ac:dyDescent="0.25">
      <c r="BA371" s="58">
        <v>0.79743281608736383</v>
      </c>
    </row>
    <row r="372" spans="53:53" x14ac:dyDescent="0.25">
      <c r="BA372" s="58">
        <v>0.95054353746549369</v>
      </c>
    </row>
    <row r="373" spans="53:53" x14ac:dyDescent="0.25">
      <c r="BA373" s="58">
        <v>1.0019173460125179</v>
      </c>
    </row>
    <row r="374" spans="53:53" x14ac:dyDescent="0.25">
      <c r="BA374" s="58">
        <v>-1.4611665276437398</v>
      </c>
    </row>
    <row r="375" spans="53:53" x14ac:dyDescent="0.25">
      <c r="BA375" s="58">
        <v>0.63124684453198521</v>
      </c>
    </row>
    <row r="376" spans="53:53" x14ac:dyDescent="0.25">
      <c r="BA376" s="58">
        <v>1.5364541031301171</v>
      </c>
    </row>
    <row r="377" spans="53:53" x14ac:dyDescent="0.25">
      <c r="BA377" s="58">
        <v>1.1015759856832026</v>
      </c>
    </row>
    <row r="378" spans="53:53" x14ac:dyDescent="0.25">
      <c r="BA378" s="58">
        <v>0.48792892798784671</v>
      </c>
    </row>
    <row r="379" spans="53:53" x14ac:dyDescent="0.25">
      <c r="BA379" s="58">
        <v>0.35139569149794631</v>
      </c>
    </row>
    <row r="380" spans="53:53" x14ac:dyDescent="0.25">
      <c r="BA380" s="58">
        <v>-6.312146283756212E-2</v>
      </c>
    </row>
    <row r="381" spans="53:53" x14ac:dyDescent="0.25">
      <c r="BA381" s="58">
        <v>-0.45596637362718639</v>
      </c>
    </row>
    <row r="382" spans="53:53" x14ac:dyDescent="0.25">
      <c r="BA382" s="58">
        <v>0.29013918014895584</v>
      </c>
    </row>
    <row r="383" spans="53:53" x14ac:dyDescent="0.25">
      <c r="BA383" s="58">
        <v>0.41528902174330684</v>
      </c>
    </row>
    <row r="384" spans="53:53" x14ac:dyDescent="0.25">
      <c r="BA384" s="58">
        <v>0.28090611887114542</v>
      </c>
    </row>
    <row r="385" spans="53:53" x14ac:dyDescent="0.25">
      <c r="BA385" s="58">
        <v>-0.27501587376942482</v>
      </c>
    </row>
    <row r="386" spans="53:53" x14ac:dyDescent="0.25">
      <c r="BA386" s="58">
        <v>0.24296005760503003</v>
      </c>
    </row>
    <row r="387" spans="53:53" x14ac:dyDescent="0.25">
      <c r="BA387" s="58">
        <v>-0.6795611252904159</v>
      </c>
    </row>
    <row r="388" spans="53:53" x14ac:dyDescent="0.25">
      <c r="BA388" s="58">
        <v>-0.23444502571475867</v>
      </c>
    </row>
    <row r="389" spans="53:53" x14ac:dyDescent="0.25">
      <c r="BA389" s="58">
        <v>-1.3485374306749081</v>
      </c>
    </row>
    <row r="390" spans="53:53" x14ac:dyDescent="0.25">
      <c r="BA390" s="58">
        <v>-0.60727819669422023</v>
      </c>
    </row>
    <row r="391" spans="53:53" x14ac:dyDescent="0.25">
      <c r="BA391" s="58">
        <v>-1.1159277382173176</v>
      </c>
    </row>
    <row r="392" spans="53:53" x14ac:dyDescent="0.25">
      <c r="BA392" s="58">
        <v>0.71859220138771884</v>
      </c>
    </row>
    <row r="393" spans="53:53" x14ac:dyDescent="0.25">
      <c r="BA393" s="58">
        <v>-1.1512831094959146</v>
      </c>
    </row>
    <row r="394" spans="53:53" x14ac:dyDescent="0.25">
      <c r="BA394" s="58">
        <v>-2.170270350381295</v>
      </c>
    </row>
    <row r="395" spans="53:53" x14ac:dyDescent="0.25">
      <c r="BA395" s="58">
        <v>0.88985996103902609</v>
      </c>
    </row>
    <row r="396" spans="53:53" x14ac:dyDescent="0.25">
      <c r="BA396" s="58">
        <v>7.9229498171483795E-2</v>
      </c>
    </row>
    <row r="397" spans="53:53" x14ac:dyDescent="0.25">
      <c r="BA397" s="58">
        <v>-0.27320559789427595</v>
      </c>
    </row>
    <row r="398" spans="53:53" x14ac:dyDescent="0.25">
      <c r="BA398" s="58">
        <v>-0.82722684411888292</v>
      </c>
    </row>
    <row r="399" spans="53:53" x14ac:dyDescent="0.25">
      <c r="BA399" s="58">
        <v>2.4392364747304769</v>
      </c>
    </row>
    <row r="400" spans="53:53" x14ac:dyDescent="0.25">
      <c r="BA400" s="58">
        <v>0.85420642796246582</v>
      </c>
    </row>
    <row r="401" spans="53:53" x14ac:dyDescent="0.25">
      <c r="BA401" s="58">
        <v>1.6657117140945279</v>
      </c>
    </row>
    <row r="402" spans="53:53" x14ac:dyDescent="0.25">
      <c r="BA402" s="58">
        <v>1.4361663046908448E-3</v>
      </c>
    </row>
    <row r="403" spans="53:53" x14ac:dyDescent="0.25">
      <c r="BA403" s="58">
        <v>-0.92927126142690186</v>
      </c>
    </row>
    <row r="404" spans="53:53" x14ac:dyDescent="0.25">
      <c r="BA404" s="58">
        <v>0.50751975877520139</v>
      </c>
    </row>
    <row r="405" spans="53:53" x14ac:dyDescent="0.25">
      <c r="BA405" s="58">
        <v>0.25683524086209913</v>
      </c>
    </row>
    <row r="406" spans="53:53" x14ac:dyDescent="0.25">
      <c r="BA406" s="58">
        <v>0.10477359877410708</v>
      </c>
    </row>
    <row r="407" spans="53:53" x14ac:dyDescent="0.25">
      <c r="BA407" s="58">
        <v>1.3269768923305805</v>
      </c>
    </row>
    <row r="408" spans="53:53" x14ac:dyDescent="0.25">
      <c r="BA408" s="58">
        <v>1.0337893122363264</v>
      </c>
    </row>
    <row r="409" spans="53:53" x14ac:dyDescent="0.25">
      <c r="BA409" s="58">
        <v>-0.40049006075634491</v>
      </c>
    </row>
    <row r="410" spans="53:53" x14ac:dyDescent="0.25">
      <c r="BA410" s="58">
        <v>0.56010442730370369</v>
      </c>
    </row>
    <row r="411" spans="53:53" x14ac:dyDescent="0.25">
      <c r="BA411" s="58">
        <v>-1.8039092347018961</v>
      </c>
    </row>
    <row r="412" spans="53:53" x14ac:dyDescent="0.25">
      <c r="BA412" s="58">
        <v>6.6730642663929529E-2</v>
      </c>
    </row>
    <row r="413" spans="53:53" x14ac:dyDescent="0.25">
      <c r="BA413" s="58">
        <v>-0.36837595436374698</v>
      </c>
    </row>
    <row r="414" spans="53:53" x14ac:dyDescent="0.25">
      <c r="BA414" s="58">
        <v>2.3075694428329068</v>
      </c>
    </row>
    <row r="415" spans="53:53" x14ac:dyDescent="0.25">
      <c r="BA415" s="58">
        <v>0.11136639923689488</v>
      </c>
    </row>
    <row r="416" spans="53:53" x14ac:dyDescent="0.25">
      <c r="BA416" s="58">
        <v>0.313779395101772</v>
      </c>
    </row>
    <row r="417" spans="53:53" x14ac:dyDescent="0.25">
      <c r="BA417" s="58">
        <v>-2.3891456262432925E-2</v>
      </c>
    </row>
    <row r="418" spans="53:53" x14ac:dyDescent="0.25">
      <c r="BA418" s="58">
        <v>0.18786662260957881</v>
      </c>
    </row>
    <row r="419" spans="53:53" x14ac:dyDescent="0.25">
      <c r="BA419" s="58">
        <v>1.086168754363994</v>
      </c>
    </row>
    <row r="420" spans="53:53" x14ac:dyDescent="0.25">
      <c r="BA420" s="58">
        <v>-0.38326248785458733</v>
      </c>
    </row>
    <row r="421" spans="53:53" x14ac:dyDescent="0.25">
      <c r="BA421" s="58">
        <v>-0.56291682406029897</v>
      </c>
    </row>
    <row r="422" spans="53:53" x14ac:dyDescent="0.25">
      <c r="BA422" s="58">
        <v>-1.6682086195111123</v>
      </c>
    </row>
    <row r="423" spans="53:53" x14ac:dyDescent="0.25">
      <c r="BA423" s="58">
        <v>1.0427135414446476</v>
      </c>
    </row>
    <row r="424" spans="53:53" x14ac:dyDescent="0.25">
      <c r="BA424" s="58">
        <v>-0.78215999180029727</v>
      </c>
    </row>
    <row r="425" spans="53:53" x14ac:dyDescent="0.25">
      <c r="BA425" s="58">
        <v>1.0158260959418219</v>
      </c>
    </row>
    <row r="426" spans="53:53" x14ac:dyDescent="0.25">
      <c r="BA426" s="58">
        <v>-0.39905886181542527</v>
      </c>
    </row>
    <row r="427" spans="53:53" x14ac:dyDescent="0.25">
      <c r="BA427" s="58">
        <v>0.50816621154394626</v>
      </c>
    </row>
    <row r="428" spans="53:53" x14ac:dyDescent="0.25">
      <c r="BA428" s="58">
        <v>-0.80128192242527141</v>
      </c>
    </row>
    <row r="429" spans="53:53" x14ac:dyDescent="0.25">
      <c r="BA429" s="58">
        <v>-0.46183048359972062</v>
      </c>
    </row>
    <row r="430" spans="53:53" x14ac:dyDescent="0.25">
      <c r="BA430" s="58">
        <v>-0.13065494920758308</v>
      </c>
    </row>
    <row r="431" spans="53:53" x14ac:dyDescent="0.25">
      <c r="BA431" s="58">
        <v>1.0629433165548774</v>
      </c>
    </row>
    <row r="432" spans="53:53" x14ac:dyDescent="0.25">
      <c r="BA432" s="58">
        <v>-2.2983037978413758</v>
      </c>
    </row>
    <row r="433" spans="53:53" x14ac:dyDescent="0.25">
      <c r="BA433" s="58">
        <v>-1.001731354305607</v>
      </c>
    </row>
    <row r="434" spans="53:53" x14ac:dyDescent="0.25">
      <c r="BA434" s="58">
        <v>0.25992799064318217</v>
      </c>
    </row>
    <row r="435" spans="53:53" x14ac:dyDescent="0.25">
      <c r="BA435" s="58">
        <v>-0.29371876811914405</v>
      </c>
    </row>
    <row r="436" spans="53:53" x14ac:dyDescent="0.25">
      <c r="BA436" s="58">
        <v>-0.11073079718574584</v>
      </c>
    </row>
    <row r="437" spans="53:53" x14ac:dyDescent="0.25">
      <c r="BA437" s="58">
        <v>-0.53677432988234897</v>
      </c>
    </row>
    <row r="438" spans="53:53" x14ac:dyDescent="0.25">
      <c r="BA438" s="58">
        <v>-0.29098776808933219</v>
      </c>
    </row>
    <row r="439" spans="53:53" x14ac:dyDescent="0.25">
      <c r="BA439" s="58">
        <v>-7.5048244030948285E-5</v>
      </c>
    </row>
    <row r="440" spans="53:53" x14ac:dyDescent="0.25">
      <c r="BA440" s="58">
        <v>-0.48753310200070699</v>
      </c>
    </row>
    <row r="441" spans="53:53" x14ac:dyDescent="0.25">
      <c r="BA441" s="58">
        <v>3.2174385936518307E-2</v>
      </c>
    </row>
    <row r="442" spans="53:53" x14ac:dyDescent="0.25">
      <c r="BA442" s="58">
        <v>2.6247475325044061</v>
      </c>
    </row>
    <row r="443" spans="53:53" x14ac:dyDescent="0.25">
      <c r="BA443" s="58">
        <v>-0.26494208466555902</v>
      </c>
    </row>
    <row r="444" spans="53:53" x14ac:dyDescent="0.25">
      <c r="BA444" s="58">
        <v>1.797280205970105</v>
      </c>
    </row>
    <row r="445" spans="53:53" x14ac:dyDescent="0.25">
      <c r="BA445" s="58">
        <v>-1.109507968975207</v>
      </c>
    </row>
    <row r="446" spans="53:53" x14ac:dyDescent="0.25">
      <c r="BA446" s="58">
        <v>0.69584251177689049</v>
      </c>
    </row>
    <row r="447" spans="53:53" x14ac:dyDescent="0.25">
      <c r="BA447" s="58">
        <v>1.3697596611472602</v>
      </c>
    </row>
    <row r="448" spans="53:53" x14ac:dyDescent="0.25">
      <c r="BA448" s="58">
        <v>0.14085185281148957</v>
      </c>
    </row>
    <row r="449" spans="53:53" x14ac:dyDescent="0.25">
      <c r="BA449" s="58">
        <v>-1.6067125608545432</v>
      </c>
    </row>
    <row r="450" spans="53:53" x14ac:dyDescent="0.25">
      <c r="BA450" s="58">
        <v>-0.29589461406834627</v>
      </c>
    </row>
    <row r="451" spans="53:53" x14ac:dyDescent="0.25">
      <c r="BA451" s="58">
        <v>0.11178752245864314</v>
      </c>
    </row>
    <row r="452" spans="53:53" x14ac:dyDescent="0.25">
      <c r="BA452" s="58">
        <v>-0.30728491079604464</v>
      </c>
    </row>
    <row r="453" spans="53:53" x14ac:dyDescent="0.25">
      <c r="BA453" s="58">
        <v>0.52727790043815426</v>
      </c>
    </row>
    <row r="454" spans="53:53" x14ac:dyDescent="0.25">
      <c r="BA454" s="58">
        <v>-0.23698892546325012</v>
      </c>
    </row>
    <row r="455" spans="53:53" x14ac:dyDescent="0.25">
      <c r="BA455" s="58">
        <v>0.61669804792836669</v>
      </c>
    </row>
    <row r="456" spans="53:53" x14ac:dyDescent="0.25">
      <c r="BA456" s="58">
        <v>2.222397557999793</v>
      </c>
    </row>
    <row r="457" spans="53:53" x14ac:dyDescent="0.25">
      <c r="BA457" s="58">
        <v>-0.4992085485885171</v>
      </c>
    </row>
    <row r="458" spans="53:53" x14ac:dyDescent="0.25">
      <c r="BA458" s="58">
        <v>0.37492333783018061</v>
      </c>
    </row>
    <row r="459" spans="53:53" x14ac:dyDescent="0.25">
      <c r="BA459" s="58">
        <v>0.13037963561867413</v>
      </c>
    </row>
    <row r="460" spans="53:53" x14ac:dyDescent="0.25">
      <c r="BA460" s="58">
        <v>-0.65226938159886516</v>
      </c>
    </row>
    <row r="461" spans="53:53" x14ac:dyDescent="0.25">
      <c r="BA461" s="58">
        <v>-0.24556275892085255</v>
      </c>
    </row>
    <row r="462" spans="53:53" x14ac:dyDescent="0.25">
      <c r="BA462" s="58">
        <v>1.1166151136687334</v>
      </c>
    </row>
    <row r="463" spans="53:53" x14ac:dyDescent="0.25">
      <c r="BA463" s="58">
        <v>0.16254564763200469</v>
      </c>
    </row>
    <row r="464" spans="53:53" x14ac:dyDescent="0.25">
      <c r="BA464" s="58">
        <v>-0.78520283577044658</v>
      </c>
    </row>
    <row r="465" spans="53:53" x14ac:dyDescent="0.25">
      <c r="BA465" s="58">
        <v>0.54897935486963323</v>
      </c>
    </row>
    <row r="466" spans="53:53" x14ac:dyDescent="0.25">
      <c r="BA466" s="58">
        <v>-7.8449127865909532E-2</v>
      </c>
    </row>
    <row r="467" spans="53:53" x14ac:dyDescent="0.25">
      <c r="BA467" s="58">
        <v>-0.92899486616261173</v>
      </c>
    </row>
    <row r="468" spans="53:53" x14ac:dyDescent="0.25">
      <c r="BA468" s="58">
        <v>-0.63658626626953496</v>
      </c>
    </row>
    <row r="469" spans="53:53" x14ac:dyDescent="0.25">
      <c r="BA469" s="58">
        <v>1.0945153211493068</v>
      </c>
    </row>
    <row r="470" spans="53:53" x14ac:dyDescent="0.25">
      <c r="BA470" s="58">
        <v>-0.49703864153226979</v>
      </c>
    </row>
    <row r="471" spans="53:53" x14ac:dyDescent="0.25">
      <c r="BA471" s="58">
        <v>-0.96946730448052998</v>
      </c>
    </row>
    <row r="472" spans="53:53" x14ac:dyDescent="0.25">
      <c r="BA472" s="58">
        <v>-6.6216064338190578E-2</v>
      </c>
    </row>
    <row r="473" spans="53:53" x14ac:dyDescent="0.25">
      <c r="BA473" s="58">
        <v>2.5888975677015934E-2</v>
      </c>
    </row>
    <row r="474" spans="53:53" x14ac:dyDescent="0.25">
      <c r="BA474" s="58">
        <v>-0.63802533015166008</v>
      </c>
    </row>
    <row r="475" spans="53:53" x14ac:dyDescent="0.25">
      <c r="BA475" s="58">
        <v>-1.4625572183385183</v>
      </c>
    </row>
    <row r="476" spans="53:53" x14ac:dyDescent="0.25">
      <c r="BA476" s="58">
        <v>-0.93304291249998406</v>
      </c>
    </row>
    <row r="477" spans="53:53" x14ac:dyDescent="0.25">
      <c r="BA477" s="58">
        <v>0.50149218643301396</v>
      </c>
    </row>
    <row r="478" spans="53:53" x14ac:dyDescent="0.25">
      <c r="BA478" s="58">
        <v>0.66836483937595903</v>
      </c>
    </row>
    <row r="479" spans="53:53" x14ac:dyDescent="0.25">
      <c r="BA479" s="58">
        <v>0.83050106600228579</v>
      </c>
    </row>
    <row r="480" spans="53:53" x14ac:dyDescent="0.25">
      <c r="BA480" s="58">
        <v>-0.1856543328119177</v>
      </c>
    </row>
    <row r="481" spans="53:53" x14ac:dyDescent="0.25">
      <c r="BA481" s="58">
        <v>-1.2543546533231695</v>
      </c>
    </row>
    <row r="482" spans="53:53" x14ac:dyDescent="0.25">
      <c r="BA482" s="58">
        <v>0.48651880957556043</v>
      </c>
    </row>
    <row r="483" spans="53:53" x14ac:dyDescent="0.25">
      <c r="BA483" s="58">
        <v>-0.64772742435639619</v>
      </c>
    </row>
    <row r="484" spans="53:53" x14ac:dyDescent="0.25">
      <c r="BA484" s="58">
        <v>0.11171497910386945</v>
      </c>
    </row>
    <row r="485" spans="53:53" x14ac:dyDescent="0.25">
      <c r="BA485" s="58">
        <v>0.74654790408375327</v>
      </c>
    </row>
    <row r="486" spans="53:53" x14ac:dyDescent="0.25">
      <c r="BA486" s="58">
        <v>0.5178431466093314</v>
      </c>
    </row>
    <row r="487" spans="53:53" x14ac:dyDescent="0.25">
      <c r="BA487" s="58">
        <v>1.3513116017480329</v>
      </c>
    </row>
    <row r="488" spans="53:53" x14ac:dyDescent="0.25">
      <c r="BA488" s="58">
        <v>-0.61315800908061746</v>
      </c>
    </row>
    <row r="489" spans="53:53" x14ac:dyDescent="0.25">
      <c r="BA489" s="58">
        <v>-0.17355282088782747</v>
      </c>
    </row>
    <row r="490" spans="53:53" x14ac:dyDescent="0.25">
      <c r="BA490" s="58">
        <v>-2.0794803503829682</v>
      </c>
    </row>
    <row r="491" spans="53:53" x14ac:dyDescent="0.25">
      <c r="BA491" s="58">
        <v>-0.54439949932206566</v>
      </c>
    </row>
    <row r="492" spans="53:53" x14ac:dyDescent="0.25">
      <c r="BA492" s="58">
        <v>-0.34410526270814334</v>
      </c>
    </row>
    <row r="493" spans="53:53" x14ac:dyDescent="0.25">
      <c r="BA493" s="58">
        <v>0.53876330933639749</v>
      </c>
    </row>
    <row r="494" spans="53:53" x14ac:dyDescent="0.25">
      <c r="BA494" s="58">
        <v>0.74212496581184684</v>
      </c>
    </row>
    <row r="495" spans="53:53" x14ac:dyDescent="0.25">
      <c r="BA495" s="58">
        <v>0.29154557818800753</v>
      </c>
    </row>
    <row r="496" spans="53:53" x14ac:dyDescent="0.25">
      <c r="BA496" s="58">
        <v>2.1350669731975584E-2</v>
      </c>
    </row>
    <row r="497" spans="53:53" x14ac:dyDescent="0.25">
      <c r="BA497" s="58">
        <v>0.30513247804211435</v>
      </c>
    </row>
    <row r="498" spans="53:53" x14ac:dyDescent="0.25">
      <c r="BA498" s="58">
        <v>-1.2734510433019095</v>
      </c>
    </row>
    <row r="499" spans="53:53" x14ac:dyDescent="0.25">
      <c r="BA499" s="58">
        <v>-0.31687804145792786</v>
      </c>
    </row>
    <row r="500" spans="53:53" x14ac:dyDescent="0.25">
      <c r="BA500" s="58">
        <v>-2.1680472030135047</v>
      </c>
    </row>
    <row r="501" spans="53:53" x14ac:dyDescent="0.25">
      <c r="BA501" s="58">
        <v>1.4519375695495733</v>
      </c>
    </row>
    <row r="502" spans="53:53" x14ac:dyDescent="0.25">
      <c r="BA502" s="58">
        <v>0.71912963315958822</v>
      </c>
    </row>
    <row r="503" spans="53:53" x14ac:dyDescent="0.25">
      <c r="BA503" s="58">
        <v>0.48883909323637725</v>
      </c>
    </row>
    <row r="504" spans="53:53" x14ac:dyDescent="0.25">
      <c r="BA504" s="58">
        <v>0.10494538878487113</v>
      </c>
    </row>
    <row r="505" spans="53:53" x14ac:dyDescent="0.25">
      <c r="BA505" s="58">
        <v>-0.56864339354483817</v>
      </c>
    </row>
    <row r="506" spans="53:53" x14ac:dyDescent="0.25">
      <c r="BA506" s="58">
        <v>1.3180013817763454</v>
      </c>
    </row>
    <row r="507" spans="53:53" x14ac:dyDescent="0.25">
      <c r="BA507" s="58">
        <v>1.4059731611329638</v>
      </c>
    </row>
    <row r="508" spans="53:53" x14ac:dyDescent="0.25">
      <c r="BA508" s="58">
        <v>-8.6849767426970439E-2</v>
      </c>
    </row>
    <row r="509" spans="53:53" x14ac:dyDescent="0.25">
      <c r="BA509" s="58">
        <v>0.93107736789067685</v>
      </c>
    </row>
    <row r="510" spans="53:53" x14ac:dyDescent="0.25">
      <c r="BA510" s="58">
        <v>0.31519071795364012</v>
      </c>
    </row>
    <row r="511" spans="53:53" x14ac:dyDescent="0.25">
      <c r="BA511" s="58">
        <v>1.2625133773455746</v>
      </c>
    </row>
    <row r="512" spans="53:53" x14ac:dyDescent="0.25">
      <c r="BA512" s="58">
        <v>-1.2680032890278703</v>
      </c>
    </row>
    <row r="513" spans="53:53" x14ac:dyDescent="0.25">
      <c r="BA513" s="58">
        <v>-1.1907702073105328</v>
      </c>
    </row>
    <row r="514" spans="53:53" x14ac:dyDescent="0.25">
      <c r="BA514" s="58">
        <v>-0.67322961992980512</v>
      </c>
    </row>
    <row r="515" spans="53:53" x14ac:dyDescent="0.25">
      <c r="BA515" s="58">
        <v>0.82487253654530535</v>
      </c>
    </row>
    <row r="516" spans="53:53" x14ac:dyDescent="0.25">
      <c r="BA516" s="58">
        <v>-1.1475249479102583</v>
      </c>
    </row>
    <row r="517" spans="53:53" x14ac:dyDescent="0.25">
      <c r="BA517" s="58">
        <v>1.9644001394234616</v>
      </c>
    </row>
    <row r="518" spans="53:53" x14ac:dyDescent="0.25">
      <c r="BA518" s="58">
        <v>-0.86860625911477363</v>
      </c>
    </row>
    <row r="519" spans="53:53" x14ac:dyDescent="0.25">
      <c r="BA519" s="58">
        <v>-1.3122933047090526</v>
      </c>
    </row>
    <row r="520" spans="53:53" x14ac:dyDescent="0.25">
      <c r="BA520" s="58">
        <v>-0.91653429622013272</v>
      </c>
    </row>
    <row r="521" spans="53:53" x14ac:dyDescent="0.25">
      <c r="BA521" s="58">
        <v>0.5373272648243903</v>
      </c>
    </row>
    <row r="522" spans="53:53" x14ac:dyDescent="0.25">
      <c r="BA522" s="58">
        <v>0.59048598964986465</v>
      </c>
    </row>
    <row r="523" spans="53:53" x14ac:dyDescent="0.25">
      <c r="BA523" s="58">
        <v>-1.007376995207391</v>
      </c>
    </row>
    <row r="524" spans="53:53" x14ac:dyDescent="0.25">
      <c r="BA524" s="58">
        <v>-0.14697428785560623</v>
      </c>
    </row>
    <row r="525" spans="53:53" x14ac:dyDescent="0.25">
      <c r="BA525" s="58">
        <v>0.12550893459901991</v>
      </c>
    </row>
    <row r="526" spans="53:53" x14ac:dyDescent="0.25">
      <c r="BA526" s="58">
        <v>-0.11681523469269475</v>
      </c>
    </row>
    <row r="527" spans="53:53" x14ac:dyDescent="0.25">
      <c r="BA527" s="58">
        <v>0.57698259496122073</v>
      </c>
    </row>
    <row r="528" spans="53:53" x14ac:dyDescent="0.25">
      <c r="BA528" s="58">
        <v>1.3728461415281212</v>
      </c>
    </row>
    <row r="529" spans="53:53" x14ac:dyDescent="0.25">
      <c r="BA529" s="58">
        <v>-0.83804911601017129</v>
      </c>
    </row>
    <row r="530" spans="53:53" x14ac:dyDescent="0.25">
      <c r="BA530" s="58">
        <v>4.2898113055727979E-2</v>
      </c>
    </row>
    <row r="531" spans="53:53" x14ac:dyDescent="0.25">
      <c r="BA531" s="58">
        <v>-0.21119373108229625</v>
      </c>
    </row>
    <row r="532" spans="53:53" x14ac:dyDescent="0.25">
      <c r="BA532" s="58">
        <v>2.1696860115407395</v>
      </c>
    </row>
    <row r="533" spans="53:53" x14ac:dyDescent="0.25">
      <c r="BA533" s="58">
        <v>0.77503190013655221</v>
      </c>
    </row>
    <row r="534" spans="53:53" x14ac:dyDescent="0.25">
      <c r="BA534" s="58">
        <v>-0.66399344948078887</v>
      </c>
    </row>
    <row r="535" spans="53:53" x14ac:dyDescent="0.25">
      <c r="BA535" s="58">
        <v>-0.8908413838279079</v>
      </c>
    </row>
    <row r="536" spans="53:53" x14ac:dyDescent="0.25">
      <c r="BA536" s="58">
        <v>-0.13253014278705214</v>
      </c>
    </row>
    <row r="537" spans="53:53" x14ac:dyDescent="0.25">
      <c r="BA537" s="58">
        <v>0.3890613433684082</v>
      </c>
    </row>
    <row r="538" spans="53:53" x14ac:dyDescent="0.25">
      <c r="BA538" s="58">
        <v>0.87333789657382965</v>
      </c>
    </row>
    <row r="539" spans="53:53" x14ac:dyDescent="0.25">
      <c r="BA539" s="58">
        <v>-0.10894198510355207</v>
      </c>
    </row>
    <row r="540" spans="53:53" x14ac:dyDescent="0.25">
      <c r="BA540" s="58">
        <v>-7.7343879456725592E-2</v>
      </c>
    </row>
    <row r="541" spans="53:53" x14ac:dyDescent="0.25">
      <c r="BA541" s="58">
        <v>0.30580445616592855</v>
      </c>
    </row>
    <row r="542" spans="53:53" x14ac:dyDescent="0.25">
      <c r="BA542" s="58">
        <v>0.16079815104854275</v>
      </c>
    </row>
    <row r="543" spans="53:53" x14ac:dyDescent="0.25">
      <c r="BA543" s="58">
        <v>-0.95822815912673343</v>
      </c>
    </row>
    <row r="544" spans="53:53" x14ac:dyDescent="0.25">
      <c r="BA544" s="58">
        <v>-0.88423480608048188</v>
      </c>
    </row>
    <row r="545" spans="53:53" x14ac:dyDescent="0.25">
      <c r="BA545" s="58">
        <v>-0.48342287589152266</v>
      </c>
    </row>
    <row r="546" spans="53:53" x14ac:dyDescent="0.25">
      <c r="BA546" s="58">
        <v>1.529526097887439</v>
      </c>
    </row>
    <row r="547" spans="53:53" x14ac:dyDescent="0.25">
      <c r="BA547" s="58">
        <v>-1.5105473189237277</v>
      </c>
    </row>
    <row r="548" spans="53:53" x14ac:dyDescent="0.25">
      <c r="BA548" s="58">
        <v>-0.88924646700915155</v>
      </c>
    </row>
    <row r="549" spans="53:53" x14ac:dyDescent="0.25">
      <c r="BA549" s="58">
        <v>-0.24622573661504368</v>
      </c>
    </row>
    <row r="550" spans="53:53" x14ac:dyDescent="0.25">
      <c r="BA550" s="58">
        <v>-0.92268985954273608</v>
      </c>
    </row>
    <row r="551" spans="53:53" x14ac:dyDescent="0.25">
      <c r="BA551" s="58">
        <v>-0.71182526450437988</v>
      </c>
    </row>
    <row r="552" spans="53:53" x14ac:dyDescent="0.25">
      <c r="BA552" s="58">
        <v>0.15319714724440106</v>
      </c>
    </row>
    <row r="553" spans="53:53" x14ac:dyDescent="0.25">
      <c r="BA553" s="58">
        <v>0.64471153443089935</v>
      </c>
    </row>
    <row r="554" spans="53:53" x14ac:dyDescent="0.25">
      <c r="BA554" s="58">
        <v>1.73139397081795</v>
      </c>
    </row>
    <row r="555" spans="53:53" x14ac:dyDescent="0.25">
      <c r="BA555" s="58">
        <v>-0.10630983834029825</v>
      </c>
    </row>
    <row r="556" spans="53:53" x14ac:dyDescent="0.25">
      <c r="BA556" s="58">
        <v>2.4670961273885736</v>
      </c>
    </row>
    <row r="557" spans="53:53" x14ac:dyDescent="0.25">
      <c r="BA557" s="58">
        <v>-0.91125192741145544</v>
      </c>
    </row>
    <row r="558" spans="53:53" x14ac:dyDescent="0.25">
      <c r="BA558" s="58">
        <v>0.31964682367107589</v>
      </c>
    </row>
    <row r="559" spans="53:53" x14ac:dyDescent="0.25">
      <c r="BA559" s="58">
        <v>1.4286886848342034E-2</v>
      </c>
    </row>
    <row r="560" spans="53:53" x14ac:dyDescent="0.25">
      <c r="BA560" s="58">
        <v>9.5605071796679916E-2</v>
      </c>
    </row>
    <row r="561" spans="53:53" x14ac:dyDescent="0.25">
      <c r="BA561" s="58">
        <v>0.27159382508829577</v>
      </c>
    </row>
    <row r="562" spans="53:53" x14ac:dyDescent="0.25">
      <c r="BA562" s="58">
        <v>1.4208542662668233</v>
      </c>
    </row>
    <row r="563" spans="53:53" x14ac:dyDescent="0.25">
      <c r="BA563" s="58">
        <v>-1.267506381122451</v>
      </c>
    </row>
    <row r="564" spans="53:53" x14ac:dyDescent="0.25">
      <c r="BA564" s="58">
        <v>-0.24141656478551704</v>
      </c>
    </row>
    <row r="565" spans="53:53" x14ac:dyDescent="0.25">
      <c r="BA565" s="58">
        <v>0.46964838826088695</v>
      </c>
    </row>
    <row r="566" spans="53:53" x14ac:dyDescent="0.25">
      <c r="BA566" s="58">
        <v>0.3196871191968782</v>
      </c>
    </row>
    <row r="567" spans="53:53" x14ac:dyDescent="0.25">
      <c r="BA567" s="58">
        <v>-0.6364380148058526</v>
      </c>
    </row>
    <row r="568" spans="53:53" x14ac:dyDescent="0.25">
      <c r="BA568" s="58">
        <v>1.3406449457870395</v>
      </c>
    </row>
    <row r="569" spans="53:53" x14ac:dyDescent="0.25">
      <c r="BA569" s="58">
        <v>-1.4403012025976305</v>
      </c>
    </row>
    <row r="570" spans="53:53" x14ac:dyDescent="0.25">
      <c r="BA570" s="58">
        <v>1.4052762474660039</v>
      </c>
    </row>
    <row r="571" spans="53:53" x14ac:dyDescent="0.25">
      <c r="BA571" s="58">
        <v>-0.27915435177753378</v>
      </c>
    </row>
    <row r="572" spans="53:53" x14ac:dyDescent="0.25">
      <c r="BA572" s="58">
        <v>0.23214255995679312</v>
      </c>
    </row>
    <row r="573" spans="53:53" x14ac:dyDescent="0.25">
      <c r="BA573" s="58">
        <v>-1.2839082992389161</v>
      </c>
    </row>
    <row r="574" spans="53:53" x14ac:dyDescent="0.25">
      <c r="BA574" s="58">
        <v>-7.3040437827650129E-2</v>
      </c>
    </row>
    <row r="575" spans="53:53" x14ac:dyDescent="0.25">
      <c r="BA575" s="58">
        <v>-0.3561621653436482</v>
      </c>
    </row>
    <row r="576" spans="53:53" x14ac:dyDescent="0.25">
      <c r="BA576" s="58">
        <v>0.41806566214099289</v>
      </c>
    </row>
    <row r="577" spans="53:53" x14ac:dyDescent="0.25">
      <c r="BA577" s="58">
        <v>1.7166829087378299</v>
      </c>
    </row>
    <row r="578" spans="53:53" x14ac:dyDescent="0.25">
      <c r="BA578" s="58">
        <v>1.8498215117368773</v>
      </c>
    </row>
    <row r="579" spans="53:53" x14ac:dyDescent="0.25">
      <c r="BA579" s="58">
        <v>0.73832450128315996</v>
      </c>
    </row>
    <row r="580" spans="53:53" x14ac:dyDescent="0.25">
      <c r="BA580" s="58">
        <v>0.5351863852705826</v>
      </c>
    </row>
    <row r="581" spans="53:53" x14ac:dyDescent="0.25">
      <c r="BA581" s="58">
        <v>0.47310497073648222</v>
      </c>
    </row>
    <row r="582" spans="53:53" x14ac:dyDescent="0.25">
      <c r="BA582" s="58">
        <v>0.30534230386795064</v>
      </c>
    </row>
    <row r="583" spans="53:53" x14ac:dyDescent="0.25">
      <c r="BA583" s="58">
        <v>-0.49637350440944628</v>
      </c>
    </row>
    <row r="584" spans="53:53" x14ac:dyDescent="0.25">
      <c r="BA584" s="58">
        <v>-1.1890284123617527</v>
      </c>
    </row>
    <row r="585" spans="53:53" x14ac:dyDescent="0.25">
      <c r="BA585" s="58">
        <v>0.65187075399606698</v>
      </c>
    </row>
    <row r="586" spans="53:53" x14ac:dyDescent="0.25">
      <c r="BA586" s="58">
        <v>-0.97799344854919612</v>
      </c>
    </row>
    <row r="587" spans="53:53" x14ac:dyDescent="0.25">
      <c r="BA587" s="58">
        <v>-1.0069210343395996</v>
      </c>
    </row>
    <row r="588" spans="53:53" x14ac:dyDescent="0.25">
      <c r="BA588" s="58">
        <v>-0.36352842583442402</v>
      </c>
    </row>
    <row r="589" spans="53:53" x14ac:dyDescent="0.25">
      <c r="BA589" s="58">
        <v>-0.42632853916113722</v>
      </c>
    </row>
    <row r="590" spans="53:53" x14ac:dyDescent="0.25">
      <c r="BA590" s="58">
        <v>-0.11863107569833083</v>
      </c>
    </row>
    <row r="591" spans="53:53" x14ac:dyDescent="0.25">
      <c r="BA591" s="58">
        <v>0.52826685414810537</v>
      </c>
    </row>
    <row r="592" spans="53:53" x14ac:dyDescent="0.25">
      <c r="BA592" s="58">
        <v>0.84665476934269968</v>
      </c>
    </row>
    <row r="593" spans="53:53" x14ac:dyDescent="0.25">
      <c r="BA593" s="58">
        <v>-1.3367532537310236</v>
      </c>
    </row>
    <row r="594" spans="53:53" x14ac:dyDescent="0.25">
      <c r="BA594" s="58">
        <v>-2.2324905682193072E-4</v>
      </c>
    </row>
    <row r="595" spans="53:53" x14ac:dyDescent="0.25">
      <c r="BA595" s="58">
        <v>0.51923091998413529</v>
      </c>
    </row>
    <row r="596" spans="53:53" x14ac:dyDescent="0.25">
      <c r="BA596" s="58">
        <v>0.23159024759541674</v>
      </c>
    </row>
    <row r="597" spans="53:53" x14ac:dyDescent="0.25">
      <c r="BA597" s="58">
        <v>-1.0186204748661665</v>
      </c>
    </row>
    <row r="598" spans="53:53" x14ac:dyDescent="0.25">
      <c r="BA598" s="58">
        <v>-1.6502728796527015</v>
      </c>
    </row>
    <row r="599" spans="53:53" x14ac:dyDescent="0.25">
      <c r="BA599" s="58">
        <v>0.16821918240338554</v>
      </c>
    </row>
    <row r="600" spans="53:53" x14ac:dyDescent="0.25">
      <c r="BA600" s="58">
        <v>-0.55731395365656589</v>
      </c>
    </row>
    <row r="601" spans="53:53" x14ac:dyDescent="0.25">
      <c r="BA601" s="58">
        <v>-1.3697593233441159</v>
      </c>
    </row>
    <row r="602" spans="53:53" x14ac:dyDescent="0.25">
      <c r="BA602" s="58">
        <v>1.1044671203769667</v>
      </c>
    </row>
    <row r="603" spans="53:53" x14ac:dyDescent="0.25">
      <c r="BA603" s="58">
        <v>-0.42623050614197311</v>
      </c>
    </row>
    <row r="604" spans="53:53" x14ac:dyDescent="0.25">
      <c r="BA604" s="58">
        <v>-0.88943654215248458</v>
      </c>
    </row>
    <row r="605" spans="53:53" x14ac:dyDescent="0.25">
      <c r="BA605" s="58">
        <v>1.4319692671475202</v>
      </c>
    </row>
    <row r="606" spans="53:53" x14ac:dyDescent="0.25">
      <c r="BA606" s="58">
        <v>-0.57562483754080285</v>
      </c>
    </row>
    <row r="607" spans="53:53" x14ac:dyDescent="0.25">
      <c r="BA607" s="58">
        <v>-0.21456735117885689</v>
      </c>
    </row>
    <row r="608" spans="53:53" x14ac:dyDescent="0.25">
      <c r="BA608" s="58">
        <v>1.6236398027229817</v>
      </c>
    </row>
    <row r="609" spans="53:53" x14ac:dyDescent="0.25">
      <c r="BA609" s="58">
        <v>-0.71249222231492815</v>
      </c>
    </row>
    <row r="610" spans="53:53" x14ac:dyDescent="0.25">
      <c r="BA610" s="58">
        <v>0.10797211469133063</v>
      </c>
    </row>
    <row r="611" spans="53:53" x14ac:dyDescent="0.25">
      <c r="BA611" s="58">
        <v>-0.73394548279443461</v>
      </c>
    </row>
    <row r="612" spans="53:53" x14ac:dyDescent="0.25">
      <c r="BA612" s="58">
        <v>0.76161434641365267</v>
      </c>
    </row>
    <row r="613" spans="53:53" x14ac:dyDescent="0.25">
      <c r="BA613" s="58">
        <v>0.1660705060807626</v>
      </c>
    </row>
    <row r="614" spans="53:53" x14ac:dyDescent="0.25">
      <c r="BA614" s="58">
        <v>-0.89704817393979652</v>
      </c>
    </row>
    <row r="615" spans="53:53" x14ac:dyDescent="0.25">
      <c r="BA615" s="58">
        <v>1.6662606207758586</v>
      </c>
    </row>
    <row r="616" spans="53:53" x14ac:dyDescent="0.25">
      <c r="BA616" s="58">
        <v>1.8789671832496631</v>
      </c>
    </row>
    <row r="617" spans="53:53" x14ac:dyDescent="0.25">
      <c r="BA617" s="58">
        <v>1.0908155536500128</v>
      </c>
    </row>
    <row r="618" spans="53:53" x14ac:dyDescent="0.25">
      <c r="BA618" s="58">
        <v>1.3127401614064578</v>
      </c>
    </row>
    <row r="619" spans="53:53" x14ac:dyDescent="0.25">
      <c r="BA619" s="58">
        <v>-0.8419066568641681</v>
      </c>
    </row>
    <row r="620" spans="53:53" x14ac:dyDescent="0.25">
      <c r="BA620" s="58">
        <v>-1.0218055048053367</v>
      </c>
    </row>
    <row r="621" spans="53:53" x14ac:dyDescent="0.25">
      <c r="BA621" s="58">
        <v>-0.52981456097010737</v>
      </c>
    </row>
    <row r="622" spans="53:53" x14ac:dyDescent="0.25">
      <c r="BA622" s="58">
        <v>-0.4125166800050602</v>
      </c>
    </row>
    <row r="623" spans="53:53" x14ac:dyDescent="0.25">
      <c r="BA623" s="58">
        <v>-1.0336106129336562</v>
      </c>
    </row>
    <row r="624" spans="53:53" x14ac:dyDescent="0.25">
      <c r="BA624" s="58">
        <v>1.3212733414859086</v>
      </c>
    </row>
    <row r="625" spans="53:53" x14ac:dyDescent="0.25">
      <c r="BA625" s="58">
        <v>0.66147482303447358</v>
      </c>
    </row>
    <row r="626" spans="53:53" x14ac:dyDescent="0.25">
      <c r="BA626" s="58">
        <v>9.1977341834024409E-2</v>
      </c>
    </row>
    <row r="627" spans="53:53" x14ac:dyDescent="0.25">
      <c r="BA627" s="58">
        <v>0.59961723357569985</v>
      </c>
    </row>
    <row r="628" spans="53:53" x14ac:dyDescent="0.25">
      <c r="BA628" s="58">
        <v>1.1832847953357242</v>
      </c>
    </row>
    <row r="629" spans="53:53" x14ac:dyDescent="0.25">
      <c r="BA629" s="58">
        <v>-0.61374092316560203</v>
      </c>
    </row>
    <row r="630" spans="53:53" x14ac:dyDescent="0.25">
      <c r="BA630" s="58">
        <v>-0.78417263086365951</v>
      </c>
    </row>
    <row r="631" spans="53:53" x14ac:dyDescent="0.25">
      <c r="BA631" s="58">
        <v>0.36716333628152842</v>
      </c>
    </row>
    <row r="632" spans="53:53" x14ac:dyDescent="0.25">
      <c r="BA632" s="58">
        <v>1.5936766084755603</v>
      </c>
    </row>
    <row r="633" spans="53:53" x14ac:dyDescent="0.25">
      <c r="BA633" s="58">
        <v>-0.21823515523427761</v>
      </c>
    </row>
    <row r="634" spans="53:53" x14ac:dyDescent="0.25">
      <c r="BA634" s="58">
        <v>-0.22914038436537945</v>
      </c>
    </row>
    <row r="635" spans="53:53" x14ac:dyDescent="0.25">
      <c r="BA635" s="58">
        <v>0.92820984940693907</v>
      </c>
    </row>
    <row r="636" spans="53:53" x14ac:dyDescent="0.25">
      <c r="BA636" s="58">
        <v>0.75847013900744364</v>
      </c>
    </row>
    <row r="637" spans="53:53" x14ac:dyDescent="0.25">
      <c r="BA637" s="58">
        <v>-0.88594204489263984</v>
      </c>
    </row>
    <row r="638" spans="53:53" x14ac:dyDescent="0.25">
      <c r="BA638" s="58">
        <v>0.75818815859982081</v>
      </c>
    </row>
    <row r="639" spans="53:53" x14ac:dyDescent="0.25">
      <c r="BA639" s="58">
        <v>1.3258286080122608</v>
      </c>
    </row>
    <row r="640" spans="53:53" x14ac:dyDescent="0.25">
      <c r="BA640" s="58">
        <v>0.81144267087160493</v>
      </c>
    </row>
    <row r="641" spans="53:53" x14ac:dyDescent="0.25">
      <c r="BA641" s="58">
        <v>0.20474108533828975</v>
      </c>
    </row>
    <row r="642" spans="53:53" x14ac:dyDescent="0.25">
      <c r="BA642" s="58">
        <v>6.5106332097213906E-2</v>
      </c>
    </row>
    <row r="643" spans="53:53" x14ac:dyDescent="0.25">
      <c r="BA643" s="58">
        <v>-1.9989109887388139</v>
      </c>
    </row>
    <row r="644" spans="53:53" x14ac:dyDescent="0.25">
      <c r="BA644" s="58">
        <v>2.0399349737993511</v>
      </c>
    </row>
    <row r="645" spans="53:53" x14ac:dyDescent="0.25">
      <c r="BA645" s="58">
        <v>0.75531621478609579</v>
      </c>
    </row>
    <row r="646" spans="53:53" x14ac:dyDescent="0.25">
      <c r="BA646" s="58">
        <v>1.9599016919865782</v>
      </c>
    </row>
    <row r="647" spans="53:53" x14ac:dyDescent="0.25">
      <c r="BA647" s="58">
        <v>1.26590788690367</v>
      </c>
    </row>
    <row r="648" spans="53:53" x14ac:dyDescent="0.25">
      <c r="BA648" s="58">
        <v>0.91814630503253591</v>
      </c>
    </row>
    <row r="649" spans="53:53" x14ac:dyDescent="0.25">
      <c r="BA649" s="58">
        <v>-0.42713650066558911</v>
      </c>
    </row>
    <row r="650" spans="53:53" x14ac:dyDescent="0.25">
      <c r="BA650" s="58">
        <v>-2.060564501107129</v>
      </c>
    </row>
    <row r="651" spans="53:53" x14ac:dyDescent="0.25">
      <c r="BA651" s="58">
        <v>0.33578573159048264</v>
      </c>
    </row>
    <row r="652" spans="53:53" x14ac:dyDescent="0.25">
      <c r="BA652" s="58">
        <v>5.899139008998646E-2</v>
      </c>
    </row>
    <row r="653" spans="53:53" x14ac:dyDescent="0.25">
      <c r="BA653" s="58">
        <v>0.92312899826677475</v>
      </c>
    </row>
    <row r="654" spans="53:53" x14ac:dyDescent="0.25">
      <c r="BA654" s="58">
        <v>-0.22814505778726538</v>
      </c>
    </row>
    <row r="655" spans="53:53" x14ac:dyDescent="0.25">
      <c r="BA655" s="58">
        <v>1.6366347436163875</v>
      </c>
    </row>
    <row r="656" spans="53:53" x14ac:dyDescent="0.25">
      <c r="BA656" s="58">
        <v>0.30917514299763388</v>
      </c>
    </row>
    <row r="657" spans="53:53" x14ac:dyDescent="0.25">
      <c r="BA657" s="58">
        <v>-0.88254713536647356</v>
      </c>
    </row>
    <row r="658" spans="53:53" x14ac:dyDescent="0.25">
      <c r="BA658" s="58">
        <v>0.3901847645048615</v>
      </c>
    </row>
    <row r="659" spans="53:53" x14ac:dyDescent="0.25">
      <c r="BA659" s="58">
        <v>1.3655472313023564</v>
      </c>
    </row>
    <row r="660" spans="53:53" x14ac:dyDescent="0.25">
      <c r="BA660" s="58">
        <v>-0.9718361553050836</v>
      </c>
    </row>
    <row r="661" spans="53:53" x14ac:dyDescent="0.25">
      <c r="BA661" s="58">
        <v>-0.76931883832994397</v>
      </c>
    </row>
    <row r="662" spans="53:53" x14ac:dyDescent="0.25">
      <c r="BA662" s="58">
        <v>0.1895595992808819</v>
      </c>
    </row>
    <row r="663" spans="53:53" x14ac:dyDescent="0.25">
      <c r="BA663" s="58">
        <v>0.26579411179134294</v>
      </c>
    </row>
    <row r="664" spans="53:53" x14ac:dyDescent="0.25">
      <c r="BA664" s="58">
        <v>1.0883982306873807</v>
      </c>
    </row>
    <row r="665" spans="53:53" x14ac:dyDescent="0.25">
      <c r="BA665" s="58">
        <v>-0.71342293287950564</v>
      </c>
    </row>
    <row r="666" spans="53:53" x14ac:dyDescent="0.25">
      <c r="BA666" s="58">
        <v>-5.4198040601865297E-2</v>
      </c>
    </row>
    <row r="667" spans="53:53" x14ac:dyDescent="0.25">
      <c r="BA667" s="58">
        <v>-1.4357043777506673</v>
      </c>
    </row>
    <row r="668" spans="53:53" x14ac:dyDescent="0.25">
      <c r="BA668" s="58">
        <v>-0.30435845634599068</v>
      </c>
    </row>
    <row r="669" spans="53:53" x14ac:dyDescent="0.25">
      <c r="BA669" s="58">
        <v>1.9970543261533276</v>
      </c>
    </row>
    <row r="670" spans="53:53" x14ac:dyDescent="0.25">
      <c r="BA670" s="58">
        <v>-9.7754731027386799E-2</v>
      </c>
    </row>
    <row r="671" spans="53:53" x14ac:dyDescent="0.25">
      <c r="BA671" s="58">
        <v>-1.3294656768504907</v>
      </c>
    </row>
    <row r="672" spans="53:53" x14ac:dyDescent="0.25">
      <c r="BA672" s="58">
        <v>0.40662968789487369</v>
      </c>
    </row>
    <row r="673" spans="53:53" x14ac:dyDescent="0.25">
      <c r="BA673" s="58">
        <v>0.50660452418854296</v>
      </c>
    </row>
    <row r="674" spans="53:53" x14ac:dyDescent="0.25">
      <c r="BA674" s="58">
        <v>-0.71219480692664616</v>
      </c>
    </row>
    <row r="675" spans="53:53" x14ac:dyDescent="0.25">
      <c r="BA675" s="58">
        <v>1.6056653261335561</v>
      </c>
    </row>
    <row r="676" spans="53:53" x14ac:dyDescent="0.25">
      <c r="BA676" s="58">
        <v>-1.4741260659365862</v>
      </c>
    </row>
    <row r="677" spans="53:53" x14ac:dyDescent="0.25">
      <c r="BA677" s="58">
        <v>0.34224432625150664</v>
      </c>
    </row>
    <row r="678" spans="53:53" x14ac:dyDescent="0.25">
      <c r="BA678" s="58">
        <v>-0.5350653416673532</v>
      </c>
    </row>
    <row r="679" spans="53:53" x14ac:dyDescent="0.25">
      <c r="BA679" s="58">
        <v>0.45615618739453911</v>
      </c>
    </row>
    <row r="680" spans="53:53" x14ac:dyDescent="0.25">
      <c r="BA680" s="58">
        <v>-0.83025527624317008</v>
      </c>
    </row>
    <row r="681" spans="53:53" x14ac:dyDescent="0.25">
      <c r="BA681" s="58">
        <v>0.61513628650895469</v>
      </c>
    </row>
    <row r="682" spans="53:53" x14ac:dyDescent="0.25">
      <c r="BA682" s="58">
        <v>-0.57764569775136421</v>
      </c>
    </row>
    <row r="683" spans="53:53" x14ac:dyDescent="0.25">
      <c r="BA683" s="58">
        <v>-0.82414108406394126</v>
      </c>
    </row>
    <row r="684" spans="53:53" x14ac:dyDescent="0.25">
      <c r="BA684" s="58">
        <v>-0.14842037844736411</v>
      </c>
    </row>
    <row r="685" spans="53:53" x14ac:dyDescent="0.25">
      <c r="BA685" s="58">
        <v>0.86529658838716506</v>
      </c>
    </row>
    <row r="686" spans="53:53" x14ac:dyDescent="0.25">
      <c r="BA686" s="58">
        <v>0.76241702642438514</v>
      </c>
    </row>
    <row r="687" spans="53:53" x14ac:dyDescent="0.25">
      <c r="BA687" s="58">
        <v>-0.11535345758467645</v>
      </c>
    </row>
    <row r="688" spans="53:53" x14ac:dyDescent="0.25">
      <c r="BA688" s="58">
        <v>-8.3527848647869468E-2</v>
      </c>
    </row>
    <row r="689" spans="53:53" x14ac:dyDescent="0.25">
      <c r="BA689" s="58">
        <v>1.2746896402697081</v>
      </c>
    </row>
    <row r="690" spans="53:53" x14ac:dyDescent="0.25">
      <c r="BA690" s="58">
        <v>-0.70129910290859543</v>
      </c>
    </row>
    <row r="691" spans="53:53" x14ac:dyDescent="0.25">
      <c r="BA691" s="58">
        <v>-0.20150679201047461</v>
      </c>
    </row>
    <row r="692" spans="53:53" x14ac:dyDescent="0.25">
      <c r="BA692" s="58">
        <v>0.2113088952186544</v>
      </c>
    </row>
    <row r="693" spans="53:53" x14ac:dyDescent="0.25">
      <c r="BA693" s="58">
        <v>-1.3435679271718419</v>
      </c>
    </row>
    <row r="694" spans="53:53" x14ac:dyDescent="0.25">
      <c r="BA694" s="58">
        <v>1.6985592853311877</v>
      </c>
    </row>
    <row r="695" spans="53:53" x14ac:dyDescent="0.25">
      <c r="BA695" s="58">
        <v>-0.61162518529168708</v>
      </c>
    </row>
    <row r="696" spans="53:53" x14ac:dyDescent="0.25">
      <c r="BA696" s="58">
        <v>-0.97571051218499771</v>
      </c>
    </row>
    <row r="697" spans="53:53" x14ac:dyDescent="0.25">
      <c r="BA697" s="58">
        <v>-1.1062078476367205</v>
      </c>
    </row>
    <row r="698" spans="53:53" x14ac:dyDescent="0.25">
      <c r="BA698" s="58">
        <v>0.93586173847429155</v>
      </c>
    </row>
    <row r="699" spans="53:53" x14ac:dyDescent="0.25">
      <c r="BA699" s="58">
        <v>-0.6819210746793577</v>
      </c>
    </row>
    <row r="700" spans="53:53" x14ac:dyDescent="0.25">
      <c r="BA700" s="58">
        <v>2.1829936751205508</v>
      </c>
    </row>
    <row r="701" spans="53:53" x14ac:dyDescent="0.25">
      <c r="BA701" s="58">
        <v>0.4714685496700054</v>
      </c>
    </row>
    <row r="702" spans="53:53" x14ac:dyDescent="0.25">
      <c r="BA702" s="58">
        <v>0.97016501114625719</v>
      </c>
    </row>
    <row r="703" spans="53:53" x14ac:dyDescent="0.25">
      <c r="BA703" s="58">
        <v>0.65637538653388061</v>
      </c>
    </row>
    <row r="704" spans="53:53" x14ac:dyDescent="0.25">
      <c r="BA704" s="58">
        <v>1.0318635914997296</v>
      </c>
    </row>
    <row r="705" spans="53:53" x14ac:dyDescent="0.25">
      <c r="BA705" s="58">
        <v>1.4928908404369854</v>
      </c>
    </row>
    <row r="706" spans="53:53" x14ac:dyDescent="0.25">
      <c r="BA706" s="58">
        <v>-1.4441731097207773</v>
      </c>
    </row>
    <row r="707" spans="53:53" x14ac:dyDescent="0.25">
      <c r="BA707" s="58">
        <v>-1.3569286333403896</v>
      </c>
    </row>
    <row r="708" spans="53:53" x14ac:dyDescent="0.25">
      <c r="BA708" s="58">
        <v>0.52281185166500921</v>
      </c>
    </row>
    <row r="709" spans="53:53" x14ac:dyDescent="0.25">
      <c r="BA709" s="58">
        <v>-1.4726897292362073</v>
      </c>
    </row>
    <row r="710" spans="53:53" x14ac:dyDescent="0.25">
      <c r="BA710" s="58">
        <v>0.68376783439701294</v>
      </c>
    </row>
    <row r="711" spans="53:53" x14ac:dyDescent="0.25">
      <c r="BA711" s="58">
        <v>2.5704778243496534E-4</v>
      </c>
    </row>
    <row r="712" spans="53:53" x14ac:dyDescent="0.25">
      <c r="BA712" s="58">
        <v>-0.94538361280895189</v>
      </c>
    </row>
    <row r="713" spans="53:53" x14ac:dyDescent="0.25">
      <c r="BA713" s="58">
        <v>-0.25392767984708692</v>
      </c>
    </row>
    <row r="714" spans="53:53" x14ac:dyDescent="0.25">
      <c r="BA714" s="58">
        <v>0.54494789184393833</v>
      </c>
    </row>
    <row r="715" spans="53:53" x14ac:dyDescent="0.25">
      <c r="BA715" s="58">
        <v>0.3852198568472241</v>
      </c>
    </row>
    <row r="716" spans="53:53" x14ac:dyDescent="0.25">
      <c r="BA716" s="58">
        <v>0.70165809486813946</v>
      </c>
    </row>
    <row r="717" spans="53:53" x14ac:dyDescent="0.25">
      <c r="BA717" s="58">
        <v>0.54169730767617341</v>
      </c>
    </row>
    <row r="718" spans="53:53" x14ac:dyDescent="0.25">
      <c r="BA718" s="58">
        <v>-0.90330087459378328</v>
      </c>
    </row>
    <row r="719" spans="53:53" x14ac:dyDescent="0.25">
      <c r="BA719" s="58">
        <v>0.45970616599297087</v>
      </c>
    </row>
    <row r="720" spans="53:53" x14ac:dyDescent="0.25">
      <c r="BA720" s="58">
        <v>0.92221194453643107</v>
      </c>
    </row>
    <row r="721" spans="53:53" x14ac:dyDescent="0.25">
      <c r="BA721" s="58">
        <v>0.65700833660033509</v>
      </c>
    </row>
    <row r="722" spans="53:53" x14ac:dyDescent="0.25">
      <c r="BA722" s="58">
        <v>1.3233675354882881</v>
      </c>
    </row>
    <row r="723" spans="53:53" x14ac:dyDescent="0.25">
      <c r="BA723" s="58">
        <v>0.38473277683341456</v>
      </c>
    </row>
    <row r="724" spans="53:53" x14ac:dyDescent="0.25">
      <c r="BA724" s="58">
        <v>-3.111052950017653E-2</v>
      </c>
    </row>
    <row r="725" spans="53:53" x14ac:dyDescent="0.25">
      <c r="BA725" s="58">
        <v>0.16158932097575027</v>
      </c>
    </row>
    <row r="726" spans="53:53" x14ac:dyDescent="0.25">
      <c r="BA726" s="58">
        <v>0.50666626681523286</v>
      </c>
    </row>
    <row r="727" spans="53:53" x14ac:dyDescent="0.25">
      <c r="BA727" s="58">
        <v>0.83153787196659212</v>
      </c>
    </row>
    <row r="728" spans="53:53" x14ac:dyDescent="0.25">
      <c r="BA728" s="58">
        <v>-0.71608822011539985</v>
      </c>
    </row>
    <row r="729" spans="53:53" x14ac:dyDescent="0.25">
      <c r="BA729" s="58">
        <v>0.7813628043769173</v>
      </c>
    </row>
    <row r="730" spans="53:53" x14ac:dyDescent="0.25">
      <c r="BA730" s="58">
        <v>-0.71548940881856549</v>
      </c>
    </row>
    <row r="731" spans="53:53" x14ac:dyDescent="0.25">
      <c r="BA731" s="58">
        <v>-0.81650263004310286</v>
      </c>
    </row>
    <row r="732" spans="53:53" x14ac:dyDescent="0.25">
      <c r="BA732" s="58">
        <v>1.3501038058887114</v>
      </c>
    </row>
    <row r="733" spans="53:53" x14ac:dyDescent="0.25">
      <c r="BA733" s="58">
        <v>0.29232447696102443</v>
      </c>
    </row>
    <row r="734" spans="53:53" x14ac:dyDescent="0.25">
      <c r="BA734" s="58">
        <v>0.24136814603340931</v>
      </c>
    </row>
    <row r="735" spans="53:53" x14ac:dyDescent="0.25">
      <c r="BA735" s="58">
        <v>0.72434951300142503</v>
      </c>
    </row>
    <row r="736" spans="53:53" x14ac:dyDescent="0.25">
      <c r="BA736" s="58">
        <v>1.0039791159310552</v>
      </c>
    </row>
    <row r="737" spans="53:53" x14ac:dyDescent="0.25">
      <c r="BA737" s="58">
        <v>0.71807114812596218</v>
      </c>
    </row>
    <row r="738" spans="53:53" x14ac:dyDescent="0.25">
      <c r="BA738" s="58">
        <v>-0.43167793881847671</v>
      </c>
    </row>
    <row r="739" spans="53:53" x14ac:dyDescent="0.25">
      <c r="BA739" s="58">
        <v>-3.8772915051071305E-2</v>
      </c>
    </row>
    <row r="740" spans="53:53" x14ac:dyDescent="0.25">
      <c r="BA740" s="58">
        <v>-0.85043145989207181</v>
      </c>
    </row>
    <row r="741" spans="53:53" x14ac:dyDescent="0.25">
      <c r="BA741" s="58">
        <v>-0.31318439021771366</v>
      </c>
    </row>
    <row r="742" spans="53:53" x14ac:dyDescent="0.25">
      <c r="BA742" s="58">
        <v>-1.0312517666841516</v>
      </c>
    </row>
    <row r="743" spans="53:53" x14ac:dyDescent="0.25">
      <c r="BA743" s="58">
        <v>0.29834512770707616</v>
      </c>
    </row>
    <row r="744" spans="53:53" x14ac:dyDescent="0.25">
      <c r="BA744" s="58">
        <v>0.5508322952702126</v>
      </c>
    </row>
    <row r="745" spans="53:53" x14ac:dyDescent="0.25">
      <c r="BA745" s="58">
        <v>0.95302367199713944</v>
      </c>
    </row>
    <row r="746" spans="53:53" x14ac:dyDescent="0.25">
      <c r="BA746" s="58">
        <v>-0.54699422465880276</v>
      </c>
    </row>
    <row r="747" spans="53:53" x14ac:dyDescent="0.25">
      <c r="BA747" s="58">
        <v>0.93225390845422407</v>
      </c>
    </row>
    <row r="748" spans="53:53" x14ac:dyDescent="0.25">
      <c r="BA748" s="58">
        <v>-1.2684887021825584</v>
      </c>
    </row>
    <row r="749" spans="53:53" x14ac:dyDescent="0.25">
      <c r="BA749" s="58">
        <v>0.18602819460677691</v>
      </c>
    </row>
    <row r="750" spans="53:53" x14ac:dyDescent="0.25">
      <c r="BA750" s="58">
        <v>3.4088030348630116E-2</v>
      </c>
    </row>
    <row r="751" spans="53:53" x14ac:dyDescent="0.25">
      <c r="BA751" s="58">
        <v>0.63458045088862003</v>
      </c>
    </row>
    <row r="752" spans="53:53" x14ac:dyDescent="0.25">
      <c r="BA752" s="58">
        <v>1.5665270295624172</v>
      </c>
    </row>
    <row r="753" spans="53:53" x14ac:dyDescent="0.25">
      <c r="BA753" s="58">
        <v>-0.72874252937946526</v>
      </c>
    </row>
    <row r="754" spans="53:53" x14ac:dyDescent="0.25">
      <c r="BA754" s="58">
        <v>0.62951330843895337</v>
      </c>
    </row>
    <row r="755" spans="53:53" x14ac:dyDescent="0.25">
      <c r="BA755" s="58">
        <v>-2.7636695232734525E-2</v>
      </c>
    </row>
    <row r="756" spans="53:53" x14ac:dyDescent="0.25">
      <c r="BA756" s="58">
        <v>-0.24031352032140069</v>
      </c>
    </row>
    <row r="757" spans="53:53" x14ac:dyDescent="0.25">
      <c r="BA757" s="58">
        <v>-1.2550469057296139</v>
      </c>
    </row>
    <row r="758" spans="53:53" x14ac:dyDescent="0.25">
      <c r="BA758" s="58">
        <v>-0.8936079456112811</v>
      </c>
    </row>
    <row r="759" spans="53:53" x14ac:dyDescent="0.25">
      <c r="BA759" s="58">
        <v>0.11207471641774304</v>
      </c>
    </row>
    <row r="760" spans="53:53" x14ac:dyDescent="0.25">
      <c r="BA760" s="58">
        <v>-0.68696650785988655</v>
      </c>
    </row>
    <row r="761" spans="53:53" x14ac:dyDescent="0.25">
      <c r="BA761" s="58">
        <v>-0.75235412268466118</v>
      </c>
    </row>
    <row r="762" spans="53:53" x14ac:dyDescent="0.25">
      <c r="BA762" s="58">
        <v>9.7792020145378342E-2</v>
      </c>
    </row>
    <row r="763" spans="53:53" x14ac:dyDescent="0.25">
      <c r="BA763" s="58">
        <v>0.56199028192391165</v>
      </c>
    </row>
    <row r="764" spans="53:53" x14ac:dyDescent="0.25">
      <c r="BA764" s="58">
        <v>-0.3217092884036668</v>
      </c>
    </row>
    <row r="765" spans="53:53" x14ac:dyDescent="0.25">
      <c r="BA765" s="58">
        <v>-0.30238584350176456</v>
      </c>
    </row>
    <row r="766" spans="53:53" x14ac:dyDescent="0.25">
      <c r="BA766" s="58">
        <v>-0.39323946573261431</v>
      </c>
    </row>
    <row r="767" spans="53:53" x14ac:dyDescent="0.25">
      <c r="BA767" s="58">
        <v>0.22759522026322454</v>
      </c>
    </row>
    <row r="768" spans="53:53" x14ac:dyDescent="0.25">
      <c r="BA768" s="58">
        <v>1.8064731606978883</v>
      </c>
    </row>
    <row r="769" spans="53:53" x14ac:dyDescent="0.25">
      <c r="BA769" s="58">
        <v>0.77539797440249791</v>
      </c>
    </row>
    <row r="770" spans="53:53" x14ac:dyDescent="0.25">
      <c r="BA770" s="58">
        <v>-0.71979079564832316</v>
      </c>
    </row>
    <row r="771" spans="53:53" x14ac:dyDescent="0.25">
      <c r="BA771" s="58">
        <v>-1.2631092492741831</v>
      </c>
    </row>
    <row r="772" spans="53:53" x14ac:dyDescent="0.25">
      <c r="BA772" s="58">
        <v>1.5255198082250883</v>
      </c>
    </row>
    <row r="773" spans="53:53" x14ac:dyDescent="0.25">
      <c r="BA773" s="58">
        <v>-1.6520286615700199</v>
      </c>
    </row>
    <row r="774" spans="53:53" x14ac:dyDescent="0.25">
      <c r="BA774" s="58">
        <v>-1.6848854938172826</v>
      </c>
    </row>
    <row r="775" spans="53:53" x14ac:dyDescent="0.25">
      <c r="BA775" s="58">
        <v>0.78470847083545792</v>
      </c>
    </row>
    <row r="776" spans="53:53" x14ac:dyDescent="0.25">
      <c r="BA776" s="58">
        <v>1.3027496233286036</v>
      </c>
    </row>
    <row r="777" spans="53:53" x14ac:dyDescent="0.25">
      <c r="BA777" s="58">
        <v>0.36843135466622767</v>
      </c>
    </row>
    <row r="778" spans="53:53" x14ac:dyDescent="0.25">
      <c r="BA778" s="58">
        <v>1.5059282413319146</v>
      </c>
    </row>
    <row r="779" spans="53:53" x14ac:dyDescent="0.25">
      <c r="BA779" s="58">
        <v>0.74886057510973303</v>
      </c>
    </row>
    <row r="780" spans="53:53" x14ac:dyDescent="0.25">
      <c r="BA780" s="58">
        <v>0.47127058309712733</v>
      </c>
    </row>
    <row r="781" spans="53:53" x14ac:dyDescent="0.25">
      <c r="BA781" s="58">
        <v>0.57150423732504751</v>
      </c>
    </row>
    <row r="782" spans="53:53" x14ac:dyDescent="0.25">
      <c r="BA782" s="58">
        <v>-0.40635232696770218</v>
      </c>
    </row>
    <row r="783" spans="53:53" x14ac:dyDescent="0.25">
      <c r="BA783" s="58">
        <v>0.28388905804121012</v>
      </c>
    </row>
    <row r="784" spans="53:53" x14ac:dyDescent="0.25">
      <c r="BA784" s="58">
        <v>-0.99424537930578449</v>
      </c>
    </row>
    <row r="785" spans="53:53" x14ac:dyDescent="0.25">
      <c r="BA785" s="58">
        <v>-1.03469483712614</v>
      </c>
    </row>
    <row r="786" spans="53:53" x14ac:dyDescent="0.25">
      <c r="BA786" s="58">
        <v>1.1430195937165137</v>
      </c>
    </row>
    <row r="787" spans="53:53" x14ac:dyDescent="0.25">
      <c r="BA787" s="58">
        <v>1.6547281566611711</v>
      </c>
    </row>
    <row r="788" spans="53:53" x14ac:dyDescent="0.25">
      <c r="BA788" s="58">
        <v>1.0771199365782285</v>
      </c>
    </row>
    <row r="789" spans="53:53" x14ac:dyDescent="0.25">
      <c r="BA789" s="58">
        <v>0.72679319131801012</v>
      </c>
    </row>
    <row r="790" spans="53:53" x14ac:dyDescent="0.25">
      <c r="BA790" s="58">
        <v>-0.88654040285384383</v>
      </c>
    </row>
    <row r="791" spans="53:53" x14ac:dyDescent="0.25">
      <c r="BA791" s="58">
        <v>0.32901378691195082</v>
      </c>
    </row>
    <row r="792" spans="53:53" x14ac:dyDescent="0.25">
      <c r="BA792" s="58">
        <v>0.29471545952636985</v>
      </c>
    </row>
    <row r="793" spans="53:53" x14ac:dyDescent="0.25">
      <c r="BA793" s="58">
        <v>-1.7974675388592658</v>
      </c>
    </row>
    <row r="794" spans="53:53" x14ac:dyDescent="0.25">
      <c r="BA794" s="58">
        <v>7.6926585287275931E-2</v>
      </c>
    </row>
    <row r="795" spans="53:53" x14ac:dyDescent="0.25">
      <c r="BA795" s="58">
        <v>9.3152464330095552E-2</v>
      </c>
    </row>
    <row r="796" spans="53:53" x14ac:dyDescent="0.25">
      <c r="BA796" s="58">
        <v>-0.74839926025405423</v>
      </c>
    </row>
    <row r="797" spans="53:53" x14ac:dyDescent="0.25">
      <c r="BA797" s="58">
        <v>0.2168203246599808</v>
      </c>
    </row>
    <row r="798" spans="53:53" x14ac:dyDescent="0.25">
      <c r="BA798" s="58">
        <v>-0.38874064485391258</v>
      </c>
    </row>
    <row r="799" spans="53:53" x14ac:dyDescent="0.25">
      <c r="BA799" s="58">
        <v>-0.34040301424610597</v>
      </c>
    </row>
    <row r="800" spans="53:53" x14ac:dyDescent="0.25">
      <c r="BA800" s="58">
        <v>-0.1470269918809573</v>
      </c>
    </row>
    <row r="801" spans="53:53" x14ac:dyDescent="0.25">
      <c r="BA801" s="58">
        <v>-0.56792892617521695</v>
      </c>
    </row>
    <row r="802" spans="53:53" x14ac:dyDescent="0.25">
      <c r="BA802" s="58">
        <v>0.8545437195528548</v>
      </c>
    </row>
    <row r="803" spans="53:53" x14ac:dyDescent="0.25">
      <c r="BA803" s="58">
        <v>0.92557099025935707</v>
      </c>
    </row>
    <row r="804" spans="53:53" x14ac:dyDescent="0.25">
      <c r="BA804" s="58">
        <v>-0.33813082369966474</v>
      </c>
    </row>
    <row r="805" spans="53:53" x14ac:dyDescent="0.25">
      <c r="BA805" s="58">
        <v>-1.7894538466877667</v>
      </c>
    </row>
    <row r="806" spans="53:53" x14ac:dyDescent="0.25">
      <c r="BA806" s="58">
        <v>6.5411730205281349E-2</v>
      </c>
    </row>
    <row r="807" spans="53:53" x14ac:dyDescent="0.25">
      <c r="BA807" s="58">
        <v>0.66271259211157274</v>
      </c>
    </row>
    <row r="808" spans="53:53" x14ac:dyDescent="0.25">
      <c r="BA808" s="58">
        <v>-1.1015449519343628E-3</v>
      </c>
    </row>
    <row r="809" spans="53:53" x14ac:dyDescent="0.25">
      <c r="BA809" s="58">
        <v>0.86290614616475314</v>
      </c>
    </row>
    <row r="810" spans="53:53" x14ac:dyDescent="0.25">
      <c r="BA810" s="58">
        <v>-0.60665500067811218</v>
      </c>
    </row>
    <row r="811" spans="53:53" x14ac:dyDescent="0.25">
      <c r="BA811" s="58">
        <v>0.35820017307329682</v>
      </c>
    </row>
    <row r="812" spans="53:53" x14ac:dyDescent="0.25">
      <c r="BA812" s="58">
        <v>0.10473617412083586</v>
      </c>
    </row>
    <row r="813" spans="53:53" x14ac:dyDescent="0.25">
      <c r="BA813" s="58">
        <v>-0.29609489901929092</v>
      </c>
    </row>
    <row r="814" spans="53:53" x14ac:dyDescent="0.25">
      <c r="BA814" s="58">
        <v>5.4947394956828738E-2</v>
      </c>
    </row>
    <row r="815" spans="53:53" x14ac:dyDescent="0.25">
      <c r="BA815" s="58">
        <v>-0.52179695918187941</v>
      </c>
    </row>
    <row r="816" spans="53:53" x14ac:dyDescent="0.25">
      <c r="BA816" s="58">
        <v>-0.6244039902948566</v>
      </c>
    </row>
    <row r="817" spans="53:53" x14ac:dyDescent="0.25">
      <c r="BA817" s="58">
        <v>-0.937519384691749</v>
      </c>
    </row>
    <row r="818" spans="53:53" x14ac:dyDescent="0.25">
      <c r="BA818" s="58">
        <v>1.4093158302994693</v>
      </c>
    </row>
    <row r="819" spans="53:53" x14ac:dyDescent="0.25">
      <c r="BA819" s="58">
        <v>-1.4339137684716583</v>
      </c>
    </row>
    <row r="820" spans="53:53" x14ac:dyDescent="0.25">
      <c r="BA820" s="58">
        <v>1.4559925679491867</v>
      </c>
    </row>
    <row r="821" spans="53:53" x14ac:dyDescent="0.25">
      <c r="BA821" s="58">
        <v>0.64761667603358608</v>
      </c>
    </row>
    <row r="822" spans="53:53" x14ac:dyDescent="0.25">
      <c r="BA822" s="58">
        <v>-0.45970517843803638</v>
      </c>
    </row>
    <row r="823" spans="53:53" x14ac:dyDescent="0.25">
      <c r="BA823" s="58">
        <v>1.5467478364955691</v>
      </c>
    </row>
    <row r="824" spans="53:53" x14ac:dyDescent="0.25">
      <c r="BA824" s="58">
        <v>-0.51324477838595628</v>
      </c>
    </row>
    <row r="825" spans="53:53" x14ac:dyDescent="0.25">
      <c r="BA825" s="58">
        <v>-0.78418225829568844</v>
      </c>
    </row>
    <row r="826" spans="53:53" x14ac:dyDescent="0.25">
      <c r="BA826" s="58">
        <v>-0.88662113367980844</v>
      </c>
    </row>
    <row r="827" spans="53:53" x14ac:dyDescent="0.25">
      <c r="BA827" s="58">
        <v>-0.51930974396989182</v>
      </c>
    </row>
    <row r="828" spans="53:53" x14ac:dyDescent="0.25">
      <c r="BA828" s="58">
        <v>-6.2448517135400346E-2</v>
      </c>
    </row>
    <row r="829" spans="53:53" x14ac:dyDescent="0.25">
      <c r="BA829" s="58">
        <v>-1.950269387977831</v>
      </c>
    </row>
    <row r="830" spans="53:53" x14ac:dyDescent="0.25">
      <c r="BA830" s="58">
        <v>-0.13158545003366134</v>
      </c>
    </row>
    <row r="831" spans="53:53" x14ac:dyDescent="0.25">
      <c r="BA831" s="58">
        <v>2.2022528730870445</v>
      </c>
    </row>
    <row r="832" spans="53:53" x14ac:dyDescent="0.25">
      <c r="BA832" s="58">
        <v>1.1010075311773483E-2</v>
      </c>
    </row>
    <row r="833" spans="53:53" x14ac:dyDescent="0.25">
      <c r="BA833" s="58">
        <v>0.21450914113666403</v>
      </c>
    </row>
    <row r="834" spans="53:53" x14ac:dyDescent="0.25">
      <c r="BA834" s="58">
        <v>-0.70187044185339087</v>
      </c>
    </row>
    <row r="835" spans="53:53" x14ac:dyDescent="0.25">
      <c r="BA835" s="58">
        <v>-0.45881619014726932</v>
      </c>
    </row>
    <row r="836" spans="53:53" x14ac:dyDescent="0.25">
      <c r="BA836" s="58">
        <v>2.0877909585567309</v>
      </c>
    </row>
    <row r="837" spans="53:53" x14ac:dyDescent="0.25">
      <c r="BA837" s="58">
        <v>-0.25387085816427385</v>
      </c>
    </row>
    <row r="838" spans="53:53" x14ac:dyDescent="0.25">
      <c r="BA838" s="58">
        <v>0.11953269835839296</v>
      </c>
    </row>
    <row r="839" spans="53:53" x14ac:dyDescent="0.25">
      <c r="BA839" s="58">
        <v>-0.90017131697114561</v>
      </c>
    </row>
    <row r="840" spans="53:53" x14ac:dyDescent="0.25">
      <c r="BA840" s="58">
        <v>-0.69259624245243534</v>
      </c>
    </row>
    <row r="841" spans="53:53" x14ac:dyDescent="0.25">
      <c r="BA841" s="58">
        <v>0.2757670955754159</v>
      </c>
    </row>
    <row r="842" spans="53:53" x14ac:dyDescent="0.25">
      <c r="BA842" s="58">
        <v>-0.69603289423077541</v>
      </c>
    </row>
    <row r="843" spans="53:53" x14ac:dyDescent="0.25">
      <c r="BA843" s="58">
        <v>-0.27584441763059908</v>
      </c>
    </row>
    <row r="844" spans="53:53" x14ac:dyDescent="0.25">
      <c r="BA844" s="58">
        <v>-0.72001305683025074</v>
      </c>
    </row>
    <row r="845" spans="53:53" x14ac:dyDescent="0.25">
      <c r="BA845" s="58">
        <v>-0.58193791214229373</v>
      </c>
    </row>
    <row r="846" spans="53:53" x14ac:dyDescent="0.25">
      <c r="BA846" s="58">
        <v>1.4463698309475477</v>
      </c>
    </row>
    <row r="847" spans="53:53" x14ac:dyDescent="0.25">
      <c r="BA847" s="58">
        <v>-1.0167465971051362</v>
      </c>
    </row>
    <row r="848" spans="53:53" x14ac:dyDescent="0.25">
      <c r="BA848" s="58">
        <v>0.316483498931804</v>
      </c>
    </row>
    <row r="849" spans="53:53" x14ac:dyDescent="0.25">
      <c r="BA849" s="58">
        <v>-0.73236913416688409</v>
      </c>
    </row>
    <row r="850" spans="53:53" x14ac:dyDescent="0.25">
      <c r="BA850" s="58">
        <v>-2.1314870633829512</v>
      </c>
    </row>
    <row r="851" spans="53:53" x14ac:dyDescent="0.25">
      <c r="BA851" s="58">
        <v>0.35913325165084137</v>
      </c>
    </row>
    <row r="852" spans="53:53" x14ac:dyDescent="0.25">
      <c r="BA852" s="58">
        <v>-0.12644585728852217</v>
      </c>
    </row>
    <row r="853" spans="53:53" x14ac:dyDescent="0.25">
      <c r="BA853" s="58">
        <v>0.84250631563258116</v>
      </c>
    </row>
    <row r="854" spans="53:53" x14ac:dyDescent="0.25">
      <c r="BA854" s="58">
        <v>0.48362588559694863</v>
      </c>
    </row>
    <row r="855" spans="53:53" x14ac:dyDescent="0.25">
      <c r="BA855" s="58">
        <v>0.68169177551386817</v>
      </c>
    </row>
    <row r="856" spans="53:53" x14ac:dyDescent="0.25">
      <c r="BA856" s="58">
        <v>1.6630211786483537</v>
      </c>
    </row>
    <row r="857" spans="53:53" x14ac:dyDescent="0.25">
      <c r="BA857" s="58">
        <v>0.51906342692823015</v>
      </c>
    </row>
    <row r="858" spans="53:53" x14ac:dyDescent="0.25">
      <c r="BA858" s="58">
        <v>1.5428875085682257</v>
      </c>
    </row>
    <row r="859" spans="53:53" x14ac:dyDescent="0.25">
      <c r="BA859" s="58">
        <v>-1.5513603340768314</v>
      </c>
    </row>
    <row r="860" spans="53:53" x14ac:dyDescent="0.25">
      <c r="BA860" s="58">
        <v>1.7485009171891102</v>
      </c>
    </row>
    <row r="861" spans="53:53" x14ac:dyDescent="0.25">
      <c r="BA861" s="58">
        <v>-0.46874194976889982</v>
      </c>
    </row>
    <row r="862" spans="53:53" x14ac:dyDescent="0.25">
      <c r="BA862" s="58">
        <v>0.49962099050838582</v>
      </c>
    </row>
    <row r="863" spans="53:53" x14ac:dyDescent="0.25">
      <c r="BA863" s="58">
        <v>-0.57243906332384531</v>
      </c>
    </row>
    <row r="864" spans="53:53" x14ac:dyDescent="0.25">
      <c r="BA864" s="58">
        <v>-0.88218214627208968</v>
      </c>
    </row>
    <row r="865" spans="53:53" x14ac:dyDescent="0.25">
      <c r="BA865" s="58">
        <v>-0.61570530355658692</v>
      </c>
    </row>
    <row r="866" spans="53:53" x14ac:dyDescent="0.25">
      <c r="BA866" s="58">
        <v>-0.56058030104983059</v>
      </c>
    </row>
    <row r="867" spans="53:53" x14ac:dyDescent="0.25">
      <c r="BA867" s="58">
        <v>-1.0181533213603255</v>
      </c>
    </row>
    <row r="868" spans="53:53" x14ac:dyDescent="0.25">
      <c r="BA868" s="58">
        <v>0.81819873521241859</v>
      </c>
    </row>
    <row r="869" spans="53:53" x14ac:dyDescent="0.25">
      <c r="BA869" s="58">
        <v>-1.2087111280116851</v>
      </c>
    </row>
    <row r="870" spans="53:53" x14ac:dyDescent="0.25">
      <c r="BA870" s="58">
        <v>-0.48503416119826143</v>
      </c>
    </row>
    <row r="871" spans="53:53" x14ac:dyDescent="0.25">
      <c r="BA871" s="58">
        <v>-4.3666030346491337E-2</v>
      </c>
    </row>
    <row r="872" spans="53:53" x14ac:dyDescent="0.25">
      <c r="BA872" s="58">
        <v>1.0370308836671436</v>
      </c>
    </row>
    <row r="873" spans="53:53" x14ac:dyDescent="0.25">
      <c r="BA873" s="58">
        <v>-2.3865102311131743</v>
      </c>
    </row>
    <row r="874" spans="53:53" x14ac:dyDescent="0.25">
      <c r="BA874" s="58">
        <v>-1.3835293583954846</v>
      </c>
    </row>
    <row r="875" spans="53:53" x14ac:dyDescent="0.25">
      <c r="BA875" s="58">
        <v>1.2721695635580241</v>
      </c>
    </row>
    <row r="876" spans="53:53" x14ac:dyDescent="0.25">
      <c r="BA876" s="58">
        <v>0.22955926201741214</v>
      </c>
    </row>
    <row r="877" spans="53:53" x14ac:dyDescent="0.25">
      <c r="BA877" s="58">
        <v>0.47956787164018205</v>
      </c>
    </row>
    <row r="878" spans="53:53" x14ac:dyDescent="0.25">
      <c r="BA878" s="58">
        <v>-1.6949137669814989</v>
      </c>
    </row>
    <row r="879" spans="53:53" x14ac:dyDescent="0.25">
      <c r="BA879" s="58">
        <v>-0.34992435187641341</v>
      </c>
    </row>
    <row r="880" spans="53:53" x14ac:dyDescent="0.25">
      <c r="BA880" s="58">
        <v>-2.5544160219765342E-3</v>
      </c>
    </row>
    <row r="881" spans="53:53" x14ac:dyDescent="0.25">
      <c r="BA881" s="58">
        <v>1.3502340883198722</v>
      </c>
    </row>
    <row r="882" spans="53:53" x14ac:dyDescent="0.25">
      <c r="BA882" s="58">
        <v>-0.54023884085319995</v>
      </c>
    </row>
    <row r="883" spans="53:53" x14ac:dyDescent="0.25">
      <c r="BA883" s="58">
        <v>0.8054039297691703</v>
      </c>
    </row>
    <row r="884" spans="53:53" x14ac:dyDescent="0.25">
      <c r="BA884" s="58">
        <v>-0.66396398309637528</v>
      </c>
    </row>
    <row r="885" spans="53:53" x14ac:dyDescent="0.25">
      <c r="BA885" s="58">
        <v>1.2428398780789256</v>
      </c>
    </row>
    <row r="886" spans="53:53" x14ac:dyDescent="0.25">
      <c r="BA886" s="58">
        <v>1.1617700228817758</v>
      </c>
    </row>
    <row r="887" spans="53:53" x14ac:dyDescent="0.25">
      <c r="BA887" s="58">
        <v>1.3453087523804554</v>
      </c>
    </row>
    <row r="888" spans="53:53" x14ac:dyDescent="0.25">
      <c r="BA888" s="58">
        <v>-1.4627006972501126</v>
      </c>
    </row>
    <row r="889" spans="53:53" x14ac:dyDescent="0.25">
      <c r="BA889" s="58">
        <v>0.50499814628962714</v>
      </c>
    </row>
    <row r="890" spans="53:53" x14ac:dyDescent="0.25">
      <c r="BA890" s="58">
        <v>-0.29591622144353041</v>
      </c>
    </row>
    <row r="891" spans="53:53" x14ac:dyDescent="0.25">
      <c r="BA891" s="58">
        <v>0.59461345306648494</v>
      </c>
    </row>
    <row r="892" spans="53:53" x14ac:dyDescent="0.25">
      <c r="BA892" s="58">
        <v>-0.71938518997101641</v>
      </c>
    </row>
    <row r="893" spans="53:53" x14ac:dyDescent="0.25">
      <c r="BA893" s="58">
        <v>0.29633193031848604</v>
      </c>
    </row>
    <row r="894" spans="53:53" x14ac:dyDescent="0.25">
      <c r="BA894" s="58">
        <v>-1.7649496674311194</v>
      </c>
    </row>
    <row r="895" spans="53:53" x14ac:dyDescent="0.25">
      <c r="BA895" s="58">
        <v>-0.25618368908662686</v>
      </c>
    </row>
    <row r="896" spans="53:53" x14ac:dyDescent="0.25">
      <c r="BA896" s="58">
        <v>-0.23793358073059626</v>
      </c>
    </row>
    <row r="897" spans="53:53" x14ac:dyDescent="0.25">
      <c r="BA897" s="58">
        <v>-1.2546635853653143</v>
      </c>
    </row>
    <row r="898" spans="53:53" x14ac:dyDescent="0.25">
      <c r="BA898" s="58">
        <v>0.56057367672684089</v>
      </c>
    </row>
    <row r="899" spans="53:53" x14ac:dyDescent="0.25">
      <c r="BA899" s="58">
        <v>0.50172715275984214</v>
      </c>
    </row>
    <row r="900" spans="53:53" x14ac:dyDescent="0.25">
      <c r="BA900" s="58">
        <v>0.37009982549026321</v>
      </c>
    </row>
    <row r="901" spans="53:53" x14ac:dyDescent="0.25">
      <c r="BA901" s="58">
        <v>-0.54019712365982786</v>
      </c>
    </row>
    <row r="902" spans="53:53" x14ac:dyDescent="0.25">
      <c r="BA902" s="58">
        <v>0.54584823700944896</v>
      </c>
    </row>
    <row r="903" spans="53:53" x14ac:dyDescent="0.25">
      <c r="BA903" s="58">
        <v>-0.57072128009361267</v>
      </c>
    </row>
    <row r="904" spans="53:53" x14ac:dyDescent="0.25">
      <c r="BA904" s="58">
        <v>1.6886037877318647</v>
      </c>
    </row>
    <row r="905" spans="53:53" x14ac:dyDescent="0.25">
      <c r="BA905" s="58">
        <v>-1.132109143185192</v>
      </c>
    </row>
    <row r="906" spans="53:53" x14ac:dyDescent="0.25">
      <c r="BA906" s="58">
        <v>-1.0923296453727438</v>
      </c>
    </row>
    <row r="907" spans="53:53" x14ac:dyDescent="0.25">
      <c r="BA907" s="58">
        <v>-0.81131055746942937</v>
      </c>
    </row>
    <row r="908" spans="53:53" x14ac:dyDescent="0.25">
      <c r="BA908" s="58">
        <v>1.2958838453869779</v>
      </c>
    </row>
    <row r="909" spans="53:53" x14ac:dyDescent="0.25">
      <c r="BA909" s="58">
        <v>-0.34590149251655411</v>
      </c>
    </row>
    <row r="910" spans="53:53" x14ac:dyDescent="0.25">
      <c r="BA910" s="58">
        <v>-0.80140709693825274</v>
      </c>
    </row>
    <row r="911" spans="53:53" x14ac:dyDescent="0.25">
      <c r="BA911" s="58">
        <v>-1.6880528402292987</v>
      </c>
    </row>
    <row r="912" spans="53:53" x14ac:dyDescent="0.25">
      <c r="BA912" s="58">
        <v>1.7836390291956319</v>
      </c>
    </row>
    <row r="913" spans="53:53" x14ac:dyDescent="0.25">
      <c r="BA913" s="58">
        <v>0.33511499362544783</v>
      </c>
    </row>
    <row r="914" spans="53:53" x14ac:dyDescent="0.25">
      <c r="BA914" s="58">
        <v>1.9112200988678938</v>
      </c>
    </row>
    <row r="915" spans="53:53" x14ac:dyDescent="0.25">
      <c r="BA915" s="58">
        <v>-0.95794337335995694</v>
      </c>
    </row>
    <row r="916" spans="53:53" x14ac:dyDescent="0.25">
      <c r="BA916" s="58">
        <v>-9.3750600567941073E-2</v>
      </c>
    </row>
    <row r="917" spans="53:53" x14ac:dyDescent="0.25">
      <c r="BA917" s="58">
        <v>-1.201135159778363</v>
      </c>
    </row>
    <row r="918" spans="53:53" x14ac:dyDescent="0.25">
      <c r="BA918" s="58">
        <v>0.66362101763358006</v>
      </c>
    </row>
    <row r="919" spans="53:53" x14ac:dyDescent="0.25">
      <c r="BA919" s="58">
        <v>-0.67534824101367397</v>
      </c>
    </row>
    <row r="920" spans="53:53" x14ac:dyDescent="0.25">
      <c r="BA920" s="58">
        <v>4.6440318986670087E-2</v>
      </c>
    </row>
    <row r="921" spans="53:53" x14ac:dyDescent="0.25">
      <c r="BA921" s="58">
        <v>-1.438043992517545</v>
      </c>
    </row>
    <row r="922" spans="53:53" x14ac:dyDescent="0.25">
      <c r="BA922" s="58">
        <v>0.21476013964097676</v>
      </c>
    </row>
    <row r="923" spans="53:53" x14ac:dyDescent="0.25">
      <c r="BA923" s="58">
        <v>1.0369427692667947</v>
      </c>
    </row>
    <row r="924" spans="53:53" x14ac:dyDescent="0.25">
      <c r="BA924" s="58">
        <v>-9.5263868946835625E-2</v>
      </c>
    </row>
    <row r="925" spans="53:53" x14ac:dyDescent="0.25">
      <c r="BA925" s="58">
        <v>-0.49977333346899383</v>
      </c>
    </row>
    <row r="926" spans="53:53" x14ac:dyDescent="0.25">
      <c r="BA926" s="58">
        <v>-1.2130790282997976</v>
      </c>
    </row>
    <row r="927" spans="53:53" x14ac:dyDescent="0.25">
      <c r="BA927" s="58">
        <v>1.900578526894636</v>
      </c>
    </row>
    <row r="928" spans="53:53" x14ac:dyDescent="0.25">
      <c r="BA928" s="58">
        <v>0.23689789785609722</v>
      </c>
    </row>
    <row r="929" spans="53:53" x14ac:dyDescent="0.25">
      <c r="BA929" s="58">
        <v>1.7962140836073854</v>
      </c>
    </row>
    <row r="930" spans="53:53" x14ac:dyDescent="0.25">
      <c r="BA930" s="58">
        <v>0.39116465317325078</v>
      </c>
    </row>
    <row r="931" spans="53:53" x14ac:dyDescent="0.25">
      <c r="BA931" s="58">
        <v>0.35465005451561654</v>
      </c>
    </row>
    <row r="932" spans="53:53" x14ac:dyDescent="0.25">
      <c r="BA932" s="58">
        <v>1.8849495370985565</v>
      </c>
    </row>
    <row r="933" spans="53:53" x14ac:dyDescent="0.25">
      <c r="BA933" s="58">
        <v>0.63623757981273255</v>
      </c>
    </row>
    <row r="934" spans="53:53" x14ac:dyDescent="0.25">
      <c r="BA934" s="58">
        <v>0.73785094255041328</v>
      </c>
    </row>
    <row r="935" spans="53:53" x14ac:dyDescent="0.25">
      <c r="BA935" s="58">
        <v>0.75960331222528832</v>
      </c>
    </row>
    <row r="936" spans="53:53" x14ac:dyDescent="0.25">
      <c r="BA936" s="58">
        <v>-0.48023934626723686</v>
      </c>
    </row>
    <row r="937" spans="53:53" x14ac:dyDescent="0.25">
      <c r="BA937" s="58">
        <v>0.36402833890717584</v>
      </c>
    </row>
    <row r="938" spans="53:53" x14ac:dyDescent="0.25">
      <c r="BA938" s="58">
        <v>-0.26475015283555259</v>
      </c>
    </row>
    <row r="939" spans="53:53" x14ac:dyDescent="0.25">
      <c r="BA939" s="58">
        <v>-4.9982375482841374E-2</v>
      </c>
    </row>
    <row r="940" spans="53:53" x14ac:dyDescent="0.25">
      <c r="BA940" s="58">
        <v>0.63027292543067992</v>
      </c>
    </row>
    <row r="941" spans="53:53" x14ac:dyDescent="0.25">
      <c r="BA941" s="58">
        <v>2.1928651550797222</v>
      </c>
    </row>
    <row r="942" spans="53:53" x14ac:dyDescent="0.25">
      <c r="BA942" s="58">
        <v>-1.2236032844621814</v>
      </c>
    </row>
    <row r="943" spans="53:53" x14ac:dyDescent="0.25">
      <c r="BA943" s="58">
        <v>0.69851046464758493</v>
      </c>
    </row>
    <row r="944" spans="53:53" x14ac:dyDescent="0.25">
      <c r="BA944" s="58">
        <v>0.95948912990161117</v>
      </c>
    </row>
    <row r="945" spans="53:53" x14ac:dyDescent="0.25">
      <c r="BA945" s="58">
        <v>-0.3400170311594245</v>
      </c>
    </row>
    <row r="946" spans="53:53" x14ac:dyDescent="0.25">
      <c r="BA946" s="58">
        <v>-0.75324757626000771</v>
      </c>
    </row>
    <row r="947" spans="53:53" x14ac:dyDescent="0.25">
      <c r="BA947" s="58">
        <v>-0.23050023389158492</v>
      </c>
    </row>
    <row r="948" spans="53:53" x14ac:dyDescent="0.25">
      <c r="BA948" s="58">
        <v>-0.33797683103443438</v>
      </c>
    </row>
    <row r="949" spans="53:53" x14ac:dyDescent="0.25">
      <c r="BA949" s="58">
        <v>-0.54140195884701725</v>
      </c>
    </row>
    <row r="950" spans="53:53" x14ac:dyDescent="0.25">
      <c r="BA950" s="58">
        <v>-0.12144233989352342</v>
      </c>
    </row>
    <row r="951" spans="53:53" x14ac:dyDescent="0.25">
      <c r="BA951" s="58">
        <v>-1.3752629340994222</v>
      </c>
    </row>
    <row r="952" spans="53:53" x14ac:dyDescent="0.25">
      <c r="BA952" s="58">
        <v>0.789366210447081</v>
      </c>
    </row>
    <row r="953" spans="53:53" x14ac:dyDescent="0.25">
      <c r="BA953" s="58">
        <v>-0.49978887796868671</v>
      </c>
    </row>
    <row r="954" spans="53:53" x14ac:dyDescent="0.25">
      <c r="BA954" s="58">
        <v>0.27430263315488218</v>
      </c>
    </row>
    <row r="955" spans="53:53" x14ac:dyDescent="0.25">
      <c r="BA955" s="58">
        <v>1.5034710507368543</v>
      </c>
    </row>
    <row r="956" spans="53:53" x14ac:dyDescent="0.25">
      <c r="BA956" s="58">
        <v>-0.28513921643254553</v>
      </c>
    </row>
    <row r="957" spans="53:53" x14ac:dyDescent="0.25">
      <c r="BA957" s="58">
        <v>1.1482463651359371</v>
      </c>
    </row>
    <row r="958" spans="53:53" x14ac:dyDescent="0.25">
      <c r="BA958" s="58">
        <v>0.45673540644684563</v>
      </c>
    </row>
    <row r="959" spans="53:53" x14ac:dyDescent="0.25">
      <c r="BA959" s="58">
        <v>0.6714227934929955</v>
      </c>
    </row>
    <row r="960" spans="53:53" x14ac:dyDescent="0.25">
      <c r="BA960" s="58">
        <v>0.5921659005499843</v>
      </c>
    </row>
    <row r="961" spans="53:53" x14ac:dyDescent="0.25">
      <c r="BA961" s="58">
        <v>0.59106944113880988</v>
      </c>
    </row>
    <row r="962" spans="53:53" x14ac:dyDescent="0.25">
      <c r="BA962" s="58">
        <v>0.25757953066520373</v>
      </c>
    </row>
    <row r="963" spans="53:53" x14ac:dyDescent="0.25">
      <c r="BA963" s="58">
        <v>-0.94678064020435981</v>
      </c>
    </row>
    <row r="964" spans="53:53" x14ac:dyDescent="0.25">
      <c r="BA964" s="58">
        <v>-0.27313057497436721</v>
      </c>
    </row>
    <row r="965" spans="53:53" x14ac:dyDescent="0.25">
      <c r="BA965" s="58">
        <v>-0.91210695625466909</v>
      </c>
    </row>
    <row r="966" spans="53:53" x14ac:dyDescent="0.25">
      <c r="BA966" s="58">
        <v>-0.59268375135249673</v>
      </c>
    </row>
    <row r="967" spans="53:53" x14ac:dyDescent="0.25">
      <c r="BA967" s="58">
        <v>-0.74355863133041444</v>
      </c>
    </row>
    <row r="968" spans="53:53" x14ac:dyDescent="0.25">
      <c r="BA968" s="58">
        <v>-1.0773417173923296</v>
      </c>
    </row>
    <row r="969" spans="53:53" x14ac:dyDescent="0.25">
      <c r="BA969" s="58">
        <v>9.5033744277107618E-2</v>
      </c>
    </row>
    <row r="970" spans="53:53" x14ac:dyDescent="0.25">
      <c r="BA970" s="58">
        <v>1.6447494471408186</v>
      </c>
    </row>
    <row r="971" spans="53:53" x14ac:dyDescent="0.25">
      <c r="BA971" s="58">
        <v>-0.70686371282642824</v>
      </c>
    </row>
    <row r="972" spans="53:53" x14ac:dyDescent="0.25">
      <c r="BA972" s="58">
        <v>0.4201422908840256</v>
      </c>
    </row>
    <row r="973" spans="53:53" x14ac:dyDescent="0.25">
      <c r="BA973" s="58">
        <v>-0.35546460518495304</v>
      </c>
    </row>
    <row r="974" spans="53:53" x14ac:dyDescent="0.25">
      <c r="BA974" s="58">
        <v>-0.29275913386870162</v>
      </c>
    </row>
    <row r="975" spans="53:53" x14ac:dyDescent="0.25">
      <c r="BA975" s="58">
        <v>-2.2062409060613888</v>
      </c>
    </row>
    <row r="976" spans="53:53" x14ac:dyDescent="0.25">
      <c r="BA976" s="58">
        <v>-0.60051876775766122</v>
      </c>
    </row>
    <row r="977" spans="53:53" x14ac:dyDescent="0.25">
      <c r="BA977" s="58">
        <v>0.1489149943371709</v>
      </c>
    </row>
    <row r="978" spans="53:53" x14ac:dyDescent="0.25">
      <c r="BA978" s="58">
        <v>-1.5161249935174754</v>
      </c>
    </row>
    <row r="979" spans="53:53" x14ac:dyDescent="0.25">
      <c r="BA979" s="58">
        <v>1.6452391737209364</v>
      </c>
    </row>
    <row r="980" spans="53:53" x14ac:dyDescent="0.25">
      <c r="BA980" s="58">
        <v>2.9383585752696542</v>
      </c>
    </row>
    <row r="981" spans="53:53" x14ac:dyDescent="0.25">
      <c r="BA981" s="58">
        <v>0.19086171957728829</v>
      </c>
    </row>
    <row r="982" spans="53:53" x14ac:dyDescent="0.25">
      <c r="BA982" s="58">
        <v>0.10469779512123722</v>
      </c>
    </row>
    <row r="983" spans="53:53" x14ac:dyDescent="0.25">
      <c r="BA983" s="58">
        <v>1.7538534928599452</v>
      </c>
    </row>
    <row r="984" spans="53:53" x14ac:dyDescent="0.25">
      <c r="BA984" s="58">
        <v>-0.58356440860282</v>
      </c>
    </row>
    <row r="985" spans="53:53" x14ac:dyDescent="0.25">
      <c r="BA985" s="58">
        <v>0.97363036854471274</v>
      </c>
    </row>
    <row r="986" spans="53:53" x14ac:dyDescent="0.25">
      <c r="BA986" s="58">
        <v>0.34775948108592569</v>
      </c>
    </row>
    <row r="987" spans="53:53" x14ac:dyDescent="0.25">
      <c r="BA987" s="58">
        <v>0.96159827101738582</v>
      </c>
    </row>
    <row r="988" spans="53:53" x14ac:dyDescent="0.25">
      <c r="BA988" s="58">
        <v>1.0966041019170549</v>
      </c>
    </row>
    <row r="989" spans="53:53" x14ac:dyDescent="0.25">
      <c r="BA989" s="58">
        <v>0.87107766076351112</v>
      </c>
    </row>
    <row r="990" spans="53:53" x14ac:dyDescent="0.25">
      <c r="BA990" s="58">
        <v>0.22549361088140468</v>
      </c>
    </row>
    <row r="991" spans="53:53" x14ac:dyDescent="0.25">
      <c r="BA991" s="58">
        <v>-0.99754545252858151</v>
      </c>
    </row>
    <row r="992" spans="53:53" x14ac:dyDescent="0.25">
      <c r="BA992" s="58">
        <v>0.46396049883654095</v>
      </c>
    </row>
    <row r="993" spans="53:53" x14ac:dyDescent="0.25">
      <c r="BA993" s="58">
        <v>-1.4174871440509837</v>
      </c>
    </row>
    <row r="994" spans="53:53" x14ac:dyDescent="0.25">
      <c r="BA994" s="58">
        <v>0.26588093948837155</v>
      </c>
    </row>
    <row r="995" spans="53:53" x14ac:dyDescent="0.25">
      <c r="BA995" s="58">
        <v>-1.0751119464418151</v>
      </c>
    </row>
    <row r="996" spans="53:53" x14ac:dyDescent="0.25">
      <c r="BA996" s="58">
        <v>-1.3757215603631276</v>
      </c>
    </row>
    <row r="997" spans="53:53" x14ac:dyDescent="0.25">
      <c r="BA997" s="58">
        <v>0.71043267846871438</v>
      </c>
    </row>
    <row r="998" spans="53:53" x14ac:dyDescent="0.25">
      <c r="BA998" s="58">
        <v>0.6216986151297117</v>
      </c>
    </row>
    <row r="999" spans="53:53" x14ac:dyDescent="0.25">
      <c r="BA999" s="58">
        <v>1.2938285824075064</v>
      </c>
    </row>
    <row r="1000" spans="53:53" x14ac:dyDescent="0.25">
      <c r="BA1000" s="58">
        <v>0.35963216286119593</v>
      </c>
    </row>
    <row r="1001" spans="53:53" x14ac:dyDescent="0.25">
      <c r="BA1001" s="58">
        <v>-1.1614167061919287</v>
      </c>
    </row>
    <row r="1002" spans="53:53" x14ac:dyDescent="0.25">
      <c r="BA1002" s="58">
        <v>-0.61984778849850952</v>
      </c>
    </row>
    <row r="1003" spans="53:53" x14ac:dyDescent="0.25">
      <c r="BA1003" s="58">
        <v>0.63816379113266763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beer production p40</vt:lpstr>
      <vt:lpstr>Uniform(0.5,S)toggle</vt:lpstr>
      <vt:lpstr>Uniform(-1,1)</vt:lpstr>
      <vt:lpstr>Normal(0.5,1.0)</vt:lpstr>
      <vt:lpstr>a+bZt+cZ(t-2)</vt:lpstr>
      <vt:lpstr>_c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2020-02-26T15:45:36Z</dcterms:created>
  <dcterms:modified xsi:type="dcterms:W3CDTF">2020-03-02T13:30:35Z</dcterms:modified>
</cp:coreProperties>
</file>